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V119" i="1" l="1"/>
  <c r="V118" i="1"/>
  <c r="Q118" i="1" l="1"/>
  <c r="Y119" i="1"/>
  <c r="P119" i="1" l="1"/>
  <c r="J119" i="1"/>
  <c r="K147" i="1"/>
  <c r="U119" i="1"/>
  <c r="U118" i="1"/>
  <c r="S120" i="1"/>
  <c r="T119" i="1" l="1"/>
  <c r="T118" i="1"/>
  <c r="X120" i="1"/>
  <c r="W119" i="1" l="1"/>
  <c r="W118" i="1"/>
  <c r="F119" i="1"/>
  <c r="F118" i="1"/>
  <c r="Y120" i="1" l="1"/>
  <c r="Y118" i="1"/>
  <c r="P118" i="1"/>
  <c r="L118" i="1" l="1"/>
  <c r="G119" i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C108" i="1"/>
  <c r="C109" i="1"/>
  <c r="D109" i="1" s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D116" i="1" s="1"/>
  <c r="C117" i="1"/>
  <c r="D117" i="1" s="1"/>
  <c r="X118" i="1"/>
  <c r="X119" i="1"/>
  <c r="J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M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D142" i="1" l="1"/>
  <c r="C147" i="1"/>
  <c r="D99" i="1"/>
  <c r="C100" i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<sst xmlns="http://schemas.openxmlformats.org/spreadsheetml/2006/main" count="250" uniqueCount="204">
  <si>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</si>
  <si>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</si>
  <si>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</si>
  <si>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</si>
  <si>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</si>
  <si>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</si>
  <si>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</si>
  <si>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</si>
  <si>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</si>
  <si>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</si>
  <si>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</si>
  <si>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</si>
  <si>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</si>
  <si>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</si>
  <si>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</si>
  <si>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</si>
  <si>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</si>
  <si>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</si>
  <si>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</si>
  <si>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</si>
  <si>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</si>
  <si>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</si>
  <si>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</si>
  <si>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</si>
  <si>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</si>
  <si>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</si>
  <si>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</si>
  <si>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</si>
  <si>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</si>
  <si>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</si>
  <si>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</si>
  <si>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</si>
  <si>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</si>
  <si>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</si>
  <si>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</si>
  <si>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</si>
  <si>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</si>
  <si>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</si>
  <si>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</si>
  <si>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</si>
  <si>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</si>
  <si>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</si>
  <si>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</si>
  <si>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</si>
  <si>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</si>
  <si>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</si>
  <si>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</si>
  <si>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</si>
  <si>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</si>
  <si>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</si>
  <si>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</si>
  <si>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</si>
  <si>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</si>
  <si>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</si>
  <si>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</si>
  <si>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</si>
  <si>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</si>
  <si>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</si>
  <si>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</si>
  <si>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</si>
  <si>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</si>
  <si>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</si>
  <si>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</si>
  <si>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</si>
  <si>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</si>
  <si>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</si>
  <si>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</si>
  <si>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</si>
  <si>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</si>
  <si>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</si>
  <si>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</si>
  <si>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</si>
  <si>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</si>
  <si>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</si>
  <si>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</si>
  <si>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</si>
  <si>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</si>
  <si>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</si>
  <si>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</si>
  <si>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</si>
  <si>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</si>
  <si>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</si>
  <si>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</si>
  <si>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</si>
  <si>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</si>
  <si>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</si>
  <si>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</si>
  <si>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</si>
  <si>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</si>
  <si>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</si>
  <si>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</si>
  <si>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</si>
  <si>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</si>
  <si>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</si>
  <si>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</si>
  <si>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</si>
  <si>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</si>
  <si>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</si>
  <si>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</si>
  <si>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</si>
  <si>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</si>
  <si>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</si>
  <si>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</si>
  <si>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</si>
  <si>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</si>
  <si>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</si>
  <si>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</si>
  <si>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</si>
  <si>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</si>
  <si>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</si>
  <si>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</si>
  <si>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</si>
  <si>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</si>
  <si>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</si>
  <si>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</si>
  <si>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</si>
  <si>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</si>
  <si>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</si>
  <si>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</si>
  <si>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</si>
  <si>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</si>
  <si>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</si>
  <si>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</si>
  <si>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</si>
  <si>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</si>
  <si>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</si>
  <si>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</si>
  <si>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</si>
  <si>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</si>
  <si>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</si>
  <si>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</si>
  <si>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</si>
  <si>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</si>
  <si>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</si>
  <si>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</si>
  <si>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</si>
  <si>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</si>
  <si>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</si>
  <si>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</si>
  <si>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</si>
  <si>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</si>
  <si>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</si>
  <si>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</si>
  <si>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</si>
  <si>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</si>
  <si>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</si>
  <si>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</si>
  <si>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</si>
  <si>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</si>
  <si>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</si>
  <si>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</si>
  <si>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</si>
  <si>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</si>
  <si>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</si>
  <si>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</si>
  <si>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</si>
  <si>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</si>
  <si>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</si>
  <si>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</si>
  <si>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</si>
  <si>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</si>
  <si>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</si>
  <si>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</si>
  <si>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</si>
  <si>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</si>
  <si>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</si>
  <si>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</si>
  <si>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</si>
  <si>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</si>
  <si>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</si>
  <si>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</si>
  <si>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</si>
  <si>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</si>
  <si>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</si>
  <si>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</si>
  <si>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</si>
  <si>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</si>
  <si>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</si>
  <si>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</si>
  <si>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</si>
  <si>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</si>
  <si>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</si>
  <si>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</si>
  <si>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</si>
  <si>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</si>
  <si>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</si>
  <si>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</si>
  <si>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</si>
  <si>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</si>
  <si>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</si>
  <si>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</si>
  <si>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</si>
  <si>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</si>
  <si>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</si>
  <si>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</si>
  <si>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</si>
  <si>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</si>
  <si>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</si>
  <si>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</si>
  <si>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</si>
  <si>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</si>
  <si>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</si>
  <si>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</si>
  <si>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16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</si>
</sst>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01" sqref="A101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hidden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57" t="s">
        <v>203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58" t="s">
        <v>3</v>
      </c>
      <c r="B4" s="161" t="s">
        <v>196</v>
      </c>
      <c r="C4" s="164" t="s">
        <v>198</v>
      </c>
      <c r="D4" s="164" t="s">
        <v>197</v>
      </c>
      <c r="E4" s="167" t="s">
        <v>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1:26" s="151" customFormat="1" ht="87" customHeight="1" x14ac:dyDescent="0.25">
      <c r="A5" s="159"/>
      <c r="B5" s="162"/>
      <c r="C5" s="165"/>
      <c r="D5" s="165"/>
      <c r="E5" s="170" t="s">
        <v>5</v>
      </c>
      <c r="F5" s="170" t="s">
        <v>6</v>
      </c>
      <c r="G5" s="170" t="s">
        <v>7</v>
      </c>
      <c r="H5" s="170" t="s">
        <v>8</v>
      </c>
      <c r="I5" s="170" t="s">
        <v>9</v>
      </c>
      <c r="J5" s="170" t="s">
        <v>10</v>
      </c>
      <c r="K5" s="170" t="s">
        <v>11</v>
      </c>
      <c r="L5" s="170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  <c r="Q5" s="170" t="s">
        <v>17</v>
      </c>
      <c r="R5" s="170" t="s">
        <v>18</v>
      </c>
      <c r="S5" s="170" t="s">
        <v>19</v>
      </c>
      <c r="T5" s="170" t="s">
        <v>20</v>
      </c>
      <c r="U5" s="170" t="s">
        <v>21</v>
      </c>
      <c r="V5" s="170" t="s">
        <v>22</v>
      </c>
      <c r="W5" s="170" t="s">
        <v>23</v>
      </c>
      <c r="X5" s="170" t="s">
        <v>24</v>
      </c>
      <c r="Y5" s="170" t="s">
        <v>25</v>
      </c>
    </row>
    <row r="6" spans="1:26" s="151" customFormat="1" ht="70.150000000000006" customHeight="1" thickBot="1" x14ac:dyDescent="0.3">
      <c r="A6" s="160"/>
      <c r="B6" s="163"/>
      <c r="C6" s="166"/>
      <c r="D6" s="166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>
        <v>80</v>
      </c>
      <c r="C98" s="104">
        <f t="shared" ref="C98:C100" si="63">SUM(E98:Y98)</f>
        <v>7356</v>
      </c>
      <c r="D98" s="15"/>
      <c r="E98" s="155">
        <v>550</v>
      </c>
      <c r="F98" s="155">
        <v>300</v>
      </c>
      <c r="G98" s="155">
        <v>540</v>
      </c>
      <c r="H98" s="155">
        <v>190</v>
      </c>
      <c r="I98" s="155">
        <v>87</v>
      </c>
      <c r="J98" s="155">
        <v>285</v>
      </c>
      <c r="K98" s="155">
        <v>316</v>
      </c>
      <c r="L98" s="155">
        <v>560</v>
      </c>
      <c r="M98" s="155">
        <v>550</v>
      </c>
      <c r="N98" s="155"/>
      <c r="O98" s="155"/>
      <c r="P98" s="155">
        <v>139</v>
      </c>
      <c r="Q98" s="155">
        <v>55</v>
      </c>
      <c r="R98" s="155">
        <v>570</v>
      </c>
      <c r="S98" s="155">
        <v>964</v>
      </c>
      <c r="T98" s="155">
        <v>70</v>
      </c>
      <c r="U98" s="155">
        <v>15</v>
      </c>
      <c r="V98" s="155">
        <v>5</v>
      </c>
      <c r="W98" s="155">
        <v>219</v>
      </c>
      <c r="X98" s="155">
        <v>1851</v>
      </c>
      <c r="Y98" s="155">
        <v>90</v>
      </c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-80</v>
      </c>
      <c r="C100" s="104">
        <f t="shared" si="63"/>
        <v>-7356</v>
      </c>
      <c r="D100" s="15">
        <f t="shared" si="60"/>
        <v>91.95</v>
      </c>
      <c r="E100" s="94">
        <f t="shared" ref="E100:Y100" si="65">E97-E98</f>
        <v>-550</v>
      </c>
      <c r="F100" s="94">
        <f t="shared" si="65"/>
        <v>-300</v>
      </c>
      <c r="G100" s="94">
        <f t="shared" si="65"/>
        <v>-540</v>
      </c>
      <c r="H100" s="94">
        <f t="shared" si="65"/>
        <v>-190</v>
      </c>
      <c r="I100" s="94">
        <f t="shared" si="65"/>
        <v>-87</v>
      </c>
      <c r="J100" s="94">
        <f t="shared" si="65"/>
        <v>-285</v>
      </c>
      <c r="K100" s="94">
        <f t="shared" si="65"/>
        <v>-316</v>
      </c>
      <c r="L100" s="94">
        <f t="shared" si="65"/>
        <v>-560</v>
      </c>
      <c r="M100" s="94">
        <f t="shared" si="65"/>
        <v>-550</v>
      </c>
      <c r="N100" s="94">
        <f t="shared" si="65"/>
        <v>0</v>
      </c>
      <c r="O100" s="94">
        <f t="shared" si="65"/>
        <v>0</v>
      </c>
      <c r="P100" s="94">
        <f t="shared" si="65"/>
        <v>-139</v>
      </c>
      <c r="Q100" s="94">
        <f t="shared" si="65"/>
        <v>-55</v>
      </c>
      <c r="R100" s="94">
        <f t="shared" si="65"/>
        <v>-570</v>
      </c>
      <c r="S100" s="94">
        <f t="shared" si="65"/>
        <v>-964</v>
      </c>
      <c r="T100" s="94">
        <f t="shared" si="65"/>
        <v>-70</v>
      </c>
      <c r="U100" s="94">
        <f t="shared" si="65"/>
        <v>-15</v>
      </c>
      <c r="V100" s="94">
        <f t="shared" si="65"/>
        <v>-5</v>
      </c>
      <c r="W100" s="94">
        <f t="shared" si="65"/>
        <v>-219</v>
      </c>
      <c r="X100" s="94">
        <f t="shared" si="65"/>
        <v>-1851</v>
      </c>
      <c r="Y100" s="94">
        <f t="shared" si="65"/>
        <v>-90</v>
      </c>
    </row>
    <row r="101" spans="1:25" s="12" customFormat="1" ht="45" customHeight="1" x14ac:dyDescent="0.2">
      <c r="A101" s="11" t="s">
        <v>91</v>
      </c>
      <c r="B101" s="38"/>
      <c r="C101" s="104">
        <f t="shared" ref="C101:C104" si="66">SUM(E101:Y101)</f>
        <v>6068</v>
      </c>
      <c r="D101" s="15"/>
      <c r="E101" s="156">
        <v>550</v>
      </c>
      <c r="F101" s="156">
        <v>300</v>
      </c>
      <c r="G101" s="156">
        <v>540</v>
      </c>
      <c r="H101" s="156">
        <v>160</v>
      </c>
      <c r="I101" s="156">
        <v>60</v>
      </c>
      <c r="J101" s="156">
        <v>115</v>
      </c>
      <c r="K101" s="156">
        <v>196</v>
      </c>
      <c r="L101" s="156">
        <v>505</v>
      </c>
      <c r="M101" s="156">
        <v>550</v>
      </c>
      <c r="N101" s="156"/>
      <c r="O101" s="156"/>
      <c r="P101" s="156">
        <v>139</v>
      </c>
      <c r="Q101" s="156">
        <v>55</v>
      </c>
      <c r="R101" s="156">
        <v>513</v>
      </c>
      <c r="S101" s="156">
        <v>946</v>
      </c>
      <c r="T101" s="156">
        <v>70</v>
      </c>
      <c r="U101" s="156">
        <v>15</v>
      </c>
      <c r="V101" s="156">
        <v>5</v>
      </c>
      <c r="W101" s="156">
        <v>219</v>
      </c>
      <c r="X101" s="156">
        <v>1110</v>
      </c>
      <c r="Y101" s="156">
        <v>20</v>
      </c>
    </row>
    <row r="102" spans="1:25" s="12" customFormat="1" ht="45" customHeight="1" x14ac:dyDescent="0.2">
      <c r="A102" s="11" t="s">
        <v>92</v>
      </c>
      <c r="B102" s="38"/>
      <c r="C102" s="104">
        <f t="shared" si="66"/>
        <v>753</v>
      </c>
      <c r="D102" s="15"/>
      <c r="E102" s="156"/>
      <c r="F102" s="156"/>
      <c r="G102" s="156"/>
      <c r="H102" s="156"/>
      <c r="I102" s="156">
        <v>27</v>
      </c>
      <c r="J102" s="156">
        <v>120</v>
      </c>
      <c r="K102" s="156">
        <v>120</v>
      </c>
      <c r="L102" s="156"/>
      <c r="M102" s="156"/>
      <c r="N102" s="156"/>
      <c r="O102" s="156"/>
      <c r="P102" s="156"/>
      <c r="Q102" s="156"/>
      <c r="R102" s="156"/>
      <c r="S102" s="156">
        <v>18</v>
      </c>
      <c r="T102" s="156"/>
      <c r="U102" s="156"/>
      <c r="V102" s="156"/>
      <c r="W102" s="156"/>
      <c r="X102" s="156">
        <v>428</v>
      </c>
      <c r="Y102" s="156">
        <v>40</v>
      </c>
    </row>
    <row r="103" spans="1:25" s="12" customFormat="1" ht="45" hidden="1" customHeight="1" x14ac:dyDescent="0.2">
      <c r="A103" s="11" t="s">
        <v>93</v>
      </c>
      <c r="B103" s="38"/>
      <c r="C103" s="104">
        <f t="shared" si="66"/>
        <v>0</v>
      </c>
      <c r="D103" s="15" t="e">
        <f t="shared" si="60"/>
        <v>#DIV/0!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/>
      <c r="C105" s="122">
        <f>SUM(E105:Y105)</f>
        <v>6685</v>
      </c>
      <c r="D105" s="15"/>
      <c r="E105" s="155">
        <v>550</v>
      </c>
      <c r="F105" s="155">
        <v>300</v>
      </c>
      <c r="G105" s="155">
        <v>540</v>
      </c>
      <c r="H105" s="155">
        <v>190</v>
      </c>
      <c r="I105" s="155">
        <v>87</v>
      </c>
      <c r="J105" s="155">
        <v>285</v>
      </c>
      <c r="K105" s="155">
        <v>316</v>
      </c>
      <c r="L105" s="155">
        <v>535</v>
      </c>
      <c r="M105" s="155">
        <v>550</v>
      </c>
      <c r="N105" s="155"/>
      <c r="O105" s="155"/>
      <c r="P105" s="155">
        <v>89</v>
      </c>
      <c r="Q105" s="155">
        <v>55</v>
      </c>
      <c r="R105" s="155">
        <v>570</v>
      </c>
      <c r="S105" s="155">
        <v>964</v>
      </c>
      <c r="T105" s="155">
        <v>70</v>
      </c>
      <c r="U105" s="155">
        <v>15</v>
      </c>
      <c r="V105" s="155">
        <v>5</v>
      </c>
      <c r="W105" s="155">
        <v>219</v>
      </c>
      <c r="X105" s="155">
        <v>1255</v>
      </c>
      <c r="Y105" s="155">
        <v>90</v>
      </c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/>
      <c r="C107" s="104">
        <f t="shared" ref="C107:C117" si="68">SUM(E107:Y107)</f>
        <v>5901</v>
      </c>
      <c r="D107" s="15"/>
      <c r="E107" s="156">
        <v>550</v>
      </c>
      <c r="F107" s="156">
        <v>300</v>
      </c>
      <c r="G107" s="156">
        <v>540</v>
      </c>
      <c r="H107" s="156">
        <v>160</v>
      </c>
      <c r="I107" s="156">
        <v>60</v>
      </c>
      <c r="J107" s="156">
        <v>115</v>
      </c>
      <c r="K107" s="156">
        <v>196</v>
      </c>
      <c r="L107" s="156">
        <v>480</v>
      </c>
      <c r="M107" s="156">
        <v>550</v>
      </c>
      <c r="N107" s="156"/>
      <c r="O107" s="156"/>
      <c r="P107" s="156">
        <v>89</v>
      </c>
      <c r="Q107" s="156">
        <v>55</v>
      </c>
      <c r="R107" s="156">
        <v>513</v>
      </c>
      <c r="S107" s="156">
        <v>946</v>
      </c>
      <c r="T107" s="156">
        <v>70</v>
      </c>
      <c r="U107" s="156">
        <v>15</v>
      </c>
      <c r="V107" s="156">
        <v>5</v>
      </c>
      <c r="W107" s="156">
        <v>219</v>
      </c>
      <c r="X107" s="156">
        <v>1018</v>
      </c>
      <c r="Y107" s="156">
        <v>20</v>
      </c>
    </row>
    <row r="108" spans="1:25" s="12" customFormat="1" ht="45" customHeight="1" x14ac:dyDescent="0.2">
      <c r="A108" s="11" t="s">
        <v>92</v>
      </c>
      <c r="B108" s="38"/>
      <c r="C108" s="104">
        <f t="shared" si="68"/>
        <v>487</v>
      </c>
      <c r="D108" s="15"/>
      <c r="E108" s="156"/>
      <c r="F108" s="156"/>
      <c r="G108" s="156"/>
      <c r="H108" s="156"/>
      <c r="I108" s="156">
        <v>27</v>
      </c>
      <c r="J108" s="156">
        <v>120</v>
      </c>
      <c r="K108" s="156">
        <v>120</v>
      </c>
      <c r="L108" s="156"/>
      <c r="M108" s="156"/>
      <c r="N108" s="156"/>
      <c r="O108" s="156"/>
      <c r="P108" s="156"/>
      <c r="Q108" s="156"/>
      <c r="R108" s="156"/>
      <c r="S108" s="156">
        <v>18</v>
      </c>
      <c r="T108" s="156"/>
      <c r="U108" s="156"/>
      <c r="V108" s="156"/>
      <c r="W108" s="156"/>
      <c r="X108" s="156">
        <v>162</v>
      </c>
      <c r="Y108" s="156">
        <v>40</v>
      </c>
    </row>
    <row r="109" spans="1:25" s="12" customFormat="1" ht="45" hidden="1" customHeight="1" x14ac:dyDescent="0.2">
      <c r="A109" s="11" t="s">
        <v>93</v>
      </c>
      <c r="B109" s="38"/>
      <c r="C109" s="104">
        <f t="shared" si="68"/>
        <v>0</v>
      </c>
      <c r="D109" s="15" t="e">
        <f t="shared" si="60"/>
        <v>#DIV/0!</v>
      </c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/>
      <c r="C112" s="122">
        <f t="shared" si="68"/>
        <v>15695.6</v>
      </c>
      <c r="D112" s="15"/>
      <c r="E112" s="155">
        <v>1375</v>
      </c>
      <c r="F112" s="155">
        <v>750</v>
      </c>
      <c r="G112" s="155">
        <v>1135</v>
      </c>
      <c r="H112" s="155">
        <v>365</v>
      </c>
      <c r="I112" s="155">
        <v>197</v>
      </c>
      <c r="J112" s="155">
        <v>729.6</v>
      </c>
      <c r="K112" s="155">
        <v>640</v>
      </c>
      <c r="L112" s="155">
        <v>1171</v>
      </c>
      <c r="M112" s="155">
        <v>1100</v>
      </c>
      <c r="N112" s="155"/>
      <c r="O112" s="155"/>
      <c r="P112" s="155">
        <v>268</v>
      </c>
      <c r="Q112" s="155">
        <v>164</v>
      </c>
      <c r="R112" s="155">
        <v>1775</v>
      </c>
      <c r="S112" s="155">
        <v>2456</v>
      </c>
      <c r="T112" s="155">
        <v>147</v>
      </c>
      <c r="U112" s="155">
        <v>38</v>
      </c>
      <c r="V112" s="155">
        <v>9</v>
      </c>
      <c r="W112" s="155">
        <v>580</v>
      </c>
      <c r="X112" s="155">
        <v>2586</v>
      </c>
      <c r="Y112" s="155">
        <v>210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2.6370295698924733E-2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/>
      <c r="C114" s="104">
        <f t="shared" si="68"/>
        <v>14130.6</v>
      </c>
      <c r="D114" s="15"/>
      <c r="E114" s="156">
        <v>1375</v>
      </c>
      <c r="F114" s="156">
        <v>750</v>
      </c>
      <c r="G114" s="156">
        <v>1135</v>
      </c>
      <c r="H114" s="156">
        <v>320</v>
      </c>
      <c r="I114" s="156">
        <v>135</v>
      </c>
      <c r="J114" s="156">
        <v>297.60000000000002</v>
      </c>
      <c r="K114" s="156">
        <v>378</v>
      </c>
      <c r="L114" s="156">
        <v>1088</v>
      </c>
      <c r="M114" s="156">
        <v>1100</v>
      </c>
      <c r="N114" s="156"/>
      <c r="O114" s="156"/>
      <c r="P114" s="156">
        <v>268</v>
      </c>
      <c r="Q114" s="156">
        <v>164</v>
      </c>
      <c r="R114" s="156">
        <v>1641</v>
      </c>
      <c r="S114" s="156">
        <v>2425</v>
      </c>
      <c r="T114" s="156">
        <v>147</v>
      </c>
      <c r="U114" s="156">
        <v>38</v>
      </c>
      <c r="V114" s="156">
        <v>9</v>
      </c>
      <c r="W114" s="156">
        <v>580</v>
      </c>
      <c r="X114" s="156">
        <v>2230</v>
      </c>
      <c r="Y114" s="156">
        <v>50</v>
      </c>
    </row>
    <row r="115" spans="1:25" s="12" customFormat="1" ht="45" customHeight="1" x14ac:dyDescent="0.2">
      <c r="A115" s="11" t="s">
        <v>92</v>
      </c>
      <c r="B115" s="26"/>
      <c r="C115" s="104">
        <f t="shared" si="68"/>
        <v>1104</v>
      </c>
      <c r="D115" s="15"/>
      <c r="E115" s="156"/>
      <c r="F115" s="156"/>
      <c r="G115" s="156"/>
      <c r="H115" s="156"/>
      <c r="I115" s="156">
        <v>62</v>
      </c>
      <c r="J115" s="156">
        <v>382</v>
      </c>
      <c r="K115" s="156">
        <v>262</v>
      </c>
      <c r="L115" s="156"/>
      <c r="M115" s="156"/>
      <c r="N115" s="156"/>
      <c r="O115" s="156"/>
      <c r="P115" s="156"/>
      <c r="Q115" s="156"/>
      <c r="R115" s="156"/>
      <c r="S115" s="156">
        <v>31</v>
      </c>
      <c r="T115" s="156"/>
      <c r="U115" s="156"/>
      <c r="V115" s="156"/>
      <c r="W115" s="156"/>
      <c r="X115" s="156">
        <v>252</v>
      </c>
      <c r="Y115" s="156">
        <v>115</v>
      </c>
    </row>
    <row r="116" spans="1:25" s="12" customFormat="1" ht="45" hidden="1" customHeight="1" x14ac:dyDescent="0.2">
      <c r="A116" s="11" t="s">
        <v>93</v>
      </c>
      <c r="B116" s="26"/>
      <c r="C116" s="104">
        <f t="shared" si="68"/>
        <v>0</v>
      </c>
      <c r="D116" s="15" t="e">
        <f t="shared" si="60"/>
        <v>#DIV/0!</v>
      </c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50"/>
      <c r="C118" s="134">
        <f>C112/C105*10</f>
        <v>23.478833208676143</v>
      </c>
      <c r="D118" s="134"/>
      <c r="E118" s="135">
        <f t="shared" ref="E118:G118" si="70">E112/E105*10</f>
        <v>25</v>
      </c>
      <c r="F118" s="135">
        <f t="shared" si="70"/>
        <v>25</v>
      </c>
      <c r="G118" s="135">
        <f t="shared" si="70"/>
        <v>21.018518518518515</v>
      </c>
      <c r="H118" s="51"/>
      <c r="I118" s="51"/>
      <c r="J118" s="51">
        <f t="shared" ref="J118:J119" si="71">J112/J105*10</f>
        <v>25.6</v>
      </c>
      <c r="K118" s="51"/>
      <c r="L118" s="51">
        <f t="shared" ref="L118" si="72">L112/L105*10</f>
        <v>21.88785046728972</v>
      </c>
      <c r="M118" s="51"/>
      <c r="N118" s="51"/>
      <c r="O118" s="51"/>
      <c r="P118" s="51">
        <f>P112/P105*10</f>
        <v>30.112359550561795</v>
      </c>
      <c r="Q118" s="51">
        <f t="shared" ref="Q118:V118" si="73">Q112/Q105*10</f>
        <v>29.81818181818182</v>
      </c>
      <c r="R118" s="51">
        <f t="shared" si="73"/>
        <v>31.140350877192983</v>
      </c>
      <c r="S118" s="51">
        <f t="shared" si="73"/>
        <v>25.477178423236513</v>
      </c>
      <c r="T118" s="51">
        <f t="shared" si="73"/>
        <v>21</v>
      </c>
      <c r="U118" s="51">
        <f t="shared" si="73"/>
        <v>25.333333333333332</v>
      </c>
      <c r="V118" s="51">
        <f t="shared" si="73"/>
        <v>18</v>
      </c>
      <c r="W118" s="51">
        <f t="shared" ref="W118:X118" si="74">W112/W105*10</f>
        <v>26.484018264840184</v>
      </c>
      <c r="X118" s="51">
        <f t="shared" si="74"/>
        <v>20.605577689243027</v>
      </c>
      <c r="Y118" s="51">
        <f>Y112/Y105*10</f>
        <v>23.333333333333336</v>
      </c>
    </row>
    <row r="119" spans="1:25" s="12" customFormat="1" ht="45" customHeight="1" x14ac:dyDescent="0.2">
      <c r="A119" s="11" t="s">
        <v>91</v>
      </c>
      <c r="B119" s="51"/>
      <c r="C119" s="135">
        <f t="shared" ref="B119:L122" si="75">C114/C107*10</f>
        <v>23.946110828673106</v>
      </c>
      <c r="D119" s="135"/>
      <c r="E119" s="135">
        <f t="shared" si="75"/>
        <v>25</v>
      </c>
      <c r="F119" s="135">
        <f t="shared" si="75"/>
        <v>25</v>
      </c>
      <c r="G119" s="135">
        <f t="shared" si="75"/>
        <v>21.018518518518515</v>
      </c>
      <c r="H119" s="135"/>
      <c r="I119" s="135"/>
      <c r="J119" s="51">
        <f t="shared" si="75"/>
        <v>25.878260869565217</v>
      </c>
      <c r="K119" s="135"/>
      <c r="L119" s="135">
        <f t="shared" si="75"/>
        <v>22.666666666666664</v>
      </c>
      <c r="M119" s="51"/>
      <c r="N119" s="51"/>
      <c r="O119" s="51"/>
      <c r="P119" s="135">
        <f t="shared" ref="P119" si="76">P114/P107*10</f>
        <v>30.112359550561795</v>
      </c>
      <c r="Q119" s="51"/>
      <c r="R119" s="51">
        <f t="shared" ref="R119:V120" si="77">R114/R107*10</f>
        <v>31.988304093567251</v>
      </c>
      <c r="S119" s="51">
        <f t="shared" si="77"/>
        <v>25.634249471458773</v>
      </c>
      <c r="T119" s="51">
        <f t="shared" si="77"/>
        <v>21</v>
      </c>
      <c r="U119" s="51">
        <f t="shared" si="77"/>
        <v>25.333333333333332</v>
      </c>
      <c r="V119" s="51">
        <f t="shared" si="77"/>
        <v>18</v>
      </c>
      <c r="W119" s="51">
        <f t="shared" ref="W119:Y119" si="78">W114/W107*10</f>
        <v>26.484018264840184</v>
      </c>
      <c r="X119" s="51">
        <f t="shared" si="78"/>
        <v>21.905697445972496</v>
      </c>
      <c r="Y119" s="51">
        <f t="shared" si="78"/>
        <v>25</v>
      </c>
    </row>
    <row r="120" spans="1:25" s="12" customFormat="1" ht="45" customHeight="1" x14ac:dyDescent="0.2">
      <c r="A120" s="11" t="s">
        <v>92</v>
      </c>
      <c r="B120" s="51"/>
      <c r="C120" s="135">
        <f t="shared" si="75"/>
        <v>22.669404517453799</v>
      </c>
      <c r="D120" s="15"/>
      <c r="E120" s="51"/>
      <c r="F120" s="51"/>
      <c r="G120" s="51"/>
      <c r="H120" s="51"/>
      <c r="I120" s="51"/>
      <c r="J120" s="51">
        <f t="shared" ref="F120:M121" si="79">J115/J108*10</f>
        <v>31.833333333333332</v>
      </c>
      <c r="K120" s="51"/>
      <c r="L120" s="51"/>
      <c r="M120" s="51"/>
      <c r="N120" s="51"/>
      <c r="O120" s="51"/>
      <c r="P120" s="51"/>
      <c r="Q120" s="51"/>
      <c r="R120" s="51"/>
      <c r="S120" s="51">
        <f t="shared" si="77"/>
        <v>17.222222222222221</v>
      </c>
      <c r="T120" s="51"/>
      <c r="U120" s="51"/>
      <c r="V120" s="51"/>
      <c r="W120" s="51"/>
      <c r="X120" s="51">
        <f t="shared" ref="X120:Y120" si="80">X115/X108*10</f>
        <v>15.555555555555555</v>
      </c>
      <c r="Y120" s="51">
        <f t="shared" si="80"/>
        <v>28.75</v>
      </c>
    </row>
    <row r="121" spans="1:25" s="12" customFormat="1" ht="45" hidden="1" customHeight="1" x14ac:dyDescent="0.2">
      <c r="A121" s="11" t="s">
        <v>93</v>
      </c>
      <c r="B121" s="51" t="e">
        <f t="shared" si="75"/>
        <v>#DIV/0!</v>
      </c>
      <c r="C121" s="135" t="e">
        <f t="shared" si="75"/>
        <v>#DIV/0!</v>
      </c>
      <c r="D121" s="15" t="e">
        <f t="shared" si="60"/>
        <v>#DIV/0!</v>
      </c>
      <c r="E121" s="51" t="e">
        <f>E116/E109*10</f>
        <v>#DIV/0!</v>
      </c>
      <c r="F121" s="51" t="e">
        <f t="shared" si="79"/>
        <v>#DIV/0!</v>
      </c>
      <c r="G121" s="51" t="e">
        <f t="shared" si="79"/>
        <v>#DIV/0!</v>
      </c>
      <c r="H121" s="51" t="e">
        <f t="shared" si="79"/>
        <v>#DIV/0!</v>
      </c>
      <c r="I121" s="51" t="e">
        <f t="shared" si="79"/>
        <v>#DIV/0!</v>
      </c>
      <c r="J121" s="51" t="e">
        <f t="shared" si="79"/>
        <v>#DIV/0!</v>
      </c>
      <c r="K121" s="51" t="e">
        <f t="shared" si="79"/>
        <v>#DIV/0!</v>
      </c>
      <c r="L121" s="51" t="e">
        <f t="shared" si="79"/>
        <v>#DIV/0!</v>
      </c>
      <c r="M121" s="51" t="e">
        <f t="shared" si="79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ref="R121:U121" si="81">R116/R109*10</f>
        <v>#DIV/0!</v>
      </c>
      <c r="S121" s="51" t="e">
        <f t="shared" si="81"/>
        <v>#DIV/0!</v>
      </c>
      <c r="T121" s="51" t="e">
        <f t="shared" si="81"/>
        <v>#DIV/0!</v>
      </c>
      <c r="U121" s="51" t="e">
        <f t="shared" si="81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5"/>
        <v>#DIV/0!</v>
      </c>
      <c r="C122" s="135" t="e">
        <f t="shared" si="75"/>
        <v>#DIV/0!</v>
      </c>
      <c r="D122" s="15" t="e">
        <f t="shared" si="60"/>
        <v>#DIV/0!</v>
      </c>
      <c r="E122" s="51" t="e">
        <f t="shared" si="75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2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" t="e">
        <f t="shared" si="82"/>
        <v>#DIV/0!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2"/>
        <v>#DIV/0!</v>
      </c>
      <c r="E133" s="35" t="e">
        <f t="shared" ref="E133:Y133" si="83">E132/E131</f>
        <v>#DIV/0!</v>
      </c>
      <c r="F133" s="35" t="e">
        <f t="shared" si="83"/>
        <v>#DIV/0!</v>
      </c>
      <c r="G133" s="35" t="e">
        <f t="shared" si="83"/>
        <v>#DIV/0!</v>
      </c>
      <c r="H133" s="35" t="e">
        <f t="shared" si="83"/>
        <v>#DIV/0!</v>
      </c>
      <c r="I133" s="35" t="e">
        <f t="shared" si="83"/>
        <v>#DIV/0!</v>
      </c>
      <c r="J133" s="35" t="e">
        <f t="shared" si="83"/>
        <v>#DIV/0!</v>
      </c>
      <c r="K133" s="35" t="e">
        <f t="shared" si="83"/>
        <v>#DIV/0!</v>
      </c>
      <c r="L133" s="35" t="e">
        <f t="shared" si="83"/>
        <v>#DIV/0!</v>
      </c>
      <c r="M133" s="35" t="e">
        <f t="shared" si="83"/>
        <v>#DIV/0!</v>
      </c>
      <c r="N133" s="35" t="e">
        <f t="shared" si="83"/>
        <v>#DIV/0!</v>
      </c>
      <c r="O133" s="35" t="e">
        <f t="shared" si="83"/>
        <v>#DIV/0!</v>
      </c>
      <c r="P133" s="35" t="e">
        <f t="shared" si="83"/>
        <v>#DIV/0!</v>
      </c>
      <c r="Q133" s="35" t="e">
        <f t="shared" si="83"/>
        <v>#DIV/0!</v>
      </c>
      <c r="R133" s="35" t="e">
        <f t="shared" si="83"/>
        <v>#DIV/0!</v>
      </c>
      <c r="S133" s="35" t="e">
        <f t="shared" si="83"/>
        <v>#DIV/0!</v>
      </c>
      <c r="T133" s="35" t="e">
        <f t="shared" si="83"/>
        <v>#DIV/0!</v>
      </c>
      <c r="U133" s="35" t="e">
        <f t="shared" si="83"/>
        <v>#DIV/0!</v>
      </c>
      <c r="V133" s="35" t="e">
        <f t="shared" si="83"/>
        <v>#DIV/0!</v>
      </c>
      <c r="W133" s="35" t="e">
        <f t="shared" si="83"/>
        <v>#DIV/0!</v>
      </c>
      <c r="X133" s="35" t="e">
        <f t="shared" si="83"/>
        <v>#DIV/0!</v>
      </c>
      <c r="Y133" s="35" t="e">
        <f t="shared" si="83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0</v>
      </c>
      <c r="D134" s="15" t="e">
        <f t="shared" si="82"/>
        <v>#DIV/0!</v>
      </c>
      <c r="E134" s="92">
        <f t="shared" ref="E134:Y134" si="84">E131-E132</f>
        <v>0</v>
      </c>
      <c r="F134" s="92">
        <f t="shared" si="84"/>
        <v>0</v>
      </c>
      <c r="G134" s="92">
        <f t="shared" si="84"/>
        <v>0</v>
      </c>
      <c r="H134" s="92">
        <f t="shared" si="84"/>
        <v>0</v>
      </c>
      <c r="I134" s="92">
        <f t="shared" si="84"/>
        <v>0</v>
      </c>
      <c r="J134" s="92">
        <f t="shared" si="84"/>
        <v>0</v>
      </c>
      <c r="K134" s="92">
        <f t="shared" si="84"/>
        <v>0</v>
      </c>
      <c r="L134" s="92">
        <f t="shared" si="84"/>
        <v>0</v>
      </c>
      <c r="M134" s="92">
        <f t="shared" si="84"/>
        <v>0</v>
      </c>
      <c r="N134" s="92">
        <f t="shared" si="84"/>
        <v>0</v>
      </c>
      <c r="O134" s="92">
        <f t="shared" si="84"/>
        <v>0</v>
      </c>
      <c r="P134" s="92">
        <f t="shared" si="84"/>
        <v>0</v>
      </c>
      <c r="Q134" s="92">
        <f t="shared" si="84"/>
        <v>0</v>
      </c>
      <c r="R134" s="92">
        <f t="shared" si="84"/>
        <v>0</v>
      </c>
      <c r="S134" s="92">
        <f t="shared" si="84"/>
        <v>0</v>
      </c>
      <c r="T134" s="92">
        <f t="shared" si="84"/>
        <v>0</v>
      </c>
      <c r="U134" s="92">
        <f t="shared" si="84"/>
        <v>0</v>
      </c>
      <c r="V134" s="92">
        <f t="shared" si="84"/>
        <v>0</v>
      </c>
      <c r="W134" s="92">
        <f t="shared" si="84"/>
        <v>0</v>
      </c>
      <c r="X134" s="92">
        <f t="shared" si="84"/>
        <v>0</v>
      </c>
      <c r="Y134" s="92">
        <f t="shared" si="84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2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" t="e">
        <f t="shared" si="82"/>
        <v>#DIV/0!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2"/>
        <v>#DIV/0!</v>
      </c>
      <c r="E137" s="29" t="e">
        <f t="shared" ref="E137:Y137" si="85">E136/E135</f>
        <v>#DIV/0!</v>
      </c>
      <c r="F137" s="29" t="e">
        <f t="shared" si="85"/>
        <v>#DIV/0!</v>
      </c>
      <c r="G137" s="29" t="e">
        <f t="shared" si="85"/>
        <v>#DIV/0!</v>
      </c>
      <c r="H137" s="29" t="e">
        <f t="shared" si="85"/>
        <v>#DIV/0!</v>
      </c>
      <c r="I137" s="29" t="e">
        <f t="shared" si="85"/>
        <v>#DIV/0!</v>
      </c>
      <c r="J137" s="29" t="e">
        <f t="shared" si="85"/>
        <v>#DIV/0!</v>
      </c>
      <c r="K137" s="29" t="e">
        <f t="shared" si="85"/>
        <v>#DIV/0!</v>
      </c>
      <c r="L137" s="29" t="e">
        <f t="shared" si="85"/>
        <v>#DIV/0!</v>
      </c>
      <c r="M137" s="29" t="e">
        <f t="shared" si="85"/>
        <v>#DIV/0!</v>
      </c>
      <c r="N137" s="29" t="e">
        <f t="shared" si="85"/>
        <v>#DIV/0!</v>
      </c>
      <c r="O137" s="29" t="e">
        <f t="shared" si="85"/>
        <v>#DIV/0!</v>
      </c>
      <c r="P137" s="29" t="e">
        <f t="shared" si="85"/>
        <v>#DIV/0!</v>
      </c>
      <c r="Q137" s="29" t="e">
        <f t="shared" si="85"/>
        <v>#DIV/0!</v>
      </c>
      <c r="R137" s="29" t="e">
        <f t="shared" si="85"/>
        <v>#DIV/0!</v>
      </c>
      <c r="S137" s="29" t="e">
        <f t="shared" si="85"/>
        <v>#DIV/0!</v>
      </c>
      <c r="T137" s="29" t="e">
        <f t="shared" si="85"/>
        <v>#DIV/0!</v>
      </c>
      <c r="U137" s="29" t="e">
        <f t="shared" si="85"/>
        <v>#DIV/0!</v>
      </c>
      <c r="V137" s="29" t="e">
        <f t="shared" si="85"/>
        <v>#DIV/0!</v>
      </c>
      <c r="W137" s="29" t="e">
        <f t="shared" si="85"/>
        <v>#DIV/0!</v>
      </c>
      <c r="X137" s="29" t="e">
        <f t="shared" si="85"/>
        <v>#DIV/0!</v>
      </c>
      <c r="Y137" s="29" t="e">
        <f t="shared" si="85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6" t="e">
        <f>C136/C132*10</f>
        <v>#DIV/0!</v>
      </c>
      <c r="D138" s="15" t="e">
        <f t="shared" si="82"/>
        <v>#DIV/0!</v>
      </c>
      <c r="E138" s="55" t="e">
        <f t="shared" ref="E138:P138" si="86">E136/E132*10</f>
        <v>#DIV/0!</v>
      </c>
      <c r="F138" s="55" t="e">
        <f t="shared" si="86"/>
        <v>#DIV/0!</v>
      </c>
      <c r="G138" s="55" t="e">
        <f t="shared" si="86"/>
        <v>#DIV/0!</v>
      </c>
      <c r="H138" s="55" t="e">
        <f t="shared" si="86"/>
        <v>#DIV/0!</v>
      </c>
      <c r="I138" s="55" t="e">
        <f t="shared" si="86"/>
        <v>#DIV/0!</v>
      </c>
      <c r="J138" s="55" t="e">
        <f t="shared" si="86"/>
        <v>#DIV/0!</v>
      </c>
      <c r="K138" s="55" t="e">
        <f t="shared" si="86"/>
        <v>#DIV/0!</v>
      </c>
      <c r="L138" s="55" t="e">
        <f t="shared" si="86"/>
        <v>#DIV/0!</v>
      </c>
      <c r="M138" s="55" t="e">
        <f t="shared" si="86"/>
        <v>#DIV/0!</v>
      </c>
      <c r="N138" s="55" t="e">
        <f t="shared" si="86"/>
        <v>#DIV/0!</v>
      </c>
      <c r="O138" s="55" t="e">
        <f t="shared" si="86"/>
        <v>#DIV/0!</v>
      </c>
      <c r="P138" s="55" t="e">
        <f t="shared" si="86"/>
        <v>#DIV/0!</v>
      </c>
      <c r="Q138" s="55" t="e">
        <f t="shared" ref="Q138:V138" si="87">Q136/Q132*10</f>
        <v>#DIV/0!</v>
      </c>
      <c r="R138" s="55" t="e">
        <f t="shared" si="87"/>
        <v>#DIV/0!</v>
      </c>
      <c r="S138" s="55" t="e">
        <f t="shared" si="87"/>
        <v>#DIV/0!</v>
      </c>
      <c r="T138" s="55" t="e">
        <f t="shared" si="87"/>
        <v>#DIV/0!</v>
      </c>
      <c r="U138" s="55" t="e">
        <f t="shared" si="87"/>
        <v>#DIV/0!</v>
      </c>
      <c r="V138" s="55" t="e">
        <f t="shared" si="87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2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2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2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/>
      <c r="C142" s="122">
        <f>SUM(E142:Y142)</f>
        <v>12</v>
      </c>
      <c r="D142" s="15" t="e">
        <f t="shared" si="82"/>
        <v>#DIV/0!</v>
      </c>
      <c r="E142" s="155"/>
      <c r="F142" s="155"/>
      <c r="G142" s="155"/>
      <c r="H142" s="155"/>
      <c r="I142" s="155"/>
      <c r="J142" s="155"/>
      <c r="K142" s="155">
        <v>12</v>
      </c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" t="e">
        <f t="shared" si="82"/>
        <v>#DIV/0!</v>
      </c>
      <c r="E143" s="29" t="e">
        <f>E142/E141</f>
        <v>#DIV/0!</v>
      </c>
      <c r="F143" s="29" t="e">
        <f t="shared" ref="F143:Y143" si="88">F142/F141</f>
        <v>#DIV/0!</v>
      </c>
      <c r="G143" s="29" t="e">
        <f t="shared" si="88"/>
        <v>#DIV/0!</v>
      </c>
      <c r="H143" s="29" t="e">
        <f t="shared" si="88"/>
        <v>#DIV/0!</v>
      </c>
      <c r="I143" s="29" t="e">
        <f t="shared" si="88"/>
        <v>#DIV/0!</v>
      </c>
      <c r="J143" s="29" t="e">
        <f t="shared" si="88"/>
        <v>#DIV/0!</v>
      </c>
      <c r="K143" s="29" t="e">
        <f t="shared" si="88"/>
        <v>#DIV/0!</v>
      </c>
      <c r="L143" s="29" t="e">
        <f t="shared" si="88"/>
        <v>#DIV/0!</v>
      </c>
      <c r="M143" s="29" t="e">
        <f t="shared" si="88"/>
        <v>#DIV/0!</v>
      </c>
      <c r="N143" s="29" t="e">
        <f t="shared" si="88"/>
        <v>#DIV/0!</v>
      </c>
      <c r="O143" s="29" t="e">
        <f t="shared" si="88"/>
        <v>#DIV/0!</v>
      </c>
      <c r="P143" s="29" t="e">
        <f t="shared" si="88"/>
        <v>#DIV/0!</v>
      </c>
      <c r="Q143" s="29"/>
      <c r="R143" s="29" t="e">
        <f t="shared" si="88"/>
        <v>#DIV/0!</v>
      </c>
      <c r="S143" s="29" t="e">
        <f t="shared" si="88"/>
        <v>#DIV/0!</v>
      </c>
      <c r="T143" s="29" t="e">
        <f t="shared" si="88"/>
        <v>#DIV/0!</v>
      </c>
      <c r="U143" s="29" t="e">
        <f t="shared" si="88"/>
        <v>#DIV/0!</v>
      </c>
      <c r="V143" s="29" t="e">
        <f t="shared" si="88"/>
        <v>#DIV/0!</v>
      </c>
      <c r="W143" s="29" t="e">
        <f t="shared" si="88"/>
        <v>#DIV/0!</v>
      </c>
      <c r="X143" s="29" t="e">
        <f t="shared" si="88"/>
        <v>#DIV/0!</v>
      </c>
      <c r="Y143" s="29" t="e">
        <f t="shared" si="88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" t="e">
        <f t="shared" si="82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customHeight="1" x14ac:dyDescent="0.2">
      <c r="A145" s="32" t="s">
        <v>109</v>
      </c>
      <c r="B145" s="23"/>
      <c r="C145" s="122">
        <f>SUM(E145:Y145)</f>
        <v>74</v>
      </c>
      <c r="D145" s="15" t="e">
        <f t="shared" si="82"/>
        <v>#DIV/0!</v>
      </c>
      <c r="E145" s="155"/>
      <c r="F145" s="155"/>
      <c r="G145" s="155"/>
      <c r="H145" s="155"/>
      <c r="I145" s="155"/>
      <c r="J145" s="155"/>
      <c r="K145" s="155">
        <v>74</v>
      </c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2"/>
        <v>#DIV/0!</v>
      </c>
      <c r="E146" s="100" t="e">
        <f t="shared" ref="E146:M146" si="89">E145/E144</f>
        <v>#DIV/0!</v>
      </c>
      <c r="F146" s="100" t="e">
        <f t="shared" si="89"/>
        <v>#DIV/0!</v>
      </c>
      <c r="G146" s="100" t="e">
        <f t="shared" si="89"/>
        <v>#DIV/0!</v>
      </c>
      <c r="H146" s="100" t="e">
        <f t="shared" si="89"/>
        <v>#DIV/0!</v>
      </c>
      <c r="I146" s="100" t="e">
        <f t="shared" si="89"/>
        <v>#DIV/0!</v>
      </c>
      <c r="J146" s="100" t="e">
        <f t="shared" si="89"/>
        <v>#DIV/0!</v>
      </c>
      <c r="K146" s="100" t="e">
        <f t="shared" si="89"/>
        <v>#DIV/0!</v>
      </c>
      <c r="L146" s="100" t="e">
        <f t="shared" si="89"/>
        <v>#DIV/0!</v>
      </c>
      <c r="M146" s="100" t="e">
        <f t="shared" si="89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customHeight="1" x14ac:dyDescent="0.2">
      <c r="A147" s="32" t="s">
        <v>97</v>
      </c>
      <c r="B147" s="57">
        <v>0</v>
      </c>
      <c r="C147" s="136">
        <f>C145/C142*10</f>
        <v>61.666666666666671</v>
      </c>
      <c r="D147" s="15"/>
      <c r="E147" s="55"/>
      <c r="F147" s="55"/>
      <c r="G147" s="55"/>
      <c r="H147" s="55"/>
      <c r="I147" s="55"/>
      <c r="J147" s="55"/>
      <c r="K147" s="136">
        <f>K145/K142*10</f>
        <v>61.666666666666671</v>
      </c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2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2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2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2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2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2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2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2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2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2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2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2"/>
        <v>#DIV/0!</v>
      </c>
      <c r="E159" s="51" t="e">
        <f>E158/E157*10</f>
        <v>#DIV/0!</v>
      </c>
      <c r="F159" s="51"/>
      <c r="G159" s="51"/>
      <c r="H159" s="51" t="e">
        <f t="shared" ref="H159:M159" si="90">H158/H157*10</f>
        <v>#DIV/0!</v>
      </c>
      <c r="I159" s="51" t="e">
        <f t="shared" si="90"/>
        <v>#DIV/0!</v>
      </c>
      <c r="J159" s="51" t="e">
        <f t="shared" si="90"/>
        <v>#DIV/0!</v>
      </c>
      <c r="K159" s="51" t="e">
        <f t="shared" si="90"/>
        <v>#DIV/0!</v>
      </c>
      <c r="L159" s="51" t="e">
        <f t="shared" si="90"/>
        <v>#DIV/0!</v>
      </c>
      <c r="M159" s="51" t="e">
        <f t="shared" si="90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1">S158/S157*10</f>
        <v>#DIV/0!</v>
      </c>
      <c r="T159" s="51" t="e">
        <f t="shared" si="91"/>
        <v>#DIV/0!</v>
      </c>
      <c r="U159" s="51" t="e">
        <f t="shared" si="91"/>
        <v>#DIV/0!</v>
      </c>
      <c r="V159" s="51" t="e">
        <f t="shared" si="91"/>
        <v>#DIV/0!</v>
      </c>
      <c r="W159" s="51" t="e">
        <f t="shared" si="91"/>
        <v>#DIV/0!</v>
      </c>
      <c r="X159" s="51" t="e">
        <f t="shared" si="91"/>
        <v>#DIV/0!</v>
      </c>
      <c r="Y159" s="155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" t="e">
        <f t="shared" si="82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" t="e">
        <f t="shared" si="82"/>
        <v>#DIV/0!</v>
      </c>
      <c r="E161" s="36"/>
      <c r="F161" s="35"/>
      <c r="G161" s="55"/>
      <c r="H161" s="155"/>
      <c r="I161" s="155"/>
      <c r="J161" s="155"/>
      <c r="K161" s="155"/>
      <c r="L161" s="37"/>
      <c r="M161" s="37"/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4" t="e">
        <f>C161/C160*10</f>
        <v>#DIV/0!</v>
      </c>
      <c r="D162" s="15" t="e">
        <f t="shared" si="82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5"/>
      <c r="P162" s="155"/>
      <c r="Q162" s="51" t="e">
        <f>Q161/Q160*10</f>
        <v>#DIV/0!</v>
      </c>
      <c r="R162" s="51" t="e">
        <f>R161/R160*10</f>
        <v>#DIV/0!</v>
      </c>
      <c r="S162" s="51"/>
      <c r="T162" s="155"/>
      <c r="U162" s="155"/>
      <c r="V162" s="51" t="e">
        <f>V161/V160*10</f>
        <v>#DIV/0!</v>
      </c>
      <c r="W162" s="51"/>
      <c r="X162" s="51" t="e">
        <f>X161/X160*10</f>
        <v>#DIV/0!</v>
      </c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2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2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2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2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2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2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2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2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2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2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2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2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31321</v>
      </c>
      <c r="C175" s="122">
        <f>SUM(E175:Y175)</f>
        <v>36648</v>
      </c>
      <c r="D175" s="15">
        <f t="shared" ref="D175:D184" si="92">C175/B175</f>
        <v>1.1700775837297659</v>
      </c>
      <c r="E175" s="155">
        <v>5130</v>
      </c>
      <c r="F175" s="155">
        <v>1552</v>
      </c>
      <c r="G175" s="155">
        <v>789</v>
      </c>
      <c r="H175" s="155">
        <v>627</v>
      </c>
      <c r="I175" s="155">
        <v>210</v>
      </c>
      <c r="J175" s="155">
        <v>3450</v>
      </c>
      <c r="K175" s="155">
        <v>1480</v>
      </c>
      <c r="L175" s="155">
        <v>346</v>
      </c>
      <c r="M175" s="155">
        <v>906</v>
      </c>
      <c r="N175" s="155">
        <v>1350</v>
      </c>
      <c r="O175" s="155">
        <v>385</v>
      </c>
      <c r="P175" s="155">
        <v>3750</v>
      </c>
      <c r="Q175" s="155">
        <v>5120</v>
      </c>
      <c r="R175" s="155">
        <v>550</v>
      </c>
      <c r="S175" s="155">
        <v>1800</v>
      </c>
      <c r="T175" s="155">
        <v>580</v>
      </c>
      <c r="U175" s="155">
        <v>1120</v>
      </c>
      <c r="V175" s="155">
        <v>1050</v>
      </c>
      <c r="W175" s="155">
        <v>2240</v>
      </c>
      <c r="X175" s="155">
        <v>2550</v>
      </c>
      <c r="Y175" s="155">
        <v>1663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2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2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2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2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2"/>
        <v>#DIV/0!</v>
      </c>
      <c r="E180" s="16" t="e">
        <f>E179/E178</f>
        <v>#DIV/0!</v>
      </c>
      <c r="F180" s="16" t="e">
        <f t="shared" ref="F180:Y180" si="93">F179/F178</f>
        <v>#DIV/0!</v>
      </c>
      <c r="G180" s="16" t="e">
        <f t="shared" si="93"/>
        <v>#DIV/0!</v>
      </c>
      <c r="H180" s="16" t="e">
        <f t="shared" si="93"/>
        <v>#DIV/0!</v>
      </c>
      <c r="I180" s="16" t="e">
        <f t="shared" si="93"/>
        <v>#DIV/0!</v>
      </c>
      <c r="J180" s="16" t="e">
        <f t="shared" si="93"/>
        <v>#DIV/0!</v>
      </c>
      <c r="K180" s="16" t="e">
        <f t="shared" si="93"/>
        <v>#DIV/0!</v>
      </c>
      <c r="L180" s="16" t="e">
        <f t="shared" si="93"/>
        <v>#DIV/0!</v>
      </c>
      <c r="M180" s="16" t="e">
        <f t="shared" si="93"/>
        <v>#DIV/0!</v>
      </c>
      <c r="N180" s="16" t="e">
        <f t="shared" si="93"/>
        <v>#DIV/0!</v>
      </c>
      <c r="O180" s="16" t="e">
        <f t="shared" si="93"/>
        <v>#DIV/0!</v>
      </c>
      <c r="P180" s="16" t="e">
        <f t="shared" si="93"/>
        <v>#DIV/0!</v>
      </c>
      <c r="Q180" s="16" t="e">
        <f t="shared" si="93"/>
        <v>#DIV/0!</v>
      </c>
      <c r="R180" s="16" t="e">
        <f t="shared" si="93"/>
        <v>#DIV/0!</v>
      </c>
      <c r="S180" s="16" t="e">
        <f t="shared" si="93"/>
        <v>#DIV/0!</v>
      </c>
      <c r="T180" s="16" t="e">
        <f t="shared" si="93"/>
        <v>#DIV/0!</v>
      </c>
      <c r="U180" s="16" t="e">
        <f t="shared" si="93"/>
        <v>#DIV/0!</v>
      </c>
      <c r="V180" s="16" t="e">
        <f t="shared" si="93"/>
        <v>#DIV/0!</v>
      </c>
      <c r="W180" s="16" t="e">
        <f t="shared" si="93"/>
        <v>#DIV/0!</v>
      </c>
      <c r="X180" s="16" t="e">
        <f t="shared" si="93"/>
        <v>#DIV/0!</v>
      </c>
      <c r="Y180" s="16" t="e">
        <f t="shared" si="93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2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2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2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86711</v>
      </c>
      <c r="C185" s="122">
        <f>SUM(E185:Y185)</f>
        <v>87409</v>
      </c>
      <c r="D185" s="15">
        <f t="shared" ref="D185" si="94">C185/B185</f>
        <v>1.0080497284081604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6070</v>
      </c>
      <c r="J185" s="36">
        <v>4980</v>
      </c>
      <c r="K185" s="36">
        <v>3223</v>
      </c>
      <c r="L185" s="36">
        <v>3741</v>
      </c>
      <c r="M185" s="36">
        <v>2497</v>
      </c>
      <c r="N185" s="46">
        <v>3286</v>
      </c>
      <c r="O185" s="36">
        <v>2934</v>
      </c>
      <c r="P185" s="36">
        <v>4320</v>
      </c>
      <c r="Q185" s="36">
        <v>5814</v>
      </c>
      <c r="R185" s="36">
        <v>2700</v>
      </c>
      <c r="S185" s="36">
        <v>3418</v>
      </c>
      <c r="T185" s="46">
        <v>4073</v>
      </c>
      <c r="U185" s="36">
        <v>1106</v>
      </c>
      <c r="V185" s="36">
        <v>1952</v>
      </c>
      <c r="W185" s="36">
        <v>8566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41">
        <f>B185/B184</f>
        <v>0.87741080282516748</v>
      </c>
      <c r="C186" s="141">
        <f>C185/C184</f>
        <v>0.93060568313690417</v>
      </c>
      <c r="D186" s="15">
        <f t="shared" ref="D186:D188" si="95">C186/B186</f>
        <v>1.0606271089214481</v>
      </c>
      <c r="E186" s="70">
        <f t="shared" ref="E186:Y186" si="96">E185/E184</f>
        <v>0.99453551912568305</v>
      </c>
      <c r="F186" s="70">
        <f t="shared" si="96"/>
        <v>0.91723136495643753</v>
      </c>
      <c r="G186" s="70">
        <f t="shared" si="96"/>
        <v>1</v>
      </c>
      <c r="H186" s="70">
        <f t="shared" si="96"/>
        <v>0.62450476889214968</v>
      </c>
      <c r="I186" s="70">
        <f t="shared" si="96"/>
        <v>0.95051675540244285</v>
      </c>
      <c r="J186" s="70">
        <f t="shared" si="96"/>
        <v>1</v>
      </c>
      <c r="K186" s="70">
        <f t="shared" si="96"/>
        <v>0.94377745241581257</v>
      </c>
      <c r="L186" s="70">
        <f t="shared" si="96"/>
        <v>0.88251946213729648</v>
      </c>
      <c r="M186" s="70">
        <f t="shared" si="96"/>
        <v>1</v>
      </c>
      <c r="N186" s="70">
        <f t="shared" si="96"/>
        <v>1</v>
      </c>
      <c r="O186" s="70">
        <f t="shared" si="96"/>
        <v>0.98489425981873113</v>
      </c>
      <c r="P186" s="70">
        <f t="shared" si="96"/>
        <v>0.88542734166837467</v>
      </c>
      <c r="Q186" s="70">
        <f t="shared" si="96"/>
        <v>1</v>
      </c>
      <c r="R186" s="70">
        <f t="shared" si="96"/>
        <v>0.92719780219780223</v>
      </c>
      <c r="S186" s="70">
        <f t="shared" si="96"/>
        <v>0.80329024676850769</v>
      </c>
      <c r="T186" s="70">
        <f t="shared" si="96"/>
        <v>0.90571492105848339</v>
      </c>
      <c r="U186" s="70">
        <f t="shared" si="96"/>
        <v>1</v>
      </c>
      <c r="V186" s="70">
        <f t="shared" si="96"/>
        <v>1</v>
      </c>
      <c r="W186" s="70">
        <f t="shared" si="96"/>
        <v>0.98312865832663832</v>
      </c>
      <c r="X186" s="70">
        <f t="shared" si="96"/>
        <v>1.0004151100041512</v>
      </c>
      <c r="Y186" s="70">
        <f t="shared" si="96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5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7604</v>
      </c>
      <c r="C188" s="122">
        <f>SUM(E188:Y188)</f>
        <v>7467</v>
      </c>
      <c r="D188" s="15">
        <f t="shared" si="95"/>
        <v>0.98198316675433983</v>
      </c>
      <c r="E188" s="46">
        <v>32</v>
      </c>
      <c r="F188" s="36">
        <v>100</v>
      </c>
      <c r="G188" s="36">
        <v>1079</v>
      </c>
      <c r="H188" s="36"/>
      <c r="I188" s="36">
        <v>120</v>
      </c>
      <c r="J188" s="36">
        <v>795</v>
      </c>
      <c r="K188" s="36"/>
      <c r="L188" s="36">
        <v>110</v>
      </c>
      <c r="M188" s="36"/>
      <c r="N188" s="36">
        <v>61</v>
      </c>
      <c r="O188" s="46"/>
      <c r="P188" s="36">
        <v>638</v>
      </c>
      <c r="Q188" s="36"/>
      <c r="R188" s="36">
        <v>250</v>
      </c>
      <c r="S188" s="36"/>
      <c r="T188" s="36">
        <v>310</v>
      </c>
      <c r="U188" s="36"/>
      <c r="V188" s="36"/>
      <c r="W188" s="36">
        <v>78</v>
      </c>
      <c r="X188" s="36">
        <v>3694</v>
      </c>
      <c r="Y188" s="36">
        <v>200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7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94231</v>
      </c>
      <c r="C191" s="122">
        <f>SUM(E191:Y191)</f>
        <v>74871</v>
      </c>
      <c r="D191" s="9">
        <f t="shared" ref="D191:D195" si="98">C191/B191</f>
        <v>0.794547441924632</v>
      </c>
      <c r="E191" s="26">
        <v>1989</v>
      </c>
      <c r="F191" s="26">
        <v>2254</v>
      </c>
      <c r="G191" s="26">
        <v>5677</v>
      </c>
      <c r="H191" s="26">
        <v>7863</v>
      </c>
      <c r="I191" s="26">
        <v>5445</v>
      </c>
      <c r="J191" s="26">
        <v>3980</v>
      </c>
      <c r="K191" s="26">
        <v>2906</v>
      </c>
      <c r="L191" s="26">
        <v>5294</v>
      </c>
      <c r="M191" s="26">
        <v>2154</v>
      </c>
      <c r="N191" s="26">
        <v>3374</v>
      </c>
      <c r="O191" s="26">
        <v>3212</v>
      </c>
      <c r="P191" s="26">
        <v>4095</v>
      </c>
      <c r="Q191" s="26">
        <v>7308</v>
      </c>
      <c r="R191" s="26">
        <v>1580</v>
      </c>
      <c r="S191" s="26">
        <v>1446</v>
      </c>
      <c r="T191" s="26">
        <v>1812</v>
      </c>
      <c r="U191" s="26">
        <v>1340</v>
      </c>
      <c r="V191" s="26">
        <v>830</v>
      </c>
      <c r="W191" s="26">
        <v>3310</v>
      </c>
      <c r="X191" s="26">
        <v>5127</v>
      </c>
      <c r="Y191" s="26">
        <v>3875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8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42403.950000000004</v>
      </c>
      <c r="C193" s="122">
        <f>C191*0.45</f>
        <v>33691.950000000004</v>
      </c>
      <c r="D193" s="9">
        <f t="shared" si="98"/>
        <v>0.794547441924632</v>
      </c>
      <c r="E193" s="26">
        <f>E191*0.45</f>
        <v>895.05000000000007</v>
      </c>
      <c r="F193" s="26">
        <f t="shared" ref="F193:Y193" si="99">F191*0.45</f>
        <v>1014.3000000000001</v>
      </c>
      <c r="G193" s="26">
        <f t="shared" si="99"/>
        <v>2554.65</v>
      </c>
      <c r="H193" s="26">
        <f t="shared" si="99"/>
        <v>3538.35</v>
      </c>
      <c r="I193" s="26">
        <f t="shared" si="99"/>
        <v>2450.25</v>
      </c>
      <c r="J193" s="26">
        <f t="shared" si="99"/>
        <v>1791</v>
      </c>
      <c r="K193" s="26">
        <f t="shared" si="99"/>
        <v>1307.7</v>
      </c>
      <c r="L193" s="26">
        <f t="shared" si="99"/>
        <v>2382.3000000000002</v>
      </c>
      <c r="M193" s="26">
        <f t="shared" si="99"/>
        <v>969.30000000000007</v>
      </c>
      <c r="N193" s="26">
        <f t="shared" si="99"/>
        <v>1518.3</v>
      </c>
      <c r="O193" s="26">
        <f t="shared" si="99"/>
        <v>1445.4</v>
      </c>
      <c r="P193" s="26">
        <f t="shared" si="99"/>
        <v>1842.75</v>
      </c>
      <c r="Q193" s="26">
        <f t="shared" si="99"/>
        <v>3288.6</v>
      </c>
      <c r="R193" s="26">
        <f t="shared" si="99"/>
        <v>711</v>
      </c>
      <c r="S193" s="26">
        <f t="shared" si="99"/>
        <v>650.70000000000005</v>
      </c>
      <c r="T193" s="26">
        <f t="shared" si="99"/>
        <v>815.4</v>
      </c>
      <c r="U193" s="26">
        <f t="shared" si="99"/>
        <v>603</v>
      </c>
      <c r="V193" s="26">
        <f t="shared" si="99"/>
        <v>373.5</v>
      </c>
      <c r="W193" s="26">
        <f t="shared" si="99"/>
        <v>1489.5</v>
      </c>
      <c r="X193" s="26">
        <f t="shared" si="99"/>
        <v>2307.15</v>
      </c>
      <c r="Y193" s="26">
        <f t="shared" si="99"/>
        <v>1743.75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0.99190526315789473</v>
      </c>
      <c r="C194" s="141">
        <f>C191/C192</f>
        <v>0.75458824240836109</v>
      </c>
      <c r="D194" s="9"/>
      <c r="E194" s="70">
        <f t="shared" ref="E194:Y194" si="100">E191/E192</f>
        <v>1.4678966789667898</v>
      </c>
      <c r="F194" s="70">
        <f t="shared" si="100"/>
        <v>0.95065373260227748</v>
      </c>
      <c r="G194" s="70">
        <f t="shared" si="100"/>
        <v>0.55031019775106627</v>
      </c>
      <c r="H194" s="70">
        <f t="shared" si="100"/>
        <v>0.80169249592169656</v>
      </c>
      <c r="I194" s="70">
        <f t="shared" si="100"/>
        <v>1.2645146307477937</v>
      </c>
      <c r="J194" s="70">
        <f t="shared" si="100"/>
        <v>0.8618449545257687</v>
      </c>
      <c r="K194" s="70">
        <f t="shared" si="100"/>
        <v>1.1422955974842768</v>
      </c>
      <c r="L194" s="70">
        <f t="shared" si="100"/>
        <v>0.54241803278688527</v>
      </c>
      <c r="M194" s="70">
        <f t="shared" si="100"/>
        <v>0.51642292016303049</v>
      </c>
      <c r="N194" s="70">
        <f t="shared" si="100"/>
        <v>1.0017814726840855</v>
      </c>
      <c r="O194" s="70">
        <f t="shared" si="100"/>
        <v>1.2025458629726695</v>
      </c>
      <c r="P194" s="70">
        <f t="shared" si="100"/>
        <v>0.72761194029850751</v>
      </c>
      <c r="Q194" s="70">
        <f t="shared" si="100"/>
        <v>1.4981549815498154</v>
      </c>
      <c r="R194" s="70">
        <f t="shared" si="100"/>
        <v>0.52666666666666662</v>
      </c>
      <c r="S194" s="70">
        <f t="shared" si="100"/>
        <v>0.3519961051606621</v>
      </c>
      <c r="T194" s="70">
        <f t="shared" si="100"/>
        <v>0.33964386129334584</v>
      </c>
      <c r="U194" s="70">
        <f t="shared" si="100"/>
        <v>0.68788501026694049</v>
      </c>
      <c r="V194" s="70">
        <f t="shared" si="100"/>
        <v>2.0194647201946472</v>
      </c>
      <c r="W194" s="70">
        <f t="shared" si="100"/>
        <v>1.0153374233128833</v>
      </c>
      <c r="X194" s="70">
        <f t="shared" si="100"/>
        <v>0.78876923076923078</v>
      </c>
      <c r="Y194" s="70">
        <f t="shared" si="100"/>
        <v>0.43711223914269598</v>
      </c>
    </row>
    <row r="195" spans="1:26" s="60" customFormat="1" ht="30" customHeight="1" outlineLevel="1" x14ac:dyDescent="0.2">
      <c r="A195" s="52" t="s">
        <v>138</v>
      </c>
      <c r="B195" s="23">
        <v>215748</v>
      </c>
      <c r="C195" s="122">
        <f>SUM(E195:Y195)</f>
        <v>198435</v>
      </c>
      <c r="D195" s="9">
        <f t="shared" si="98"/>
        <v>0.9197536014238834</v>
      </c>
      <c r="E195" s="26">
        <v>653</v>
      </c>
      <c r="F195" s="26">
        <v>3830</v>
      </c>
      <c r="G195" s="26">
        <v>18292</v>
      </c>
      <c r="H195" s="26">
        <v>8029</v>
      </c>
      <c r="I195" s="26">
        <v>7747</v>
      </c>
      <c r="J195" s="26">
        <v>8150</v>
      </c>
      <c r="K195" s="26">
        <v>500</v>
      </c>
      <c r="L195" s="26">
        <v>10636</v>
      </c>
      <c r="M195" s="26">
        <v>7900</v>
      </c>
      <c r="N195" s="26">
        <v>9150</v>
      </c>
      <c r="O195" s="26">
        <v>5786</v>
      </c>
      <c r="P195" s="26">
        <v>13650</v>
      </c>
      <c r="Q195" s="26">
        <v>1904</v>
      </c>
      <c r="R195" s="26">
        <v>1850</v>
      </c>
      <c r="S195" s="26">
        <v>5350</v>
      </c>
      <c r="T195" s="26">
        <v>31499</v>
      </c>
      <c r="U195" s="26">
        <v>2100</v>
      </c>
      <c r="V195" s="26">
        <v>450</v>
      </c>
      <c r="W195" s="26">
        <v>8247</v>
      </c>
      <c r="X195" s="26">
        <v>40242</v>
      </c>
      <c r="Y195" s="26">
        <v>12470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1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64724.399999999994</v>
      </c>
      <c r="C197" s="122">
        <f>C195*0.3</f>
        <v>59530.5</v>
      </c>
      <c r="D197" s="9">
        <f t="shared" si="101"/>
        <v>0.91975360142388352</v>
      </c>
      <c r="E197" s="26">
        <f>E195*0.3</f>
        <v>195.9</v>
      </c>
      <c r="F197" s="26">
        <f t="shared" ref="F197:Y197" si="102">F195*0.3</f>
        <v>1149</v>
      </c>
      <c r="G197" s="26">
        <f t="shared" si="102"/>
        <v>5487.5999999999995</v>
      </c>
      <c r="H197" s="26">
        <f t="shared" si="102"/>
        <v>2408.6999999999998</v>
      </c>
      <c r="I197" s="26">
        <f t="shared" si="102"/>
        <v>2324.1</v>
      </c>
      <c r="J197" s="26">
        <f t="shared" si="102"/>
        <v>2445</v>
      </c>
      <c r="K197" s="26">
        <f t="shared" si="102"/>
        <v>150</v>
      </c>
      <c r="L197" s="26">
        <f t="shared" si="102"/>
        <v>3190.7999999999997</v>
      </c>
      <c r="M197" s="26">
        <f t="shared" si="102"/>
        <v>2370</v>
      </c>
      <c r="N197" s="26">
        <f t="shared" si="102"/>
        <v>2745</v>
      </c>
      <c r="O197" s="26">
        <f t="shared" si="102"/>
        <v>1735.8</v>
      </c>
      <c r="P197" s="26">
        <f t="shared" si="102"/>
        <v>4095</v>
      </c>
      <c r="Q197" s="26">
        <f t="shared" si="102"/>
        <v>571.19999999999993</v>
      </c>
      <c r="R197" s="26">
        <f t="shared" si="102"/>
        <v>555</v>
      </c>
      <c r="S197" s="26">
        <f t="shared" si="102"/>
        <v>1605</v>
      </c>
      <c r="T197" s="26">
        <f t="shared" si="102"/>
        <v>9449.6999999999989</v>
      </c>
      <c r="U197" s="26">
        <f t="shared" si="102"/>
        <v>630</v>
      </c>
      <c r="V197" s="26">
        <f t="shared" si="102"/>
        <v>135</v>
      </c>
      <c r="W197" s="26">
        <f t="shared" si="102"/>
        <v>2474.1</v>
      </c>
      <c r="X197" s="26">
        <f t="shared" si="102"/>
        <v>12072.6</v>
      </c>
      <c r="Y197" s="26">
        <f t="shared" si="102"/>
        <v>3741</v>
      </c>
    </row>
    <row r="198" spans="1:26" s="60" customFormat="1" ht="30" customHeight="1" collapsed="1" x14ac:dyDescent="0.2">
      <c r="A198" s="13" t="s">
        <v>137</v>
      </c>
      <c r="B198" s="9">
        <f>B195/B196</f>
        <v>0.79611808118081184</v>
      </c>
      <c r="C198" s="121">
        <f>C195/C196</f>
        <v>0.70087417218543047</v>
      </c>
      <c r="D198" s="154"/>
      <c r="E198" s="30">
        <f t="shared" ref="E198:Y198" si="103">E195/E196</f>
        <v>0.20079950799507995</v>
      </c>
      <c r="F198" s="30">
        <f t="shared" si="103"/>
        <v>0.60324460544967706</v>
      </c>
      <c r="G198" s="30">
        <f t="shared" si="103"/>
        <v>0.85970766555435452</v>
      </c>
      <c r="H198" s="30">
        <f t="shared" si="103"/>
        <v>0.41297191646949905</v>
      </c>
      <c r="I198" s="30">
        <f t="shared" si="103"/>
        <v>1.0495867768595042</v>
      </c>
      <c r="J198" s="30">
        <f t="shared" si="103"/>
        <v>0.51481270924136191</v>
      </c>
      <c r="K198" s="30">
        <f t="shared" si="103"/>
        <v>0.41946308724832215</v>
      </c>
      <c r="L198" s="30">
        <f t="shared" si="103"/>
        <v>0.42381255977048138</v>
      </c>
      <c r="M198" s="30">
        <f t="shared" si="103"/>
        <v>0.73652806265150106</v>
      </c>
      <c r="N198" s="30">
        <f t="shared" si="103"/>
        <v>0.77634481588325133</v>
      </c>
      <c r="O198" s="30">
        <f t="shared" si="103"/>
        <v>0.78753232611950452</v>
      </c>
      <c r="P198" s="30">
        <f t="shared" si="103"/>
        <v>0.69285823054667273</v>
      </c>
      <c r="Q198" s="30">
        <f t="shared" si="103"/>
        <v>0.43579766536964981</v>
      </c>
      <c r="R198" s="30">
        <f t="shared" si="103"/>
        <v>0.31634746922024626</v>
      </c>
      <c r="S198" s="30">
        <f t="shared" si="103"/>
        <v>0.601123595505618</v>
      </c>
      <c r="T198" s="30">
        <f t="shared" si="103"/>
        <v>0.84339188176073687</v>
      </c>
      <c r="U198" s="30">
        <f t="shared" si="103"/>
        <v>0.71843995894628809</v>
      </c>
      <c r="V198" s="30">
        <f t="shared" si="103"/>
        <v>0.33682634730538924</v>
      </c>
      <c r="W198" s="30">
        <f t="shared" si="103"/>
        <v>0.72272368766979234</v>
      </c>
      <c r="X198" s="30">
        <f t="shared" si="103"/>
        <v>1.0060500000000001</v>
      </c>
      <c r="Y198" s="30">
        <f t="shared" si="103"/>
        <v>0.57704766311892641</v>
      </c>
    </row>
    <row r="199" spans="1:26" s="60" customFormat="1" ht="30" customHeight="1" outlineLevel="1" x14ac:dyDescent="0.2">
      <c r="A199" s="52" t="s">
        <v>139</v>
      </c>
      <c r="B199" s="23">
        <v>16563</v>
      </c>
      <c r="C199" s="122">
        <f>SUM(E199:Y199)</f>
        <v>6641</v>
      </c>
      <c r="D199" s="154">
        <f t="shared" ref="D199" si="104">C199/B199</f>
        <v>0.40095393346615948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/>
      <c r="P199" s="26">
        <v>1200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1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3146.9700000000003</v>
      </c>
      <c r="C201" s="122">
        <f>C199*0.19</f>
        <v>1261.79</v>
      </c>
      <c r="D201" s="154">
        <f t="shared" si="101"/>
        <v>0.40095393346615948</v>
      </c>
      <c r="E201" s="26"/>
      <c r="F201" s="26"/>
      <c r="G201" s="155"/>
      <c r="H201" s="155"/>
      <c r="I201" s="155"/>
      <c r="J201" s="155"/>
      <c r="K201" s="155">
        <f t="shared" ref="K201" si="105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4.9484924172711733E-2</v>
      </c>
      <c r="C202" s="121">
        <f>C199/C200</f>
        <v>1.9696470888313507E-2</v>
      </c>
      <c r="D202" s="154"/>
      <c r="E202" s="30"/>
      <c r="F202" s="30"/>
      <c r="G202" s="30"/>
      <c r="H202" s="30"/>
      <c r="I202" s="30"/>
      <c r="J202" s="30"/>
      <c r="K202" s="30">
        <f t="shared" ref="K202:L202" si="106">K199/K200</f>
        <v>0.35228988424760949</v>
      </c>
      <c r="L202" s="30">
        <f t="shared" si="106"/>
        <v>6.5622296097272187E-2</v>
      </c>
      <c r="M202" s="30"/>
      <c r="N202" s="30"/>
      <c r="O202" s="30"/>
      <c r="P202" s="100">
        <f t="shared" ref="P202" si="107">P199/P200</f>
        <v>6.3955657410861802E-2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227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1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1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1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1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110275.32</v>
      </c>
      <c r="C208" s="155">
        <f>C206+C204+C201+C197+C193</f>
        <v>94519.24</v>
      </c>
      <c r="D208" s="154">
        <f t="shared" si="101"/>
        <v>0.85712052343171619</v>
      </c>
      <c r="E208" s="26">
        <f>E206+E204+E201+E197+E193</f>
        <v>1090.95</v>
      </c>
      <c r="F208" s="26">
        <f t="shared" ref="F208:Y208" si="108">F206+F204+F201+F197+F193</f>
        <v>2163.3000000000002</v>
      </c>
      <c r="G208" s="26">
        <f t="shared" si="108"/>
        <v>8042.25</v>
      </c>
      <c r="H208" s="26">
        <f t="shared" si="108"/>
        <v>5947.0499999999993</v>
      </c>
      <c r="I208" s="26">
        <f t="shared" si="108"/>
        <v>4774.3500000000004</v>
      </c>
      <c r="J208" s="26">
        <f t="shared" si="108"/>
        <v>4236</v>
      </c>
      <c r="K208" s="26">
        <f>K206+K204+K201+K197+K193</f>
        <v>1590.7</v>
      </c>
      <c r="L208" s="26">
        <f t="shared" si="108"/>
        <v>5573.1</v>
      </c>
      <c r="M208" s="26">
        <f t="shared" si="108"/>
        <v>3339.3</v>
      </c>
      <c r="N208" s="26">
        <f t="shared" si="108"/>
        <v>4263.3</v>
      </c>
      <c r="O208" s="26">
        <f t="shared" si="108"/>
        <v>3181.2</v>
      </c>
      <c r="P208" s="26">
        <f t="shared" si="108"/>
        <v>5937.75</v>
      </c>
      <c r="Q208" s="26">
        <f t="shared" si="108"/>
        <v>3859.7999999999997</v>
      </c>
      <c r="R208" s="26">
        <f t="shared" si="108"/>
        <v>1266</v>
      </c>
      <c r="S208" s="26">
        <f t="shared" si="108"/>
        <v>2255.6999999999998</v>
      </c>
      <c r="T208" s="26">
        <f t="shared" si="108"/>
        <v>10265.099999999999</v>
      </c>
      <c r="U208" s="26">
        <f t="shared" si="108"/>
        <v>1233</v>
      </c>
      <c r="V208" s="26">
        <f t="shared" si="108"/>
        <v>508.5</v>
      </c>
      <c r="W208" s="155">
        <f t="shared" si="108"/>
        <v>3963.6</v>
      </c>
      <c r="X208" s="26">
        <f t="shared" si="108"/>
        <v>14379.75</v>
      </c>
      <c r="Y208" s="26">
        <f t="shared" si="108"/>
        <v>5484.75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1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16.145254897367572</v>
      </c>
      <c r="C210" s="134">
        <f>C208/C209*10</f>
        <v>13.563493646545602</v>
      </c>
      <c r="D210" s="9">
        <f t="shared" si="101"/>
        <v>0.84009163886022531</v>
      </c>
      <c r="E210" s="51">
        <f>E208/E209*10</f>
        <v>17.884426229508197</v>
      </c>
      <c r="F210" s="51">
        <f t="shared" ref="F210:Y210" si="109">F208/F209*10</f>
        <v>11.358886846941456</v>
      </c>
      <c r="G210" s="51">
        <f t="shared" si="109"/>
        <v>13.858779941409615</v>
      </c>
      <c r="H210" s="51">
        <f t="shared" si="109"/>
        <v>8.5250143348623837</v>
      </c>
      <c r="I210" s="51">
        <f t="shared" si="109"/>
        <v>17.248374277456648</v>
      </c>
      <c r="J210" s="51">
        <f t="shared" si="109"/>
        <v>14.272237196765499</v>
      </c>
      <c r="K210" s="51">
        <f>K208/K209*10</f>
        <v>22.247552447552451</v>
      </c>
      <c r="L210" s="51">
        <f t="shared" si="109"/>
        <v>8.8828498565508447</v>
      </c>
      <c r="M210" s="51">
        <f t="shared" si="109"/>
        <v>12.455427079447967</v>
      </c>
      <c r="N210" s="51">
        <f t="shared" si="109"/>
        <v>16.87767220902613</v>
      </c>
      <c r="O210" s="51">
        <f t="shared" si="109"/>
        <v>15.874251497005986</v>
      </c>
      <c r="P210" s="51">
        <f t="shared" si="109"/>
        <v>14.063832306963524</v>
      </c>
      <c r="Q210" s="51">
        <f t="shared" si="109"/>
        <v>19.337675350701403</v>
      </c>
      <c r="R210" s="51">
        <f t="shared" si="109"/>
        <v>9.3777777777777782</v>
      </c>
      <c r="S210" s="51">
        <f t="shared" si="109"/>
        <v>10.981986368062318</v>
      </c>
      <c r="T210" s="51">
        <f t="shared" si="109"/>
        <v>12.826565038110706</v>
      </c>
      <c r="U210" s="51">
        <f t="shared" si="109"/>
        <v>11.25</v>
      </c>
      <c r="V210" s="51">
        <f t="shared" si="109"/>
        <v>16.509740259740258</v>
      </c>
      <c r="W210" s="51">
        <f t="shared" si="109"/>
        <v>16.211042944785277</v>
      </c>
      <c r="X210" s="51">
        <f>X208/X209*10</f>
        <v>17.983679339669834</v>
      </c>
      <c r="Y210" s="51">
        <f t="shared" si="109"/>
        <v>10.998095047122519</v>
      </c>
    </row>
    <row r="211" spans="1:25" ht="22.5" x14ac:dyDescent="0.25">
      <c r="A211" s="87"/>
      <c r="B211" s="87"/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</row>
    <row r="221" spans="1:25" ht="20.45" hidden="1" customHeight="1" x14ac:dyDescent="0.25">
      <c r="A221" s="172"/>
      <c r="B221" s="173"/>
      <c r="C221" s="173"/>
      <c r="D221" s="173"/>
      <c r="E221" s="173"/>
      <c r="F221" s="173"/>
      <c r="G221" s="173"/>
      <c r="H221" s="173"/>
      <c r="I221" s="173"/>
      <c r="J221" s="17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2021-07-15T07:58:16Z</cp:lastPrinted>
  <dcterms:created xsi:type="dcterms:W3CDTF">2017-06-08T05:54:08Z</dcterms:created>
  <dcterms:modified xsi:type="dcterms:W3CDTF">2021-07-16T12:28:10Z</dcterms:modified>
</cp:coreProperties>
</file>