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Y106" i="1" l="1"/>
  <c r="E139" i="1" l="1"/>
  <c r="F97" i="1" l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E97" i="1"/>
  <c r="C91" i="1"/>
  <c r="C97" i="1" l="1"/>
  <c r="D97" i="1" s="1"/>
  <c r="W148" i="1"/>
  <c r="S163" i="1" l="1"/>
  <c r="J148" i="1"/>
  <c r="P106" i="1" l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H139" i="1" l="1"/>
  <c r="W160" i="1"/>
  <c r="C161" i="1"/>
  <c r="C162" i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M121" i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30" i="1"/>
  <c r="D132" i="1"/>
  <c r="D136" i="1"/>
  <c r="D145" i="1"/>
  <c r="D174" i="1"/>
  <c r="D175" i="1"/>
  <c r="I187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C133" i="1"/>
  <c r="C139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60" i="1" l="1"/>
  <c r="C181" i="1"/>
  <c r="D176" i="1"/>
  <c r="C177" i="1"/>
  <c r="D177" i="1" s="1"/>
  <c r="C100" i="1"/>
  <c r="D100" i="1" s="1"/>
  <c r="C148" i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18" i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C154" i="1"/>
  <c r="D154" i="1" s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<sst xmlns="http://schemas.openxmlformats.org/spreadsheetml/2006/main" count="252" uniqueCount="204">
  <si>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</si>
  <si>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</si>
  <si>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</si>
  <si>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</si>
  <si>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</si>
  <si>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</si>
  <si>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</si>
  <si>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</si>
  <si>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</si>
  <si>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</si>
  <si>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</si>
  <si>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</si>
  <si>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</si>
  <si>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</si>
  <si>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</si>
  <si>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</si>
  <si>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</si>
  <si>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</si>
  <si>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</si>
  <si>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</si>
  <si>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</si>
  <si>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</si>
  <si>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</si>
  <si>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</si>
  <si>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</si>
  <si>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</si>
  <si>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</si>
  <si>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</si>
  <si>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</si>
  <si>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</si>
  <si>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</si>
  <si>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</si>
  <si>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</si>
  <si>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</si>
  <si>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</si>
  <si>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</si>
  <si>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</si>
  <si>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</si>
  <si>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</si>
  <si>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</si>
  <si>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</si>
  <si>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</si>
  <si>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</si>
  <si>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</si>
  <si>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</si>
  <si>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</si>
  <si>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</si>
  <si>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</si>
  <si>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</si>
  <si>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</si>
  <si>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</si>
  <si>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</si>
  <si>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</si>
  <si>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</si>
  <si>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</si>
  <si>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</si>
  <si>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</si>
  <si>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</si>
  <si>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</si>
  <si>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</si>
  <si>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</si>
  <si>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</si>
  <si>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</si>
  <si>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</si>
  <si>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</si>
  <si>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</si>
  <si>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</si>
  <si>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</si>
  <si>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</si>
  <si>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</si>
  <si>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</si>
  <si>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</si>
  <si>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</si>
  <si>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</si>
  <si>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</si>
  <si>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</si>
  <si>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</si>
  <si>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</si>
  <si>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</si>
  <si>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</si>
  <si>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</si>
  <si>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</si>
  <si>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</si>
  <si>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</si>
  <si>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</si>
  <si>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</si>
  <si>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</si>
  <si>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</si>
  <si>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</si>
  <si>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</si>
  <si>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</si>
  <si>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</si>
  <si>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</si>
  <si>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</si>
  <si>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</si>
  <si>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</si>
  <si>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</si>
  <si>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</si>
  <si>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</si>
  <si>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</si>
  <si>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</si>
  <si>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</si>
  <si>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</si>
  <si>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</si>
  <si>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</si>
  <si>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</si>
  <si>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</si>
  <si>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</si>
  <si>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</si>
  <si>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</si>
  <si>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</si>
  <si>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</si>
  <si>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</si>
  <si>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</si>
  <si>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</si>
  <si>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</si>
  <si>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</si>
  <si>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</si>
  <si>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</si>
  <si>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</si>
  <si>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</si>
  <si>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</si>
  <si>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</si>
  <si>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</si>
  <si>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</si>
  <si>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</si>
  <si>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</si>
  <si>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</si>
  <si>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</si>
  <si>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</si>
  <si>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</si>
  <si>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</si>
  <si>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</si>
  <si>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</si>
  <si>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</si>
  <si>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</si>
  <si>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</si>
  <si>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</si>
  <si>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</si>
  <si>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</si>
  <si>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</si>
  <si>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</si>
  <si>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</si>
  <si>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</si>
  <si>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</si>
  <si>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</si>
  <si>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</si>
  <si>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</si>
  <si>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</si>
  <si>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</si>
  <si>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</si>
  <si>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</si>
  <si>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</si>
  <si>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</si>
  <si>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</si>
  <si>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</si>
  <si>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</si>
  <si>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</si>
  <si>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</si>
  <si>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</si>
  <si>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</si>
  <si>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</si>
  <si>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</si>
  <si>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</si>
  <si>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</si>
  <si>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</si>
  <si>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</si>
  <si>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</si>
  <si>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</si>
  <si>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</si>
  <si>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</si>
  <si>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</si>
  <si>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</si>
  <si>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</si>
  <si>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</si>
  <si>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</si>
  <si>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</si>
  <si>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</si>
  <si>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</si>
  <si>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</si>
  <si>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</si>
  <si>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</si>
  <si>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</si>
  <si>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</si>
  <si>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</si>
  <si>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</si>
  <si>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</si>
  <si>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</si>
  <si>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</si>
  <si>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</si>
  <si>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</si>
  <si>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</si>
  <si>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</si>
  <si>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</si>
  <si>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</si>
  <si>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</si>
  <si>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</si>
  <si>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</si>
  <si>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</si>
  <si>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</si>
  <si>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</si>
  <si>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</si>
  <si>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</si>
  <si>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12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</si>
</sst>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09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72" t="s">
        <v>203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4" customFormat="1" ht="0.75" customHeight="1" x14ac:dyDescent="0.25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hidden="1" customHeight="1" thickBot="1" x14ac:dyDescent="0.35">
      <c r="A4" s="173" t="s">
        <v>3</v>
      </c>
      <c r="B4" s="176" t="s">
        <v>196</v>
      </c>
      <c r="C4" s="169" t="s">
        <v>198</v>
      </c>
      <c r="D4" s="169" t="s">
        <v>197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1:26" s="108" customFormat="1" ht="87" hidden="1" customHeight="1" x14ac:dyDescent="0.25">
      <c r="A5" s="174"/>
      <c r="B5" s="177"/>
      <c r="C5" s="170"/>
      <c r="D5" s="170"/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67" t="s">
        <v>15</v>
      </c>
      <c r="P5" s="165" t="s">
        <v>16</v>
      </c>
      <c r="Q5" s="167" t="s">
        <v>17</v>
      </c>
      <c r="R5" s="167" t="s">
        <v>18</v>
      </c>
      <c r="S5" s="167" t="s">
        <v>19</v>
      </c>
      <c r="T5" s="167" t="s">
        <v>20</v>
      </c>
      <c r="U5" s="165" t="s">
        <v>21</v>
      </c>
      <c r="V5" s="167" t="s">
        <v>22</v>
      </c>
      <c r="W5" s="167" t="s">
        <v>23</v>
      </c>
      <c r="X5" s="167" t="s">
        <v>24</v>
      </c>
      <c r="Y5" s="167" t="s">
        <v>25</v>
      </c>
    </row>
    <row r="6" spans="1:26" s="108" customFormat="1" ht="70.150000000000006" hidden="1" customHeight="1" thickBot="1" x14ac:dyDescent="0.3">
      <c r="A6" s="175"/>
      <c r="B6" s="178"/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6"/>
      <c r="Q6" s="168"/>
      <c r="R6" s="168"/>
      <c r="S6" s="168"/>
      <c r="T6" s="168"/>
      <c r="U6" s="166"/>
      <c r="V6" s="168"/>
      <c r="W6" s="168"/>
      <c r="X6" s="168"/>
      <c r="Y6" s="168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1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>
        <f t="shared" ref="C91" si="63">SUM(E91:Y91)</f>
        <v>303227</v>
      </c>
      <c r="D91" s="151" t="e">
        <f t="shared" si="60"/>
        <v>#DIV/0!</v>
      </c>
      <c r="E91" s="153">
        <v>16521</v>
      </c>
      <c r="F91" s="153">
        <v>8356</v>
      </c>
      <c r="G91" s="153">
        <v>18182</v>
      </c>
      <c r="H91" s="153">
        <v>19400</v>
      </c>
      <c r="I91" s="153">
        <v>8961</v>
      </c>
      <c r="J91" s="153">
        <v>22570</v>
      </c>
      <c r="K91" s="153">
        <v>13696</v>
      </c>
      <c r="L91" s="153">
        <v>14786</v>
      </c>
      <c r="M91" s="153">
        <v>15564</v>
      </c>
      <c r="N91" s="153">
        <v>5291</v>
      </c>
      <c r="O91" s="153">
        <v>8662</v>
      </c>
      <c r="P91" s="153">
        <v>13233</v>
      </c>
      <c r="Q91" s="153">
        <v>17415</v>
      </c>
      <c r="R91" s="153">
        <v>18227</v>
      </c>
      <c r="S91" s="153">
        <v>19452</v>
      </c>
      <c r="T91" s="153">
        <v>15466</v>
      </c>
      <c r="U91" s="153">
        <v>11706</v>
      </c>
      <c r="V91" s="153">
        <v>5216</v>
      </c>
      <c r="W91" s="153">
        <v>14221</v>
      </c>
      <c r="X91" s="153">
        <v>24124</v>
      </c>
      <c r="Y91" s="153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>
        <v>724</v>
      </c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4">SUM(E97:Y97)</f>
        <v>302503</v>
      </c>
      <c r="D97" s="151">
        <f t="shared" si="60"/>
        <v>1.0377710613977007</v>
      </c>
      <c r="E97" s="153">
        <f>E91-E96</f>
        <v>16521</v>
      </c>
      <c r="F97" s="153">
        <f t="shared" ref="F97:Y97" si="65">F91-F96</f>
        <v>8356</v>
      </c>
      <c r="G97" s="153">
        <f t="shared" si="65"/>
        <v>18182</v>
      </c>
      <c r="H97" s="153">
        <f t="shared" si="65"/>
        <v>19400</v>
      </c>
      <c r="I97" s="153">
        <f t="shared" si="65"/>
        <v>8961</v>
      </c>
      <c r="J97" s="153">
        <f t="shared" si="65"/>
        <v>22570</v>
      </c>
      <c r="K97" s="153">
        <f t="shared" si="65"/>
        <v>13696</v>
      </c>
      <c r="L97" s="153">
        <f t="shared" si="65"/>
        <v>14786</v>
      </c>
      <c r="M97" s="153">
        <f t="shared" si="65"/>
        <v>15564</v>
      </c>
      <c r="N97" s="153">
        <f t="shared" si="65"/>
        <v>5291</v>
      </c>
      <c r="O97" s="153">
        <f t="shared" si="65"/>
        <v>8662</v>
      </c>
      <c r="P97" s="153">
        <f t="shared" si="65"/>
        <v>13233</v>
      </c>
      <c r="Q97" s="153">
        <f t="shared" si="65"/>
        <v>16691</v>
      </c>
      <c r="R97" s="153">
        <f t="shared" si="65"/>
        <v>18227</v>
      </c>
      <c r="S97" s="153">
        <f t="shared" si="65"/>
        <v>19452</v>
      </c>
      <c r="T97" s="153">
        <f t="shared" si="65"/>
        <v>15466</v>
      </c>
      <c r="U97" s="153">
        <f t="shared" si="65"/>
        <v>11706</v>
      </c>
      <c r="V97" s="153">
        <f t="shared" si="65"/>
        <v>5216</v>
      </c>
      <c r="W97" s="153">
        <f t="shared" si="65"/>
        <v>14221</v>
      </c>
      <c r="X97" s="153">
        <f t="shared" si="65"/>
        <v>24124</v>
      </c>
      <c r="Y97" s="153">
        <f t="shared" si="65"/>
        <v>12178</v>
      </c>
    </row>
    <row r="98" spans="1:25" s="12" customFormat="1" ht="45" customHeight="1" x14ac:dyDescent="0.2">
      <c r="A98" s="32" t="s">
        <v>90</v>
      </c>
      <c r="B98" s="23">
        <v>90165</v>
      </c>
      <c r="C98" s="121">
        <f t="shared" ref="C98" si="66">SUM(E98:Y98)</f>
        <v>202477.7</v>
      </c>
      <c r="D98" s="15"/>
      <c r="E98" s="152">
        <v>10595</v>
      </c>
      <c r="F98" s="152">
        <v>4800</v>
      </c>
      <c r="G98" s="152">
        <v>15457</v>
      </c>
      <c r="H98" s="152">
        <v>10699</v>
      </c>
      <c r="I98" s="152">
        <v>6390</v>
      </c>
      <c r="J98" s="152">
        <v>19418</v>
      </c>
      <c r="K98" s="152">
        <v>9388</v>
      </c>
      <c r="L98" s="152">
        <v>9241</v>
      </c>
      <c r="M98" s="152">
        <v>10505</v>
      </c>
      <c r="N98" s="152">
        <v>3648.7</v>
      </c>
      <c r="O98" s="152">
        <v>4509</v>
      </c>
      <c r="P98" s="152">
        <v>5798</v>
      </c>
      <c r="Q98" s="152">
        <v>10974</v>
      </c>
      <c r="R98" s="152">
        <v>11587</v>
      </c>
      <c r="S98" s="152">
        <v>13494</v>
      </c>
      <c r="T98" s="152">
        <v>8647</v>
      </c>
      <c r="U98" s="152">
        <v>8653</v>
      </c>
      <c r="V98" s="152">
        <v>2873</v>
      </c>
      <c r="W98" s="152">
        <v>8392</v>
      </c>
      <c r="X98" s="152">
        <v>20329</v>
      </c>
      <c r="Y98" s="152">
        <v>7080</v>
      </c>
    </row>
    <row r="99" spans="1:25" s="12" customFormat="1" ht="45" customHeight="1" x14ac:dyDescent="0.2">
      <c r="A99" s="13" t="s">
        <v>182</v>
      </c>
      <c r="B99" s="123">
        <f>B98/B97</f>
        <v>0.30932132160978137</v>
      </c>
      <c r="C99" s="123">
        <f>C98/C97</f>
        <v>0.66934113050118516</v>
      </c>
      <c r="D99" s="15"/>
      <c r="E99" s="29">
        <f>E98/E97</f>
        <v>0.64130500575025728</v>
      </c>
      <c r="F99" s="29">
        <f>F98/F97</f>
        <v>0.5744375299186214</v>
      </c>
      <c r="G99" s="29">
        <f t="shared" ref="G99:Y99" si="67">G98/G97</f>
        <v>0.85012649873501267</v>
      </c>
      <c r="H99" s="29">
        <f t="shared" si="67"/>
        <v>0.55149484536082471</v>
      </c>
      <c r="I99" s="29">
        <f t="shared" si="67"/>
        <v>0.71309005691329097</v>
      </c>
      <c r="J99" s="29">
        <f t="shared" si="67"/>
        <v>0.8603455914931325</v>
      </c>
      <c r="K99" s="29">
        <f t="shared" si="67"/>
        <v>0.68545560747663548</v>
      </c>
      <c r="L99" s="29">
        <f t="shared" si="67"/>
        <v>0.62498309211416203</v>
      </c>
      <c r="M99" s="29">
        <f t="shared" si="67"/>
        <v>0.67495502441531741</v>
      </c>
      <c r="N99" s="29">
        <f t="shared" si="67"/>
        <v>0.68960498960498962</v>
      </c>
      <c r="O99" s="29">
        <f t="shared" si="67"/>
        <v>0.52054952666820598</v>
      </c>
      <c r="P99" s="29">
        <f t="shared" si="67"/>
        <v>0.43814705660092196</v>
      </c>
      <c r="Q99" s="29">
        <f t="shared" si="67"/>
        <v>0.65748007908453654</v>
      </c>
      <c r="R99" s="29">
        <f t="shared" si="67"/>
        <v>0.63570527239809071</v>
      </c>
      <c r="S99" s="29">
        <f t="shared" si="67"/>
        <v>0.69370758790869835</v>
      </c>
      <c r="T99" s="29">
        <f t="shared" si="67"/>
        <v>0.55909737488684852</v>
      </c>
      <c r="U99" s="29">
        <f t="shared" si="67"/>
        <v>0.7391935759439604</v>
      </c>
      <c r="V99" s="29">
        <f t="shared" si="67"/>
        <v>0.55080521472392641</v>
      </c>
      <c r="W99" s="29">
        <f t="shared" si="67"/>
        <v>0.59011321285422969</v>
      </c>
      <c r="X99" s="29">
        <f t="shared" si="67"/>
        <v>0.84268777980434417</v>
      </c>
      <c r="Y99" s="29">
        <f t="shared" si="67"/>
        <v>0.58137625225817047</v>
      </c>
    </row>
    <row r="100" spans="1:25" s="92" customFormat="1" ht="45" hidden="1" customHeight="1" x14ac:dyDescent="0.2">
      <c r="A100" s="90" t="s">
        <v>95</v>
      </c>
      <c r="B100" s="93">
        <f>B97-B98</f>
        <v>201328</v>
      </c>
      <c r="C100" s="103">
        <f>SUM(E100:Y100)</f>
        <v>100025.3</v>
      </c>
      <c r="D100" s="15">
        <f t="shared" si="60"/>
        <v>0.49682756496860847</v>
      </c>
      <c r="E100" s="93">
        <f t="shared" ref="E100:Y100" si="68">E97-E98</f>
        <v>5926</v>
      </c>
      <c r="F100" s="93">
        <f t="shared" si="68"/>
        <v>3556</v>
      </c>
      <c r="G100" s="93">
        <f t="shared" si="68"/>
        <v>2725</v>
      </c>
      <c r="H100" s="93">
        <f t="shared" si="68"/>
        <v>8701</v>
      </c>
      <c r="I100" s="93">
        <f t="shared" si="68"/>
        <v>2571</v>
      </c>
      <c r="J100" s="93">
        <f>J97-J98</f>
        <v>3152</v>
      </c>
      <c r="K100" s="93">
        <f t="shared" si="68"/>
        <v>4308</v>
      </c>
      <c r="L100" s="93">
        <f t="shared" si="68"/>
        <v>5545</v>
      </c>
      <c r="M100" s="93">
        <f t="shared" si="68"/>
        <v>5059</v>
      </c>
      <c r="N100" s="93">
        <f t="shared" si="68"/>
        <v>1642.3000000000002</v>
      </c>
      <c r="O100" s="93">
        <f t="shared" si="68"/>
        <v>4153</v>
      </c>
      <c r="P100" s="93">
        <f t="shared" si="68"/>
        <v>7435</v>
      </c>
      <c r="Q100" s="93">
        <f t="shared" si="68"/>
        <v>5717</v>
      </c>
      <c r="R100" s="93">
        <f t="shared" si="68"/>
        <v>6640</v>
      </c>
      <c r="S100" s="93">
        <f t="shared" si="68"/>
        <v>5958</v>
      </c>
      <c r="T100" s="93">
        <f t="shared" si="68"/>
        <v>6819</v>
      </c>
      <c r="U100" s="93">
        <f t="shared" si="68"/>
        <v>3053</v>
      </c>
      <c r="V100" s="93">
        <f t="shared" si="68"/>
        <v>2343</v>
      </c>
      <c r="W100" s="93">
        <f t="shared" si="68"/>
        <v>5829</v>
      </c>
      <c r="X100" s="93">
        <f t="shared" si="68"/>
        <v>3795</v>
      </c>
      <c r="Y100" s="93">
        <f t="shared" si="68"/>
        <v>5098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9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9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9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89657</v>
      </c>
      <c r="C105" s="121">
        <f>SUM(E105:Y105)</f>
        <v>202477.7</v>
      </c>
      <c r="D105" s="15"/>
      <c r="E105" s="152">
        <v>10595</v>
      </c>
      <c r="F105" s="152">
        <v>4800</v>
      </c>
      <c r="G105" s="152">
        <v>15457</v>
      </c>
      <c r="H105" s="152">
        <v>10699</v>
      </c>
      <c r="I105" s="152">
        <v>6390</v>
      </c>
      <c r="J105" s="152">
        <v>19418</v>
      </c>
      <c r="K105" s="152">
        <v>9388</v>
      </c>
      <c r="L105" s="152">
        <v>9241</v>
      </c>
      <c r="M105" s="152">
        <v>10505</v>
      </c>
      <c r="N105" s="152">
        <v>3648.7</v>
      </c>
      <c r="O105" s="152">
        <v>4509</v>
      </c>
      <c r="P105" s="152">
        <v>5798</v>
      </c>
      <c r="Q105" s="152">
        <v>10974</v>
      </c>
      <c r="R105" s="152">
        <v>11587</v>
      </c>
      <c r="S105" s="152">
        <v>13494</v>
      </c>
      <c r="T105" s="152">
        <v>8647</v>
      </c>
      <c r="U105" s="152">
        <v>8653</v>
      </c>
      <c r="V105" s="152">
        <v>2873</v>
      </c>
      <c r="W105" s="152">
        <v>8392</v>
      </c>
      <c r="X105" s="152">
        <v>20329</v>
      </c>
      <c r="Y105" s="152">
        <v>7080</v>
      </c>
    </row>
    <row r="106" spans="1:25" s="12" customFormat="1" ht="45" customHeight="1" x14ac:dyDescent="0.2">
      <c r="A106" s="13" t="s">
        <v>182</v>
      </c>
      <c r="B106" s="29">
        <f>B105/B97</f>
        <v>0.30757856963975122</v>
      </c>
      <c r="C106" s="131">
        <f>C105/C97</f>
        <v>0.66934113050118516</v>
      </c>
      <c r="D106" s="15"/>
      <c r="E106" s="29">
        <f t="shared" ref="E106:Y106" si="70">E105/E97</f>
        <v>0.64130500575025728</v>
      </c>
      <c r="F106" s="29">
        <f t="shared" si="70"/>
        <v>0.5744375299186214</v>
      </c>
      <c r="G106" s="29">
        <f t="shared" si="70"/>
        <v>0.85012649873501267</v>
      </c>
      <c r="H106" s="29">
        <f t="shared" si="70"/>
        <v>0.55149484536082471</v>
      </c>
      <c r="I106" s="29">
        <f t="shared" si="70"/>
        <v>0.71309005691329097</v>
      </c>
      <c r="J106" s="29">
        <f t="shared" si="70"/>
        <v>0.8603455914931325</v>
      </c>
      <c r="K106" s="29">
        <f t="shared" si="70"/>
        <v>0.68545560747663548</v>
      </c>
      <c r="L106" s="29">
        <f t="shared" si="70"/>
        <v>0.62498309211416203</v>
      </c>
      <c r="M106" s="29">
        <f t="shared" si="70"/>
        <v>0.67495502441531741</v>
      </c>
      <c r="N106" s="29">
        <f t="shared" si="70"/>
        <v>0.68960498960498962</v>
      </c>
      <c r="O106" s="29">
        <f t="shared" si="70"/>
        <v>0.52054952666820598</v>
      </c>
      <c r="P106" s="29">
        <f t="shared" si="70"/>
        <v>0.43814705660092196</v>
      </c>
      <c r="Q106" s="29">
        <f t="shared" si="70"/>
        <v>0.65748007908453654</v>
      </c>
      <c r="R106" s="29">
        <f t="shared" si="70"/>
        <v>0.63570527239809071</v>
      </c>
      <c r="S106" s="29">
        <f t="shared" si="70"/>
        <v>0.69370758790869835</v>
      </c>
      <c r="T106" s="29">
        <f t="shared" si="70"/>
        <v>0.55909737488684852</v>
      </c>
      <c r="U106" s="29">
        <f t="shared" si="70"/>
        <v>0.7391935759439604</v>
      </c>
      <c r="V106" s="29">
        <f t="shared" si="70"/>
        <v>0.55080521472392641</v>
      </c>
      <c r="W106" s="29">
        <f t="shared" si="70"/>
        <v>0.59011321285422969</v>
      </c>
      <c r="X106" s="29">
        <f t="shared" si="70"/>
        <v>0.84268777980434417</v>
      </c>
      <c r="Y106" s="29">
        <f t="shared" si="70"/>
        <v>0.58137625225817047</v>
      </c>
    </row>
    <row r="107" spans="1:25" s="12" customFormat="1" ht="45" customHeight="1" x14ac:dyDescent="0.2">
      <c r="A107" s="11" t="s">
        <v>91</v>
      </c>
      <c r="B107" s="38">
        <v>55388</v>
      </c>
      <c r="C107" s="103">
        <f t="shared" ref="C107:C117" si="71">SUM(E107:Y107)</f>
        <v>119503</v>
      </c>
      <c r="D107" s="15"/>
      <c r="E107" s="153">
        <v>9565</v>
      </c>
      <c r="F107" s="153">
        <v>2500</v>
      </c>
      <c r="G107" s="153">
        <v>7292</v>
      </c>
      <c r="H107" s="153">
        <v>6949</v>
      </c>
      <c r="I107" s="153">
        <v>3095</v>
      </c>
      <c r="J107" s="153">
        <v>9941</v>
      </c>
      <c r="K107" s="153">
        <v>4126</v>
      </c>
      <c r="L107" s="153">
        <v>4736</v>
      </c>
      <c r="M107" s="153">
        <v>7207</v>
      </c>
      <c r="N107" s="153">
        <v>1550</v>
      </c>
      <c r="O107" s="153">
        <v>2623</v>
      </c>
      <c r="P107" s="153">
        <v>4370</v>
      </c>
      <c r="Q107" s="153">
        <v>9118</v>
      </c>
      <c r="R107" s="153">
        <v>7902</v>
      </c>
      <c r="S107" s="153">
        <v>8152</v>
      </c>
      <c r="T107" s="153">
        <v>5077</v>
      </c>
      <c r="U107" s="153">
        <v>4226</v>
      </c>
      <c r="V107" s="153">
        <v>2615</v>
      </c>
      <c r="W107" s="153">
        <v>4722</v>
      </c>
      <c r="X107" s="153">
        <v>10667</v>
      </c>
      <c r="Y107" s="153">
        <v>3070</v>
      </c>
    </row>
    <row r="108" spans="1:25" s="12" customFormat="1" ht="45" customHeight="1" x14ac:dyDescent="0.2">
      <c r="A108" s="11" t="s">
        <v>92</v>
      </c>
      <c r="B108" s="38">
        <v>5103</v>
      </c>
      <c r="C108" s="103">
        <f t="shared" si="71"/>
        <v>9403</v>
      </c>
      <c r="D108" s="15"/>
      <c r="E108" s="153">
        <v>180</v>
      </c>
      <c r="F108" s="153">
        <v>250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>
        <v>381</v>
      </c>
      <c r="M108" s="153">
        <v>108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1278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21004</v>
      </c>
      <c r="C109" s="103">
        <f t="shared" si="71"/>
        <v>58801</v>
      </c>
      <c r="D109" s="15"/>
      <c r="E109" s="153">
        <v>530</v>
      </c>
      <c r="F109" s="153">
        <v>1600</v>
      </c>
      <c r="G109" s="153">
        <v>6713</v>
      </c>
      <c r="H109" s="153">
        <v>2817</v>
      </c>
      <c r="I109" s="153">
        <v>2378</v>
      </c>
      <c r="J109" s="153">
        <v>6367</v>
      </c>
      <c r="K109" s="153">
        <v>2205</v>
      </c>
      <c r="L109" s="153">
        <v>3322</v>
      </c>
      <c r="M109" s="153">
        <v>2334</v>
      </c>
      <c r="N109" s="153">
        <v>1453</v>
      </c>
      <c r="O109" s="153">
        <v>1341</v>
      </c>
      <c r="P109" s="153">
        <v>1223</v>
      </c>
      <c r="Q109" s="153">
        <v>1622</v>
      </c>
      <c r="R109" s="153">
        <v>3008</v>
      </c>
      <c r="S109" s="153">
        <v>3736</v>
      </c>
      <c r="T109" s="153">
        <v>2887</v>
      </c>
      <c r="U109" s="153">
        <v>3937</v>
      </c>
      <c r="V109" s="153"/>
      <c r="W109" s="153">
        <v>1403</v>
      </c>
      <c r="X109" s="153">
        <v>6830</v>
      </c>
      <c r="Y109" s="153">
        <v>3095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71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315255</v>
      </c>
      <c r="C112" s="121">
        <f t="shared" si="71"/>
        <v>416352</v>
      </c>
      <c r="D112" s="15"/>
      <c r="E112" s="152">
        <v>25958</v>
      </c>
      <c r="F112" s="152">
        <v>8064</v>
      </c>
      <c r="G112" s="152">
        <v>34669</v>
      </c>
      <c r="H112" s="152">
        <v>20825</v>
      </c>
      <c r="I112" s="152">
        <v>12484</v>
      </c>
      <c r="J112" s="152">
        <v>44973</v>
      </c>
      <c r="K112" s="152">
        <v>19066</v>
      </c>
      <c r="L112" s="152">
        <v>15724</v>
      </c>
      <c r="M112" s="152">
        <v>18287</v>
      </c>
      <c r="N112" s="152">
        <v>7753</v>
      </c>
      <c r="O112" s="152">
        <v>7771</v>
      </c>
      <c r="P112" s="152">
        <v>9798</v>
      </c>
      <c r="Q112" s="152">
        <v>25641</v>
      </c>
      <c r="R112" s="152">
        <v>22035</v>
      </c>
      <c r="S112" s="152">
        <v>30071</v>
      </c>
      <c r="T112" s="152">
        <v>16402</v>
      </c>
      <c r="U112" s="152">
        <v>17393</v>
      </c>
      <c r="V112" s="152">
        <v>4356</v>
      </c>
      <c r="W112" s="152">
        <v>13839</v>
      </c>
      <c r="X112" s="152">
        <v>47518</v>
      </c>
      <c r="Y112" s="152">
        <v>13725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0.69951612903225802</v>
      </c>
      <c r="D113" s="15" t="e">
        <f t="shared" si="60"/>
        <v>#DIV/0!</v>
      </c>
      <c r="E113" s="99" t="e">
        <f t="shared" ref="E113:Y113" si="72">E112/E111</f>
        <v>#DIV/0!</v>
      </c>
      <c r="F113" s="99" t="e">
        <f t="shared" si="72"/>
        <v>#DIV/0!</v>
      </c>
      <c r="G113" s="99" t="e">
        <f t="shared" si="72"/>
        <v>#DIV/0!</v>
      </c>
      <c r="H113" s="99" t="e">
        <f t="shared" si="72"/>
        <v>#DIV/0!</v>
      </c>
      <c r="I113" s="99" t="e">
        <f t="shared" si="72"/>
        <v>#DIV/0!</v>
      </c>
      <c r="J113" s="99" t="e">
        <f t="shared" si="72"/>
        <v>#DIV/0!</v>
      </c>
      <c r="K113" s="99" t="e">
        <f t="shared" si="72"/>
        <v>#DIV/0!</v>
      </c>
      <c r="L113" s="99" t="e">
        <f t="shared" si="72"/>
        <v>#DIV/0!</v>
      </c>
      <c r="M113" s="99" t="e">
        <f t="shared" si="72"/>
        <v>#DIV/0!</v>
      </c>
      <c r="N113" s="99" t="e">
        <f t="shared" si="72"/>
        <v>#DIV/0!</v>
      </c>
      <c r="O113" s="99" t="e">
        <f t="shared" si="72"/>
        <v>#DIV/0!</v>
      </c>
      <c r="P113" s="99" t="e">
        <f t="shared" si="72"/>
        <v>#DIV/0!</v>
      </c>
      <c r="Q113" s="99" t="e">
        <f t="shared" si="72"/>
        <v>#DIV/0!</v>
      </c>
      <c r="R113" s="99" t="e">
        <f t="shared" si="72"/>
        <v>#DIV/0!</v>
      </c>
      <c r="S113" s="99" t="e">
        <f t="shared" si="72"/>
        <v>#DIV/0!</v>
      </c>
      <c r="T113" s="99" t="e">
        <f t="shared" si="72"/>
        <v>#DIV/0!</v>
      </c>
      <c r="U113" s="99" t="e">
        <f t="shared" si="72"/>
        <v>#DIV/0!</v>
      </c>
      <c r="V113" s="99" t="e">
        <f t="shared" si="72"/>
        <v>#DIV/0!</v>
      </c>
      <c r="W113" s="99" t="e">
        <f t="shared" si="72"/>
        <v>#DIV/0!</v>
      </c>
      <c r="X113" s="99" t="e">
        <f t="shared" si="72"/>
        <v>#DIV/0!</v>
      </c>
      <c r="Y113" s="99" t="e">
        <f t="shared" si="72"/>
        <v>#DIV/0!</v>
      </c>
    </row>
    <row r="114" spans="1:25" s="12" customFormat="1" ht="45" customHeight="1" x14ac:dyDescent="0.2">
      <c r="A114" s="11" t="s">
        <v>91</v>
      </c>
      <c r="B114" s="26">
        <v>206984</v>
      </c>
      <c r="C114" s="103">
        <f t="shared" si="71"/>
        <v>248950</v>
      </c>
      <c r="D114" s="15"/>
      <c r="E114" s="153">
        <v>24439</v>
      </c>
      <c r="F114" s="153">
        <v>4325</v>
      </c>
      <c r="G114" s="153">
        <v>16091</v>
      </c>
      <c r="H114" s="153">
        <v>13928</v>
      </c>
      <c r="I114" s="153">
        <v>6447</v>
      </c>
      <c r="J114" s="153">
        <v>23262</v>
      </c>
      <c r="K114" s="153">
        <v>8174</v>
      </c>
      <c r="L114" s="153">
        <v>8444</v>
      </c>
      <c r="M114" s="153">
        <v>12079</v>
      </c>
      <c r="N114" s="153">
        <v>3144</v>
      </c>
      <c r="O114" s="153">
        <v>4358</v>
      </c>
      <c r="P114" s="153">
        <v>7980</v>
      </c>
      <c r="Q114" s="153">
        <v>21671</v>
      </c>
      <c r="R114" s="153">
        <v>15545</v>
      </c>
      <c r="S114" s="153">
        <v>19537</v>
      </c>
      <c r="T114" s="153">
        <v>9459</v>
      </c>
      <c r="U114" s="153">
        <v>8870</v>
      </c>
      <c r="V114" s="153">
        <v>4040</v>
      </c>
      <c r="W114" s="153">
        <v>8546</v>
      </c>
      <c r="X114" s="153">
        <v>23236</v>
      </c>
      <c r="Y114" s="153">
        <v>5375</v>
      </c>
    </row>
    <row r="115" spans="1:25" s="12" customFormat="1" ht="45" customHeight="1" x14ac:dyDescent="0.2">
      <c r="A115" s="11" t="s">
        <v>92</v>
      </c>
      <c r="B115" s="26">
        <v>15675</v>
      </c>
      <c r="C115" s="103">
        <f t="shared" si="71"/>
        <v>17441</v>
      </c>
      <c r="D115" s="15"/>
      <c r="E115" s="153">
        <v>320</v>
      </c>
      <c r="F115" s="153">
        <v>382</v>
      </c>
      <c r="G115" s="153">
        <v>10</v>
      </c>
      <c r="H115" s="153">
        <v>141</v>
      </c>
      <c r="I115" s="153">
        <v>923</v>
      </c>
      <c r="J115" s="153">
        <v>3863</v>
      </c>
      <c r="K115" s="153">
        <v>3219</v>
      </c>
      <c r="L115" s="153">
        <v>587</v>
      </c>
      <c r="M115" s="153">
        <v>173</v>
      </c>
      <c r="N115" s="153">
        <v>150</v>
      </c>
      <c r="O115" s="153">
        <v>372</v>
      </c>
      <c r="P115" s="153"/>
      <c r="Q115" s="153">
        <v>140</v>
      </c>
      <c r="R115" s="153">
        <v>618</v>
      </c>
      <c r="S115" s="153">
        <v>1867</v>
      </c>
      <c r="T115" s="153">
        <v>55</v>
      </c>
      <c r="U115" s="153"/>
      <c r="V115" s="153"/>
      <c r="W115" s="153">
        <v>1176</v>
      </c>
      <c r="X115" s="153">
        <v>2345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68069</v>
      </c>
      <c r="C116" s="103">
        <f t="shared" si="71"/>
        <v>122753</v>
      </c>
      <c r="D116" s="15"/>
      <c r="E116" s="153">
        <v>795</v>
      </c>
      <c r="F116" s="153">
        <v>2368</v>
      </c>
      <c r="G116" s="153">
        <v>15787</v>
      </c>
      <c r="H116" s="153">
        <v>5097</v>
      </c>
      <c r="I116" s="153">
        <v>4337</v>
      </c>
      <c r="J116" s="153">
        <v>14704</v>
      </c>
      <c r="K116" s="153">
        <v>4626</v>
      </c>
      <c r="L116" s="153">
        <v>5380</v>
      </c>
      <c r="M116" s="153">
        <v>4702</v>
      </c>
      <c r="N116" s="153">
        <v>3274</v>
      </c>
      <c r="O116" s="153">
        <v>2694</v>
      </c>
      <c r="P116" s="153">
        <v>1790</v>
      </c>
      <c r="Q116" s="153">
        <v>3442</v>
      </c>
      <c r="R116" s="153">
        <v>5424</v>
      </c>
      <c r="S116" s="153">
        <v>7786</v>
      </c>
      <c r="T116" s="153">
        <v>5829</v>
      </c>
      <c r="U116" s="153">
        <v>7480</v>
      </c>
      <c r="V116" s="153"/>
      <c r="W116" s="153">
        <v>2125</v>
      </c>
      <c r="X116" s="153">
        <v>18313</v>
      </c>
      <c r="Y116" s="153">
        <v>6800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71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35.162340921511984</v>
      </c>
      <c r="C118" s="133">
        <f>C112/C105*10</f>
        <v>20.562857045491924</v>
      </c>
      <c r="D118" s="133"/>
      <c r="E118" s="134">
        <f t="shared" ref="E118:G118" si="73">E112/E105*10</f>
        <v>24.500235960358658</v>
      </c>
      <c r="F118" s="134">
        <f t="shared" si="73"/>
        <v>16.8</v>
      </c>
      <c r="G118" s="134">
        <f t="shared" si="73"/>
        <v>22.429320049168663</v>
      </c>
      <c r="H118" s="51">
        <f t="shared" ref="H118:J118" si="74">H112/H105*10</f>
        <v>19.464435928591456</v>
      </c>
      <c r="I118" s="51">
        <f t="shared" ref="I118" si="75">I112/I105*10</f>
        <v>19.536776212832553</v>
      </c>
      <c r="J118" s="51">
        <f t="shared" si="74"/>
        <v>23.160469667318981</v>
      </c>
      <c r="K118" s="51">
        <f t="shared" ref="K118:L118" si="76">K112/K105*10</f>
        <v>20.308904985087345</v>
      </c>
      <c r="L118" s="51">
        <f t="shared" si="76"/>
        <v>17.015474515745048</v>
      </c>
      <c r="M118" s="51">
        <f>M112/M105*10</f>
        <v>17.407900999524035</v>
      </c>
      <c r="N118" s="51">
        <f>N112/N105*10</f>
        <v>21.24866390769315</v>
      </c>
      <c r="O118" s="51">
        <f>O112/O105*10</f>
        <v>17.234420048791307</v>
      </c>
      <c r="P118" s="51">
        <f t="shared" ref="P118:V118" si="77">P112/P105*10</f>
        <v>16.898930665746811</v>
      </c>
      <c r="Q118" s="51">
        <f t="shared" si="77"/>
        <v>23.365226899945327</v>
      </c>
      <c r="R118" s="51">
        <f t="shared" si="77"/>
        <v>19.017001812375938</v>
      </c>
      <c r="S118" s="51">
        <f t="shared" si="77"/>
        <v>22.284719134430119</v>
      </c>
      <c r="T118" s="51">
        <f t="shared" si="77"/>
        <v>18.968428356655487</v>
      </c>
      <c r="U118" s="51">
        <f t="shared" si="77"/>
        <v>20.1005431642205</v>
      </c>
      <c r="V118" s="51">
        <f t="shared" si="77"/>
        <v>15.161851722937696</v>
      </c>
      <c r="W118" s="51">
        <f t="shared" ref="W118:X118" si="78">W112/W105*10</f>
        <v>16.490705433746424</v>
      </c>
      <c r="X118" s="51">
        <f t="shared" si="78"/>
        <v>23.374489645334254</v>
      </c>
      <c r="Y118" s="51">
        <f>Y112/Y105*10</f>
        <v>19.385593220338983</v>
      </c>
    </row>
    <row r="119" spans="1:25" s="12" customFormat="1" ht="45" customHeight="1" x14ac:dyDescent="0.2">
      <c r="A119" s="11" t="s">
        <v>91</v>
      </c>
      <c r="B119" s="134">
        <f t="shared" ref="B119:M122" si="79">B114/B107*10</f>
        <v>37.369827399436701</v>
      </c>
      <c r="C119" s="134">
        <f t="shared" si="79"/>
        <v>20.832113001347246</v>
      </c>
      <c r="D119" s="134"/>
      <c r="E119" s="134">
        <f t="shared" si="79"/>
        <v>25.550444328280189</v>
      </c>
      <c r="F119" s="134">
        <f t="shared" si="79"/>
        <v>17.3</v>
      </c>
      <c r="G119" s="134">
        <f>G114/G107*10</f>
        <v>22.066648381788262</v>
      </c>
      <c r="H119" s="51">
        <f t="shared" ref="H119:I119" si="80">H114/H107*10</f>
        <v>20.043171679378329</v>
      </c>
      <c r="I119" s="51">
        <f t="shared" si="80"/>
        <v>20.83037156704362</v>
      </c>
      <c r="J119" s="51">
        <f t="shared" si="79"/>
        <v>23.400060356100994</v>
      </c>
      <c r="K119" s="134">
        <f t="shared" si="79"/>
        <v>19.810954920019391</v>
      </c>
      <c r="L119" s="134">
        <f t="shared" si="79"/>
        <v>17.829391891891891</v>
      </c>
      <c r="M119" s="51">
        <f t="shared" si="79"/>
        <v>16.760094352712642</v>
      </c>
      <c r="N119" s="134">
        <f t="shared" ref="N119" si="81">N114/N107*10</f>
        <v>20.283870967741933</v>
      </c>
      <c r="O119" s="134">
        <f t="shared" ref="M119:Q120" si="82">O114/O107*10</f>
        <v>16.614563476934809</v>
      </c>
      <c r="P119" s="51">
        <f t="shared" si="82"/>
        <v>18.260869565217391</v>
      </c>
      <c r="Q119" s="51">
        <f t="shared" si="82"/>
        <v>23.76727352489581</v>
      </c>
      <c r="R119" s="51">
        <f t="shared" ref="R119:V121" si="83">R114/R107*10</f>
        <v>19.672234877246268</v>
      </c>
      <c r="S119" s="51">
        <f t="shared" si="83"/>
        <v>23.965897939156037</v>
      </c>
      <c r="T119" s="51">
        <f t="shared" si="83"/>
        <v>18.631081347252312</v>
      </c>
      <c r="U119" s="51">
        <f t="shared" si="83"/>
        <v>20.989115002366304</v>
      </c>
      <c r="V119" s="51">
        <f t="shared" si="83"/>
        <v>15.449330783938816</v>
      </c>
      <c r="W119" s="51">
        <f t="shared" ref="W119:Y119" si="84">W114/W107*10</f>
        <v>18.098263447691657</v>
      </c>
      <c r="X119" s="51">
        <f t="shared" si="84"/>
        <v>21.78306927908503</v>
      </c>
      <c r="Y119" s="51">
        <f t="shared" si="84"/>
        <v>17.508143322475568</v>
      </c>
    </row>
    <row r="120" spans="1:25" s="12" customFormat="1" ht="45" customHeight="1" x14ac:dyDescent="0.2">
      <c r="A120" s="11" t="s">
        <v>92</v>
      </c>
      <c r="B120" s="134">
        <f t="shared" si="79"/>
        <v>30.717225161669607</v>
      </c>
      <c r="C120" s="134">
        <f t="shared" si="79"/>
        <v>18.548335637562481</v>
      </c>
      <c r="D120" s="15"/>
      <c r="E120" s="51">
        <f t="shared" si="79"/>
        <v>17.777777777777779</v>
      </c>
      <c r="F120" s="51">
        <f t="shared" si="79"/>
        <v>15.280000000000001</v>
      </c>
      <c r="G120" s="51">
        <f t="shared" ref="G120:I120" si="85">G115/G108*10</f>
        <v>20</v>
      </c>
      <c r="H120" s="51">
        <f t="shared" si="85"/>
        <v>22.741935483870968</v>
      </c>
      <c r="I120" s="51">
        <f t="shared" si="85"/>
        <v>21.2183908045977</v>
      </c>
      <c r="J120" s="51">
        <f t="shared" ref="G120:J121" si="86">J115/J108*10</f>
        <v>23.173365326934615</v>
      </c>
      <c r="K120" s="51">
        <f t="shared" si="79"/>
        <v>20.018656716417912</v>
      </c>
      <c r="L120" s="51">
        <f t="shared" ref="L120" si="87">L115/L108*10</f>
        <v>15.406824146981627</v>
      </c>
      <c r="M120" s="51">
        <f t="shared" si="82"/>
        <v>16.018518518518519</v>
      </c>
      <c r="N120" s="51">
        <f t="shared" si="82"/>
        <v>19.480519480519479</v>
      </c>
      <c r="O120" s="51">
        <f>O115/O108*10</f>
        <v>12.196721311475409</v>
      </c>
      <c r="P120" s="51"/>
      <c r="Q120" s="51">
        <f t="shared" ref="Q120" si="88">Q115/Q108*10</f>
        <v>20</v>
      </c>
      <c r="R120" s="51">
        <f>R115/R108*10</f>
        <v>17.166666666666664</v>
      </c>
      <c r="S120" s="51">
        <f>S115/S108*10</f>
        <v>19.508881922675027</v>
      </c>
      <c r="T120" s="51">
        <f t="shared" si="83"/>
        <v>34.375</v>
      </c>
      <c r="U120" s="51"/>
      <c r="V120" s="51"/>
      <c r="W120" s="51">
        <f t="shared" ref="W120:Y121" si="89">W115/W108*10</f>
        <v>11.795386158475427</v>
      </c>
      <c r="X120" s="51">
        <f t="shared" si="89"/>
        <v>18.348982785602502</v>
      </c>
      <c r="Y120" s="51">
        <f t="shared" si="89"/>
        <v>17.001545595054097</v>
      </c>
    </row>
    <row r="121" spans="1:25" s="12" customFormat="1" ht="45" customHeight="1" x14ac:dyDescent="0.2">
      <c r="A121" s="11" t="s">
        <v>93</v>
      </c>
      <c r="B121" s="134">
        <f t="shared" si="79"/>
        <v>32.407636640639879</v>
      </c>
      <c r="C121" s="134">
        <f t="shared" si="79"/>
        <v>20.876005510110375</v>
      </c>
      <c r="D121" s="15"/>
      <c r="E121" s="134">
        <f t="shared" si="79"/>
        <v>15</v>
      </c>
      <c r="F121" s="134">
        <f t="shared" si="79"/>
        <v>14.8</v>
      </c>
      <c r="G121" s="51">
        <f t="shared" si="86"/>
        <v>23.517056457619546</v>
      </c>
      <c r="H121" s="51">
        <f t="shared" si="86"/>
        <v>18.093716719914802</v>
      </c>
      <c r="I121" s="51">
        <f>I116/I109*10</f>
        <v>18.238015138772077</v>
      </c>
      <c r="J121" s="134">
        <f>J116/J109*10</f>
        <v>23.094078844039579</v>
      </c>
      <c r="K121" s="134">
        <f t="shared" si="79"/>
        <v>20.979591836734691</v>
      </c>
      <c r="L121" s="134">
        <f t="shared" ref="L121" si="90">L116/L109*10</f>
        <v>16.195063214930766</v>
      </c>
      <c r="M121" s="51">
        <f t="shared" si="79"/>
        <v>20.145672664952873</v>
      </c>
      <c r="N121" s="51">
        <f t="shared" ref="N121:S121" si="91">N116/N109*10</f>
        <v>22.532690984170682</v>
      </c>
      <c r="O121" s="51">
        <f t="shared" si="91"/>
        <v>20.089485458612977</v>
      </c>
      <c r="P121" s="51">
        <f t="shared" si="91"/>
        <v>14.636140637775961</v>
      </c>
      <c r="Q121" s="51">
        <f t="shared" si="91"/>
        <v>21.220715166461158</v>
      </c>
      <c r="R121" s="51">
        <f t="shared" si="91"/>
        <v>18.031914893617021</v>
      </c>
      <c r="S121" s="51">
        <f t="shared" si="91"/>
        <v>20.840471092077088</v>
      </c>
      <c r="T121" s="51">
        <f t="shared" si="83"/>
        <v>20.190509179078624</v>
      </c>
      <c r="U121" s="51">
        <f t="shared" si="83"/>
        <v>18.999237998475998</v>
      </c>
      <c r="V121" s="51"/>
      <c r="W121" s="51">
        <f t="shared" si="89"/>
        <v>15.146115466856735</v>
      </c>
      <c r="X121" s="134">
        <f t="shared" si="89"/>
        <v>26.812591508052709</v>
      </c>
      <c r="Y121" s="134">
        <f t="shared" si="89"/>
        <v>21.970920840064618</v>
      </c>
    </row>
    <row r="122" spans="1:25" s="12" customFormat="1" ht="45" hidden="1" customHeight="1" x14ac:dyDescent="0.2">
      <c r="A122" s="11" t="s">
        <v>94</v>
      </c>
      <c r="B122" s="51" t="e">
        <f t="shared" si="79"/>
        <v>#DIV/0!</v>
      </c>
      <c r="C122" s="134" t="e">
        <f t="shared" si="79"/>
        <v>#DIV/0!</v>
      </c>
      <c r="D122" s="15" t="e">
        <f t="shared" si="60"/>
        <v>#DIV/0!</v>
      </c>
      <c r="E122" s="51" t="e">
        <f t="shared" si="79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178240</v>
      </c>
      <c r="D126" s="160"/>
      <c r="E126" s="161">
        <v>9095</v>
      </c>
      <c r="F126" s="161">
        <v>4210</v>
      </c>
      <c r="G126" s="161">
        <v>14687</v>
      </c>
      <c r="H126" s="161">
        <v>8897</v>
      </c>
      <c r="I126" s="161">
        <v>5854</v>
      </c>
      <c r="J126" s="161">
        <v>16828</v>
      </c>
      <c r="K126" s="161">
        <v>8434</v>
      </c>
      <c r="L126" s="161">
        <v>8233</v>
      </c>
      <c r="M126" s="161">
        <v>8669</v>
      </c>
      <c r="N126" s="161">
        <v>3170</v>
      </c>
      <c r="O126" s="161">
        <v>3494</v>
      </c>
      <c r="P126" s="161">
        <v>5127</v>
      </c>
      <c r="Q126" s="161">
        <v>9751</v>
      </c>
      <c r="R126" s="161">
        <v>9984</v>
      </c>
      <c r="S126" s="161">
        <v>12489</v>
      </c>
      <c r="T126" s="161">
        <v>7740</v>
      </c>
      <c r="U126" s="161">
        <v>7475</v>
      </c>
      <c r="V126" s="161">
        <v>2728</v>
      </c>
      <c r="W126" s="161">
        <v>7561</v>
      </c>
      <c r="X126" s="161">
        <v>17884</v>
      </c>
      <c r="Y126" s="161">
        <v>5930</v>
      </c>
    </row>
    <row r="127" spans="1:25" s="12" customFormat="1" ht="45" customHeight="1" x14ac:dyDescent="0.2">
      <c r="A127" s="52" t="s">
        <v>98</v>
      </c>
      <c r="B127" s="53">
        <v>6917</v>
      </c>
      <c r="C127" s="136">
        <f>SUM(E127:Y127)</f>
        <v>24237.7</v>
      </c>
      <c r="D127" s="15">
        <f t="shared" si="60"/>
        <v>3.5040769119560502</v>
      </c>
      <c r="E127" s="48">
        <f>(E105-E126)</f>
        <v>1500</v>
      </c>
      <c r="F127" s="48">
        <f t="shared" ref="F127:Y127" si="92">(F105-F126)</f>
        <v>590</v>
      </c>
      <c r="G127" s="48">
        <f t="shared" si="92"/>
        <v>770</v>
      </c>
      <c r="H127" s="48">
        <f t="shared" si="92"/>
        <v>1802</v>
      </c>
      <c r="I127" s="48">
        <f t="shared" si="92"/>
        <v>536</v>
      </c>
      <c r="J127" s="48">
        <f t="shared" si="92"/>
        <v>2590</v>
      </c>
      <c r="K127" s="48">
        <f t="shared" si="92"/>
        <v>954</v>
      </c>
      <c r="L127" s="48">
        <f t="shared" si="92"/>
        <v>1008</v>
      </c>
      <c r="M127" s="48">
        <f t="shared" si="92"/>
        <v>1836</v>
      </c>
      <c r="N127" s="48">
        <f t="shared" si="92"/>
        <v>478.69999999999982</v>
      </c>
      <c r="O127" s="48">
        <f t="shared" si="92"/>
        <v>1015</v>
      </c>
      <c r="P127" s="48">
        <f t="shared" si="92"/>
        <v>671</v>
      </c>
      <c r="Q127" s="48">
        <f t="shared" si="92"/>
        <v>1223</v>
      </c>
      <c r="R127" s="48">
        <f t="shared" si="92"/>
        <v>1603</v>
      </c>
      <c r="S127" s="48">
        <f t="shared" si="92"/>
        <v>1005</v>
      </c>
      <c r="T127" s="48">
        <f t="shared" si="92"/>
        <v>907</v>
      </c>
      <c r="U127" s="48">
        <f t="shared" si="92"/>
        <v>1178</v>
      </c>
      <c r="V127" s="48">
        <f t="shared" si="92"/>
        <v>145</v>
      </c>
      <c r="W127" s="48">
        <f t="shared" si="92"/>
        <v>831</v>
      </c>
      <c r="X127" s="48">
        <f t="shared" si="92"/>
        <v>2445</v>
      </c>
      <c r="Y127" s="48">
        <f t="shared" si="92"/>
        <v>1150</v>
      </c>
    </row>
    <row r="128" spans="1:25" s="12" customFormat="1" ht="45" customHeight="1" x14ac:dyDescent="0.2">
      <c r="A128" s="32" t="s">
        <v>99</v>
      </c>
      <c r="B128" s="27">
        <v>591</v>
      </c>
      <c r="C128" s="121">
        <f>SUM(E128:Y128)</f>
        <v>607</v>
      </c>
      <c r="D128" s="15">
        <f t="shared" si="60"/>
        <v>1.027072758037225</v>
      </c>
      <c r="E128" s="24">
        <v>45</v>
      </c>
      <c r="F128" s="24">
        <v>23</v>
      </c>
      <c r="G128" s="24">
        <v>25</v>
      </c>
      <c r="H128" s="24">
        <v>46</v>
      </c>
      <c r="I128" s="24">
        <v>21</v>
      </c>
      <c r="J128" s="24">
        <v>48</v>
      </c>
      <c r="K128" s="153">
        <v>26</v>
      </c>
      <c r="L128" s="153">
        <v>20</v>
      </c>
      <c r="M128" s="153">
        <v>28</v>
      </c>
      <c r="N128" s="24">
        <v>16</v>
      </c>
      <c r="O128" s="24">
        <v>19</v>
      </c>
      <c r="P128" s="24">
        <v>16</v>
      </c>
      <c r="Q128" s="24">
        <v>23</v>
      </c>
      <c r="R128" s="24">
        <v>45</v>
      </c>
      <c r="S128" s="24">
        <v>41</v>
      </c>
      <c r="T128" s="24">
        <v>22</v>
      </c>
      <c r="U128" s="24">
        <v>21</v>
      </c>
      <c r="V128" s="24">
        <v>9</v>
      </c>
      <c r="W128" s="24">
        <v>16</v>
      </c>
      <c r="X128" s="24">
        <v>55</v>
      </c>
      <c r="Y128" s="24">
        <v>42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39.930313014827021</v>
      </c>
      <c r="D129" s="15" t="e">
        <f t="shared" si="60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60"/>
        <v>#DIV/0!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60"/>
        <v>#DIV/0!</v>
      </c>
      <c r="E131" s="48"/>
      <c r="F131" s="48"/>
      <c r="G131" s="48"/>
      <c r="H131" s="48"/>
      <c r="I131" s="48"/>
      <c r="J131" s="48"/>
      <c r="K131" s="48"/>
      <c r="L131" s="152"/>
      <c r="M131" s="48"/>
      <c r="N131" s="48"/>
      <c r="O131" s="48"/>
      <c r="P131" s="48"/>
      <c r="Q131" s="48"/>
      <c r="R131" s="48"/>
      <c r="S131" s="48"/>
      <c r="T131" s="51"/>
      <c r="U131" s="48"/>
      <c r="V131" s="48"/>
      <c r="W131" s="4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75" si="93">C132/B132</f>
        <v>#DIV/0!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48</v>
      </c>
      <c r="C133" s="121">
        <f>SUM(E133:Y133)</f>
        <v>43.5</v>
      </c>
      <c r="D133" s="15"/>
      <c r="E133" s="152">
        <v>0.5</v>
      </c>
      <c r="F133" s="152"/>
      <c r="G133" s="152">
        <v>2</v>
      </c>
      <c r="H133" s="152">
        <v>1</v>
      </c>
      <c r="I133" s="152"/>
      <c r="J133" s="152"/>
      <c r="K133" s="152">
        <v>37</v>
      </c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>
        <v>3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93"/>
        <v>#DIV/0!</v>
      </c>
      <c r="E134" s="35" t="e">
        <f t="shared" ref="E134:Y134" si="94">E133/E132</f>
        <v>#DIV/0!</v>
      </c>
      <c r="F134" s="35" t="e">
        <f t="shared" si="94"/>
        <v>#DIV/0!</v>
      </c>
      <c r="G134" s="35" t="e">
        <f t="shared" si="94"/>
        <v>#DIV/0!</v>
      </c>
      <c r="H134" s="35" t="e">
        <f t="shared" si="94"/>
        <v>#DIV/0!</v>
      </c>
      <c r="I134" s="35" t="e">
        <f t="shared" si="94"/>
        <v>#DIV/0!</v>
      </c>
      <c r="J134" s="35" t="e">
        <f t="shared" si="94"/>
        <v>#DIV/0!</v>
      </c>
      <c r="K134" s="35" t="e">
        <f t="shared" si="94"/>
        <v>#DIV/0!</v>
      </c>
      <c r="L134" s="35" t="e">
        <f t="shared" si="94"/>
        <v>#DIV/0!</v>
      </c>
      <c r="M134" s="35" t="e">
        <f t="shared" si="94"/>
        <v>#DIV/0!</v>
      </c>
      <c r="N134" s="35" t="e">
        <f t="shared" si="94"/>
        <v>#DIV/0!</v>
      </c>
      <c r="O134" s="35" t="e">
        <f t="shared" si="94"/>
        <v>#DIV/0!</v>
      </c>
      <c r="P134" s="35" t="e">
        <f t="shared" si="94"/>
        <v>#DIV/0!</v>
      </c>
      <c r="Q134" s="35" t="e">
        <f t="shared" si="94"/>
        <v>#DIV/0!</v>
      </c>
      <c r="R134" s="35" t="e">
        <f t="shared" si="94"/>
        <v>#DIV/0!</v>
      </c>
      <c r="S134" s="35" t="e">
        <f t="shared" si="94"/>
        <v>#DIV/0!</v>
      </c>
      <c r="T134" s="35" t="e">
        <f t="shared" si="94"/>
        <v>#DIV/0!</v>
      </c>
      <c r="U134" s="35" t="e">
        <f t="shared" si="94"/>
        <v>#DIV/0!</v>
      </c>
      <c r="V134" s="35" t="e">
        <f t="shared" si="94"/>
        <v>#DIV/0!</v>
      </c>
      <c r="W134" s="35" t="e">
        <f t="shared" si="94"/>
        <v>#DIV/0!</v>
      </c>
      <c r="X134" s="35" t="e">
        <f t="shared" si="94"/>
        <v>#DIV/0!</v>
      </c>
      <c r="Y134" s="35" t="e">
        <f t="shared" si="94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-48</v>
      </c>
      <c r="C135" s="137">
        <f>C132-C133</f>
        <v>-43.5</v>
      </c>
      <c r="D135" s="15">
        <f t="shared" si="93"/>
        <v>0.90625</v>
      </c>
      <c r="E135" s="91">
        <f t="shared" ref="E135:Y135" si="95">E132-E133</f>
        <v>-0.5</v>
      </c>
      <c r="F135" s="91">
        <f t="shared" si="95"/>
        <v>0</v>
      </c>
      <c r="G135" s="91">
        <f t="shared" si="95"/>
        <v>-2</v>
      </c>
      <c r="H135" s="91">
        <f t="shared" si="95"/>
        <v>-1</v>
      </c>
      <c r="I135" s="91">
        <f t="shared" si="95"/>
        <v>0</v>
      </c>
      <c r="J135" s="91">
        <f t="shared" si="95"/>
        <v>0</v>
      </c>
      <c r="K135" s="91">
        <f t="shared" si="95"/>
        <v>-37</v>
      </c>
      <c r="L135" s="91">
        <f t="shared" si="95"/>
        <v>0</v>
      </c>
      <c r="M135" s="91">
        <f t="shared" si="95"/>
        <v>0</v>
      </c>
      <c r="N135" s="91">
        <f t="shared" si="95"/>
        <v>0</v>
      </c>
      <c r="O135" s="91">
        <f t="shared" si="95"/>
        <v>0</v>
      </c>
      <c r="P135" s="91">
        <f t="shared" si="95"/>
        <v>0</v>
      </c>
      <c r="Q135" s="91">
        <f t="shared" si="95"/>
        <v>0</v>
      </c>
      <c r="R135" s="91">
        <f t="shared" si="95"/>
        <v>0</v>
      </c>
      <c r="S135" s="91">
        <f t="shared" si="95"/>
        <v>0</v>
      </c>
      <c r="T135" s="91">
        <f t="shared" si="95"/>
        <v>0</v>
      </c>
      <c r="U135" s="91">
        <f t="shared" si="95"/>
        <v>0</v>
      </c>
      <c r="V135" s="91">
        <f t="shared" si="95"/>
        <v>0</v>
      </c>
      <c r="W135" s="91">
        <f t="shared" si="95"/>
        <v>0</v>
      </c>
      <c r="X135" s="91">
        <f t="shared" si="95"/>
        <v>-3</v>
      </c>
      <c r="Y135" s="91">
        <f t="shared" si="95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93"/>
        <v>#DIV/0!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6" s="12" customFormat="1" ht="45" customHeight="1" x14ac:dyDescent="0.2">
      <c r="A137" s="32" t="s">
        <v>105</v>
      </c>
      <c r="B137" s="23">
        <v>1060</v>
      </c>
      <c r="C137" s="121">
        <f>SUM(E137:Y137)</f>
        <v>990</v>
      </c>
      <c r="D137" s="15"/>
      <c r="E137" s="152">
        <v>9</v>
      </c>
      <c r="F137" s="152"/>
      <c r="G137" s="152">
        <v>44</v>
      </c>
      <c r="H137" s="152">
        <v>18</v>
      </c>
      <c r="I137" s="152"/>
      <c r="J137" s="152"/>
      <c r="K137" s="152">
        <v>853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>
        <v>66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93"/>
        <v>#DIV/0!</v>
      </c>
      <c r="E138" s="29" t="e">
        <f t="shared" ref="E138:Y138" si="96">E137/E136</f>
        <v>#DIV/0!</v>
      </c>
      <c r="F138" s="29" t="e">
        <f t="shared" si="96"/>
        <v>#DIV/0!</v>
      </c>
      <c r="G138" s="29" t="e">
        <f t="shared" si="96"/>
        <v>#DIV/0!</v>
      </c>
      <c r="H138" s="29" t="e">
        <f t="shared" si="96"/>
        <v>#DIV/0!</v>
      </c>
      <c r="I138" s="29" t="e">
        <f t="shared" si="96"/>
        <v>#DIV/0!</v>
      </c>
      <c r="J138" s="29" t="e">
        <f t="shared" si="96"/>
        <v>#DIV/0!</v>
      </c>
      <c r="K138" s="29" t="e">
        <f t="shared" si="96"/>
        <v>#DIV/0!</v>
      </c>
      <c r="L138" s="29" t="e">
        <f t="shared" si="96"/>
        <v>#DIV/0!</v>
      </c>
      <c r="M138" s="29" t="e">
        <f t="shared" si="96"/>
        <v>#DIV/0!</v>
      </c>
      <c r="N138" s="29" t="e">
        <f t="shared" si="96"/>
        <v>#DIV/0!</v>
      </c>
      <c r="O138" s="29" t="e">
        <f t="shared" si="96"/>
        <v>#DIV/0!</v>
      </c>
      <c r="P138" s="29" t="e">
        <f t="shared" si="96"/>
        <v>#DIV/0!</v>
      </c>
      <c r="Q138" s="29" t="e">
        <f t="shared" si="96"/>
        <v>#DIV/0!</v>
      </c>
      <c r="R138" s="29" t="e">
        <f t="shared" si="96"/>
        <v>#DIV/0!</v>
      </c>
      <c r="S138" s="29" t="e">
        <f t="shared" si="96"/>
        <v>#DIV/0!</v>
      </c>
      <c r="T138" s="29" t="e">
        <f t="shared" si="96"/>
        <v>#DIV/0!</v>
      </c>
      <c r="U138" s="29" t="e">
        <f t="shared" si="96"/>
        <v>#DIV/0!</v>
      </c>
      <c r="V138" s="29" t="e">
        <f t="shared" si="96"/>
        <v>#DIV/0!</v>
      </c>
      <c r="W138" s="29" t="e">
        <f t="shared" si="96"/>
        <v>#DIV/0!</v>
      </c>
      <c r="X138" s="29" t="e">
        <f t="shared" si="96"/>
        <v>#DIV/0!</v>
      </c>
      <c r="Y138" s="29" t="e">
        <f t="shared" si="96"/>
        <v>#DIV/0!</v>
      </c>
    </row>
    <row r="139" spans="1:26" s="12" customFormat="1" ht="45" customHeight="1" x14ac:dyDescent="0.2">
      <c r="A139" s="32" t="s">
        <v>97</v>
      </c>
      <c r="B139" s="135">
        <f>B137/B133*10</f>
        <v>220.83333333333331</v>
      </c>
      <c r="C139" s="135">
        <f>(C137/C133)*10</f>
        <v>227.58620689655172</v>
      </c>
      <c r="D139" s="15"/>
      <c r="E139" s="55">
        <f>(E137/E133)*10</f>
        <v>180</v>
      </c>
      <c r="F139" s="55"/>
      <c r="G139" s="55">
        <f>(G137/G133)*10</f>
        <v>220</v>
      </c>
      <c r="H139" s="55">
        <f>(H137/H133)*10</f>
        <v>180</v>
      </c>
      <c r="I139" s="55"/>
      <c r="J139" s="55"/>
      <c r="K139" s="55">
        <f>(K137/K133)*10</f>
        <v>230.54054054054052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>
        <f>(X137/X133)*10</f>
        <v>220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93"/>
        <v>#DIV/0!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93"/>
        <v>#DIV/0!</v>
      </c>
      <c r="E141" s="55"/>
      <c r="F141" s="55"/>
      <c r="G141" s="56"/>
      <c r="H141" s="55"/>
      <c r="I141" s="55"/>
      <c r="J141" s="55"/>
      <c r="K141" s="55"/>
      <c r="L141" s="152"/>
      <c r="M141" s="55"/>
      <c r="N141" s="55"/>
      <c r="O141" s="55"/>
      <c r="P141" s="55"/>
      <c r="Q141" s="55"/>
      <c r="R141" s="55"/>
      <c r="S141" s="55"/>
      <c r="T141" s="51"/>
      <c r="U141" s="55"/>
      <c r="V141" s="55"/>
      <c r="W141" s="55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93"/>
        <v>#DIV/0!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32.799999999999997</v>
      </c>
      <c r="C143" s="133">
        <f>SUM(E143:Y143)</f>
        <v>63.419999999999995</v>
      </c>
      <c r="D143" s="15"/>
      <c r="E143" s="152">
        <v>2</v>
      </c>
      <c r="F143" s="152"/>
      <c r="G143" s="152"/>
      <c r="H143" s="152"/>
      <c r="I143" s="152">
        <v>4.12</v>
      </c>
      <c r="J143" s="152">
        <v>0.5</v>
      </c>
      <c r="K143" s="152">
        <v>33.5</v>
      </c>
      <c r="L143" s="152"/>
      <c r="M143" s="152">
        <v>6</v>
      </c>
      <c r="N143" s="51">
        <v>2.5</v>
      </c>
      <c r="O143" s="51">
        <v>0.3</v>
      </c>
      <c r="P143" s="152">
        <v>6</v>
      </c>
      <c r="Q143" s="152"/>
      <c r="R143" s="152"/>
      <c r="S143" s="152"/>
      <c r="T143" s="152">
        <v>5.5</v>
      </c>
      <c r="U143" s="152"/>
      <c r="V143" s="152"/>
      <c r="W143" s="152">
        <v>3</v>
      </c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93"/>
        <v>#DIV/0!</v>
      </c>
      <c r="E144" s="29" t="e">
        <f>E143/E142</f>
        <v>#DIV/0!</v>
      </c>
      <c r="F144" s="29" t="e">
        <f t="shared" ref="F144:Y144" si="97">F143/F142</f>
        <v>#DIV/0!</v>
      </c>
      <c r="G144" s="29" t="e">
        <f t="shared" si="97"/>
        <v>#DIV/0!</v>
      </c>
      <c r="H144" s="29" t="e">
        <f t="shared" si="97"/>
        <v>#DIV/0!</v>
      </c>
      <c r="I144" s="29" t="e">
        <f t="shared" si="97"/>
        <v>#DIV/0!</v>
      </c>
      <c r="J144" s="29" t="e">
        <f t="shared" si="97"/>
        <v>#DIV/0!</v>
      </c>
      <c r="K144" s="29" t="e">
        <f t="shared" si="97"/>
        <v>#DIV/0!</v>
      </c>
      <c r="L144" s="29" t="e">
        <f t="shared" si="97"/>
        <v>#DIV/0!</v>
      </c>
      <c r="M144" s="29" t="e">
        <f t="shared" si="97"/>
        <v>#DIV/0!</v>
      </c>
      <c r="N144" s="29" t="e">
        <f t="shared" si="97"/>
        <v>#DIV/0!</v>
      </c>
      <c r="O144" s="29" t="e">
        <f t="shared" si="97"/>
        <v>#DIV/0!</v>
      </c>
      <c r="P144" s="29" t="e">
        <f t="shared" si="97"/>
        <v>#DIV/0!</v>
      </c>
      <c r="Q144" s="29"/>
      <c r="R144" s="29" t="e">
        <f t="shared" si="97"/>
        <v>#DIV/0!</v>
      </c>
      <c r="S144" s="29" t="e">
        <f t="shared" si="97"/>
        <v>#DIV/0!</v>
      </c>
      <c r="T144" s="29" t="e">
        <f t="shared" si="97"/>
        <v>#DIV/0!</v>
      </c>
      <c r="U144" s="29" t="e">
        <f t="shared" si="97"/>
        <v>#DIV/0!</v>
      </c>
      <c r="V144" s="29" t="e">
        <f t="shared" si="97"/>
        <v>#DIV/0!</v>
      </c>
      <c r="W144" s="29" t="e">
        <f t="shared" si="97"/>
        <v>#DIV/0!</v>
      </c>
      <c r="X144" s="29" t="e">
        <f t="shared" si="97"/>
        <v>#DIV/0!</v>
      </c>
      <c r="Y144" s="29" t="e">
        <f t="shared" si="97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93"/>
        <v>#DIV/0!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</row>
    <row r="146" spans="1:25" s="12" customFormat="1" ht="45" customHeight="1" x14ac:dyDescent="0.2">
      <c r="A146" s="32" t="s">
        <v>109</v>
      </c>
      <c r="B146" s="23">
        <v>1743</v>
      </c>
      <c r="C146" s="133">
        <f>SUM(E146:Y146)</f>
        <v>1786.55</v>
      </c>
      <c r="D146" s="15"/>
      <c r="E146" s="152">
        <v>16</v>
      </c>
      <c r="F146" s="152"/>
      <c r="G146" s="152"/>
      <c r="H146" s="152"/>
      <c r="I146" s="152">
        <v>41.05</v>
      </c>
      <c r="J146" s="152">
        <v>10</v>
      </c>
      <c r="K146" s="152">
        <v>1379</v>
      </c>
      <c r="L146" s="152"/>
      <c r="M146" s="152">
        <v>50</v>
      </c>
      <c r="N146" s="51">
        <v>5</v>
      </c>
      <c r="O146" s="152">
        <v>3.5</v>
      </c>
      <c r="P146" s="152">
        <v>122</v>
      </c>
      <c r="Q146" s="152"/>
      <c r="R146" s="152"/>
      <c r="S146" s="152"/>
      <c r="T146" s="152">
        <v>100</v>
      </c>
      <c r="U146" s="152"/>
      <c r="V146" s="152"/>
      <c r="W146" s="152">
        <v>60</v>
      </c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93"/>
        <v>#DIV/0!</v>
      </c>
      <c r="E147" s="99" t="e">
        <f t="shared" ref="E147:M147" si="98">E146/E145</f>
        <v>#DIV/0!</v>
      </c>
      <c r="F147" s="99" t="e">
        <f t="shared" si="98"/>
        <v>#DIV/0!</v>
      </c>
      <c r="G147" s="99" t="e">
        <f t="shared" si="98"/>
        <v>#DIV/0!</v>
      </c>
      <c r="H147" s="99" t="e">
        <f t="shared" si="98"/>
        <v>#DIV/0!</v>
      </c>
      <c r="I147" s="99" t="e">
        <f t="shared" si="98"/>
        <v>#DIV/0!</v>
      </c>
      <c r="J147" s="99" t="e">
        <f t="shared" si="98"/>
        <v>#DIV/0!</v>
      </c>
      <c r="K147" s="99" t="e">
        <f t="shared" si="98"/>
        <v>#DIV/0!</v>
      </c>
      <c r="L147" s="99" t="e">
        <f t="shared" si="98"/>
        <v>#DIV/0!</v>
      </c>
      <c r="M147" s="99" t="e">
        <f t="shared" si="98"/>
        <v>#DIV/0!</v>
      </c>
      <c r="N147" s="99"/>
      <c r="O147" s="99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99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531.40243902439033</v>
      </c>
      <c r="C148" s="135">
        <f>C146/C143*10</f>
        <v>281.70135603910444</v>
      </c>
      <c r="D148" s="15"/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411.64179104477614</v>
      </c>
      <c r="L148" s="55"/>
      <c r="M148" s="55">
        <f>M146/M143*10</f>
        <v>83.333333333333343</v>
      </c>
      <c r="N148" s="55">
        <f>N146/N143*10</f>
        <v>20</v>
      </c>
      <c r="O148" s="55">
        <f>O146/O143*10</f>
        <v>116.66666666666669</v>
      </c>
      <c r="P148" s="55">
        <f>P146/P143*10</f>
        <v>203.33333333333331</v>
      </c>
      <c r="Q148" s="55"/>
      <c r="R148" s="55"/>
      <c r="S148" s="55"/>
      <c r="T148" s="156">
        <f>T146/T143*10</f>
        <v>181.81818181818184</v>
      </c>
      <c r="U148" s="55"/>
      <c r="V148" s="55"/>
      <c r="W148" s="55">
        <f>W146/W143*10</f>
        <v>200</v>
      </c>
      <c r="X148" s="55"/>
      <c r="Y148" s="55"/>
    </row>
    <row r="149" spans="1:25" s="12" customFormat="1" ht="45" customHeight="1" outlineLevel="1" x14ac:dyDescent="0.2">
      <c r="A149" s="52" t="s">
        <v>178</v>
      </c>
      <c r="B149" s="23">
        <v>473</v>
      </c>
      <c r="C149" s="121">
        <f>SUM(E149:Y149)</f>
        <v>401.5</v>
      </c>
      <c r="D149" s="15">
        <f t="shared" si="93"/>
        <v>0.84883720930232553</v>
      </c>
      <c r="E149" s="37"/>
      <c r="F149" s="36"/>
      <c r="G149" s="54">
        <v>397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>
        <v>4.5</v>
      </c>
      <c r="V149" s="36"/>
      <c r="W149" s="36"/>
      <c r="X149" s="36"/>
      <c r="Y149" s="36"/>
    </row>
    <row r="150" spans="1:25" s="12" customFormat="1" ht="27" customHeight="1" x14ac:dyDescent="0.2">
      <c r="A150" s="32" t="s">
        <v>179</v>
      </c>
      <c r="B150" s="23"/>
      <c r="C150" s="121">
        <f>SUM(E150:Y150)</f>
        <v>4125.3</v>
      </c>
      <c r="D150" s="15"/>
      <c r="E150" s="37"/>
      <c r="F150" s="36"/>
      <c r="G150" s="36">
        <v>4083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8"/>
      <c r="T150" s="36"/>
      <c r="U150" s="36">
        <v>42.3</v>
      </c>
      <c r="V150" s="36"/>
      <c r="W150" s="36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5">
        <f>C150/C149*10</f>
        <v>102.74719800747198</v>
      </c>
      <c r="D151" s="15"/>
      <c r="E151" s="37"/>
      <c r="F151" s="55"/>
      <c r="G151" s="55">
        <f>G150/G149*10</f>
        <v>102.84634760705289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>
        <f>U150/U149*10</f>
        <v>93.999999999999986</v>
      </c>
      <c r="V151" s="37"/>
      <c r="W151" s="55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93"/>
        <v>#DIV/0!</v>
      </c>
      <c r="E152" s="37"/>
      <c r="F152" s="36"/>
      <c r="G152" s="5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36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93"/>
        <v>#DIV/0!</v>
      </c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8"/>
      <c r="T153" s="36"/>
      <c r="U153" s="36"/>
      <c r="V153" s="36"/>
      <c r="W153" s="58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93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55"/>
      <c r="M154" s="55"/>
      <c r="N154" s="55" t="e">
        <f>N153/N152*10</f>
        <v>#DIV/0!</v>
      </c>
      <c r="O154" s="55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55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93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93"/>
        <v>#DIV/0!</v>
      </c>
      <c r="E156" s="3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4"/>
      <c r="V156" s="37"/>
      <c r="W156" s="55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93"/>
        <v>#DIV/0!</v>
      </c>
      <c r="E157" s="37"/>
      <c r="F157" s="55"/>
      <c r="G157" s="55"/>
      <c r="H157" s="55"/>
      <c r="I157" s="55"/>
      <c r="J157" s="55"/>
      <c r="K157" s="55"/>
      <c r="L157" s="55"/>
      <c r="M157" s="55" t="e">
        <f>M156/M155*10</f>
        <v>#DIV/0!</v>
      </c>
      <c r="N157" s="55"/>
      <c r="O157" s="55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55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1208</v>
      </c>
      <c r="D158" s="1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>
        <v>177</v>
      </c>
      <c r="Q158" s="36">
        <v>404</v>
      </c>
      <c r="R158" s="36"/>
      <c r="S158" s="36"/>
      <c r="T158" s="36"/>
      <c r="U158" s="36"/>
      <c r="V158" s="36"/>
      <c r="W158" s="36">
        <v>434</v>
      </c>
      <c r="X158" s="36">
        <v>193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1446</v>
      </c>
      <c r="D159" s="15"/>
      <c r="E159" s="36"/>
      <c r="F159" s="35"/>
      <c r="G159" s="55"/>
      <c r="H159" s="152"/>
      <c r="I159" s="152"/>
      <c r="J159" s="152"/>
      <c r="K159" s="152"/>
      <c r="L159" s="37"/>
      <c r="M159" s="37"/>
      <c r="N159" s="35"/>
      <c r="O159" s="35"/>
      <c r="P159" s="37">
        <v>142</v>
      </c>
      <c r="Q159" s="37">
        <v>759</v>
      </c>
      <c r="R159" s="37"/>
      <c r="S159" s="37"/>
      <c r="T159" s="37"/>
      <c r="U159" s="37"/>
      <c r="V159" s="37"/>
      <c r="W159" s="37">
        <v>352</v>
      </c>
      <c r="X159" s="37">
        <v>193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11.970198675496688</v>
      </c>
      <c r="D160" s="15"/>
      <c r="E160" s="51"/>
      <c r="F160" s="51"/>
      <c r="G160" s="51"/>
      <c r="H160" s="51"/>
      <c r="I160" s="51"/>
      <c r="J160" s="51"/>
      <c r="K160" s="51"/>
      <c r="L160" s="51"/>
      <c r="M160" s="51"/>
      <c r="N160" s="152"/>
      <c r="O160" s="152"/>
      <c r="P160" s="51">
        <f>P159/P158*10</f>
        <v>8.0225988700564983</v>
      </c>
      <c r="Q160" s="51">
        <f>Q159/Q158*10</f>
        <v>18.787128712871286</v>
      </c>
      <c r="R160" s="51"/>
      <c r="S160" s="51"/>
      <c r="T160" s="51"/>
      <c r="U160" s="51"/>
      <c r="V160" s="51"/>
      <c r="W160" s="51">
        <f>W159/W158*10</f>
        <v>8.1105990783410142</v>
      </c>
      <c r="X160" s="51">
        <f t="shared" ref="X160" si="99">X159/X158*10</f>
        <v>10</v>
      </c>
      <c r="Y160" s="152"/>
    </row>
    <row r="161" spans="1:25" s="12" customFormat="1" ht="45" customHeight="1" x14ac:dyDescent="0.2">
      <c r="A161" s="52" t="s">
        <v>184</v>
      </c>
      <c r="B161" s="27">
        <v>813</v>
      </c>
      <c r="C161" s="121">
        <f>SUM(E161:Y161)</f>
        <v>1603</v>
      </c>
      <c r="D161" s="15"/>
      <c r="E161" s="36"/>
      <c r="F161" s="36"/>
      <c r="G161" s="36"/>
      <c r="H161" s="36">
        <v>439</v>
      </c>
      <c r="I161" s="36">
        <v>223</v>
      </c>
      <c r="J161" s="36"/>
      <c r="K161" s="36"/>
      <c r="L161" s="36"/>
      <c r="M161" s="36">
        <v>570</v>
      </c>
      <c r="N161" s="36"/>
      <c r="O161" s="36"/>
      <c r="P161" s="36"/>
      <c r="Q161" s="36"/>
      <c r="R161" s="36"/>
      <c r="S161" s="36">
        <v>371</v>
      </c>
      <c r="T161" s="36"/>
      <c r="U161" s="36"/>
      <c r="V161" s="36"/>
      <c r="W161" s="36"/>
      <c r="X161" s="36"/>
      <c r="Y161" s="36"/>
    </row>
    <row r="162" spans="1:25" s="12" customFormat="1" ht="45" customHeight="1" x14ac:dyDescent="0.2">
      <c r="A162" s="32" t="s">
        <v>185</v>
      </c>
      <c r="B162" s="27">
        <v>766</v>
      </c>
      <c r="C162" s="121">
        <f>SUM(E162:Y162)</f>
        <v>1066</v>
      </c>
      <c r="D162" s="15"/>
      <c r="E162" s="36"/>
      <c r="F162" s="35"/>
      <c r="G162" s="55"/>
      <c r="H162" s="152">
        <v>290</v>
      </c>
      <c r="I162" s="152">
        <v>157</v>
      </c>
      <c r="J162" s="152"/>
      <c r="K162" s="152"/>
      <c r="L162" s="37"/>
      <c r="M162" s="37">
        <v>345</v>
      </c>
      <c r="N162" s="152"/>
      <c r="O162" s="35"/>
      <c r="P162" s="35"/>
      <c r="Q162" s="37"/>
      <c r="R162" s="37"/>
      <c r="S162" s="37">
        <v>274</v>
      </c>
      <c r="T162" s="35"/>
      <c r="U162" s="35"/>
      <c r="V162" s="37"/>
      <c r="W162" s="35"/>
      <c r="X162" s="37"/>
      <c r="Y162" s="35"/>
    </row>
    <row r="163" spans="1:25" s="12" customFormat="1" ht="45" customHeight="1" x14ac:dyDescent="0.2">
      <c r="A163" s="32" t="s">
        <v>97</v>
      </c>
      <c r="B163" s="133">
        <f>B162/B161*10</f>
        <v>9.4218942189421888</v>
      </c>
      <c r="C163" s="133">
        <f>C162/C161*10</f>
        <v>6.6500311915159074</v>
      </c>
      <c r="D163" s="15"/>
      <c r="E163" s="51"/>
      <c r="F163" s="51"/>
      <c r="G163" s="51"/>
      <c r="H163" s="51">
        <f>H162/H161*10</f>
        <v>6.6059225512528474</v>
      </c>
      <c r="I163" s="51">
        <f>I162/I161*10</f>
        <v>7.0403587443946192</v>
      </c>
      <c r="J163" s="51"/>
      <c r="K163" s="51"/>
      <c r="L163" s="51"/>
      <c r="M163" s="51">
        <f>M162/M161*10</f>
        <v>6.0526315789473681</v>
      </c>
      <c r="N163" s="51"/>
      <c r="O163" s="152"/>
      <c r="P163" s="152"/>
      <c r="Q163" s="51"/>
      <c r="R163" s="51"/>
      <c r="S163" s="51">
        <f>S162/S161*10</f>
        <v>7.3854447439353095</v>
      </c>
      <c r="T163" s="152"/>
      <c r="U163" s="152"/>
      <c r="V163" s="51"/>
      <c r="W163" s="51"/>
      <c r="X163" s="51"/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si="93"/>
        <v>2.2000000000000002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>
        <v>50</v>
      </c>
      <c r="R164" s="36"/>
      <c r="S164" s="36"/>
      <c r="T164" s="36">
        <v>115</v>
      </c>
      <c r="U164" s="36"/>
      <c r="V164" s="36"/>
      <c r="W164" s="36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93"/>
        <v>1.2530120481927711</v>
      </c>
      <c r="E165" s="36"/>
      <c r="F165" s="35"/>
      <c r="G165" s="55"/>
      <c r="H165" s="35"/>
      <c r="I165" s="35"/>
      <c r="J165" s="35"/>
      <c r="K165" s="37"/>
      <c r="L165" s="37"/>
      <c r="M165" s="37"/>
      <c r="N165" s="35"/>
      <c r="O165" s="35"/>
      <c r="P165" s="35"/>
      <c r="Q165" s="37">
        <v>20</v>
      </c>
      <c r="R165" s="37"/>
      <c r="S165" s="37"/>
      <c r="T165" s="37">
        <v>84</v>
      </c>
      <c r="U165" s="35"/>
      <c r="V165" s="37"/>
      <c r="W165" s="35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93"/>
        <v>0.56955093099671417</v>
      </c>
      <c r="E166" s="51"/>
      <c r="F166" s="51"/>
      <c r="G166" s="51"/>
      <c r="H166" s="152"/>
      <c r="I166" s="152"/>
      <c r="J166" s="152"/>
      <c r="K166" s="51"/>
      <c r="L166" s="51"/>
      <c r="M166" s="51"/>
      <c r="N166" s="152"/>
      <c r="O166" s="152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51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93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93"/>
        <v>#DIV/0!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93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55" t="e">
        <f>L168/L167*10</f>
        <v>#DIV/0!</v>
      </c>
      <c r="M169" s="55"/>
      <c r="N169" s="55"/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55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93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93"/>
        <v>#DIV/0!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93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55" t="e">
        <f>L171/L170*10</f>
        <v>#DIV/0!</v>
      </c>
      <c r="M172" s="55"/>
      <c r="N172" s="55"/>
      <c r="O172" s="55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55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93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54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93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93"/>
        <v>#DIV/0!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7" customFormat="1" ht="30" customHeight="1" x14ac:dyDescent="0.2">
      <c r="A176" s="32" t="s">
        <v>121</v>
      </c>
      <c r="B176" s="23">
        <v>64472</v>
      </c>
      <c r="C176" s="121">
        <f>SUM(E176:Y176)</f>
        <v>72801</v>
      </c>
      <c r="D176" s="15">
        <f t="shared" ref="D176:D185" si="100">C176/B176</f>
        <v>1.1291878644993176</v>
      </c>
      <c r="E176" s="152">
        <v>5850</v>
      </c>
      <c r="F176" s="152">
        <v>2665</v>
      </c>
      <c r="G176" s="152">
        <v>5015</v>
      </c>
      <c r="H176" s="152">
        <v>3981</v>
      </c>
      <c r="I176" s="152">
        <v>1970</v>
      </c>
      <c r="J176" s="152">
        <v>5910</v>
      </c>
      <c r="K176" s="152">
        <v>1956</v>
      </c>
      <c r="L176" s="152">
        <v>2471</v>
      </c>
      <c r="M176" s="152">
        <v>2675</v>
      </c>
      <c r="N176" s="152">
        <v>1750</v>
      </c>
      <c r="O176" s="152">
        <v>2063</v>
      </c>
      <c r="P176" s="152">
        <v>5240</v>
      </c>
      <c r="Q176" s="152">
        <v>5120</v>
      </c>
      <c r="R176" s="152">
        <v>3450</v>
      </c>
      <c r="S176" s="152">
        <v>5293</v>
      </c>
      <c r="T176" s="152">
        <v>1648</v>
      </c>
      <c r="U176" s="152">
        <v>1678</v>
      </c>
      <c r="V176" s="152">
        <v>1300</v>
      </c>
      <c r="W176" s="152">
        <v>4950</v>
      </c>
      <c r="X176" s="152">
        <v>5286</v>
      </c>
      <c r="Y176" s="152">
        <v>2530</v>
      </c>
    </row>
    <row r="177" spans="1:25" s="47" customFormat="1" ht="45" customHeight="1" x14ac:dyDescent="0.2">
      <c r="A177" s="13" t="s">
        <v>122</v>
      </c>
      <c r="B177" s="138">
        <f>B176/B179</f>
        <v>0.61401904761904758</v>
      </c>
      <c r="C177" s="138">
        <f>C176/C179</f>
        <v>0.69334285714285715</v>
      </c>
      <c r="D177" s="15">
        <f t="shared" si="100"/>
        <v>1.1291878644993176</v>
      </c>
      <c r="E177" s="99">
        <f>E176/E179</f>
        <v>0.78555122868269101</v>
      </c>
      <c r="F177" s="30">
        <f>F176/F179</f>
        <v>0.65222711698482627</v>
      </c>
      <c r="G177" s="99">
        <f t="shared" ref="G177:Y177" si="101">G176/G179</f>
        <v>0.91264786169244771</v>
      </c>
      <c r="H177" s="99">
        <f t="shared" si="101"/>
        <v>0.59047760308513797</v>
      </c>
      <c r="I177" s="99">
        <f t="shared" si="101"/>
        <v>0.58439632156630084</v>
      </c>
      <c r="J177" s="99">
        <f t="shared" si="101"/>
        <v>0.9962913014160486</v>
      </c>
      <c r="K177" s="99">
        <f t="shared" si="101"/>
        <v>0.45498953244940682</v>
      </c>
      <c r="L177" s="99">
        <f t="shared" si="101"/>
        <v>0.4892100574143734</v>
      </c>
      <c r="M177" s="99">
        <f t="shared" si="101"/>
        <v>0.59168325591683257</v>
      </c>
      <c r="N177" s="99">
        <f>N176/N179</f>
        <v>0.78510542844324804</v>
      </c>
      <c r="O177" s="99">
        <f t="shared" si="101"/>
        <v>0.66569861245563089</v>
      </c>
      <c r="P177" s="99">
        <f t="shared" si="101"/>
        <v>0.74294626400113428</v>
      </c>
      <c r="Q177" s="99">
        <f t="shared" si="101"/>
        <v>0.6778763405269429</v>
      </c>
      <c r="R177" s="99">
        <f t="shared" si="101"/>
        <v>0.67527891955372876</v>
      </c>
      <c r="S177" s="99">
        <f t="shared" si="101"/>
        <v>0.69072164948453607</v>
      </c>
      <c r="T177" s="99">
        <f t="shared" si="101"/>
        <v>0.40342717258261934</v>
      </c>
      <c r="U177" s="99">
        <f t="shared" si="101"/>
        <v>0.50956574552080169</v>
      </c>
      <c r="V177" s="99">
        <f t="shared" si="101"/>
        <v>0.61090225563909772</v>
      </c>
      <c r="W177" s="99">
        <f t="shared" si="101"/>
        <v>0.81200787401574803</v>
      </c>
      <c r="X177" s="99">
        <f t="shared" si="101"/>
        <v>0.7659759455151427</v>
      </c>
      <c r="Y177" s="99">
        <f t="shared" si="101"/>
        <v>0.88865472427116265</v>
      </c>
    </row>
    <row r="178" spans="1:25" s="12" customFormat="1" ht="45" customHeight="1" x14ac:dyDescent="0.2">
      <c r="A178" s="32" t="s">
        <v>123</v>
      </c>
      <c r="B178" s="23">
        <v>11887</v>
      </c>
      <c r="C178" s="121">
        <f>SUM(E178:Y178)</f>
        <v>10419</v>
      </c>
      <c r="D178" s="15">
        <f t="shared" si="100"/>
        <v>0.87650374358542948</v>
      </c>
      <c r="E178" s="10"/>
      <c r="F178" s="10">
        <v>350</v>
      </c>
      <c r="G178" s="10"/>
      <c r="H178" s="10">
        <v>500</v>
      </c>
      <c r="I178" s="10"/>
      <c r="J178" s="10">
        <v>3950</v>
      </c>
      <c r="K178" s="10">
        <v>400</v>
      </c>
      <c r="L178" s="10"/>
      <c r="M178" s="10">
        <v>560</v>
      </c>
      <c r="N178" s="10">
        <v>175</v>
      </c>
      <c r="O178" s="10"/>
      <c r="P178" s="10"/>
      <c r="Q178" s="10"/>
      <c r="R178" s="10"/>
      <c r="S178" s="10">
        <v>914</v>
      </c>
      <c r="T178" s="10"/>
      <c r="U178" s="10">
        <v>620</v>
      </c>
      <c r="V178" s="10"/>
      <c r="W178" s="10"/>
      <c r="X178" s="10">
        <v>2860</v>
      </c>
      <c r="Y178" s="10">
        <v>90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102">SUM(E179:Y179)</f>
        <v>105000</v>
      </c>
      <c r="D179" s="15">
        <f t="shared" si="100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">
        <v>5051</v>
      </c>
      <c r="M179" s="10">
        <v>4521</v>
      </c>
      <c r="N179" s="10">
        <v>2229</v>
      </c>
      <c r="O179" s="10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175</v>
      </c>
      <c r="C180" s="121">
        <f t="shared" si="102"/>
        <v>371</v>
      </c>
      <c r="D180" s="15">
        <f t="shared" si="100"/>
        <v>2.12</v>
      </c>
      <c r="E180" s="38"/>
      <c r="F180" s="38"/>
      <c r="G180" s="38"/>
      <c r="H180" s="38">
        <v>80</v>
      </c>
      <c r="I180" s="38"/>
      <c r="J180" s="38"/>
      <c r="K180" s="38">
        <v>161</v>
      </c>
      <c r="L180" s="38"/>
      <c r="M180" s="38"/>
      <c r="N180" s="38"/>
      <c r="O180" s="38"/>
      <c r="P180" s="38"/>
      <c r="Q180" s="38"/>
      <c r="R180" s="38"/>
      <c r="S180" s="38">
        <v>130</v>
      </c>
      <c r="T180" s="38"/>
      <c r="U180" s="38"/>
      <c r="V180" s="38"/>
      <c r="W180" s="38"/>
      <c r="X180" s="38"/>
      <c r="Y180" s="38"/>
    </row>
    <row r="181" spans="1:25" s="12" customFormat="1" ht="45" hidden="1" customHeight="1" x14ac:dyDescent="0.2">
      <c r="A181" s="13" t="s">
        <v>52</v>
      </c>
      <c r="B181" s="88">
        <f>B180/B179</f>
        <v>1.6666666666666668E-3</v>
      </c>
      <c r="C181" s="121">
        <f t="shared" si="102"/>
        <v>6.6281120319025263E-2</v>
      </c>
      <c r="D181" s="15"/>
      <c r="E181" s="16">
        <f>E180/E179</f>
        <v>0</v>
      </c>
      <c r="F181" s="16">
        <f t="shared" ref="F181:Y181" si="103">F180/F179</f>
        <v>0</v>
      </c>
      <c r="G181" s="16">
        <f t="shared" si="103"/>
        <v>0</v>
      </c>
      <c r="H181" s="16">
        <f t="shared" si="103"/>
        <v>1.1865915158706615E-2</v>
      </c>
      <c r="I181" s="16">
        <f t="shared" si="103"/>
        <v>0</v>
      </c>
      <c r="J181" s="16">
        <f t="shared" si="103"/>
        <v>0</v>
      </c>
      <c r="K181" s="16">
        <f t="shared" si="103"/>
        <v>3.7450569899976742E-2</v>
      </c>
      <c r="L181" s="16">
        <f t="shared" si="103"/>
        <v>0</v>
      </c>
      <c r="M181" s="16">
        <f t="shared" si="103"/>
        <v>0</v>
      </c>
      <c r="N181" s="16">
        <f t="shared" si="103"/>
        <v>0</v>
      </c>
      <c r="O181" s="16">
        <f t="shared" si="103"/>
        <v>0</v>
      </c>
      <c r="P181" s="16">
        <f t="shared" si="103"/>
        <v>0</v>
      </c>
      <c r="Q181" s="16">
        <f t="shared" si="103"/>
        <v>0</v>
      </c>
      <c r="R181" s="16">
        <f t="shared" si="103"/>
        <v>0</v>
      </c>
      <c r="S181" s="16">
        <f t="shared" si="103"/>
        <v>1.6964635260341903E-2</v>
      </c>
      <c r="T181" s="16">
        <f t="shared" si="103"/>
        <v>0</v>
      </c>
      <c r="U181" s="16">
        <f t="shared" si="103"/>
        <v>0</v>
      </c>
      <c r="V181" s="16">
        <f t="shared" si="103"/>
        <v>0</v>
      </c>
      <c r="W181" s="16">
        <f t="shared" si="103"/>
        <v>0</v>
      </c>
      <c r="X181" s="16">
        <f t="shared" si="103"/>
        <v>0</v>
      </c>
      <c r="Y181" s="16">
        <f t="shared" si="103"/>
        <v>0</v>
      </c>
    </row>
    <row r="182" spans="1:25" s="12" customFormat="1" ht="45" customHeight="1" x14ac:dyDescent="0.2">
      <c r="A182" s="11" t="s">
        <v>126</v>
      </c>
      <c r="B182" s="26"/>
      <c r="C182" s="121">
        <f t="shared" si="102"/>
        <v>80</v>
      </c>
      <c r="D182" s="15"/>
      <c r="E182" s="10"/>
      <c r="F182" s="10"/>
      <c r="G182" s="10"/>
      <c r="H182" s="10">
        <v>80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45" customHeight="1" x14ac:dyDescent="0.2">
      <c r="A183" s="11" t="s">
        <v>127</v>
      </c>
      <c r="B183" s="26">
        <v>175</v>
      </c>
      <c r="C183" s="121">
        <f t="shared" si="102"/>
        <v>291</v>
      </c>
      <c r="D183" s="15"/>
      <c r="E183" s="10"/>
      <c r="F183" s="10"/>
      <c r="G183" s="10"/>
      <c r="H183" s="10"/>
      <c r="I183" s="10"/>
      <c r="J183" s="10"/>
      <c r="K183" s="10">
        <v>161</v>
      </c>
      <c r="L183" s="10"/>
      <c r="M183" s="10"/>
      <c r="N183" s="10"/>
      <c r="O183" s="10"/>
      <c r="P183" s="10"/>
      <c r="Q183" s="10"/>
      <c r="R183" s="10"/>
      <c r="S183" s="10">
        <v>130</v>
      </c>
      <c r="T183" s="10"/>
      <c r="U183" s="10"/>
      <c r="V183" s="10"/>
      <c r="W183" s="10"/>
      <c r="X183" s="10"/>
      <c r="Y183" s="10"/>
    </row>
    <row r="184" spans="1:25" s="12" customFormat="1" ht="45" hidden="1" customHeight="1" x14ac:dyDescent="0.2">
      <c r="A184" s="32" t="s">
        <v>150</v>
      </c>
      <c r="B184" s="23"/>
      <c r="C184" s="121">
        <f t="shared" si="102"/>
        <v>0</v>
      </c>
      <c r="D184" s="15" t="e">
        <f t="shared" si="100"/>
        <v>#DIV/0!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100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53">
        <v>4239</v>
      </c>
      <c r="M185" s="31">
        <v>2497</v>
      </c>
      <c r="N185" s="153">
        <v>3286</v>
      </c>
      <c r="O185" s="31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53">
        <v>8713</v>
      </c>
      <c r="X185" s="15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90144</v>
      </c>
      <c r="C186" s="121">
        <f>SUM(E186:Y186)</f>
        <v>88096</v>
      </c>
      <c r="D186" s="15">
        <f t="shared" ref="D186" si="104">C186/B186</f>
        <v>0.97728079517216893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36">
        <v>3810</v>
      </c>
      <c r="M186" s="36">
        <v>2497</v>
      </c>
      <c r="N186" s="46">
        <v>3286</v>
      </c>
      <c r="O186" s="36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36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 t="shared" ref="D187:D189" si="105">C187/B187</f>
        <v>0.98314452195456936</v>
      </c>
      <c r="E187" s="70">
        <f t="shared" ref="E187:Y187" si="106">E186/E185</f>
        <v>0.99453551912568305</v>
      </c>
      <c r="F187" s="70">
        <f t="shared" si="106"/>
        <v>0.91723136495643753</v>
      </c>
      <c r="G187" s="70">
        <f t="shared" si="106"/>
        <v>1</v>
      </c>
      <c r="H187" s="70">
        <f t="shared" si="106"/>
        <v>0.62450476889214968</v>
      </c>
      <c r="I187" s="70">
        <f t="shared" si="106"/>
        <v>0.95991230817413087</v>
      </c>
      <c r="J187" s="70">
        <f t="shared" si="106"/>
        <v>1</v>
      </c>
      <c r="K187" s="70">
        <f t="shared" si="106"/>
        <v>0.94377745241581257</v>
      </c>
      <c r="L187" s="70">
        <f t="shared" si="106"/>
        <v>0.89879688605803254</v>
      </c>
      <c r="M187" s="70">
        <f>M186/M185</f>
        <v>1</v>
      </c>
      <c r="N187" s="70">
        <f t="shared" si="106"/>
        <v>1</v>
      </c>
      <c r="O187" s="70">
        <f t="shared" si="106"/>
        <v>0.98489425981873113</v>
      </c>
      <c r="P187" s="70">
        <f t="shared" si="106"/>
        <v>0.93051854888296781</v>
      </c>
      <c r="Q187" s="70">
        <f t="shared" si="106"/>
        <v>1</v>
      </c>
      <c r="R187" s="70">
        <f t="shared" si="106"/>
        <v>0.92719780219780223</v>
      </c>
      <c r="S187" s="70">
        <f t="shared" si="106"/>
        <v>0.81833137485311402</v>
      </c>
      <c r="T187" s="70">
        <f t="shared" si="106"/>
        <v>0.93395597064709801</v>
      </c>
      <c r="U187" s="70">
        <f t="shared" si="106"/>
        <v>1</v>
      </c>
      <c r="V187" s="70">
        <f t="shared" si="106"/>
        <v>1</v>
      </c>
      <c r="W187" s="70">
        <f t="shared" si="106"/>
        <v>1</v>
      </c>
      <c r="X187" s="70">
        <f t="shared" si="106"/>
        <v>1.0004151100041512</v>
      </c>
      <c r="Y187" s="70">
        <f t="shared" si="106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1">
        <f>SUM(E188:Y188)</f>
        <v>0</v>
      </c>
      <c r="D188" s="15" t="e">
        <f t="shared" si="105"/>
        <v>#DIV/0!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14309</v>
      </c>
      <c r="C189" s="121">
        <f>SUM(E189:Y189)</f>
        <v>10389</v>
      </c>
      <c r="D189" s="15">
        <f t="shared" si="105"/>
        <v>0.72604654413306313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36">
        <v>533</v>
      </c>
      <c r="M189" s="36"/>
      <c r="N189" s="36">
        <v>148</v>
      </c>
      <c r="O189" s="46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36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1">
        <f t="shared" ref="C190" si="107"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116161</v>
      </c>
      <c r="C192" s="121">
        <f>SUM(E192:Y192)</f>
        <v>90513</v>
      </c>
      <c r="D192" s="9">
        <f t="shared" ref="D192:D196" si="108">C192/B192</f>
        <v>0.77920300272897103</v>
      </c>
      <c r="E192" s="26">
        <v>1989</v>
      </c>
      <c r="F192" s="26">
        <v>2400</v>
      </c>
      <c r="G192" s="26">
        <v>9655</v>
      </c>
      <c r="H192" s="26">
        <v>9529</v>
      </c>
      <c r="I192" s="26">
        <v>5730</v>
      </c>
      <c r="J192" s="26">
        <v>4820</v>
      </c>
      <c r="K192" s="26">
        <v>3176</v>
      </c>
      <c r="L192" s="26">
        <v>5677</v>
      </c>
      <c r="M192" s="26">
        <v>3117</v>
      </c>
      <c r="N192" s="26">
        <v>3411</v>
      </c>
      <c r="O192" s="26">
        <v>3232</v>
      </c>
      <c r="P192" s="26">
        <v>4795</v>
      </c>
      <c r="Q192" s="26">
        <v>7636</v>
      </c>
      <c r="R192" s="26">
        <v>3000</v>
      </c>
      <c r="S192" s="26">
        <v>1942</v>
      </c>
      <c r="T192" s="26">
        <v>2253</v>
      </c>
      <c r="U192" s="26">
        <v>1960</v>
      </c>
      <c r="V192" s="26">
        <v>980</v>
      </c>
      <c r="W192" s="26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 t="shared" si="108"/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46">
        <v>9760</v>
      </c>
      <c r="M193" s="46">
        <v>4171</v>
      </c>
      <c r="N193" s="46">
        <v>3368</v>
      </c>
      <c r="O193" s="46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46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52272.450000000004</v>
      </c>
      <c r="C194" s="121">
        <f>C192*0.45</f>
        <v>40730.85</v>
      </c>
      <c r="D194" s="9">
        <f t="shared" si="108"/>
        <v>0.77920300272897092</v>
      </c>
      <c r="E194" s="26">
        <f>E192*0.45</f>
        <v>895.05000000000007</v>
      </c>
      <c r="F194" s="26">
        <f t="shared" ref="F194:Y194" si="109">F192*0.45</f>
        <v>1080</v>
      </c>
      <c r="G194" s="26">
        <f t="shared" si="109"/>
        <v>4344.75</v>
      </c>
      <c r="H194" s="26">
        <f t="shared" si="109"/>
        <v>4288.05</v>
      </c>
      <c r="I194" s="26">
        <f t="shared" si="109"/>
        <v>2578.5</v>
      </c>
      <c r="J194" s="26">
        <f t="shared" si="109"/>
        <v>2169</v>
      </c>
      <c r="K194" s="26">
        <f t="shared" si="109"/>
        <v>1429.2</v>
      </c>
      <c r="L194" s="26">
        <f t="shared" si="109"/>
        <v>2554.65</v>
      </c>
      <c r="M194" s="26">
        <f t="shared" si="109"/>
        <v>1402.65</v>
      </c>
      <c r="N194" s="26">
        <f t="shared" si="109"/>
        <v>1534.95</v>
      </c>
      <c r="O194" s="26">
        <f t="shared" si="109"/>
        <v>1454.4</v>
      </c>
      <c r="P194" s="26">
        <f t="shared" si="109"/>
        <v>2157.75</v>
      </c>
      <c r="Q194" s="26">
        <f t="shared" si="109"/>
        <v>3436.2000000000003</v>
      </c>
      <c r="R194" s="26">
        <f t="shared" si="109"/>
        <v>1350</v>
      </c>
      <c r="S194" s="26">
        <f t="shared" si="109"/>
        <v>873.9</v>
      </c>
      <c r="T194" s="26">
        <f t="shared" si="109"/>
        <v>1013.85</v>
      </c>
      <c r="U194" s="26">
        <f t="shared" si="109"/>
        <v>882</v>
      </c>
      <c r="V194" s="26">
        <f t="shared" si="109"/>
        <v>441</v>
      </c>
      <c r="W194" s="26">
        <f t="shared" si="109"/>
        <v>1489.5</v>
      </c>
      <c r="X194" s="26">
        <f t="shared" si="109"/>
        <v>2830.9500000000003</v>
      </c>
      <c r="Y194" s="26">
        <f t="shared" si="109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1.2227473684210526</v>
      </c>
      <c r="C195" s="139">
        <f>C192/C193</f>
        <v>0.91223632094012352</v>
      </c>
      <c r="D195" s="9"/>
      <c r="E195" s="70">
        <f t="shared" ref="E195:Y195" si="110">E192/E193</f>
        <v>1.4678966789667898</v>
      </c>
      <c r="F195" s="70">
        <f t="shared" si="110"/>
        <v>1.0122311261071277</v>
      </c>
      <c r="G195" s="70">
        <f t="shared" si="110"/>
        <v>0.93592477704536647</v>
      </c>
      <c r="H195" s="70">
        <f t="shared" si="110"/>
        <v>0.97155383360522019</v>
      </c>
      <c r="I195" s="70">
        <f t="shared" si="110"/>
        <v>1.3307013469577333</v>
      </c>
      <c r="J195" s="70">
        <f t="shared" si="110"/>
        <v>1.0437418796015592</v>
      </c>
      <c r="K195" s="70">
        <f t="shared" si="110"/>
        <v>1.2484276729559749</v>
      </c>
      <c r="L195" s="70">
        <f t="shared" si="110"/>
        <v>0.58165983606557381</v>
      </c>
      <c r="M195" s="70">
        <f t="shared" si="110"/>
        <v>0.74730280508271396</v>
      </c>
      <c r="N195" s="70">
        <f t="shared" si="110"/>
        <v>1.0127672209026128</v>
      </c>
      <c r="O195" s="70">
        <f t="shared" si="110"/>
        <v>1.2100336952452264</v>
      </c>
      <c r="P195" s="70">
        <f t="shared" si="110"/>
        <v>0.85199004975124382</v>
      </c>
      <c r="Q195" s="70">
        <f t="shared" si="110"/>
        <v>1.5653956539565395</v>
      </c>
      <c r="R195" s="70">
        <f t="shared" si="110"/>
        <v>1</v>
      </c>
      <c r="S195" s="70">
        <f t="shared" si="110"/>
        <v>0.47273612463485881</v>
      </c>
      <c r="T195" s="70">
        <f t="shared" si="110"/>
        <v>0.42230552952202438</v>
      </c>
      <c r="U195" s="70">
        <f t="shared" si="110"/>
        <v>1.0061601642710472</v>
      </c>
      <c r="V195" s="70">
        <f t="shared" si="110"/>
        <v>2.3844282238442824</v>
      </c>
      <c r="W195" s="70">
        <f t="shared" si="110"/>
        <v>1.0153374233128833</v>
      </c>
      <c r="X195" s="70">
        <f t="shared" si="110"/>
        <v>0.9678461538461538</v>
      </c>
      <c r="Y195" s="70">
        <f t="shared" si="110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298922</v>
      </c>
      <c r="C196" s="121">
        <f>SUM(E196:Y196)</f>
        <v>238852</v>
      </c>
      <c r="D196" s="9">
        <f t="shared" si="108"/>
        <v>0.79904456681007086</v>
      </c>
      <c r="E196" s="26">
        <v>653</v>
      </c>
      <c r="F196" s="26">
        <v>6800</v>
      </c>
      <c r="G196" s="26">
        <v>20057</v>
      </c>
      <c r="H196" s="26">
        <v>13029</v>
      </c>
      <c r="I196" s="26">
        <v>8370</v>
      </c>
      <c r="J196" s="26">
        <v>12100</v>
      </c>
      <c r="K196" s="26">
        <v>500</v>
      </c>
      <c r="L196" s="26">
        <v>13939</v>
      </c>
      <c r="M196" s="26">
        <v>9050</v>
      </c>
      <c r="N196" s="26">
        <v>11850</v>
      </c>
      <c r="O196" s="26">
        <v>6533</v>
      </c>
      <c r="P196" s="26">
        <v>14630</v>
      </c>
      <c r="Q196" s="26">
        <v>1904</v>
      </c>
      <c r="R196" s="26">
        <v>2800</v>
      </c>
      <c r="S196" s="26">
        <v>6750</v>
      </c>
      <c r="T196" s="26">
        <v>40345</v>
      </c>
      <c r="U196" s="26">
        <v>3400</v>
      </c>
      <c r="V196" s="26">
        <v>600</v>
      </c>
      <c r="W196" s="26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111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46">
        <v>25096</v>
      </c>
      <c r="M197" s="46">
        <v>10726</v>
      </c>
      <c r="N197" s="46">
        <v>11786</v>
      </c>
      <c r="O197" s="46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46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89676.599999999991</v>
      </c>
      <c r="C198" s="121">
        <f>C196*0.3</f>
        <v>71655.599999999991</v>
      </c>
      <c r="D198" s="9">
        <f t="shared" si="111"/>
        <v>0.79904456681007086</v>
      </c>
      <c r="E198" s="26">
        <f>E196*0.3</f>
        <v>195.9</v>
      </c>
      <c r="F198" s="26">
        <f t="shared" ref="F198:Y198" si="112">F196*0.3</f>
        <v>2040</v>
      </c>
      <c r="G198" s="26">
        <f t="shared" si="112"/>
        <v>6017.0999999999995</v>
      </c>
      <c r="H198" s="26">
        <f t="shared" si="112"/>
        <v>3908.7</v>
      </c>
      <c r="I198" s="26">
        <f t="shared" si="112"/>
        <v>2511</v>
      </c>
      <c r="J198" s="26">
        <f t="shared" si="112"/>
        <v>3630</v>
      </c>
      <c r="K198" s="26">
        <f t="shared" si="112"/>
        <v>150</v>
      </c>
      <c r="L198" s="26">
        <f t="shared" si="112"/>
        <v>4181.7</v>
      </c>
      <c r="M198" s="26">
        <f t="shared" si="112"/>
        <v>2715</v>
      </c>
      <c r="N198" s="26">
        <f t="shared" si="112"/>
        <v>3555</v>
      </c>
      <c r="O198" s="26">
        <f t="shared" si="112"/>
        <v>1959.8999999999999</v>
      </c>
      <c r="P198" s="26">
        <f t="shared" si="112"/>
        <v>4389</v>
      </c>
      <c r="Q198" s="26">
        <f t="shared" si="112"/>
        <v>571.19999999999993</v>
      </c>
      <c r="R198" s="26">
        <f t="shared" si="112"/>
        <v>840</v>
      </c>
      <c r="S198" s="26">
        <f t="shared" si="112"/>
        <v>2025</v>
      </c>
      <c r="T198" s="26">
        <f t="shared" si="112"/>
        <v>12103.5</v>
      </c>
      <c r="U198" s="26">
        <f t="shared" si="112"/>
        <v>1020</v>
      </c>
      <c r="V198" s="26">
        <f t="shared" si="112"/>
        <v>180</v>
      </c>
      <c r="W198" s="26">
        <f t="shared" si="112"/>
        <v>2528.1</v>
      </c>
      <c r="X198" s="26">
        <f t="shared" si="112"/>
        <v>12424.5</v>
      </c>
      <c r="Y198" s="26">
        <f t="shared" si="112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1.1030332103321032</v>
      </c>
      <c r="C199" s="120">
        <f>C196/C197</f>
        <v>0.84362737306843272</v>
      </c>
      <c r="D199" s="151"/>
      <c r="E199" s="30">
        <f t="shared" ref="E199:Y199" si="113">E196/E197</f>
        <v>0.20079950799507995</v>
      </c>
      <c r="F199" s="30">
        <f t="shared" si="113"/>
        <v>1.0710348086312804</v>
      </c>
      <c r="G199" s="30">
        <f t="shared" si="113"/>
        <v>0.9426610894393006</v>
      </c>
      <c r="H199" s="30">
        <f t="shared" si="113"/>
        <v>0.6701471042073861</v>
      </c>
      <c r="I199" s="30">
        <f t="shared" si="113"/>
        <v>1.1339926839181682</v>
      </c>
      <c r="J199" s="30">
        <f t="shared" si="113"/>
        <v>0.76432316341355566</v>
      </c>
      <c r="K199" s="30">
        <f t="shared" si="113"/>
        <v>0.41946308724832215</v>
      </c>
      <c r="L199" s="30">
        <f t="shared" si="113"/>
        <v>0.55542715970672618</v>
      </c>
      <c r="M199" s="30">
        <f t="shared" si="113"/>
        <v>0.84374417303747906</v>
      </c>
      <c r="N199" s="30">
        <f t="shared" si="113"/>
        <v>1.0054301713897844</v>
      </c>
      <c r="O199" s="30">
        <f t="shared" si="113"/>
        <v>0.88920647883489856</v>
      </c>
      <c r="P199" s="30">
        <f t="shared" si="113"/>
        <v>0.74260189838079282</v>
      </c>
      <c r="Q199" s="30">
        <f t="shared" si="113"/>
        <v>0.43579766536964981</v>
      </c>
      <c r="R199" s="30">
        <f t="shared" si="113"/>
        <v>0.47879616963064298</v>
      </c>
      <c r="S199" s="30">
        <f t="shared" si="113"/>
        <v>0.7584269662921348</v>
      </c>
      <c r="T199" s="30">
        <f t="shared" si="113"/>
        <v>1.0802452607904038</v>
      </c>
      <c r="U199" s="30">
        <f t="shared" si="113"/>
        <v>1.163188504960657</v>
      </c>
      <c r="V199" s="30">
        <f t="shared" si="113"/>
        <v>0.44910179640718562</v>
      </c>
      <c r="W199" s="30">
        <f t="shared" si="113"/>
        <v>0.73849794058364737</v>
      </c>
      <c r="X199" s="30">
        <f t="shared" si="113"/>
        <v>1.0353749999999999</v>
      </c>
      <c r="Y199" s="30">
        <f t="shared" si="113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33392</v>
      </c>
      <c r="C200" s="121">
        <f>SUM(E200:Y200)</f>
        <v>10011</v>
      </c>
      <c r="D200" s="151">
        <f t="shared" ref="D200" si="114">C200/B200</f>
        <v>0.29980234786775273</v>
      </c>
      <c r="E200" s="26"/>
      <c r="F200" s="26"/>
      <c r="G200" s="26"/>
      <c r="H200" s="26">
        <v>2000</v>
      </c>
      <c r="I200" s="26">
        <v>1300</v>
      </c>
      <c r="J200" s="26"/>
      <c r="K200" s="26">
        <v>2000</v>
      </c>
      <c r="L200" s="26">
        <v>1441</v>
      </c>
      <c r="M200" s="26"/>
      <c r="N200" s="26"/>
      <c r="O200" s="26">
        <v>1950</v>
      </c>
      <c r="P200" s="26">
        <v>1320</v>
      </c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111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46">
        <v>21959</v>
      </c>
      <c r="M201" s="46">
        <v>11918</v>
      </c>
      <c r="N201" s="46">
        <v>12628</v>
      </c>
      <c r="O201" s="46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46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6344.4800000000005</v>
      </c>
      <c r="C202" s="121">
        <f>C200*0.19</f>
        <v>1902.09</v>
      </c>
      <c r="D202" s="151">
        <f t="shared" si="111"/>
        <v>0.29980234786775273</v>
      </c>
      <c r="E202" s="26"/>
      <c r="F202" s="26"/>
      <c r="G202" s="152"/>
      <c r="H202" s="152"/>
      <c r="I202" s="152"/>
      <c r="J202" s="152"/>
      <c r="K202" s="152">
        <f t="shared" ref="K202" si="115">K200*0.19</f>
        <v>380</v>
      </c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9.9764570909568931E-2</v>
      </c>
      <c r="C203" s="120">
        <f>C200/C201</f>
        <v>2.9691517853170684E-2</v>
      </c>
      <c r="D203" s="151"/>
      <c r="E203" s="30"/>
      <c r="F203" s="30"/>
      <c r="G203" s="30"/>
      <c r="H203" s="30"/>
      <c r="I203" s="30"/>
      <c r="J203" s="30"/>
      <c r="K203" s="30">
        <f t="shared" ref="K203:L203" si="116">K200/K201</f>
        <v>1.0065425264217414</v>
      </c>
      <c r="L203" s="30">
        <f t="shared" si="116"/>
        <v>6.5622296097272187E-2</v>
      </c>
      <c r="M203" s="30"/>
      <c r="N203" s="30"/>
      <c r="O203" s="30"/>
      <c r="P203" s="99">
        <f t="shared" ref="P203" si="117">P200/P201</f>
        <v>7.0351223151947986E-2</v>
      </c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v>50</v>
      </c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111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111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111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111"/>
        <v>#DIV/0!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s="47" customFormat="1" ht="22.5" hidden="1" x14ac:dyDescent="0.2">
      <c r="A209" s="32" t="s">
        <v>144</v>
      </c>
      <c r="B209" s="152">
        <f>B207+B205+B202+B198+B194</f>
        <v>148293.53</v>
      </c>
      <c r="C209" s="152">
        <f>C207+C205+C202+C198+C194</f>
        <v>114323.53999999998</v>
      </c>
      <c r="D209" s="151">
        <f t="shared" si="111"/>
        <v>0.7709273627784029</v>
      </c>
      <c r="E209" s="26">
        <f>E207+E205+E202+E198+E194</f>
        <v>1090.95</v>
      </c>
      <c r="F209" s="26">
        <f t="shared" ref="F209:Y209" si="118">F207+F205+F202+F198+F194</f>
        <v>3120</v>
      </c>
      <c r="G209" s="26">
        <f t="shared" si="118"/>
        <v>10361.849999999999</v>
      </c>
      <c r="H209" s="26">
        <f t="shared" si="118"/>
        <v>8196.75</v>
      </c>
      <c r="I209" s="26">
        <f t="shared" si="118"/>
        <v>5089.5</v>
      </c>
      <c r="J209" s="26">
        <f t="shared" si="118"/>
        <v>5799</v>
      </c>
      <c r="K209" s="26">
        <f>K207+K205+K202+K198+K194</f>
        <v>1959.2</v>
      </c>
      <c r="L209" s="26">
        <f t="shared" si="118"/>
        <v>6736.35</v>
      </c>
      <c r="M209" s="26">
        <f t="shared" si="118"/>
        <v>4117.6499999999996</v>
      </c>
      <c r="N209" s="26">
        <f t="shared" si="118"/>
        <v>5089.95</v>
      </c>
      <c r="O209" s="26">
        <f t="shared" si="118"/>
        <v>3414.3</v>
      </c>
      <c r="P209" s="26">
        <f t="shared" si="118"/>
        <v>6546.75</v>
      </c>
      <c r="Q209" s="26">
        <f t="shared" si="118"/>
        <v>4007.4</v>
      </c>
      <c r="R209" s="26">
        <f t="shared" si="118"/>
        <v>2190</v>
      </c>
      <c r="S209" s="26">
        <f t="shared" si="118"/>
        <v>2898.9</v>
      </c>
      <c r="T209" s="26">
        <f t="shared" si="118"/>
        <v>13117.35</v>
      </c>
      <c r="U209" s="26">
        <f t="shared" si="118"/>
        <v>1902</v>
      </c>
      <c r="V209" s="26">
        <f t="shared" si="118"/>
        <v>621</v>
      </c>
      <c r="W209" s="152">
        <f t="shared" si="118"/>
        <v>4017.6</v>
      </c>
      <c r="X209" s="26">
        <f t="shared" si="118"/>
        <v>15255.45</v>
      </c>
      <c r="Y209" s="26">
        <f t="shared" si="118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111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52">
        <v>6274</v>
      </c>
      <c r="M210" s="152">
        <v>2681</v>
      </c>
      <c r="N210" s="152">
        <v>2526</v>
      </c>
      <c r="O210" s="152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52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21.711447688208253</v>
      </c>
      <c r="C211" s="133">
        <f>C209/C210*10</f>
        <v>16.40540707310598</v>
      </c>
      <c r="D211" s="9">
        <f t="shared" si="111"/>
        <v>0.75561092510730887</v>
      </c>
      <c r="E211" s="51">
        <f>E209/E210*10</f>
        <v>17.884426229508197</v>
      </c>
      <c r="F211" s="51">
        <f t="shared" ref="F211:Y211" si="119">F209/F210*10</f>
        <v>16.382252559726961</v>
      </c>
      <c r="G211" s="51">
        <f t="shared" si="119"/>
        <v>17.856022746855071</v>
      </c>
      <c r="H211" s="51">
        <f t="shared" si="119"/>
        <v>11.749928325688073</v>
      </c>
      <c r="I211" s="51">
        <f t="shared" si="119"/>
        <v>18.386921965317921</v>
      </c>
      <c r="J211" s="51">
        <f t="shared" si="119"/>
        <v>19.538409703504044</v>
      </c>
      <c r="K211" s="51">
        <f>K209/K210*10</f>
        <v>27.401398601398604</v>
      </c>
      <c r="L211" s="51">
        <f t="shared" si="119"/>
        <v>10.736930188077782</v>
      </c>
      <c r="M211" s="51">
        <f t="shared" si="119"/>
        <v>15.358634837747108</v>
      </c>
      <c r="N211" s="51">
        <f t="shared" si="119"/>
        <v>20.150237529691211</v>
      </c>
      <c r="O211" s="51">
        <f t="shared" si="119"/>
        <v>17.037425149700599</v>
      </c>
      <c r="P211" s="51">
        <f t="shared" si="119"/>
        <v>15.50627664613927</v>
      </c>
      <c r="Q211" s="51">
        <f t="shared" si="119"/>
        <v>20.077154308617231</v>
      </c>
      <c r="R211" s="51">
        <f t="shared" si="119"/>
        <v>16.222222222222221</v>
      </c>
      <c r="S211" s="51">
        <f t="shared" si="119"/>
        <v>14.113437195715676</v>
      </c>
      <c r="T211" s="51">
        <f t="shared" si="119"/>
        <v>16.390541047107334</v>
      </c>
      <c r="U211" s="51">
        <f t="shared" si="119"/>
        <v>17.354014598540147</v>
      </c>
      <c r="V211" s="51">
        <f t="shared" si="119"/>
        <v>20.162337662337663</v>
      </c>
      <c r="W211" s="51">
        <f t="shared" si="119"/>
        <v>16.431901840490795</v>
      </c>
      <c r="X211" s="51">
        <f>X209/X210*10</f>
        <v>19.078851925962983</v>
      </c>
      <c r="Y211" s="51">
        <f t="shared" si="119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82">
        <v>20</v>
      </c>
      <c r="M213" s="82">
        <v>5</v>
      </c>
      <c r="N213" s="82">
        <v>4</v>
      </c>
      <c r="O213" s="82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82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82">
        <v>20</v>
      </c>
      <c r="M214" s="82">
        <v>22</v>
      </c>
      <c r="N214" s="82">
        <v>5</v>
      </c>
      <c r="O214" s="82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82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</row>
    <row r="222" spans="1:25" ht="20.45" hidden="1" customHeight="1" x14ac:dyDescent="0.25">
      <c r="A222" s="162"/>
      <c r="B222" s="163"/>
      <c r="C222" s="163"/>
      <c r="D222" s="163"/>
      <c r="E222" s="163"/>
      <c r="F222" s="163"/>
      <c r="G222" s="163"/>
      <c r="H222" s="163"/>
      <c r="I222" s="163"/>
      <c r="J222" s="16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38">
        <v>14609</v>
      </c>
      <c r="M225" s="38">
        <v>13004</v>
      </c>
      <c r="N225" s="38">
        <v>3780</v>
      </c>
      <c r="O225" s="38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38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62">
        <v>29</v>
      </c>
      <c r="M226" s="62">
        <v>18</v>
      </c>
      <c r="N226" s="62">
        <v>8</v>
      </c>
      <c r="O226" s="62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62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62">
        <v>15</v>
      </c>
      <c r="M228" s="62">
        <v>1</v>
      </c>
      <c r="N228" s="62">
        <v>2</v>
      </c>
      <c r="O228" s="62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62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79">
        <v>18</v>
      </c>
      <c r="M229" s="79">
        <v>16</v>
      </c>
      <c r="N229" s="79">
        <v>10</v>
      </c>
      <c r="O229" s="79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79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M231" s="62">
        <v>1</v>
      </c>
      <c r="O231" s="62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62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79">
        <v>0</v>
      </c>
      <c r="M233" s="79">
        <v>3</v>
      </c>
      <c r="N233" s="79">
        <v>3</v>
      </c>
      <c r="O233" s="79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79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62">
        <v>1</v>
      </c>
      <c r="M239" s="62">
        <v>8</v>
      </c>
      <c r="N239" s="62">
        <v>6</v>
      </c>
      <c r="O239" s="62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62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2021-08-10T13:14:28Z</cp:lastPrinted>
  <dcterms:created xsi:type="dcterms:W3CDTF">2017-06-08T05:54:08Z</dcterms:created>
  <dcterms:modified xsi:type="dcterms:W3CDTF">2021-08-13T04:25:11Z</dcterms:modified>
</cp:coreProperties>
</file>