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71" i="1" l="1"/>
  <c r="X171" i="1"/>
  <c r="X168" i="1"/>
  <c r="C192" i="1" l="1"/>
  <c r="C142" i="1" l="1"/>
  <c r="N133" i="1"/>
  <c r="C129" i="1"/>
  <c r="J171" i="1" l="1"/>
  <c r="L159" i="1" l="1"/>
  <c r="C157" i="1" l="1"/>
  <c r="L147" i="1" l="1"/>
  <c r="C136" i="1" l="1"/>
  <c r="C158" i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<sst xmlns="http://schemas.openxmlformats.org/spreadsheetml/2006/main" count="252" uniqueCount="205">
  <si>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</si>
  <si>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</si>
  <si>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</si>
  <si>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</si>
  <si>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</si>
  <si>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</si>
  <si>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</si>
  <si>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</si>
  <si>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</si>
  <si>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</si>
  <si>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</si>
  <si>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</si>
  <si>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</si>
  <si>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</si>
  <si>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</si>
  <si>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</si>
  <si>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</si>
  <si>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</si>
  <si>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</si>
  <si>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</si>
  <si>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</si>
  <si>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</si>
  <si>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</si>
  <si>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</si>
  <si>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</si>
  <si>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</si>
  <si>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</si>
  <si>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</si>
  <si>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</si>
  <si>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</si>
  <si>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</si>
  <si>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</si>
  <si>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</si>
  <si>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</si>
  <si>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</si>
  <si>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</si>
  <si>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</si>
  <si>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</si>
  <si>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</si>
  <si>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</si>
  <si>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</si>
  <si>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</si>
  <si>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</si>
  <si>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</si>
  <si>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</si>
  <si>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</si>
  <si>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</si>
  <si>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</si>
  <si>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</si>
  <si>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</si>
  <si>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</si>
  <si>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</si>
  <si>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</si>
  <si>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</si>
  <si>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</si>
  <si>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</si>
  <si>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</si>
  <si>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</si>
  <si>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</si>
  <si>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</si>
  <si>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</si>
  <si>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</si>
  <si>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</si>
  <si>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</si>
  <si>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</si>
  <si>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</si>
  <si>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</si>
  <si>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</si>
  <si>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</si>
  <si>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</si>
  <si>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</si>
  <si>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</si>
  <si>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</si>
  <si>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</si>
  <si>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</si>
  <si>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</si>
  <si>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</si>
  <si>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</si>
  <si>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</si>
  <si>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</si>
  <si>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</si>
  <si>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</si>
  <si>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</si>
  <si>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</si>
  <si>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</si>
  <si>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</si>
  <si>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</si>
  <si>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</si>
  <si>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</si>
  <si>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</si>
  <si>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</si>
  <si>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</si>
  <si>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</si>
  <si>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</si>
  <si>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</si>
  <si>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</si>
  <si>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</si>
  <si>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</si>
  <si>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</si>
  <si>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</si>
  <si>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</si>
  <si>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</si>
  <si>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</si>
  <si>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</si>
  <si>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</si>
  <si>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</si>
  <si>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</si>
  <si>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</si>
  <si>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</si>
  <si>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</si>
  <si>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</si>
  <si>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</si>
  <si>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</si>
  <si>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</si>
  <si>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</si>
  <si>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</si>
  <si>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</si>
  <si>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</si>
  <si>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</si>
  <si>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</si>
  <si>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</si>
  <si>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</si>
  <si>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</si>
  <si>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</si>
  <si>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</si>
  <si>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</si>
  <si>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</si>
  <si>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</si>
  <si>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</si>
  <si>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</si>
  <si>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</si>
  <si>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</si>
  <si>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</si>
  <si>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</si>
  <si>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</si>
  <si>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</si>
  <si>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</si>
  <si>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</si>
  <si>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</si>
  <si>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</si>
  <si>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</si>
  <si>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</si>
  <si>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</si>
  <si>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</si>
  <si>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</si>
  <si>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</si>
  <si>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</si>
  <si>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</si>
  <si>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</si>
  <si>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</si>
  <si>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</si>
  <si>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</si>
  <si>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</si>
  <si>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</si>
  <si>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</si>
  <si>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</si>
  <si>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</si>
  <si>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</si>
  <si>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</si>
  <si>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</si>
  <si>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</si>
  <si>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</si>
  <si>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</si>
  <si>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</si>
  <si>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</si>
  <si>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</si>
  <si>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</si>
  <si>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</si>
  <si>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</si>
  <si>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</si>
  <si>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</si>
  <si>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</si>
  <si>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</si>
  <si>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</si>
  <si>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</si>
  <si>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</si>
  <si>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</si>
  <si>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</si>
  <si>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</si>
  <si>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</si>
  <si>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</si>
  <si>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</si>
  <si>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</si>
  <si>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</si>
  <si>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</si>
  <si>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</si>
  <si>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</si>
  <si>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</si>
  <si>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</si>
  <si>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</si>
  <si>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</si>
  <si>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</si>
  <si>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</si>
  <si>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</si>
  <si>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</si>
  <si>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</si>
  <si>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</si>
  <si>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</si>
  <si>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</si>
  <si>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</si>
  <si>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</si>
  <si>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</si>
  <si>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</si>
  <si>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</si>
  <si>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12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</si>
</sst>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152" sqref="J152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16"/>
    </row>
    <row r="2" spans="1:45" s="3" customFormat="1" ht="29.25" customHeight="1" x14ac:dyDescent="0.25">
      <c r="A2" s="129" t="s">
        <v>204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0" t="s">
        <v>3</v>
      </c>
      <c r="B4" s="133" t="s">
        <v>195</v>
      </c>
      <c r="C4" s="136" t="s">
        <v>197</v>
      </c>
      <c r="D4" s="136" t="s">
        <v>196</v>
      </c>
      <c r="E4" s="139" t="s">
        <v>4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1"/>
      <c r="B5" s="134"/>
      <c r="C5" s="137"/>
      <c r="D5" s="137"/>
      <c r="E5" s="142" t="s">
        <v>5</v>
      </c>
      <c r="F5" s="144" t="s">
        <v>6</v>
      </c>
      <c r="G5" s="142" t="s">
        <v>7</v>
      </c>
      <c r="H5" s="142" t="s">
        <v>8</v>
      </c>
      <c r="I5" s="142" t="s">
        <v>9</v>
      </c>
      <c r="J5" s="142" t="s">
        <v>10</v>
      </c>
      <c r="K5" s="142" t="s">
        <v>11</v>
      </c>
      <c r="L5" s="142" t="s">
        <v>12</v>
      </c>
      <c r="M5" s="142" t="s">
        <v>13</v>
      </c>
      <c r="N5" s="142" t="s">
        <v>14</v>
      </c>
      <c r="O5" s="142" t="s">
        <v>15</v>
      </c>
      <c r="P5" s="142" t="s">
        <v>16</v>
      </c>
      <c r="Q5" s="142" t="s">
        <v>17</v>
      </c>
      <c r="R5" s="142" t="s">
        <v>18</v>
      </c>
      <c r="S5" s="142" t="s">
        <v>19</v>
      </c>
      <c r="T5" s="142" t="s">
        <v>20</v>
      </c>
      <c r="U5" s="142" t="s">
        <v>21</v>
      </c>
      <c r="V5" s="142" t="s">
        <v>22</v>
      </c>
      <c r="W5" s="142" t="s">
        <v>23</v>
      </c>
      <c r="X5" s="142" t="s">
        <v>24</v>
      </c>
      <c r="Y5" s="142" t="s">
        <v>25</v>
      </c>
    </row>
    <row r="6" spans="1:45" s="41" customFormat="1" ht="70.150000000000006" customHeight="1" thickBot="1" x14ac:dyDescent="0.3">
      <c r="A6" s="132"/>
      <c r="B6" s="135"/>
      <c r="C6" s="138"/>
      <c r="D6" s="138"/>
      <c r="E6" s="143"/>
      <c r="F6" s="145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7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8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8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9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1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7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7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8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8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8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8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8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8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8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8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7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7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8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8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7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7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7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8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7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8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8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8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8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8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8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8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8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8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8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8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8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8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7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289038</v>
      </c>
      <c r="C98" s="76">
        <f>SUM(E98:Y98)</f>
        <v>297815</v>
      </c>
      <c r="D98" s="75">
        <f t="shared" si="23"/>
        <v>1.0303662494204915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13056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0.99771143351248359</v>
      </c>
      <c r="C99" s="46">
        <f>C98/C97</f>
        <v>0.99907075667914602</v>
      </c>
      <c r="D99" s="75">
        <f t="shared" si="23"/>
        <v>1.001362441203943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0.98662434822035816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289038</v>
      </c>
      <c r="C104" s="76">
        <f t="shared" si="27"/>
        <v>297815</v>
      </c>
      <c r="D104" s="75">
        <f t="shared" si="23"/>
        <v>1.0303662494204915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13056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0.99771143351248359</v>
      </c>
      <c r="C105" s="52">
        <f>C104/C97</f>
        <v>0.99907075667914602</v>
      </c>
      <c r="D105" s="75">
        <f>C105/B105</f>
        <v>1.001362441203943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0.98662434822035816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</row>
    <row r="111" spans="1:45" s="7" customFormat="1" ht="45" customHeight="1" x14ac:dyDescent="0.2">
      <c r="A111" s="13" t="s">
        <v>191</v>
      </c>
      <c r="B111" s="76">
        <v>947420</v>
      </c>
      <c r="C111" s="76">
        <f>SUM(E111:Y111)</f>
        <v>582018</v>
      </c>
      <c r="D111" s="75">
        <f t="shared" si="23"/>
        <v>0.61431888708281435</v>
      </c>
      <c r="E111" s="72">
        <v>32609</v>
      </c>
      <c r="F111" s="72">
        <v>13537</v>
      </c>
      <c r="G111" s="72">
        <v>39177</v>
      </c>
      <c r="H111" s="72">
        <v>37985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26391</v>
      </c>
      <c r="N111" s="72">
        <v>10638</v>
      </c>
      <c r="O111" s="72">
        <v>13162</v>
      </c>
      <c r="P111" s="72">
        <v>21265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0.97785282258064521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32.778389000754224</v>
      </c>
      <c r="C117" s="54">
        <f>C111/C104*10</f>
        <v>19.542937729798698</v>
      </c>
      <c r="D117" s="75">
        <f t="shared" si="23"/>
        <v>0.59621410098431071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19.529562982005142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17.05506010081427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16.2875306372549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886</v>
      </c>
      <c r="D122" s="74"/>
      <c r="E122" s="98"/>
      <c r="F122" s="91"/>
      <c r="G122" s="102"/>
      <c r="H122" s="91">
        <v>450</v>
      </c>
      <c r="I122" s="91"/>
      <c r="J122" s="91"/>
      <c r="K122" s="91"/>
      <c r="L122" s="55"/>
      <c r="M122" s="91">
        <v>110</v>
      </c>
      <c r="N122" s="91"/>
      <c r="O122" s="91"/>
      <c r="P122" s="91"/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6749</v>
      </c>
      <c r="D123" s="74"/>
      <c r="E123" s="98"/>
      <c r="F123" s="91"/>
      <c r="G123" s="91"/>
      <c r="H123" s="91">
        <v>2580</v>
      </c>
      <c r="I123" s="91"/>
      <c r="J123" s="91"/>
      <c r="K123" s="91"/>
      <c r="L123" s="55"/>
      <c r="M123" s="91">
        <v>669</v>
      </c>
      <c r="N123" s="91"/>
      <c r="O123" s="91"/>
      <c r="P123" s="91"/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76.173814898419863</v>
      </c>
      <c r="D124" s="74"/>
      <c r="E124" s="102"/>
      <c r="F124" s="102"/>
      <c r="G124" s="102"/>
      <c r="H124" s="102"/>
      <c r="I124" s="102"/>
      <c r="J124" s="102"/>
      <c r="K124" s="102"/>
      <c r="L124" s="102"/>
      <c r="M124" s="102">
        <f>M123/M122*10</f>
        <v>60.81818181818182</v>
      </c>
      <c r="N124" s="102"/>
      <c r="O124" s="102"/>
      <c r="P124" s="102"/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1750</v>
      </c>
      <c r="D126" s="74">
        <f t="shared" si="23"/>
        <v>0.18508725542041249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104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21.604938271604937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5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4945</v>
      </c>
      <c r="C132" s="76">
        <f>SUM(E132:Y132)</f>
        <v>4551.8999999999996</v>
      </c>
      <c r="D132" s="74">
        <f t="shared" si="39"/>
        <v>0.92050556117290183</v>
      </c>
      <c r="E132" s="72">
        <v>75</v>
      </c>
      <c r="F132" s="72">
        <v>127</v>
      </c>
      <c r="G132" s="72">
        <v>623</v>
      </c>
      <c r="H132" s="72">
        <v>311</v>
      </c>
      <c r="I132" s="72">
        <v>16</v>
      </c>
      <c r="J132" s="72">
        <v>142</v>
      </c>
      <c r="K132" s="72">
        <v>611</v>
      </c>
      <c r="L132" s="72">
        <v>615</v>
      </c>
      <c r="M132" s="72">
        <v>191</v>
      </c>
      <c r="N132" s="72">
        <v>33.5</v>
      </c>
      <c r="O132" s="72">
        <v>173</v>
      </c>
      <c r="P132" s="72">
        <v>223</v>
      </c>
      <c r="Q132" s="72">
        <v>55</v>
      </c>
      <c r="R132" s="72">
        <v>453</v>
      </c>
      <c r="S132" s="72">
        <v>150</v>
      </c>
      <c r="T132" s="72">
        <v>37.5</v>
      </c>
      <c r="U132" s="72">
        <v>107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0.98801198801198797</v>
      </c>
      <c r="C133" s="77">
        <f>C132/C131</f>
        <v>0.89481030076666002</v>
      </c>
      <c r="D133" s="74">
        <f t="shared" si="39"/>
        <v>0.90566745305098761</v>
      </c>
      <c r="E133" s="95">
        <f t="shared" ref="E133:X133" si="40">E132/E131</f>
        <v>0.84269662921348309</v>
      </c>
      <c r="F133" s="95">
        <f t="shared" si="40"/>
        <v>0.96946564885496178</v>
      </c>
      <c r="G133" s="95">
        <f t="shared" si="40"/>
        <v>1</v>
      </c>
      <c r="H133" s="95">
        <f t="shared" si="40"/>
        <v>0.93113772455089816</v>
      </c>
      <c r="I133" s="95">
        <f t="shared" si="40"/>
        <v>1</v>
      </c>
      <c r="J133" s="95">
        <f t="shared" si="40"/>
        <v>1</v>
      </c>
      <c r="K133" s="95">
        <f t="shared" si="40"/>
        <v>0.73086124401913877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0.8046511627906977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0.9375</v>
      </c>
      <c r="U133" s="95">
        <f t="shared" si="40"/>
        <v>0.89915966386554624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60</v>
      </c>
      <c r="C134" s="80">
        <f>C131-C132</f>
        <v>535.10000000000036</v>
      </c>
      <c r="D134" s="74">
        <f t="shared" si="39"/>
        <v>8.9183333333333401</v>
      </c>
      <c r="E134" s="80">
        <f t="shared" ref="E134:Y134" si="41">E131-E132</f>
        <v>14</v>
      </c>
      <c r="F134" s="80">
        <f t="shared" si="41"/>
        <v>4</v>
      </c>
      <c r="G134" s="80">
        <f t="shared" si="41"/>
        <v>0</v>
      </c>
      <c r="H134" s="80">
        <f t="shared" si="41"/>
        <v>23</v>
      </c>
      <c r="I134" s="80">
        <f t="shared" si="41"/>
        <v>0</v>
      </c>
      <c r="J134" s="80">
        <f t="shared" si="41"/>
        <v>0</v>
      </c>
      <c r="K134" s="80">
        <f t="shared" si="41"/>
        <v>225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42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2.5</v>
      </c>
      <c r="U134" s="80">
        <f t="shared" si="41"/>
        <v>12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113199</v>
      </c>
      <c r="C136" s="76">
        <f>SUM(E136:Y136)</f>
        <v>87415.4</v>
      </c>
      <c r="D136" s="74">
        <f t="shared" si="39"/>
        <v>0.77222766985574076</v>
      </c>
      <c r="E136" s="72">
        <v>1178</v>
      </c>
      <c r="F136" s="72">
        <v>1795</v>
      </c>
      <c r="G136" s="72">
        <v>8240</v>
      </c>
      <c r="H136" s="72">
        <v>6277</v>
      </c>
      <c r="I136" s="72">
        <v>261</v>
      </c>
      <c r="J136" s="72">
        <v>2627</v>
      </c>
      <c r="K136" s="72">
        <v>13569</v>
      </c>
      <c r="L136" s="72">
        <v>17645</v>
      </c>
      <c r="M136" s="72">
        <v>3233</v>
      </c>
      <c r="N136" s="72">
        <v>460</v>
      </c>
      <c r="O136" s="72">
        <v>3224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798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228.91607684529828</v>
      </c>
      <c r="C138" s="79">
        <f>(C136/C132)*10</f>
        <v>192.04156506074386</v>
      </c>
      <c r="D138" s="74">
        <f t="shared" si="39"/>
        <v>0.83891689787487378</v>
      </c>
      <c r="E138" s="102">
        <f>(E136/E132)*10</f>
        <v>157.06666666666666</v>
      </c>
      <c r="F138" s="102">
        <f>(F136/F132)*10</f>
        <v>141.33858267716536</v>
      </c>
      <c r="G138" s="102">
        <f>(G136/G132)*10</f>
        <v>132.26324237560192</v>
      </c>
      <c r="H138" s="102">
        <f>(H136/H132)*10</f>
        <v>201.83279742765274</v>
      </c>
      <c r="I138" s="102"/>
      <c r="J138" s="102">
        <f>(J136/J132)*10</f>
        <v>185</v>
      </c>
      <c r="K138" s="102">
        <f>(K136/K132)*10</f>
        <v>222.0785597381342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186.35838150289018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212.8</v>
      </c>
      <c r="U138" s="102">
        <f t="shared" ref="U138:V138" si="44">(U136/U132)*10</f>
        <v>95.327102803738327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56">
        <v>850</v>
      </c>
      <c r="D141" s="74" t="e">
        <f t="shared" si="39"/>
        <v>#DIV/0!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474</v>
      </c>
      <c r="C142" s="76">
        <f>SUM(E142:Y142)</f>
        <v>413.91</v>
      </c>
      <c r="D142" s="74">
        <f t="shared" si="39"/>
        <v>0.87322784810126586</v>
      </c>
      <c r="E142" s="72">
        <v>10</v>
      </c>
      <c r="F142" s="72">
        <v>25</v>
      </c>
      <c r="G142" s="72">
        <v>73</v>
      </c>
      <c r="H142" s="72">
        <v>1</v>
      </c>
      <c r="I142" s="72">
        <v>8</v>
      </c>
      <c r="J142" s="72">
        <v>5</v>
      </c>
      <c r="K142" s="72">
        <v>39.5</v>
      </c>
      <c r="L142" s="72">
        <v>48</v>
      </c>
      <c r="M142" s="72">
        <v>15</v>
      </c>
      <c r="N142" s="55">
        <v>2.5</v>
      </c>
      <c r="O142" s="55">
        <v>13.5</v>
      </c>
      <c r="P142" s="72">
        <v>31</v>
      </c>
      <c r="Q142" s="72"/>
      <c r="R142" s="55">
        <v>16.91</v>
      </c>
      <c r="S142" s="72"/>
      <c r="T142" s="72">
        <v>12.5</v>
      </c>
      <c r="U142" s="72">
        <v>5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hidden="1" customHeight="1" x14ac:dyDescent="0.2">
      <c r="A143" s="70" t="s">
        <v>185</v>
      </c>
      <c r="B143" s="77" t="e">
        <f>B142/B141</f>
        <v>#DIV/0!</v>
      </c>
      <c r="C143" s="45">
        <f>C142/C141</f>
        <v>0.48695294117647064</v>
      </c>
      <c r="D143" s="74" t="e">
        <f t="shared" si="39"/>
        <v>#DIV/0!</v>
      </c>
      <c r="E143" s="52" t="e">
        <f>E142/E141</f>
        <v>#DIV/0!</v>
      </c>
      <c r="F143" s="52" t="e">
        <f t="shared" ref="F143:Y143" si="45">F142/F141</f>
        <v>#DIV/0!</v>
      </c>
      <c r="G143" s="52" t="e">
        <f t="shared" si="45"/>
        <v>#DIV/0!</v>
      </c>
      <c r="H143" s="52" t="e">
        <f t="shared" si="45"/>
        <v>#DIV/0!</v>
      </c>
      <c r="I143" s="52" t="e">
        <f t="shared" si="45"/>
        <v>#DIV/0!</v>
      </c>
      <c r="J143" s="52" t="e">
        <f t="shared" si="45"/>
        <v>#DIV/0!</v>
      </c>
      <c r="K143" s="52" t="e">
        <f t="shared" si="45"/>
        <v>#DIV/0!</v>
      </c>
      <c r="L143" s="52" t="e">
        <f t="shared" si="45"/>
        <v>#DIV/0!</v>
      </c>
      <c r="M143" s="52" t="e">
        <f t="shared" si="45"/>
        <v>#DIV/0!</v>
      </c>
      <c r="N143" s="52" t="e">
        <f t="shared" si="45"/>
        <v>#DIV/0!</v>
      </c>
      <c r="O143" s="52" t="e">
        <f t="shared" si="45"/>
        <v>#DIV/0!</v>
      </c>
      <c r="P143" s="52" t="e">
        <f t="shared" si="45"/>
        <v>#DIV/0!</v>
      </c>
      <c r="Q143" s="52"/>
      <c r="R143" s="52" t="e">
        <f t="shared" si="45"/>
        <v>#DIV/0!</v>
      </c>
      <c r="S143" s="52" t="e">
        <f t="shared" si="45"/>
        <v>#DIV/0!</v>
      </c>
      <c r="T143" s="52" t="e">
        <f t="shared" si="45"/>
        <v>#DIV/0!</v>
      </c>
      <c r="U143" s="52" t="e">
        <f t="shared" si="45"/>
        <v>#DIV/0!</v>
      </c>
      <c r="V143" s="52" t="e">
        <f t="shared" si="45"/>
        <v>#DIV/0!</v>
      </c>
      <c r="W143" s="52" t="e">
        <f t="shared" si="45"/>
        <v>#DIV/0!</v>
      </c>
      <c r="X143" s="52" t="e">
        <f t="shared" si="45"/>
        <v>#DIV/0!</v>
      </c>
      <c r="Y143" s="52" t="e">
        <f t="shared" si="45"/>
        <v>#DIV/0!</v>
      </c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15368</v>
      </c>
      <c r="C145" s="76">
        <f>SUM(E145:Y145)</f>
        <v>11279.1</v>
      </c>
      <c r="D145" s="74">
        <f t="shared" si="39"/>
        <v>0.73393414888079123</v>
      </c>
      <c r="E145" s="72">
        <v>165</v>
      </c>
      <c r="F145" s="72">
        <v>750</v>
      </c>
      <c r="G145" s="72">
        <v>1100</v>
      </c>
      <c r="H145" s="72">
        <v>20</v>
      </c>
      <c r="I145" s="72">
        <v>139</v>
      </c>
      <c r="J145" s="72">
        <v>125</v>
      </c>
      <c r="K145" s="72">
        <v>2161</v>
      </c>
      <c r="L145" s="72">
        <v>2180</v>
      </c>
      <c r="M145" s="72">
        <v>438</v>
      </c>
      <c r="N145" s="55">
        <v>47</v>
      </c>
      <c r="O145" s="72">
        <v>307</v>
      </c>
      <c r="P145" s="72">
        <v>930</v>
      </c>
      <c r="Q145" s="72"/>
      <c r="R145" s="72">
        <v>155.1</v>
      </c>
      <c r="S145" s="72"/>
      <c r="T145" s="72">
        <v>350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324.21940928270038</v>
      </c>
      <c r="C147" s="79">
        <f>C145/C142*10</f>
        <v>272.50126839167933</v>
      </c>
      <c r="D147" s="74">
        <f t="shared" si="39"/>
        <v>0.84048413077600226</v>
      </c>
      <c r="E147" s="102">
        <f t="shared" ref="E147:K147" si="47">E145/E142*10</f>
        <v>165</v>
      </c>
      <c r="F147" s="102">
        <f t="shared" si="47"/>
        <v>300</v>
      </c>
      <c r="G147" s="102">
        <f t="shared" si="47"/>
        <v>150.68493150684932</v>
      </c>
      <c r="H147" s="102">
        <f t="shared" si="47"/>
        <v>200</v>
      </c>
      <c r="I147" s="102">
        <f t="shared" si="47"/>
        <v>173.75</v>
      </c>
      <c r="J147" s="102">
        <f t="shared" si="47"/>
        <v>250</v>
      </c>
      <c r="K147" s="102">
        <f t="shared" si="47"/>
        <v>547.08860759493666</v>
      </c>
      <c r="L147" s="102">
        <f>L145/L142*10</f>
        <v>454.16666666666663</v>
      </c>
      <c r="M147" s="102">
        <f>M145/M142*10</f>
        <v>292</v>
      </c>
      <c r="N147" s="102">
        <f>N145/N142*10</f>
        <v>188</v>
      </c>
      <c r="O147" s="102">
        <v>227</v>
      </c>
      <c r="P147" s="102">
        <f>P145/P142*10</f>
        <v>300</v>
      </c>
      <c r="Q147" s="102"/>
      <c r="R147" s="102">
        <f t="shared" ref="R147" si="48">R145/R142*10</f>
        <v>91.72087522176227</v>
      </c>
      <c r="S147" s="102"/>
      <c r="T147" s="102">
        <f>T145/T142*10</f>
        <v>280</v>
      </c>
      <c r="U147" s="102">
        <f>U145/U142*10</f>
        <v>86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106.8</v>
      </c>
      <c r="D151" s="74">
        <f t="shared" si="39"/>
        <v>1.0701402805611222</v>
      </c>
      <c r="E151" s="98"/>
      <c r="F151" s="91"/>
      <c r="G151" s="102"/>
      <c r="H151" s="91">
        <v>15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160.47999999999999</v>
      </c>
      <c r="D152" s="74">
        <f t="shared" si="39"/>
        <v>0.86699081577525661</v>
      </c>
      <c r="E152" s="98"/>
      <c r="F152" s="91"/>
      <c r="G152" s="91"/>
      <c r="H152" s="91">
        <v>22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15.026217228464418</v>
      </c>
      <c r="D153" s="74">
        <f t="shared" si="39"/>
        <v>0.81016557504092324</v>
      </c>
      <c r="E153" s="98"/>
      <c r="F153" s="102"/>
      <c r="G153" s="102"/>
      <c r="H153" s="102">
        <f>H152/H151*10</f>
        <v>14.666666666666666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272</v>
      </c>
      <c r="C154" s="54">
        <f>SUM(E154:Y154)</f>
        <v>70</v>
      </c>
      <c r="D154" s="74">
        <f>C154/B154</f>
        <v>0.25735294117647056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/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395</v>
      </c>
      <c r="C155" s="54">
        <f>SUM(E155:Y155)</f>
        <v>156</v>
      </c>
      <c r="D155" s="74">
        <f>C155/B155</f>
        <v>0.39493670886075949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/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14.522058823529411</v>
      </c>
      <c r="C156" s="79">
        <f>C155/C154*10</f>
        <v>22.285714285714285</v>
      </c>
      <c r="D156" s="74">
        <f>C156/B156</f>
        <v>1.5346112115732369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/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3895</v>
      </c>
      <c r="C157" s="76">
        <f>SUM(E157:Y157)</f>
        <v>5248</v>
      </c>
      <c r="D157" s="74">
        <f t="shared" si="39"/>
        <v>1.3473684210526315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4429</v>
      </c>
      <c r="C158" s="76">
        <f>SUM(E158:Y158)</f>
        <v>4889.1000000000004</v>
      </c>
      <c r="D158" s="74">
        <f t="shared" si="39"/>
        <v>1.1038834951456311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11.370988446726573</v>
      </c>
      <c r="C159" s="54">
        <f>C158/C157*10</f>
        <v>9.3161204268292686</v>
      </c>
      <c r="D159" s="74">
        <f t="shared" si="39"/>
        <v>0.81928853155339809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3594</v>
      </c>
      <c r="C160" s="76">
        <f>SUM(E160:Y160)</f>
        <v>4088</v>
      </c>
      <c r="D160" s="74">
        <f t="shared" si="39"/>
        <v>1.137451307735114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3051</v>
      </c>
      <c r="C161" s="76">
        <f>SUM(E161:Y161)</f>
        <v>2762.7</v>
      </c>
      <c r="D161" s="74">
        <f t="shared" si="39"/>
        <v>0.9055063913470992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8.4891485809682816</v>
      </c>
      <c r="C162" s="54">
        <f>C161/C160*10</f>
        <v>6.7580724070450096</v>
      </c>
      <c r="D162" s="74">
        <f t="shared" si="39"/>
        <v>0.79608365227531175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360</v>
      </c>
      <c r="C166" s="76">
        <f>SUM(E166:Y166)</f>
        <v>567</v>
      </c>
      <c r="D166" s="74">
        <f>C166/B166</f>
        <v>1.575</v>
      </c>
      <c r="E166" s="91"/>
      <c r="F166" s="91"/>
      <c r="G166" s="91">
        <v>250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10800</v>
      </c>
      <c r="C167" s="76">
        <f>SUM(E167:Y167)</f>
        <v>6775</v>
      </c>
      <c r="D167" s="74">
        <f>C167/B167</f>
        <v>0.62731481481481477</v>
      </c>
      <c r="E167" s="91"/>
      <c r="F167" s="91"/>
      <c r="G167" s="91">
        <v>2500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119.48853615520281</v>
      </c>
      <c r="D168" s="74">
        <f>C168/B168</f>
        <v>0.39829512051734267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375</v>
      </c>
      <c r="C169" s="76">
        <f>SUM(E169:Y169)</f>
        <v>935</v>
      </c>
      <c r="D169" s="74"/>
      <c r="E169" s="91"/>
      <c r="F169" s="91"/>
      <c r="G169" s="91">
        <v>390</v>
      </c>
      <c r="H169" s="91"/>
      <c r="I169" s="91"/>
      <c r="J169" s="91">
        <v>280</v>
      </c>
      <c r="K169" s="91"/>
      <c r="L169" s="91">
        <v>165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326</v>
      </c>
      <c r="C170" s="76">
        <f>SUM(E170:Y170)</f>
        <v>1283.5</v>
      </c>
      <c r="D170" s="74"/>
      <c r="E170" s="91"/>
      <c r="F170" s="91"/>
      <c r="G170" s="91">
        <v>451</v>
      </c>
      <c r="H170" s="91"/>
      <c r="I170" s="91"/>
      <c r="J170" s="91">
        <v>420</v>
      </c>
      <c r="K170" s="91"/>
      <c r="L170" s="91">
        <v>307.5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8.6933333333333334</v>
      </c>
      <c r="C171" s="79">
        <f>C170/C169*10</f>
        <v>13.727272727272728</v>
      </c>
      <c r="D171" s="74"/>
      <c r="E171" s="79"/>
      <c r="F171" s="79"/>
      <c r="G171" s="102">
        <f>G170/G169*10</f>
        <v>11.564102564102566</v>
      </c>
      <c r="H171" s="79"/>
      <c r="I171" s="79"/>
      <c r="J171" s="102">
        <f>J170/J169*10</f>
        <v>15</v>
      </c>
      <c r="K171" s="102"/>
      <c r="L171" s="102">
        <f>L170/L169*10</f>
        <v>18.636363636363637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9068</v>
      </c>
      <c r="C172" s="76">
        <f>SUM(E172:Y172)</f>
        <v>9942</v>
      </c>
      <c r="D172" s="74">
        <f>C172/B172</f>
        <v>1.096382884869872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</row>
    <row r="177" spans="1:45" s="7" customFormat="1" ht="45" customHeight="1" x14ac:dyDescent="0.2">
      <c r="A177" s="13" t="s">
        <v>122</v>
      </c>
      <c r="B177" s="71">
        <v>145275</v>
      </c>
      <c r="C177" s="76">
        <f>SUM(E177:Y177)</f>
        <v>178721</v>
      </c>
      <c r="D177" s="74">
        <f t="shared" si="51"/>
        <v>1.2302254345207366</v>
      </c>
      <c r="E177" s="86">
        <v>6900</v>
      </c>
      <c r="F177" s="86">
        <v>5139</v>
      </c>
      <c r="G177" s="86">
        <v>20592</v>
      </c>
      <c r="H177" s="86">
        <v>11410</v>
      </c>
      <c r="I177" s="86">
        <v>7547</v>
      </c>
      <c r="J177" s="86">
        <v>20100</v>
      </c>
      <c r="K177" s="86">
        <v>8440</v>
      </c>
      <c r="L177" s="86">
        <v>8674</v>
      </c>
      <c r="M177" s="86">
        <v>3440</v>
      </c>
      <c r="N177" s="86">
        <v>3550</v>
      </c>
      <c r="O177" s="86">
        <v>2232</v>
      </c>
      <c r="P177" s="86">
        <v>5046</v>
      </c>
      <c r="Q177" s="86">
        <v>7854</v>
      </c>
      <c r="R177" s="86">
        <v>13500</v>
      </c>
      <c r="S177" s="86">
        <v>5775</v>
      </c>
      <c r="T177" s="86">
        <v>4279</v>
      </c>
      <c r="U177" s="86">
        <v>6960</v>
      </c>
      <c r="V177" s="86">
        <v>3428</v>
      </c>
      <c r="W177" s="86">
        <v>5120</v>
      </c>
      <c r="X177" s="86">
        <v>25445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98160</v>
      </c>
      <c r="C179" s="76">
        <f t="shared" si="53"/>
        <v>87911</v>
      </c>
      <c r="D179" s="74">
        <f t="shared" si="51"/>
        <v>0.89558883455582727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0.93485714285714283</v>
      </c>
      <c r="C180" s="112">
        <f>C179/C178</f>
        <v>0.83724761904761902</v>
      </c>
      <c r="D180" s="74">
        <f t="shared" si="51"/>
        <v>0.89558883455582716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</row>
    <row r="192" spans="1:45" s="19" customFormat="1" ht="30" customHeight="1" outlineLevel="1" x14ac:dyDescent="0.2">
      <c r="A192" s="18" t="s">
        <v>133</v>
      </c>
      <c r="B192" s="71">
        <v>125082</v>
      </c>
      <c r="C192" s="76">
        <f>SUM(E192:Y192)</f>
        <v>100153</v>
      </c>
      <c r="D192" s="75">
        <f>C192/B192</f>
        <v>0.8006987416254937</v>
      </c>
      <c r="E192" s="72">
        <v>2300</v>
      </c>
      <c r="F192" s="72">
        <v>2500</v>
      </c>
      <c r="G192" s="72">
        <v>11455</v>
      </c>
      <c r="H192" s="72">
        <v>11788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 t="s">
        <v>0</v>
      </c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</row>
    <row r="194" spans="1:45" s="17" customFormat="1" ht="45" hidden="1" customHeight="1" outlineLevel="1" x14ac:dyDescent="0.2">
      <c r="A194" s="8" t="s">
        <v>135</v>
      </c>
      <c r="B194" s="76">
        <f>B192*0.45</f>
        <v>56286.9</v>
      </c>
      <c r="C194" s="76">
        <f>C192*0.45</f>
        <v>45068.85</v>
      </c>
      <c r="D194" s="75">
        <f>C194/B194</f>
        <v>0.80069874162549359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5304.6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7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</row>
    <row r="195" spans="1:45" s="17" customFormat="1" ht="30" customHeight="1" collapsed="1" x14ac:dyDescent="0.2">
      <c r="A195" s="8" t="s">
        <v>136</v>
      </c>
      <c r="B195" s="58">
        <f>B192/B193</f>
        <v>1.3166526315789473</v>
      </c>
      <c r="C195" s="58">
        <f>C192/C193</f>
        <v>1.0093931728162384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1.2018760195758564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</row>
    <row r="196" spans="1:45" s="19" customFormat="1" ht="30" customHeight="1" outlineLevel="1" x14ac:dyDescent="0.2">
      <c r="A196" s="18" t="s">
        <v>137</v>
      </c>
      <c r="B196" s="71">
        <v>321505</v>
      </c>
      <c r="C196" s="76">
        <f>SUM(E196:Y196)</f>
        <v>257176</v>
      </c>
      <c r="D196" s="75">
        <f>C196/B196</f>
        <v>0.79991290959705141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</row>
    <row r="198" spans="1:45" s="17" customFormat="1" ht="45" hidden="1" customHeight="1" outlineLevel="1" x14ac:dyDescent="0.2">
      <c r="A198" s="8" t="s">
        <v>135</v>
      </c>
      <c r="B198" s="76">
        <f>B196*0.3</f>
        <v>96451.5</v>
      </c>
      <c r="C198" s="76">
        <f>C196*0.3</f>
        <v>77152.800000000003</v>
      </c>
      <c r="D198" s="75">
        <f t="shared" si="58"/>
        <v>0.79991290959705141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</row>
    <row r="199" spans="1:45" s="19" customFormat="1" ht="30" customHeight="1" collapsed="1" x14ac:dyDescent="0.2">
      <c r="A199" s="8" t="s">
        <v>136</v>
      </c>
      <c r="B199" s="75">
        <f>B196/B197</f>
        <v>1.1863653136531365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</row>
    <row r="200" spans="1:45" s="19" customFormat="1" ht="30" customHeight="1" outlineLevel="1" x14ac:dyDescent="0.2">
      <c r="A200" s="18" t="s">
        <v>138</v>
      </c>
      <c r="B200" s="71">
        <v>234795</v>
      </c>
      <c r="C200" s="76">
        <f>SUM(E200:Y200)</f>
        <v>217244</v>
      </c>
      <c r="D200" s="75">
        <f>C200/B200</f>
        <v>0.92524968589620737</v>
      </c>
      <c r="E200" s="72"/>
      <c r="F200" s="72">
        <v>7100</v>
      </c>
      <c r="G200" s="72">
        <v>29014</v>
      </c>
      <c r="H200" s="72">
        <v>27225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337167</v>
      </c>
      <c r="D201" s="75">
        <f t="shared" si="58"/>
        <v>1.0073467022001268</v>
      </c>
      <c r="E201" s="97"/>
      <c r="F201" s="97">
        <v>13121</v>
      </c>
      <c r="G201" s="97">
        <v>29014</v>
      </c>
      <c r="H201" s="97">
        <v>52320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</row>
    <row r="202" spans="1:45" s="17" customFormat="1" ht="45" hidden="1" customHeight="1" outlineLevel="1" x14ac:dyDescent="0.2">
      <c r="A202" s="8" t="s">
        <v>139</v>
      </c>
      <c r="B202" s="76">
        <f>B200*0.19</f>
        <v>44611.05</v>
      </c>
      <c r="C202" s="76">
        <f>C200*0.19</f>
        <v>41276.36</v>
      </c>
      <c r="D202" s="75">
        <f t="shared" si="58"/>
        <v>0.92524968589620726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5172.75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</row>
    <row r="203" spans="1:45" s="19" customFormat="1" ht="30" customHeight="1" collapsed="1" x14ac:dyDescent="0.2">
      <c r="A203" s="8" t="s">
        <v>140</v>
      </c>
      <c r="B203" s="75">
        <f>B200/B201</f>
        <v>0.7014920467990009</v>
      </c>
      <c r="C203" s="75">
        <f>C200/C201</f>
        <v>0.64432165662713137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0.52035550458715596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</row>
    <row r="209" spans="1:45" s="17" customFormat="1" ht="22.5" hidden="1" x14ac:dyDescent="0.2">
      <c r="A209" s="13" t="s">
        <v>143</v>
      </c>
      <c r="B209" s="72">
        <f>B207+B205+B202+B198+B194</f>
        <v>197349.44999999998</v>
      </c>
      <c r="C209" s="72">
        <f>C207+C205+C202+C198+C194</f>
        <v>163533.01</v>
      </c>
      <c r="D209" s="75">
        <f t="shared" si="58"/>
        <v>0.82864690020671461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14653.35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</row>
    <row r="211" spans="1:45" s="17" customFormat="1" ht="22.5" x14ac:dyDescent="0.2">
      <c r="A211" s="18" t="s">
        <v>162</v>
      </c>
      <c r="B211" s="54">
        <v>29.3</v>
      </c>
      <c r="C211" s="54">
        <f>C209/C210*10</f>
        <v>23.466957014629806</v>
      </c>
      <c r="D211" s="75">
        <f t="shared" si="58"/>
        <v>0.80092003462900363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21.005375573394499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</row>
    <row r="222" spans="1:45" ht="20.45" hidden="1" customHeight="1" x14ac:dyDescent="0.25">
      <c r="A222" s="146"/>
      <c r="B222" s="147"/>
      <c r="C222" s="147"/>
      <c r="D222" s="147"/>
      <c r="E222" s="147"/>
      <c r="F222" s="147"/>
      <c r="G222" s="147"/>
      <c r="H222" s="147"/>
      <c r="I222" s="147"/>
      <c r="J222" s="147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2021-10-11T08:01:15Z</cp:lastPrinted>
  <dcterms:created xsi:type="dcterms:W3CDTF">2017-06-08T05:54:08Z</dcterms:created>
  <dcterms:modified xsi:type="dcterms:W3CDTF">2021-10-12T10:13:42Z</dcterms:modified>
</cp:coreProperties>
</file>