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<sst xmlns="http://schemas.openxmlformats.org/spreadsheetml/2006/main" count="252" uniqueCount="205">
  <si>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</si>
  <si>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</si>
  <si>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</si>
  <si>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</si>
  <si>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</si>
  <si>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</si>
  <si>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</si>
  <si>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</si>
  <si>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</si>
  <si>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</si>
  <si>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</si>
  <si>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</si>
  <si>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</si>
  <si>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</si>
  <si>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</si>
  <si>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</si>
  <si>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</si>
  <si>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</si>
  <si>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</si>
  <si>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</si>
  <si>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</si>
  <si>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</si>
  <si>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</si>
  <si>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</si>
  <si>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</si>
  <si>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</si>
  <si>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</si>
  <si>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</si>
  <si>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</si>
  <si>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</si>
  <si>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</si>
  <si>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</si>
  <si>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</si>
  <si>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</si>
  <si>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</si>
  <si>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</si>
  <si>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</si>
  <si>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</si>
  <si>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</si>
  <si>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</si>
  <si>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</si>
  <si>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</si>
  <si>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</si>
  <si>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</si>
  <si>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</si>
  <si>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</si>
  <si>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</si>
  <si>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</si>
  <si>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</si>
  <si>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</si>
  <si>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</si>
  <si>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</si>
  <si>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</si>
  <si>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</si>
  <si>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</si>
  <si>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</si>
  <si>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</si>
  <si>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</si>
  <si>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</si>
  <si>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</si>
  <si>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</si>
  <si>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</si>
  <si>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</si>
  <si>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</si>
  <si>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</si>
  <si>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</si>
  <si>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</si>
  <si>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</si>
  <si>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</si>
  <si>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</si>
  <si>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</si>
  <si>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</si>
  <si>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</si>
  <si>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</si>
  <si>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</si>
  <si>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</si>
  <si>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</si>
  <si>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</si>
  <si>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</si>
  <si>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</si>
  <si>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</si>
  <si>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</si>
  <si>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</si>
  <si>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</si>
  <si>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</si>
  <si>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</si>
  <si>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</si>
  <si>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</si>
  <si>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</si>
  <si>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</si>
  <si>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</si>
  <si>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</si>
  <si>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</si>
  <si>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</si>
  <si>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</si>
  <si>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</si>
  <si>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</si>
  <si>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</si>
  <si>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</si>
  <si>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</si>
  <si>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</si>
  <si>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</si>
  <si>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</si>
  <si>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</si>
  <si>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</si>
  <si>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</si>
  <si>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</si>
  <si>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</si>
  <si>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</si>
  <si>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</si>
  <si>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</si>
  <si>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</si>
  <si>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</si>
  <si>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</si>
  <si>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</si>
  <si>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</si>
  <si>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</si>
  <si>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</si>
  <si>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</si>
  <si>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</si>
  <si>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</si>
  <si>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</si>
  <si>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</si>
  <si>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</si>
  <si>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</si>
  <si>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</si>
  <si>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</si>
  <si>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</si>
  <si>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</si>
  <si>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</si>
  <si>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</si>
  <si>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</si>
  <si>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</si>
  <si>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</si>
  <si>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</si>
  <si>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</si>
  <si>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</si>
  <si>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</si>
  <si>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</si>
  <si>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</si>
  <si>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</si>
  <si>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</si>
  <si>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</si>
  <si>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</si>
  <si>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</si>
  <si>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</si>
  <si>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</si>
  <si>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</si>
  <si>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</si>
  <si>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</si>
  <si>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</si>
  <si>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</si>
  <si>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</si>
  <si>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</si>
  <si>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</si>
  <si>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</si>
  <si>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</si>
  <si>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</si>
  <si>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</si>
  <si>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</si>
  <si>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</si>
  <si>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</si>
  <si>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</si>
  <si>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</si>
  <si>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</si>
  <si>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</si>
  <si>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</si>
  <si>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</si>
  <si>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</si>
  <si>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</si>
  <si>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</si>
  <si>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</si>
  <si>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</si>
  <si>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</si>
  <si>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</si>
  <si>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</si>
  <si>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</si>
  <si>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</si>
  <si>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</si>
  <si>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</si>
  <si>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</si>
  <si>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</si>
  <si>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</si>
  <si>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</si>
  <si>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</si>
  <si>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</si>
  <si>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</si>
  <si>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</si>
  <si>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</si>
  <si>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</si>
  <si>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</si>
  <si>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</si>
  <si>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</si>
  <si>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</si>
  <si>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</si>
  <si>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</si>
  <si>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</si>
  <si>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</si>
  <si>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</si>
  <si>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</si>
  <si>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</si>
  <si>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</si>
  <si>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</si>
  <si>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</si>
  <si>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15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</si>
</sst>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BB124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8" width="13.7109375" style="85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37" t="s">
        <v>204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38" t="s">
        <v>3</v>
      </c>
      <c r="B4" s="141" t="s">
        <v>195</v>
      </c>
      <c r="C4" s="134" t="s">
        <v>197</v>
      </c>
      <c r="D4" s="134" t="s">
        <v>196</v>
      </c>
      <c r="E4" s="144" t="s">
        <v>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39"/>
      <c r="B5" s="142"/>
      <c r="C5" s="135"/>
      <c r="D5" s="135"/>
      <c r="E5" s="132" t="s">
        <v>5</v>
      </c>
      <c r="F5" s="147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32" t="s">
        <v>12</v>
      </c>
      <c r="M5" s="132" t="s">
        <v>13</v>
      </c>
      <c r="N5" s="132" t="s">
        <v>14</v>
      </c>
      <c r="O5" s="132" t="s">
        <v>15</v>
      </c>
      <c r="P5" s="132" t="s">
        <v>16</v>
      </c>
      <c r="Q5" s="132" t="s">
        <v>17</v>
      </c>
      <c r="R5" s="132" t="s">
        <v>18</v>
      </c>
      <c r="S5" s="132" t="s">
        <v>19</v>
      </c>
      <c r="T5" s="132" t="s">
        <v>20</v>
      </c>
      <c r="U5" s="132" t="s">
        <v>21</v>
      </c>
      <c r="V5" s="132" t="s">
        <v>22</v>
      </c>
      <c r="W5" s="132" t="s">
        <v>23</v>
      </c>
      <c r="X5" s="132" t="s">
        <v>24</v>
      </c>
      <c r="Y5" s="132" t="s">
        <v>25</v>
      </c>
    </row>
    <row r="6" spans="1:45" s="41" customFormat="1" ht="70.150000000000006" customHeight="1" thickBot="1" x14ac:dyDescent="0.3">
      <c r="A6" s="140"/>
      <c r="B6" s="143"/>
      <c r="C6" s="136"/>
      <c r="D6" s="136"/>
      <c r="E6" s="133"/>
      <c r="F6" s="14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86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86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87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86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87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88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89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86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86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90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89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89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89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78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89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72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52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91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92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72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52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72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4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72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4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72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94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86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86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95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96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72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96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96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72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96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96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96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95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72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72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55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72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91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91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91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91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91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91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91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72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91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91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91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00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92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72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92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92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298092</v>
      </c>
      <c r="D97" s="75">
        <f t="shared" si="23"/>
        <v>1.0289643459981153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92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 t="shared" si="25"/>
        <v>11706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289048</v>
      </c>
      <c r="C98" s="76">
        <f>SUM(E98:Y98)</f>
        <v>297815</v>
      </c>
      <c r="D98" s="75">
        <f t="shared" si="23"/>
        <v>1.0303306025296837</v>
      </c>
      <c r="E98" s="72">
        <v>13921</v>
      </c>
      <c r="F98" s="72">
        <v>8356</v>
      </c>
      <c r="G98" s="72">
        <v>18182</v>
      </c>
      <c r="H98" s="72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13056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0.99774595186071158</v>
      </c>
      <c r="C99" s="46">
        <f>C98/C97</f>
        <v>0.99907075667914602</v>
      </c>
      <c r="D99" s="75">
        <f t="shared" si="23"/>
        <v>1.0013277977384563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52">
        <f t="shared" si="26"/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0.98662434822035816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0.99145737228771569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92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92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92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289048</v>
      </c>
      <c r="C104" s="76">
        <f t="shared" si="27"/>
        <v>297815</v>
      </c>
      <c r="D104" s="75">
        <f t="shared" si="23"/>
        <v>1.0303306025296837</v>
      </c>
      <c r="E104" s="92">
        <v>13921</v>
      </c>
      <c r="F104" s="72">
        <v>8356</v>
      </c>
      <c r="G104" s="72">
        <v>18182</v>
      </c>
      <c r="H104" s="72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13056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0.99774595186071158</v>
      </c>
      <c r="C105" s="52">
        <f>C104/C97</f>
        <v>0.99907075667914602</v>
      </c>
      <c r="D105" s="75">
        <f>C105/B105</f>
        <v>1.0013277977384563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52">
        <f t="shared" si="28"/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0.98662434822035816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0.99145737228771569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92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92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92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949779</v>
      </c>
      <c r="C111" s="76">
        <f>SUM(E111:Y111)</f>
        <v>582018</v>
      </c>
      <c r="D111" s="75">
        <f t="shared" si="23"/>
        <v>0.61279308133786914</v>
      </c>
      <c r="E111" s="72">
        <v>32609</v>
      </c>
      <c r="F111" s="72">
        <v>13537</v>
      </c>
      <c r="G111" s="72">
        <v>39177</v>
      </c>
      <c r="H111" s="72">
        <v>37985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26391</v>
      </c>
      <c r="N111" s="72">
        <v>10638</v>
      </c>
      <c r="O111" s="72">
        <v>13162</v>
      </c>
      <c r="P111" s="72">
        <v>21265</v>
      </c>
      <c r="Q111" s="72">
        <v>35032</v>
      </c>
      <c r="R111" s="72">
        <v>30710</v>
      </c>
      <c r="S111" s="72">
        <v>38854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0.97785282258064521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4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92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92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92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0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32.858867731311065</v>
      </c>
      <c r="C117" s="54">
        <f>C111/C104*10</f>
        <v>19.542937729798698</v>
      </c>
      <c r="D117" s="75">
        <f t="shared" si="23"/>
        <v>0.59475383904285672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55">
        <f t="shared" si="31"/>
        <v>19.529562982005142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17.05506010081427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16.2875306372549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19.974295702241417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55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55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55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1088</v>
      </c>
      <c r="D122" s="74"/>
      <c r="E122" s="98"/>
      <c r="F122" s="91"/>
      <c r="G122" s="102"/>
      <c r="H122" s="91">
        <v>620</v>
      </c>
      <c r="I122" s="91"/>
      <c r="J122" s="91"/>
      <c r="K122" s="91"/>
      <c r="L122" s="55"/>
      <c r="M122" s="91">
        <v>142</v>
      </c>
      <c r="N122" s="91"/>
      <c r="O122" s="91"/>
      <c r="P122" s="91"/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7679</v>
      </c>
      <c r="D123" s="74"/>
      <c r="E123" s="98"/>
      <c r="F123" s="91"/>
      <c r="G123" s="91"/>
      <c r="H123" s="91">
        <v>3350</v>
      </c>
      <c r="I123" s="91"/>
      <c r="J123" s="91"/>
      <c r="K123" s="91"/>
      <c r="L123" s="55"/>
      <c r="M123" s="91">
        <v>829</v>
      </c>
      <c r="N123" s="91"/>
      <c r="O123" s="91"/>
      <c r="P123" s="91"/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70.579044117647058</v>
      </c>
      <c r="D124" s="74"/>
      <c r="E124" s="102"/>
      <c r="F124" s="102"/>
      <c r="G124" s="102"/>
      <c r="H124" s="102">
        <f>H123/H122*10</f>
        <v>54.032258064516128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/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72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1750</v>
      </c>
      <c r="D126" s="74">
        <f t="shared" si="23"/>
        <v>0.18508725542041249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03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104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93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21.604938271604937</v>
      </c>
      <c r="D128" s="74" t="e">
        <f t="shared" si="23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5091.5</v>
      </c>
      <c r="D129" s="74"/>
      <c r="E129" s="104">
        <v>89</v>
      </c>
      <c r="F129" s="104">
        <v>131</v>
      </c>
      <c r="G129" s="104">
        <v>623</v>
      </c>
      <c r="H129" s="104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317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03"/>
      <c r="I130" s="103"/>
      <c r="J130" s="103"/>
      <c r="K130" s="103"/>
      <c r="L130" s="72"/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03">
        <v>334</v>
      </c>
      <c r="I131" s="103">
        <v>16</v>
      </c>
      <c r="J131" s="103">
        <v>142</v>
      </c>
      <c r="K131" s="103">
        <v>836</v>
      </c>
      <c r="L131" s="103">
        <v>746</v>
      </c>
      <c r="M131" s="103">
        <v>191</v>
      </c>
      <c r="N131" s="103">
        <v>34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4</v>
      </c>
      <c r="W131" s="103">
        <v>319</v>
      </c>
      <c r="X131" s="103">
        <v>317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4972</v>
      </c>
      <c r="C132" s="76">
        <f>SUM(E132:Y132)</f>
        <v>4758.8999999999996</v>
      </c>
      <c r="D132" s="74">
        <f t="shared" si="39"/>
        <v>0.9571399839098953</v>
      </c>
      <c r="E132" s="72">
        <v>75</v>
      </c>
      <c r="F132" s="72">
        <v>129</v>
      </c>
      <c r="G132" s="72">
        <v>623</v>
      </c>
      <c r="H132" s="72">
        <v>334</v>
      </c>
      <c r="I132" s="72">
        <v>16</v>
      </c>
      <c r="J132" s="72">
        <v>142</v>
      </c>
      <c r="K132" s="72">
        <v>761</v>
      </c>
      <c r="L132" s="72">
        <v>615</v>
      </c>
      <c r="M132" s="72">
        <v>191</v>
      </c>
      <c r="N132" s="72">
        <v>33.5</v>
      </c>
      <c r="O132" s="72">
        <v>193</v>
      </c>
      <c r="P132" s="72">
        <v>223</v>
      </c>
      <c r="Q132" s="72">
        <v>55</v>
      </c>
      <c r="R132" s="72">
        <v>453</v>
      </c>
      <c r="S132" s="72">
        <v>150</v>
      </c>
      <c r="T132" s="72">
        <v>37.5</v>
      </c>
      <c r="U132" s="72">
        <v>119</v>
      </c>
      <c r="V132" s="72">
        <v>3.9</v>
      </c>
      <c r="W132" s="72">
        <v>289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0.99340659340659343</v>
      </c>
      <c r="C133" s="77">
        <f>C132/C131</f>
        <v>0.93550226066443865</v>
      </c>
      <c r="D133" s="74">
        <f t="shared" si="39"/>
        <v>0.94171134646530874</v>
      </c>
      <c r="E133" s="95">
        <f t="shared" ref="E133:X133" si="40">E132/E131</f>
        <v>0.84269662921348309</v>
      </c>
      <c r="F133" s="95">
        <f t="shared" si="40"/>
        <v>0.98473282442748089</v>
      </c>
      <c r="G133" s="95">
        <f t="shared" si="40"/>
        <v>1</v>
      </c>
      <c r="H133" s="95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0.91028708133971292</v>
      </c>
      <c r="L133" s="95">
        <f t="shared" si="40"/>
        <v>0.82439678284182305</v>
      </c>
      <c r="M133" s="95">
        <f t="shared" si="40"/>
        <v>1</v>
      </c>
      <c r="N133" s="95">
        <f>N132/N131</f>
        <v>0.98529411764705888</v>
      </c>
      <c r="O133" s="95">
        <f t="shared" si="40"/>
        <v>0.89767441860465114</v>
      </c>
      <c r="P133" s="95">
        <f t="shared" si="40"/>
        <v>1</v>
      </c>
      <c r="Q133" s="95">
        <f t="shared" si="40"/>
        <v>0.82089552238805974</v>
      </c>
      <c r="R133" s="95">
        <f t="shared" si="40"/>
        <v>1</v>
      </c>
      <c r="S133" s="95">
        <f t="shared" si="40"/>
        <v>0.77720207253886009</v>
      </c>
      <c r="T133" s="95">
        <f t="shared" si="40"/>
        <v>0.9375</v>
      </c>
      <c r="U133" s="95">
        <f t="shared" si="40"/>
        <v>1</v>
      </c>
      <c r="V133" s="95">
        <f t="shared" si="40"/>
        <v>0.97499999999999998</v>
      </c>
      <c r="W133" s="95">
        <f t="shared" si="40"/>
        <v>0.90595611285266453</v>
      </c>
      <c r="X133" s="95">
        <f t="shared" si="40"/>
        <v>0.99684542586750791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33</v>
      </c>
      <c r="C134" s="80">
        <f>C131-C132</f>
        <v>328.10000000000036</v>
      </c>
      <c r="D134" s="74">
        <f t="shared" si="39"/>
        <v>9.9424242424242539</v>
      </c>
      <c r="E134" s="80">
        <f t="shared" ref="E134:Y134" si="41">E131-E132</f>
        <v>14</v>
      </c>
      <c r="F134" s="80">
        <f t="shared" si="41"/>
        <v>2</v>
      </c>
      <c r="G134" s="80">
        <f t="shared" si="41"/>
        <v>0</v>
      </c>
      <c r="H134" s="80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75</v>
      </c>
      <c r="L134" s="80">
        <f t="shared" si="41"/>
        <v>131</v>
      </c>
      <c r="M134" s="80">
        <f t="shared" si="41"/>
        <v>0</v>
      </c>
      <c r="N134" s="80">
        <f t="shared" si="41"/>
        <v>0.5</v>
      </c>
      <c r="O134" s="80">
        <f t="shared" si="41"/>
        <v>22</v>
      </c>
      <c r="P134" s="80">
        <f t="shared" si="41"/>
        <v>0</v>
      </c>
      <c r="Q134" s="80">
        <f t="shared" si="41"/>
        <v>12</v>
      </c>
      <c r="R134" s="80">
        <f t="shared" si="41"/>
        <v>0</v>
      </c>
      <c r="S134" s="80">
        <f t="shared" si="41"/>
        <v>43</v>
      </c>
      <c r="T134" s="80">
        <f t="shared" si="41"/>
        <v>2.5</v>
      </c>
      <c r="U134" s="80">
        <f t="shared" si="41"/>
        <v>0</v>
      </c>
      <c r="V134" s="80">
        <f t="shared" si="41"/>
        <v>0.10000000000000009</v>
      </c>
      <c r="W134" s="80">
        <f t="shared" si="41"/>
        <v>30</v>
      </c>
      <c r="X134" s="80">
        <f t="shared" si="41"/>
        <v>1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114770</v>
      </c>
      <c r="C136" s="76">
        <f>SUM(E136:Y136)</f>
        <v>91180.4</v>
      </c>
      <c r="D136" s="74">
        <f t="shared" si="39"/>
        <v>0.79446196741308694</v>
      </c>
      <c r="E136" s="72">
        <v>1178</v>
      </c>
      <c r="F136" s="72">
        <v>1838</v>
      </c>
      <c r="G136" s="72">
        <v>8240</v>
      </c>
      <c r="H136" s="72">
        <v>7050</v>
      </c>
      <c r="I136" s="72">
        <v>261</v>
      </c>
      <c r="J136" s="72">
        <v>2627</v>
      </c>
      <c r="K136" s="72">
        <v>15962</v>
      </c>
      <c r="L136" s="72">
        <v>17645</v>
      </c>
      <c r="M136" s="72">
        <v>3233</v>
      </c>
      <c r="N136" s="72">
        <v>460</v>
      </c>
      <c r="O136" s="72">
        <v>3780</v>
      </c>
      <c r="P136" s="72">
        <v>3491</v>
      </c>
      <c r="Q136" s="72">
        <v>1163</v>
      </c>
      <c r="R136" s="72">
        <v>6900</v>
      </c>
      <c r="S136" s="72">
        <v>2022</v>
      </c>
      <c r="T136" s="72">
        <v>798</v>
      </c>
      <c r="U136" s="72">
        <v>1020</v>
      </c>
      <c r="V136" s="72">
        <v>62.4</v>
      </c>
      <c r="W136" s="72">
        <v>6050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52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230.83266291230893</v>
      </c>
      <c r="C138" s="79">
        <f>(C136/C132)*10</f>
        <v>191.59973943558384</v>
      </c>
      <c r="D138" s="74">
        <f t="shared" si="39"/>
        <v>0.83003738300402796</v>
      </c>
      <c r="E138" s="102">
        <f>(E136/E132)*10</f>
        <v>157.06666666666666</v>
      </c>
      <c r="F138" s="102">
        <f>(F136/F132)*10</f>
        <v>142.48062015503876</v>
      </c>
      <c r="G138" s="102">
        <f>(G136/G132)*10</f>
        <v>132.26324237560192</v>
      </c>
      <c r="H138" s="102">
        <f>(H136/H132)*10</f>
        <v>211.07784431137725</v>
      </c>
      <c r="I138" s="102"/>
      <c r="J138" s="102">
        <f>(J136/J132)*10</f>
        <v>185</v>
      </c>
      <c r="K138" s="102">
        <f>(K136/K132)*10</f>
        <v>209.7503285151117</v>
      </c>
      <c r="L138" s="102">
        <f>(L136/L132)*10</f>
        <v>286.91056910569108</v>
      </c>
      <c r="M138" s="102">
        <f>(M136/M132)*10</f>
        <v>169.26701570680626</v>
      </c>
      <c r="N138" s="102">
        <f>(N136/N132)*10</f>
        <v>137.31343283582089</v>
      </c>
      <c r="O138" s="102">
        <f t="shared" ref="O138:P138" si="43">(O136/O132)*10</f>
        <v>195.85492227979273</v>
      </c>
      <c r="P138" s="102">
        <f t="shared" si="43"/>
        <v>156.54708520179372</v>
      </c>
      <c r="Q138" s="102">
        <f>(Q136/Q132)*10</f>
        <v>211.45454545454544</v>
      </c>
      <c r="R138" s="102">
        <f>(R136/R132)*10</f>
        <v>152.31788079470198</v>
      </c>
      <c r="S138" s="102">
        <f>(S136/S132)*10</f>
        <v>134.80000000000001</v>
      </c>
      <c r="T138" s="102">
        <f>(T136/T132)*10</f>
        <v>212.8</v>
      </c>
      <c r="U138" s="102">
        <f t="shared" ref="U138:V138" si="44">(U136/U132)*10</f>
        <v>85.714285714285708</v>
      </c>
      <c r="V138" s="102">
        <f t="shared" si="44"/>
        <v>160</v>
      </c>
      <c r="W138" s="102">
        <f>(W136/W132)*10</f>
        <v>209.34256055363321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0</v>
      </c>
      <c r="D139" s="74" t="e">
        <f t="shared" si="39"/>
        <v>#DIV/0!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0</v>
      </c>
      <c r="D140" s="74" t="e">
        <f t="shared" si="39"/>
        <v>#DIV/0!</v>
      </c>
      <c r="E140" s="102"/>
      <c r="F140" s="102"/>
      <c r="G140" s="115"/>
      <c r="H140" s="102"/>
      <c r="I140" s="102"/>
      <c r="J140" s="102"/>
      <c r="K140" s="102"/>
      <c r="L140" s="72"/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customHeight="1" outlineLevel="1" x14ac:dyDescent="0.2">
      <c r="A141" s="6" t="s">
        <v>107</v>
      </c>
      <c r="B141" s="56"/>
      <c r="C141" s="56">
        <v>850</v>
      </c>
      <c r="D141" s="74"/>
      <c r="E141" s="103">
        <v>13.3</v>
      </c>
      <c r="F141" s="103">
        <v>103</v>
      </c>
      <c r="G141" s="103">
        <v>73</v>
      </c>
      <c r="H141" s="103">
        <v>4</v>
      </c>
      <c r="I141" s="103">
        <v>8</v>
      </c>
      <c r="J141" s="103">
        <v>5</v>
      </c>
      <c r="K141" s="103">
        <v>114</v>
      </c>
      <c r="L141" s="103">
        <v>97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20</v>
      </c>
      <c r="S141" s="103">
        <v>35</v>
      </c>
      <c r="T141" s="103">
        <v>31</v>
      </c>
      <c r="U141" s="103">
        <v>6</v>
      </c>
      <c r="V141" s="103">
        <v>17</v>
      </c>
      <c r="W141" s="103">
        <v>95</v>
      </c>
      <c r="X141" s="103">
        <v>51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526</v>
      </c>
      <c r="C142" s="76">
        <f>SUM(E142:Y142)</f>
        <v>444.18</v>
      </c>
      <c r="D142" s="74">
        <f t="shared" si="39"/>
        <v>0.84444866920152095</v>
      </c>
      <c r="E142" s="72">
        <v>10</v>
      </c>
      <c r="F142" s="72">
        <v>27</v>
      </c>
      <c r="G142" s="72">
        <v>73</v>
      </c>
      <c r="H142" s="72">
        <v>1</v>
      </c>
      <c r="I142" s="72">
        <v>8</v>
      </c>
      <c r="J142" s="72">
        <v>5</v>
      </c>
      <c r="K142" s="72">
        <v>48</v>
      </c>
      <c r="L142" s="72">
        <v>52.7</v>
      </c>
      <c r="M142" s="72">
        <v>20</v>
      </c>
      <c r="N142" s="55">
        <v>2.5</v>
      </c>
      <c r="O142" s="55">
        <v>17.5</v>
      </c>
      <c r="P142" s="72">
        <v>31</v>
      </c>
      <c r="Q142" s="72"/>
      <c r="R142" s="55">
        <v>21.98</v>
      </c>
      <c r="S142" s="72"/>
      <c r="T142" s="72">
        <v>12.5</v>
      </c>
      <c r="U142" s="72">
        <v>6</v>
      </c>
      <c r="V142" s="72">
        <v>16</v>
      </c>
      <c r="W142" s="72">
        <v>25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0.52256470588235293</v>
      </c>
      <c r="D143" s="74" t="e">
        <f t="shared" si="39"/>
        <v>#DIV/0!</v>
      </c>
      <c r="E143" s="52">
        <f>E142/E141</f>
        <v>0.75187969924812026</v>
      </c>
      <c r="F143" s="52">
        <f t="shared" ref="F143:Y143" si="45">F142/F141</f>
        <v>0.26213592233009708</v>
      </c>
      <c r="G143" s="52">
        <f t="shared" si="45"/>
        <v>1</v>
      </c>
      <c r="H143" s="52">
        <f t="shared" si="45"/>
        <v>0.25</v>
      </c>
      <c r="I143" s="52">
        <f t="shared" si="45"/>
        <v>1</v>
      </c>
      <c r="J143" s="52">
        <f t="shared" si="45"/>
        <v>1</v>
      </c>
      <c r="K143" s="52">
        <f t="shared" si="45"/>
        <v>0.42105263157894735</v>
      </c>
      <c r="L143" s="52">
        <f t="shared" si="45"/>
        <v>0.54329896907216502</v>
      </c>
      <c r="M143" s="52">
        <f t="shared" si="45"/>
        <v>0.625</v>
      </c>
      <c r="N143" s="52">
        <f t="shared" si="45"/>
        <v>1</v>
      </c>
      <c r="O143" s="52">
        <f t="shared" si="45"/>
        <v>0.5</v>
      </c>
      <c r="P143" s="52">
        <f t="shared" si="45"/>
        <v>0.30693069306930693</v>
      </c>
      <c r="Q143" s="52"/>
      <c r="R143" s="52">
        <f t="shared" si="45"/>
        <v>1.099</v>
      </c>
      <c r="S143" s="52">
        <f t="shared" si="45"/>
        <v>0</v>
      </c>
      <c r="T143" s="52">
        <f t="shared" si="45"/>
        <v>0.40322580645161288</v>
      </c>
      <c r="U143" s="52">
        <f t="shared" si="45"/>
        <v>1</v>
      </c>
      <c r="V143" s="52">
        <f t="shared" si="45"/>
        <v>0.94117647058823528</v>
      </c>
      <c r="W143" s="52">
        <f t="shared" si="45"/>
        <v>0.26315789473684209</v>
      </c>
      <c r="X143" s="52">
        <f t="shared" si="45"/>
        <v>1.3137254901960784</v>
      </c>
      <c r="Y143" s="52">
        <f t="shared" si="45"/>
        <v>0</v>
      </c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17456</v>
      </c>
      <c r="C145" s="76">
        <f>SUM(E145:Y145)</f>
        <v>12208.5</v>
      </c>
      <c r="D145" s="74">
        <f t="shared" si="39"/>
        <v>0.69938703024747939</v>
      </c>
      <c r="E145" s="72">
        <v>165</v>
      </c>
      <c r="F145" s="72">
        <v>810</v>
      </c>
      <c r="G145" s="72">
        <v>1100</v>
      </c>
      <c r="H145" s="72">
        <v>20</v>
      </c>
      <c r="I145" s="72">
        <v>139</v>
      </c>
      <c r="J145" s="72">
        <v>125</v>
      </c>
      <c r="K145" s="72">
        <v>2500</v>
      </c>
      <c r="L145" s="72">
        <v>2368</v>
      </c>
      <c r="M145" s="72">
        <v>560</v>
      </c>
      <c r="N145" s="55">
        <v>47</v>
      </c>
      <c r="O145" s="72">
        <v>377</v>
      </c>
      <c r="P145" s="72">
        <v>930</v>
      </c>
      <c r="Q145" s="72"/>
      <c r="R145" s="72">
        <v>305.5</v>
      </c>
      <c r="S145" s="72"/>
      <c r="T145" s="72">
        <v>350</v>
      </c>
      <c r="U145" s="72">
        <v>43</v>
      </c>
      <c r="V145" s="72">
        <v>136</v>
      </c>
      <c r="W145" s="72">
        <v>950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6">E145/E144</f>
        <v>#DIV/0!</v>
      </c>
      <c r="F146" s="46" t="e">
        <f t="shared" si="46"/>
        <v>#DIV/0!</v>
      </c>
      <c r="G146" s="46" t="e">
        <f t="shared" si="46"/>
        <v>#DIV/0!</v>
      </c>
      <c r="H146" s="46" t="e">
        <f t="shared" si="46"/>
        <v>#DIV/0!</v>
      </c>
      <c r="I146" s="46" t="e">
        <f t="shared" si="46"/>
        <v>#DIV/0!</v>
      </c>
      <c r="J146" s="46" t="e">
        <f t="shared" si="46"/>
        <v>#DIV/0!</v>
      </c>
      <c r="K146" s="46" t="e">
        <f t="shared" si="46"/>
        <v>#DIV/0!</v>
      </c>
      <c r="L146" s="46" t="e">
        <f t="shared" si="46"/>
        <v>#DIV/0!</v>
      </c>
      <c r="M146" s="46" t="e">
        <f t="shared" si="46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331.86311787072242</v>
      </c>
      <c r="C147" s="79">
        <f>C145/C142*10</f>
        <v>274.85478859921653</v>
      </c>
      <c r="D147" s="74">
        <f t="shared" si="39"/>
        <v>0.8282173396149628</v>
      </c>
      <c r="E147" s="102">
        <f t="shared" ref="E147:K147" si="47">E145/E142*10</f>
        <v>165</v>
      </c>
      <c r="F147" s="102">
        <f t="shared" si="47"/>
        <v>300</v>
      </c>
      <c r="G147" s="102">
        <f t="shared" si="47"/>
        <v>150.68493150684932</v>
      </c>
      <c r="H147" s="102">
        <f t="shared" si="47"/>
        <v>200</v>
      </c>
      <c r="I147" s="102">
        <f t="shared" si="47"/>
        <v>173.75</v>
      </c>
      <c r="J147" s="102">
        <f t="shared" si="47"/>
        <v>250</v>
      </c>
      <c r="K147" s="102">
        <f t="shared" si="47"/>
        <v>520.83333333333337</v>
      </c>
      <c r="L147" s="102">
        <f>L145/L142*10</f>
        <v>449.33586337760909</v>
      </c>
      <c r="M147" s="102">
        <f>M145/M142*10</f>
        <v>280</v>
      </c>
      <c r="N147" s="102">
        <f>N145/N142*10</f>
        <v>188</v>
      </c>
      <c r="O147" s="102">
        <f>O145/O142*10</f>
        <v>215.42857142857144</v>
      </c>
      <c r="P147" s="102">
        <f>P145/P142*10</f>
        <v>300</v>
      </c>
      <c r="Q147" s="102"/>
      <c r="R147" s="102">
        <f t="shared" ref="R147" si="48">R145/R142*10</f>
        <v>138.98999090081892</v>
      </c>
      <c r="S147" s="102"/>
      <c r="T147" s="102">
        <f>T145/T142*10</f>
        <v>280</v>
      </c>
      <c r="U147" s="102">
        <f>U145/U142*10</f>
        <v>71.666666666666671</v>
      </c>
      <c r="V147" s="102">
        <f>V145/V142*10</f>
        <v>85</v>
      </c>
      <c r="W147" s="102">
        <f>W145/W142*10</f>
        <v>380</v>
      </c>
      <c r="X147" s="102">
        <f>X145/X142*10</f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91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162.47999999999999</v>
      </c>
      <c r="D152" s="74">
        <f t="shared" si="39"/>
        <v>0.87779578606158826</v>
      </c>
      <c r="E152" s="98"/>
      <c r="F152" s="91"/>
      <c r="G152" s="91"/>
      <c r="H152" s="91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64.8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15.072356215213357</v>
      </c>
      <c r="D153" s="74">
        <f t="shared" si="39"/>
        <v>0.81265324164143327</v>
      </c>
      <c r="E153" s="98"/>
      <c r="F153" s="102"/>
      <c r="G153" s="102"/>
      <c r="H153" s="102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17.05263157894737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243</v>
      </c>
      <c r="D154" s="74">
        <f>C154/B154</f>
        <v>0.69034090909090906</v>
      </c>
      <c r="E154" s="9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>
        <v>173</v>
      </c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419</v>
      </c>
      <c r="D155" s="74">
        <f>C155/B155</f>
        <v>0.92699115044247793</v>
      </c>
      <c r="E155" s="9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>
        <v>263</v>
      </c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17.242798353909464</v>
      </c>
      <c r="D156" s="74">
        <f>C156/B156</f>
        <v>1.3428019957026838</v>
      </c>
      <c r="E156" s="9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>
        <f>U155/U154*10</f>
        <v>15.202312138728324</v>
      </c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4307</v>
      </c>
      <c r="C157" s="76">
        <f>SUM(E157:Y157)</f>
        <v>5248</v>
      </c>
      <c r="D157" s="74">
        <f t="shared" si="39"/>
        <v>1.2184815416763408</v>
      </c>
      <c r="E157" s="91"/>
      <c r="F157" s="91"/>
      <c r="G157" s="91"/>
      <c r="H157" s="91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1285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4773</v>
      </c>
      <c r="C158" s="76">
        <f>SUM(E158:Y158)</f>
        <v>4889.1000000000004</v>
      </c>
      <c r="D158" s="74">
        <f t="shared" si="39"/>
        <v>1.0243243243243243</v>
      </c>
      <c r="E158" s="91"/>
      <c r="F158" s="95"/>
      <c r="G158" s="102"/>
      <c r="H158" s="72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11.081959600650105</v>
      </c>
      <c r="C159" s="54">
        <f>C158/C157*10</f>
        <v>9.3161204268292686</v>
      </c>
      <c r="D159" s="74">
        <f t="shared" si="39"/>
        <v>0.84065641479894526</v>
      </c>
      <c r="E159" s="55"/>
      <c r="F159" s="55"/>
      <c r="G159" s="55"/>
      <c r="H159" s="55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49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5.3385214007782098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3614</v>
      </c>
      <c r="C160" s="76">
        <f>SUM(E160:Y160)</f>
        <v>4088</v>
      </c>
      <c r="D160" s="74">
        <f t="shared" si="39"/>
        <v>1.1311566131710016</v>
      </c>
      <c r="E160" s="91"/>
      <c r="F160" s="91"/>
      <c r="G160" s="91"/>
      <c r="H160" s="91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3059</v>
      </c>
      <c r="C161" s="76">
        <f>SUM(E161:Y161)</f>
        <v>2762.7</v>
      </c>
      <c r="D161" s="74">
        <f t="shared" si="39"/>
        <v>0.90313828048381817</v>
      </c>
      <c r="E161" s="91"/>
      <c r="F161" s="95"/>
      <c r="G161" s="102"/>
      <c r="H161" s="72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8.4643054786939675</v>
      </c>
      <c r="C162" s="54">
        <f>C161/C160*10</f>
        <v>6.7580724070450096</v>
      </c>
      <c r="D162" s="74">
        <f t="shared" si="39"/>
        <v>0.79842019218897242</v>
      </c>
      <c r="E162" s="55"/>
      <c r="F162" s="55"/>
      <c r="G162" s="55"/>
      <c r="H162" s="55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95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72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422</v>
      </c>
      <c r="C166" s="76">
        <f>SUM(E166:Y166)</f>
        <v>592</v>
      </c>
      <c r="D166" s="74">
        <f>C166/B166</f>
        <v>1.4028436018957346</v>
      </c>
      <c r="E166" s="91"/>
      <c r="F166" s="91"/>
      <c r="G166" s="91">
        <v>275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12660</v>
      </c>
      <c r="C167" s="76">
        <f>SUM(E167:Y167)</f>
        <v>7025</v>
      </c>
      <c r="D167" s="74">
        <f>C167/B167</f>
        <v>0.55489731437598733</v>
      </c>
      <c r="E167" s="91"/>
      <c r="F167" s="91"/>
      <c r="G167" s="91">
        <v>2750</v>
      </c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118.66554054054055</v>
      </c>
      <c r="D168" s="74">
        <f>C168/B168</f>
        <v>0.39555180180180183</v>
      </c>
      <c r="E168" s="102"/>
      <c r="F168" s="102"/>
      <c r="G168" s="102">
        <f>G167/G166*10</f>
        <v>100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1192</v>
      </c>
      <c r="C169" s="76">
        <f>SUM(E169:Y169)</f>
        <v>1491</v>
      </c>
      <c r="D169" s="74"/>
      <c r="E169" s="91"/>
      <c r="F169" s="91"/>
      <c r="G169" s="91">
        <v>541</v>
      </c>
      <c r="H169" s="91"/>
      <c r="I169" s="91"/>
      <c r="J169" s="91">
        <v>450</v>
      </c>
      <c r="K169" s="91"/>
      <c r="L169" s="91">
        <v>400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1509</v>
      </c>
      <c r="C170" s="76">
        <f>SUM(E170:Y170)</f>
        <v>2081.5</v>
      </c>
      <c r="D170" s="74"/>
      <c r="E170" s="91"/>
      <c r="F170" s="91"/>
      <c r="G170" s="91">
        <v>671</v>
      </c>
      <c r="H170" s="91"/>
      <c r="I170" s="91"/>
      <c r="J170" s="91">
        <v>675</v>
      </c>
      <c r="K170" s="91"/>
      <c r="L170" s="91">
        <v>630.5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12.659395973154361</v>
      </c>
      <c r="C171" s="79">
        <f>C170/C169*10</f>
        <v>13.960429242119384</v>
      </c>
      <c r="D171" s="74"/>
      <c r="E171" s="79"/>
      <c r="F171" s="79"/>
      <c r="G171" s="102">
        <f>G170/G169*10</f>
        <v>12.402957486136783</v>
      </c>
      <c r="H171" s="79"/>
      <c r="I171" s="79"/>
      <c r="J171" s="102">
        <f>J170/J169*10</f>
        <v>15</v>
      </c>
      <c r="K171" s="102"/>
      <c r="L171" s="102">
        <f>L170/L169*10</f>
        <v>15.762499999999999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9759</v>
      </c>
      <c r="C172" s="76">
        <f>SUM(E172:Y172)</f>
        <v>9942</v>
      </c>
      <c r="D172" s="74">
        <f>C172/B172</f>
        <v>1.0187519213034122</v>
      </c>
      <c r="E172" s="91"/>
      <c r="F172" s="91">
        <v>264</v>
      </c>
      <c r="G172" s="91">
        <v>940</v>
      </c>
      <c r="H172" s="91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26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0">C173/B173</f>
        <v>#DIV/0!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0"/>
        <v>#DIV/0!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1">C175/B175</f>
        <v>1.0529341813857584</v>
      </c>
      <c r="E175" s="72">
        <v>7460</v>
      </c>
      <c r="F175" s="72">
        <v>3500</v>
      </c>
      <c r="G175" s="72">
        <v>5500</v>
      </c>
      <c r="H175" s="72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1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2">G175/G178</f>
        <v>1.0009099181073704</v>
      </c>
      <c r="H176" s="46">
        <f t="shared" si="52"/>
        <v>0.96410560664491252</v>
      </c>
      <c r="I176" s="46">
        <f t="shared" si="52"/>
        <v>0.95223969148620591</v>
      </c>
      <c r="J176" s="46">
        <f t="shared" si="52"/>
        <v>1.0097774780849629</v>
      </c>
      <c r="K176" s="46">
        <f t="shared" si="52"/>
        <v>0.58199581297976277</v>
      </c>
      <c r="L176" s="46">
        <f t="shared" si="52"/>
        <v>0.86933280538507229</v>
      </c>
      <c r="M176" s="46">
        <f t="shared" si="52"/>
        <v>1.0420261004202611</v>
      </c>
      <c r="N176" s="46">
        <f>N175/N178</f>
        <v>1.000448631673396</v>
      </c>
      <c r="O176" s="46">
        <f t="shared" si="52"/>
        <v>1.1455308163923847</v>
      </c>
      <c r="P176" s="46">
        <f t="shared" si="52"/>
        <v>0.91946689352048772</v>
      </c>
      <c r="Q176" s="46">
        <f t="shared" si="52"/>
        <v>0.80497815437574471</v>
      </c>
      <c r="R176" s="46">
        <f t="shared" si="52"/>
        <v>0.88079859072225486</v>
      </c>
      <c r="S176" s="46">
        <f t="shared" si="52"/>
        <v>0.87915959806864152</v>
      </c>
      <c r="T176" s="46">
        <f t="shared" si="52"/>
        <v>0.83035495716034269</v>
      </c>
      <c r="U176" s="46">
        <f t="shared" si="52"/>
        <v>0.56787124202854544</v>
      </c>
      <c r="V176" s="46">
        <f t="shared" si="52"/>
        <v>1.069078947368421</v>
      </c>
      <c r="W176" s="46">
        <f t="shared" si="52"/>
        <v>1</v>
      </c>
      <c r="X176" s="46">
        <f t="shared" si="52"/>
        <v>0.99753658890015939</v>
      </c>
      <c r="Y176" s="46">
        <f t="shared" si="52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152913</v>
      </c>
      <c r="C177" s="76">
        <f>SUM(E177:Y177)</f>
        <v>180847</v>
      </c>
      <c r="D177" s="74">
        <f t="shared" si="51"/>
        <v>1.1826790397153937</v>
      </c>
      <c r="E177" s="86">
        <v>6900</v>
      </c>
      <c r="F177" s="86">
        <v>5293</v>
      </c>
      <c r="G177" s="86">
        <v>20592</v>
      </c>
      <c r="H177" s="86">
        <v>11410</v>
      </c>
      <c r="I177" s="86">
        <v>7547</v>
      </c>
      <c r="J177" s="86">
        <v>20400</v>
      </c>
      <c r="K177" s="86">
        <v>8652</v>
      </c>
      <c r="L177" s="86">
        <v>8694</v>
      </c>
      <c r="M177" s="86">
        <v>3440</v>
      </c>
      <c r="N177" s="86">
        <v>3550</v>
      </c>
      <c r="O177" s="86">
        <v>2572</v>
      </c>
      <c r="P177" s="86">
        <v>5046</v>
      </c>
      <c r="Q177" s="86">
        <v>7854</v>
      </c>
      <c r="R177" s="86">
        <v>14000</v>
      </c>
      <c r="S177" s="86">
        <v>5775</v>
      </c>
      <c r="T177" s="86">
        <v>4279</v>
      </c>
      <c r="U177" s="86">
        <v>7230</v>
      </c>
      <c r="V177" s="86">
        <v>3428</v>
      </c>
      <c r="W177" s="86">
        <v>5120</v>
      </c>
      <c r="X177" s="86">
        <v>25775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3">SUM(E178:Y178)</f>
        <v>105000</v>
      </c>
      <c r="D178" s="74">
        <f t="shared" si="51"/>
        <v>1</v>
      </c>
      <c r="E178" s="86">
        <v>7447</v>
      </c>
      <c r="F178" s="86">
        <v>4086</v>
      </c>
      <c r="G178" s="86">
        <v>5495</v>
      </c>
      <c r="H178" s="86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98509</v>
      </c>
      <c r="C179" s="76">
        <f t="shared" si="53"/>
        <v>87911</v>
      </c>
      <c r="D179" s="74">
        <f t="shared" si="51"/>
        <v>0.8924159213878935</v>
      </c>
      <c r="E179" s="78">
        <v>7450</v>
      </c>
      <c r="F179" s="78">
        <v>3312</v>
      </c>
      <c r="G179" s="78">
        <v>3845</v>
      </c>
      <c r="H179" s="78">
        <v>6773</v>
      </c>
      <c r="I179" s="78">
        <v>2567</v>
      </c>
      <c r="J179" s="78">
        <v>5990</v>
      </c>
      <c r="K179" s="78">
        <v>2476</v>
      </c>
      <c r="L179" s="78">
        <v>3503</v>
      </c>
      <c r="M179" s="78">
        <v>4578</v>
      </c>
      <c r="N179" s="78">
        <v>1725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6367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0.93818095238095234</v>
      </c>
      <c r="C180" s="112">
        <f>C179/C178</f>
        <v>0.83724761904761902</v>
      </c>
      <c r="D180" s="74">
        <f t="shared" si="51"/>
        <v>0.8924159213878935</v>
      </c>
      <c r="E180" s="89">
        <f>E179/E178</f>
        <v>1.0004028467839399</v>
      </c>
      <c r="F180" s="89">
        <f t="shared" ref="F180:Y180" si="54">F179/F178</f>
        <v>0.81057268722466957</v>
      </c>
      <c r="G180" s="89">
        <f t="shared" si="54"/>
        <v>0.6997270245677889</v>
      </c>
      <c r="H180" s="89">
        <f t="shared" si="54"/>
        <v>1.0045980421239988</v>
      </c>
      <c r="I180" s="89">
        <f t="shared" si="54"/>
        <v>0.76149510530999698</v>
      </c>
      <c r="J180" s="89">
        <f t="shared" si="54"/>
        <v>1.0097774780849629</v>
      </c>
      <c r="K180" s="89">
        <f t="shared" si="54"/>
        <v>0.57594789485926956</v>
      </c>
      <c r="L180" s="89">
        <f t="shared" si="54"/>
        <v>0.69352603444862404</v>
      </c>
      <c r="M180" s="89">
        <f t="shared" si="54"/>
        <v>1.0126078301260784</v>
      </c>
      <c r="N180" s="89">
        <f t="shared" si="54"/>
        <v>0.77388963660834453</v>
      </c>
      <c r="O180" s="89">
        <f t="shared" si="54"/>
        <v>1.1455308163923847</v>
      </c>
      <c r="P180" s="89">
        <f t="shared" si="54"/>
        <v>0.91946689352048772</v>
      </c>
      <c r="Q180" s="89">
        <f t="shared" si="54"/>
        <v>0.80497815437574471</v>
      </c>
      <c r="R180" s="89">
        <f t="shared" si="54"/>
        <v>0.6220395380700724</v>
      </c>
      <c r="S180" s="89">
        <f t="shared" si="54"/>
        <v>0.83087563617382221</v>
      </c>
      <c r="T180" s="89">
        <f t="shared" si="54"/>
        <v>0.98384332925336593</v>
      </c>
      <c r="U180" s="89">
        <f t="shared" si="54"/>
        <v>0.52232007288187066</v>
      </c>
      <c r="V180" s="89">
        <f t="shared" si="54"/>
        <v>1.0455827067669172</v>
      </c>
      <c r="W180" s="89">
        <f t="shared" si="54"/>
        <v>1.0009842519685039</v>
      </c>
      <c r="X180" s="89">
        <f t="shared" si="54"/>
        <v>0.54716707723518332</v>
      </c>
      <c r="Y180" s="89">
        <f t="shared" si="54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hidden="1" customHeight="1" x14ac:dyDescent="0.2">
      <c r="A181" s="6" t="s">
        <v>125</v>
      </c>
      <c r="B181" s="72">
        <v>85207</v>
      </c>
      <c r="C181" s="76">
        <f t="shared" si="53"/>
        <v>75052</v>
      </c>
      <c r="D181" s="74">
        <f t="shared" si="51"/>
        <v>0.88081965096764347</v>
      </c>
      <c r="E181" s="86">
        <v>7210</v>
      </c>
      <c r="F181" s="86">
        <v>2980</v>
      </c>
      <c r="G181" s="86">
        <v>3741</v>
      </c>
      <c r="H181" s="86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hidden="1" customHeight="1" x14ac:dyDescent="0.2">
      <c r="A182" s="6" t="s">
        <v>126</v>
      </c>
      <c r="B182" s="72">
        <v>10226</v>
      </c>
      <c r="C182" s="76">
        <f t="shared" si="53"/>
        <v>10126</v>
      </c>
      <c r="D182" s="74">
        <f t="shared" si="51"/>
        <v>0.99022100528065715</v>
      </c>
      <c r="E182" s="86">
        <v>240</v>
      </c>
      <c r="F182" s="86">
        <v>350</v>
      </c>
      <c r="G182" s="86">
        <v>104</v>
      </c>
      <c r="H182" s="86">
        <v>549</v>
      </c>
      <c r="I182" s="86">
        <v>309</v>
      </c>
      <c r="J182" s="86">
        <v>500</v>
      </c>
      <c r="K182" s="86">
        <v>1011</v>
      </c>
      <c r="L182" s="86">
        <v>830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hidden="1" customHeight="1" x14ac:dyDescent="0.2">
      <c r="A183" s="6" t="s">
        <v>203</v>
      </c>
      <c r="B183" s="78"/>
      <c r="C183" s="76">
        <f t="shared" si="53"/>
        <v>372</v>
      </c>
      <c r="D183" s="74"/>
      <c r="E183" s="86"/>
      <c r="F183" s="86"/>
      <c r="G183" s="86"/>
      <c r="H183" s="86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3"/>
        <v>0</v>
      </c>
      <c r="D184" s="74" t="e">
        <f t="shared" si="51"/>
        <v>#DIV/0!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1"/>
        <v>0.95042802501366042</v>
      </c>
      <c r="E185" s="92">
        <v>915</v>
      </c>
      <c r="F185" s="92">
        <v>2066</v>
      </c>
      <c r="G185" s="92">
        <v>9743</v>
      </c>
      <c r="H185" s="92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91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5">E186/E185</f>
        <v>0.99453551912568305</v>
      </c>
      <c r="F187" s="107">
        <f t="shared" si="55"/>
        <v>0.91723136495643753</v>
      </c>
      <c r="G187" s="107">
        <f t="shared" si="55"/>
        <v>1</v>
      </c>
      <c r="H187" s="107">
        <f t="shared" si="55"/>
        <v>0.62450476889214968</v>
      </c>
      <c r="I187" s="107">
        <f t="shared" si="55"/>
        <v>0.95991230817413087</v>
      </c>
      <c r="J187" s="107">
        <f t="shared" si="55"/>
        <v>1</v>
      </c>
      <c r="K187" s="107">
        <f t="shared" si="55"/>
        <v>0.94377745241581257</v>
      </c>
      <c r="L187" s="107">
        <f t="shared" si="55"/>
        <v>0.89879688605803254</v>
      </c>
      <c r="M187" s="107">
        <f>M186/M185</f>
        <v>1</v>
      </c>
      <c r="N187" s="107">
        <f t="shared" si="55"/>
        <v>1</v>
      </c>
      <c r="O187" s="107">
        <f t="shared" si="55"/>
        <v>0.98489425981873113</v>
      </c>
      <c r="P187" s="107">
        <f t="shared" si="55"/>
        <v>0.93051854888296781</v>
      </c>
      <c r="Q187" s="107">
        <f t="shared" si="55"/>
        <v>1</v>
      </c>
      <c r="R187" s="107">
        <f t="shared" si="55"/>
        <v>0.92719780219780223</v>
      </c>
      <c r="S187" s="107">
        <f t="shared" si="55"/>
        <v>0.81833137485311402</v>
      </c>
      <c r="T187" s="107">
        <f t="shared" si="55"/>
        <v>0.93395597064709801</v>
      </c>
      <c r="U187" s="107">
        <f t="shared" si="55"/>
        <v>1</v>
      </c>
      <c r="V187" s="107">
        <f t="shared" si="55"/>
        <v>1</v>
      </c>
      <c r="W187" s="107">
        <f t="shared" si="55"/>
        <v>1</v>
      </c>
      <c r="X187" s="107">
        <f t="shared" si="55"/>
        <v>1.0004151100041512</v>
      </c>
      <c r="Y187" s="107">
        <f t="shared" si="55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91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125082</v>
      </c>
      <c r="C192" s="76">
        <f>SUM(E192:Y192)</f>
        <v>100371</v>
      </c>
      <c r="D192" s="75">
        <f>C192/B192</f>
        <v>0.80244159831150763</v>
      </c>
      <c r="E192" s="72">
        <v>2300</v>
      </c>
      <c r="F192" s="72">
        <v>2500</v>
      </c>
      <c r="G192" s="72">
        <v>11455</v>
      </c>
      <c r="H192" s="72">
        <v>12006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3443</v>
      </c>
      <c r="T192" s="72">
        <v>2374</v>
      </c>
      <c r="U192" s="72">
        <v>1960</v>
      </c>
      <c r="V192" s="72">
        <v>1180</v>
      </c>
      <c r="W192" s="72">
        <v>3310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97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56286.9</v>
      </c>
      <c r="C194" s="76">
        <f>C192*0.45</f>
        <v>45166.950000000004</v>
      </c>
      <c r="D194" s="75">
        <f>C194/B194</f>
        <v>0.80244159831150774</v>
      </c>
      <c r="E194" s="72">
        <f>E192*0.45</f>
        <v>1035</v>
      </c>
      <c r="F194" s="72">
        <f t="shared" ref="F194:Y194" si="56">F192*0.45</f>
        <v>1125</v>
      </c>
      <c r="G194" s="72">
        <f t="shared" si="56"/>
        <v>5154.75</v>
      </c>
      <c r="H194" s="72">
        <f t="shared" si="56"/>
        <v>5402.7</v>
      </c>
      <c r="I194" s="72">
        <f t="shared" si="56"/>
        <v>2885.4</v>
      </c>
      <c r="J194" s="72">
        <f t="shared" si="56"/>
        <v>2169</v>
      </c>
      <c r="K194" s="72">
        <f t="shared" si="56"/>
        <v>1429.2</v>
      </c>
      <c r="L194" s="72">
        <f t="shared" si="56"/>
        <v>2726.55</v>
      </c>
      <c r="M194" s="72">
        <f t="shared" si="56"/>
        <v>1936.8</v>
      </c>
      <c r="N194" s="72">
        <f t="shared" si="56"/>
        <v>1557.45</v>
      </c>
      <c r="O194" s="72">
        <f t="shared" si="56"/>
        <v>1410.75</v>
      </c>
      <c r="P194" s="72">
        <f t="shared" si="56"/>
        <v>2600.5500000000002</v>
      </c>
      <c r="Q194" s="72">
        <f t="shared" si="56"/>
        <v>3503.7000000000003</v>
      </c>
      <c r="R194" s="72">
        <f t="shared" si="56"/>
        <v>1350</v>
      </c>
      <c r="S194" s="72">
        <f t="shared" si="56"/>
        <v>1549.3500000000001</v>
      </c>
      <c r="T194" s="72">
        <f t="shared" si="56"/>
        <v>1068.3</v>
      </c>
      <c r="U194" s="72">
        <f t="shared" si="56"/>
        <v>882</v>
      </c>
      <c r="V194" s="72">
        <f t="shared" si="56"/>
        <v>531</v>
      </c>
      <c r="W194" s="72">
        <f t="shared" si="56"/>
        <v>1489.5</v>
      </c>
      <c r="X194" s="72">
        <f t="shared" si="56"/>
        <v>2835.4500000000003</v>
      </c>
      <c r="Y194" s="72">
        <f t="shared" si="56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1.3166526315789473</v>
      </c>
      <c r="C195" s="58">
        <f>C192/C193</f>
        <v>1.0115902883462171</v>
      </c>
      <c r="D195" s="75"/>
      <c r="E195" s="107">
        <f t="shared" ref="E195:Y195" si="57">E192/E193</f>
        <v>1.6974169741697418</v>
      </c>
      <c r="F195" s="107">
        <f t="shared" si="57"/>
        <v>1.0544074230282581</v>
      </c>
      <c r="G195" s="107">
        <f t="shared" si="57"/>
        <v>1.1104110120201629</v>
      </c>
      <c r="H195" s="107">
        <f t="shared" si="57"/>
        <v>1.2241027732463294</v>
      </c>
      <c r="I195" s="107">
        <f t="shared" si="57"/>
        <v>1.489084997677659</v>
      </c>
      <c r="J195" s="107">
        <f t="shared" si="57"/>
        <v>1.0437418796015592</v>
      </c>
      <c r="K195" s="107">
        <f t="shared" si="57"/>
        <v>1.2484276729559749</v>
      </c>
      <c r="L195" s="107">
        <f t="shared" si="57"/>
        <v>0.62079918032786885</v>
      </c>
      <c r="M195" s="107">
        <f t="shared" si="57"/>
        <v>1.0318868376888037</v>
      </c>
      <c r="N195" s="107">
        <f t="shared" si="57"/>
        <v>1.0276128266033253</v>
      </c>
      <c r="O195" s="107">
        <f t="shared" si="57"/>
        <v>1.1737177087233246</v>
      </c>
      <c r="P195" s="107">
        <f t="shared" si="57"/>
        <v>1.0268301350390903</v>
      </c>
      <c r="Q195" s="107">
        <f t="shared" si="57"/>
        <v>1.5961459614596145</v>
      </c>
      <c r="R195" s="107">
        <f t="shared" si="57"/>
        <v>1</v>
      </c>
      <c r="S195" s="107">
        <f t="shared" si="57"/>
        <v>0.83812074001947423</v>
      </c>
      <c r="T195" s="107">
        <f t="shared" si="57"/>
        <v>0.44498594189315838</v>
      </c>
      <c r="U195" s="107">
        <f t="shared" si="57"/>
        <v>1.0061601642710472</v>
      </c>
      <c r="V195" s="107">
        <f>V192/V193</f>
        <v>2.8710462287104623</v>
      </c>
      <c r="W195" s="107">
        <f t="shared" si="57"/>
        <v>1.0153374233128833</v>
      </c>
      <c r="X195" s="107">
        <f t="shared" si="57"/>
        <v>0.9693846153846154</v>
      </c>
      <c r="Y195" s="107">
        <f t="shared" si="57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323081</v>
      </c>
      <c r="C196" s="76">
        <f>SUM(E196:Y196)</f>
        <v>257176</v>
      </c>
      <c r="D196" s="75">
        <f>C196/B196</f>
        <v>0.79601090748140557</v>
      </c>
      <c r="E196" s="72">
        <v>653</v>
      </c>
      <c r="F196" s="72">
        <v>6800</v>
      </c>
      <c r="G196" s="72">
        <v>23800</v>
      </c>
      <c r="H196" s="72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7150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58">C197/B197</f>
        <v>1.0447416974169741</v>
      </c>
      <c r="E197" s="97">
        <v>3252</v>
      </c>
      <c r="F197" s="97">
        <v>6349</v>
      </c>
      <c r="G197" s="97">
        <v>21277</v>
      </c>
      <c r="H197" s="97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96924.3</v>
      </c>
      <c r="C198" s="76">
        <f>C196*0.3</f>
        <v>77152.800000000003</v>
      </c>
      <c r="D198" s="75">
        <f t="shared" si="58"/>
        <v>0.79601090748140557</v>
      </c>
      <c r="E198" s="72">
        <f>E196*0.3</f>
        <v>195.9</v>
      </c>
      <c r="F198" s="72">
        <f t="shared" ref="F198:Y198" si="59">F196*0.3</f>
        <v>2040</v>
      </c>
      <c r="G198" s="72">
        <f t="shared" si="59"/>
        <v>7140</v>
      </c>
      <c r="H198" s="72">
        <f t="shared" si="59"/>
        <v>4176</v>
      </c>
      <c r="I198" s="72">
        <f t="shared" si="59"/>
        <v>2655</v>
      </c>
      <c r="J198" s="72">
        <f t="shared" si="59"/>
        <v>3774</v>
      </c>
      <c r="K198" s="72">
        <f t="shared" si="59"/>
        <v>150</v>
      </c>
      <c r="L198" s="72">
        <f t="shared" si="59"/>
        <v>4406.7</v>
      </c>
      <c r="M198" s="72">
        <f t="shared" si="59"/>
        <v>3496.5</v>
      </c>
      <c r="N198" s="72">
        <f t="shared" si="59"/>
        <v>3555</v>
      </c>
      <c r="O198" s="72">
        <f t="shared" si="59"/>
        <v>2319.9</v>
      </c>
      <c r="P198" s="72">
        <f t="shared" si="59"/>
        <v>4994.3999999999996</v>
      </c>
      <c r="Q198" s="72">
        <f t="shared" si="59"/>
        <v>720</v>
      </c>
      <c r="R198" s="72">
        <f t="shared" si="59"/>
        <v>1050</v>
      </c>
      <c r="S198" s="72">
        <f t="shared" si="59"/>
        <v>2145</v>
      </c>
      <c r="T198" s="72">
        <f t="shared" si="59"/>
        <v>13471.8</v>
      </c>
      <c r="U198" s="72">
        <f t="shared" si="59"/>
        <v>1020</v>
      </c>
      <c r="V198" s="72">
        <f t="shared" si="59"/>
        <v>180</v>
      </c>
      <c r="W198" s="72">
        <f t="shared" si="59"/>
        <v>2528.1</v>
      </c>
      <c r="X198" s="72">
        <f t="shared" si="59"/>
        <v>12424.5</v>
      </c>
      <c r="Y198" s="72">
        <f t="shared" si="59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1.1921808118081181</v>
      </c>
      <c r="C199" s="75">
        <f>C196/C197</f>
        <v>0.9083479028697572</v>
      </c>
      <c r="D199" s="75"/>
      <c r="E199" s="46">
        <f t="shared" ref="E199:Y199" si="60">E196/E197</f>
        <v>0.20079950799507995</v>
      </c>
      <c r="F199" s="46">
        <f t="shared" si="60"/>
        <v>1.0710348086312804</v>
      </c>
      <c r="G199" s="46">
        <f t="shared" si="60"/>
        <v>1.1185787470038069</v>
      </c>
      <c r="H199" s="46">
        <f t="shared" si="60"/>
        <v>0.71597572266227749</v>
      </c>
      <c r="I199" s="46">
        <f t="shared" si="60"/>
        <v>1.1990245224224361</v>
      </c>
      <c r="J199" s="46">
        <f t="shared" si="60"/>
        <v>0.79464342113574638</v>
      </c>
      <c r="K199" s="46">
        <f t="shared" si="60"/>
        <v>0.41946308724832215</v>
      </c>
      <c r="L199" s="46">
        <f t="shared" si="60"/>
        <v>0.58531240038253107</v>
      </c>
      <c r="M199" s="46">
        <f t="shared" si="60"/>
        <v>1.0866119709118032</v>
      </c>
      <c r="N199" s="46">
        <f t="shared" si="60"/>
        <v>1.0054301713897844</v>
      </c>
      <c r="O199" s="46">
        <f t="shared" si="60"/>
        <v>1.0525384510684632</v>
      </c>
      <c r="P199" s="46">
        <f t="shared" si="60"/>
        <v>0.8450332470432973</v>
      </c>
      <c r="Q199" s="46">
        <f t="shared" si="60"/>
        <v>0.54932478828107123</v>
      </c>
      <c r="R199" s="46">
        <f t="shared" si="60"/>
        <v>0.59849521203830369</v>
      </c>
      <c r="S199" s="46">
        <f t="shared" si="60"/>
        <v>0.8033707865168539</v>
      </c>
      <c r="T199" s="46">
        <f t="shared" si="60"/>
        <v>1.2023669272785691</v>
      </c>
      <c r="U199" s="46">
        <f t="shared" si="60"/>
        <v>1.163188504960657</v>
      </c>
      <c r="V199" s="46">
        <f t="shared" si="60"/>
        <v>0.44910179640718562</v>
      </c>
      <c r="W199" s="46">
        <f t="shared" si="60"/>
        <v>0.73849794058364737</v>
      </c>
      <c r="X199" s="46">
        <f t="shared" si="60"/>
        <v>1.0353749999999999</v>
      </c>
      <c r="Y199" s="46">
        <f t="shared" si="60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247248</v>
      </c>
      <c r="C200" s="76">
        <f>SUM(E200:Y200)</f>
        <v>217358</v>
      </c>
      <c r="D200" s="75">
        <f>C200/B200</f>
        <v>0.87910923445285705</v>
      </c>
      <c r="E200" s="72"/>
      <c r="F200" s="72">
        <v>7100</v>
      </c>
      <c r="G200" s="72">
        <v>29014</v>
      </c>
      <c r="H200" s="72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7000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2000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337167</v>
      </c>
      <c r="D201" s="75">
        <f t="shared" si="58"/>
        <v>1.0073467022001268</v>
      </c>
      <c r="E201" s="97"/>
      <c r="F201" s="97">
        <v>13121</v>
      </c>
      <c r="G201" s="97">
        <v>29014</v>
      </c>
      <c r="H201" s="97">
        <v>52320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46977.120000000003</v>
      </c>
      <c r="C202" s="76">
        <f>C200*0.19</f>
        <v>41298.020000000004</v>
      </c>
      <c r="D202" s="75">
        <f t="shared" si="58"/>
        <v>0.87910923445285705</v>
      </c>
      <c r="E202" s="72">
        <f t="shared" ref="E202:J202" si="61">E200*0.19</f>
        <v>0</v>
      </c>
      <c r="F202" s="72">
        <f t="shared" si="61"/>
        <v>1349</v>
      </c>
      <c r="G202" s="72">
        <f t="shared" si="61"/>
        <v>5512.66</v>
      </c>
      <c r="H202" s="72">
        <f t="shared" si="61"/>
        <v>5194.41</v>
      </c>
      <c r="I202" s="72">
        <f t="shared" si="61"/>
        <v>1197</v>
      </c>
      <c r="J202" s="72">
        <f t="shared" si="61"/>
        <v>228</v>
      </c>
      <c r="K202" s="72">
        <f>K200*0.19</f>
        <v>380</v>
      </c>
      <c r="L202" s="72">
        <f t="shared" ref="L202:Y202" si="62">L200*0.19</f>
        <v>3186.11</v>
      </c>
      <c r="M202" s="72">
        <f t="shared" si="62"/>
        <v>741</v>
      </c>
      <c r="N202" s="72">
        <f t="shared" si="62"/>
        <v>1330</v>
      </c>
      <c r="O202" s="72">
        <f t="shared" si="62"/>
        <v>1754.84</v>
      </c>
      <c r="P202" s="72">
        <f t="shared" si="62"/>
        <v>3011.5</v>
      </c>
      <c r="Q202" s="72">
        <f t="shared" si="62"/>
        <v>324.33</v>
      </c>
      <c r="R202" s="72">
        <f t="shared" si="62"/>
        <v>285</v>
      </c>
      <c r="S202" s="72">
        <f t="shared" si="62"/>
        <v>380</v>
      </c>
      <c r="T202" s="72">
        <f t="shared" si="62"/>
        <v>7788.67</v>
      </c>
      <c r="U202" s="72">
        <f t="shared" si="62"/>
        <v>617.5</v>
      </c>
      <c r="V202" s="72">
        <f t="shared" si="62"/>
        <v>0</v>
      </c>
      <c r="W202" s="72">
        <f t="shared" si="62"/>
        <v>1917.29</v>
      </c>
      <c r="X202" s="72">
        <f t="shared" si="62"/>
        <v>3820.71</v>
      </c>
      <c r="Y202" s="72">
        <f t="shared" si="62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0.73869761105202147</v>
      </c>
      <c r="C203" s="75">
        <f>C200/C201</f>
        <v>0.6446597680081384</v>
      </c>
      <c r="D203" s="75"/>
      <c r="E203" s="46"/>
      <c r="F203" s="46"/>
      <c r="G203" s="46">
        <f t="shared" ref="G203:N203" si="63">G200/G201</f>
        <v>1</v>
      </c>
      <c r="H203" s="46">
        <f t="shared" si="63"/>
        <v>0.52253440366972481</v>
      </c>
      <c r="I203" s="46">
        <f t="shared" si="63"/>
        <v>0.37245048773278155</v>
      </c>
      <c r="J203" s="46">
        <f t="shared" si="63"/>
        <v>0.24257125530624621</v>
      </c>
      <c r="K203" s="46">
        <f t="shared" si="63"/>
        <v>1.0065425264217414</v>
      </c>
      <c r="L203" s="46">
        <f t="shared" si="63"/>
        <v>0.76365043945534861</v>
      </c>
      <c r="M203" s="46">
        <f t="shared" si="63"/>
        <v>0.32723611344185266</v>
      </c>
      <c r="N203" s="46">
        <f t="shared" si="63"/>
        <v>0.55432372505543237</v>
      </c>
      <c r="O203" s="46">
        <f t="shared" ref="O203:U203" si="64">O200/O201</f>
        <v>0.69147263607097398</v>
      </c>
      <c r="P203" s="46">
        <f t="shared" si="64"/>
        <v>0.84474764163513294</v>
      </c>
      <c r="Q203" s="46">
        <f t="shared" si="64"/>
        <v>0.16446671162925136</v>
      </c>
      <c r="R203" s="46">
        <f t="shared" si="64"/>
        <v>0.66666666666666663</v>
      </c>
      <c r="S203" s="46">
        <f t="shared" si="64"/>
        <v>0.29214139643587494</v>
      </c>
      <c r="T203" s="46">
        <f t="shared" si="64"/>
        <v>0.76832102560257898</v>
      </c>
      <c r="U203" s="46">
        <f t="shared" si="64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58"/>
        <v>#DIV/0!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58"/>
        <v>#DIV/0!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58"/>
        <v>#DIV/0!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58"/>
        <v>#DIV/0!</v>
      </c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200188.32</v>
      </c>
      <c r="C209" s="72">
        <f>C207+C205+C202+C198+C194</f>
        <v>163652.77000000002</v>
      </c>
      <c r="D209" s="75">
        <f t="shared" si="58"/>
        <v>0.81749409755773972</v>
      </c>
      <c r="E209" s="72">
        <f>E207+E205+E202+E198+E194</f>
        <v>1230.9000000000001</v>
      </c>
      <c r="F209" s="72">
        <f t="shared" ref="F209:Y209" si="65">F207+F205+F202+F198+F194</f>
        <v>4514</v>
      </c>
      <c r="G209" s="72">
        <f t="shared" si="65"/>
        <v>17807.41</v>
      </c>
      <c r="H209" s="72">
        <f t="shared" si="65"/>
        <v>14773.11</v>
      </c>
      <c r="I209" s="72">
        <f t="shared" si="65"/>
        <v>6737.4</v>
      </c>
      <c r="J209" s="72">
        <f t="shared" si="65"/>
        <v>6171</v>
      </c>
      <c r="K209" s="72">
        <f>K207+K205+K202+K198+K194</f>
        <v>1959.2</v>
      </c>
      <c r="L209" s="72">
        <f t="shared" si="65"/>
        <v>10319.36</v>
      </c>
      <c r="M209" s="72">
        <f t="shared" si="65"/>
        <v>6174.3</v>
      </c>
      <c r="N209" s="72">
        <f t="shared" si="65"/>
        <v>6442.45</v>
      </c>
      <c r="O209" s="72">
        <f t="shared" si="65"/>
        <v>5485.49</v>
      </c>
      <c r="P209" s="72">
        <f t="shared" si="65"/>
        <v>10606.45</v>
      </c>
      <c r="Q209" s="72">
        <f t="shared" si="65"/>
        <v>4548.0300000000007</v>
      </c>
      <c r="R209" s="72">
        <f t="shared" si="65"/>
        <v>2685</v>
      </c>
      <c r="S209" s="72">
        <f t="shared" si="65"/>
        <v>4074.3500000000004</v>
      </c>
      <c r="T209" s="72">
        <f t="shared" si="65"/>
        <v>22328.77</v>
      </c>
      <c r="U209" s="72">
        <f t="shared" si="65"/>
        <v>2519.5</v>
      </c>
      <c r="V209" s="72">
        <f t="shared" si="65"/>
        <v>711</v>
      </c>
      <c r="W209" s="72">
        <f t="shared" si="65"/>
        <v>5934.8899999999994</v>
      </c>
      <c r="X209" s="72">
        <f t="shared" si="65"/>
        <v>19080.66</v>
      </c>
      <c r="Y209" s="72">
        <f t="shared" si="65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58"/>
        <v>1.0202702702702702</v>
      </c>
      <c r="E210" s="72">
        <v>610</v>
      </c>
      <c r="F210" s="72">
        <v>1904.5</v>
      </c>
      <c r="G210" s="72">
        <v>5803</v>
      </c>
      <c r="H210" s="72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29.7</v>
      </c>
      <c r="C211" s="54">
        <f>C209/C210*10</f>
        <v>23.48414255271825</v>
      </c>
      <c r="D211" s="75">
        <f t="shared" si="58"/>
        <v>0.79071187046189395</v>
      </c>
      <c r="E211" s="55">
        <f>E209/E210*10</f>
        <v>20.178688524590168</v>
      </c>
      <c r="F211" s="55">
        <f t="shared" ref="F211:Y211" si="66">F209/F210*10</f>
        <v>23.701758991861382</v>
      </c>
      <c r="G211" s="55">
        <f t="shared" si="66"/>
        <v>30.686558676546611</v>
      </c>
      <c r="H211" s="55">
        <f t="shared" si="66"/>
        <v>21.177049885321104</v>
      </c>
      <c r="I211" s="55">
        <f t="shared" si="66"/>
        <v>24.340317919075144</v>
      </c>
      <c r="J211" s="55">
        <f t="shared" si="66"/>
        <v>20.791778975741238</v>
      </c>
      <c r="K211" s="55">
        <f>K209/K210*10</f>
        <v>27.401398601398604</v>
      </c>
      <c r="L211" s="55">
        <f t="shared" si="66"/>
        <v>16.447816385081289</v>
      </c>
      <c r="M211" s="55">
        <f t="shared" si="66"/>
        <v>23.029839612085045</v>
      </c>
      <c r="N211" s="55">
        <f t="shared" si="66"/>
        <v>25.504552652414883</v>
      </c>
      <c r="O211" s="55">
        <v>26.4</v>
      </c>
      <c r="P211" s="55">
        <f t="shared" si="66"/>
        <v>25.121861676930365</v>
      </c>
      <c r="Q211" s="55">
        <f t="shared" si="66"/>
        <v>22.785721442885777</v>
      </c>
      <c r="R211" s="55">
        <f t="shared" si="66"/>
        <v>19.888888888888889</v>
      </c>
      <c r="S211" s="55">
        <f t="shared" si="66"/>
        <v>19.836173320350536</v>
      </c>
      <c r="T211" s="55">
        <f t="shared" si="66"/>
        <v>27.900499812570288</v>
      </c>
      <c r="U211" s="55">
        <f t="shared" si="66"/>
        <v>22.988138686131386</v>
      </c>
      <c r="V211" s="55">
        <v>23.6</v>
      </c>
      <c r="W211" s="55">
        <f t="shared" si="66"/>
        <v>24.273578732106337</v>
      </c>
      <c r="X211" s="55">
        <f>X209/X210*10</f>
        <v>23.862756378189097</v>
      </c>
      <c r="Y211" s="55">
        <f t="shared" si="66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60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60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</row>
    <row r="222" spans="1:45" ht="20.45" hidden="1" customHeight="1" x14ac:dyDescent="0.25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78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67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67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67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0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67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0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67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2021-10-12T11:49:09Z</cp:lastPrinted>
  <dcterms:created xsi:type="dcterms:W3CDTF">2017-06-08T05:54:08Z</dcterms:created>
  <dcterms:modified xsi:type="dcterms:W3CDTF">2021-10-15T10:08:42Z</dcterms:modified>
</cp:coreProperties>
</file>