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730" windowHeight="7815" activeTab="1"/>
  </bookViews>
  <sheets>
    <sheet name="перечень" sheetId="1" r:id="rId1"/>
    <sheet name="реестр" sheetId="2" r:id="rId2"/>
  </sheets>
  <definedNames>
    <definedName name="_xlnm.Print_Titles" localSheetId="0">перечень!$26:$26</definedName>
    <definedName name="_xlnm.Print_Titles" localSheetId="1">реестр!$26:$26</definedName>
    <definedName name="_xlnm.Print_Area" localSheetId="0">перечень!$A$1:$V$803</definedName>
    <definedName name="_xlnm.Print_Area" localSheetId="1">реестр!$A$1:$Q$804</definedName>
  </definedNames>
  <calcPr calcId="145621"/>
</workbook>
</file>

<file path=xl/calcChain.xml><?xml version="1.0" encoding="utf-8"?>
<calcChain xmlns="http://schemas.openxmlformats.org/spreadsheetml/2006/main">
  <c r="C140" i="2" l="1"/>
  <c r="M294" i="2" l="1"/>
  <c r="M296" i="2" s="1"/>
  <c r="L294" i="2"/>
  <c r="L296" i="2" s="1"/>
  <c r="K294" i="2"/>
  <c r="J294" i="2"/>
  <c r="I294" i="2"/>
  <c r="H294" i="2"/>
  <c r="G294" i="2"/>
  <c r="F294" i="2"/>
  <c r="D294" i="2"/>
  <c r="O294" i="2"/>
  <c r="O296" i="2" s="1"/>
  <c r="K294" i="1"/>
  <c r="J294" i="1"/>
  <c r="H294" i="1"/>
  <c r="I294" i="1"/>
  <c r="M293" i="1"/>
  <c r="M294" i="1" s="1"/>
  <c r="R294" i="1" s="1"/>
  <c r="R216" i="1"/>
  <c r="R200" i="1"/>
  <c r="R201" i="1"/>
  <c r="R202" i="1"/>
  <c r="R203" i="1"/>
  <c r="R204" i="1"/>
  <c r="R205" i="1"/>
  <c r="R206" i="1"/>
  <c r="R207" i="1"/>
  <c r="D554" i="2"/>
  <c r="F554" i="2"/>
  <c r="G554" i="2"/>
  <c r="C362" i="2"/>
  <c r="C361" i="2"/>
  <c r="E96" i="2"/>
  <c r="E363" i="2"/>
  <c r="C734" i="2"/>
  <c r="C735" i="2"/>
  <c r="C736" i="2"/>
  <c r="C737" i="2"/>
  <c r="C730" i="2"/>
  <c r="C731" i="2"/>
  <c r="C732" i="2"/>
  <c r="C733" i="2"/>
  <c r="C729" i="2"/>
  <c r="C471" i="2"/>
  <c r="D597" i="2"/>
  <c r="F597" i="2"/>
  <c r="G597" i="2"/>
  <c r="C596" i="2"/>
  <c r="C595" i="2"/>
  <c r="C594" i="2"/>
  <c r="C597" i="2" s="1"/>
  <c r="D633" i="2"/>
  <c r="E633" i="2"/>
  <c r="F633" i="2"/>
  <c r="G633" i="2"/>
  <c r="M381" i="1"/>
  <c r="Q381" i="1"/>
  <c r="R596" i="1"/>
  <c r="R595" i="1"/>
  <c r="R594" i="1"/>
  <c r="I597" i="1"/>
  <c r="R597" i="1" s="1"/>
  <c r="J597" i="1"/>
  <c r="K597" i="1"/>
  <c r="M597" i="1"/>
  <c r="H597" i="1"/>
  <c r="H340" i="1"/>
  <c r="I340" i="1"/>
  <c r="J340" i="1"/>
  <c r="K340" i="1"/>
  <c r="M340" i="1"/>
  <c r="D67" i="2"/>
  <c r="C66" i="2"/>
  <c r="C65" i="2"/>
  <c r="C67" i="2" s="1"/>
  <c r="I67" i="1"/>
  <c r="J67" i="1"/>
  <c r="K67" i="1"/>
  <c r="M67" i="1"/>
  <c r="Q67" i="1"/>
  <c r="H67" i="1"/>
  <c r="E592" i="2"/>
  <c r="D208" i="2"/>
  <c r="E208" i="2"/>
  <c r="F208" i="2"/>
  <c r="G208" i="2"/>
  <c r="J208" i="2"/>
  <c r="K208" i="2"/>
  <c r="K296" i="2" s="1"/>
  <c r="C199" i="2"/>
  <c r="C200" i="2"/>
  <c r="C201" i="2"/>
  <c r="C202" i="2"/>
  <c r="C203" i="2"/>
  <c r="C204" i="2"/>
  <c r="C205" i="2"/>
  <c r="C206" i="2"/>
  <c r="C207" i="2"/>
  <c r="C198" i="2"/>
  <c r="I208" i="1"/>
  <c r="J208" i="1"/>
  <c r="K208" i="1"/>
  <c r="M208" i="1"/>
  <c r="Q208" i="1"/>
  <c r="H208" i="1"/>
  <c r="C492" i="2"/>
  <c r="D680" i="2"/>
  <c r="E680" i="2"/>
  <c r="F680" i="2"/>
  <c r="G680" i="2"/>
  <c r="C674" i="2"/>
  <c r="C675" i="2"/>
  <c r="C676" i="2"/>
  <c r="C677" i="2"/>
  <c r="C678" i="2"/>
  <c r="C679" i="2"/>
  <c r="C673" i="2"/>
  <c r="C680" i="2" s="1"/>
  <c r="I680" i="1"/>
  <c r="J680" i="1"/>
  <c r="K680" i="1"/>
  <c r="H680" i="1"/>
  <c r="M679" i="1"/>
  <c r="R679" i="1"/>
  <c r="C46" i="2"/>
  <c r="C47" i="2"/>
  <c r="C48" i="2" s="1"/>
  <c r="C45" i="2"/>
  <c r="F48" i="2"/>
  <c r="G48" i="2"/>
  <c r="I48" i="1"/>
  <c r="R48" i="1" s="1"/>
  <c r="J48" i="1"/>
  <c r="K48" i="1"/>
  <c r="M48" i="1"/>
  <c r="H48" i="1"/>
  <c r="D588" i="2"/>
  <c r="F588" i="2"/>
  <c r="G588" i="2"/>
  <c r="C588" i="2"/>
  <c r="I588" i="1"/>
  <c r="J588" i="1"/>
  <c r="K588" i="1"/>
  <c r="M588" i="1"/>
  <c r="R588" i="1" s="1"/>
  <c r="Q588" i="1"/>
  <c r="H588" i="1"/>
  <c r="D332" i="2"/>
  <c r="F332" i="2"/>
  <c r="G332" i="2"/>
  <c r="C332" i="2"/>
  <c r="R331" i="1"/>
  <c r="I332" i="1"/>
  <c r="R332" i="1" s="1"/>
  <c r="J332" i="1"/>
  <c r="K332" i="1"/>
  <c r="M332" i="1"/>
  <c r="Q332" i="1"/>
  <c r="H332" i="1"/>
  <c r="C591" i="2"/>
  <c r="D63" i="2"/>
  <c r="E63" i="2"/>
  <c r="C62" i="2"/>
  <c r="C63" i="2" s="1"/>
  <c r="D605" i="2"/>
  <c r="E605" i="2"/>
  <c r="C603" i="2"/>
  <c r="C604" i="2"/>
  <c r="C602" i="2"/>
  <c r="Q605" i="1"/>
  <c r="M605" i="1"/>
  <c r="D355" i="2"/>
  <c r="E355" i="2"/>
  <c r="C351" i="2"/>
  <c r="C352" i="2"/>
  <c r="C353" i="2"/>
  <c r="C354" i="2"/>
  <c r="C350" i="2"/>
  <c r="Q355" i="1"/>
  <c r="M355" i="1"/>
  <c r="D80" i="2"/>
  <c r="E80" i="2"/>
  <c r="F80" i="2"/>
  <c r="G80" i="2"/>
  <c r="C76" i="2"/>
  <c r="C77" i="2"/>
  <c r="C78" i="2"/>
  <c r="C79" i="2"/>
  <c r="C75" i="2"/>
  <c r="Q80" i="1"/>
  <c r="L608" i="2"/>
  <c r="M608" i="2"/>
  <c r="C608" i="2"/>
  <c r="F359" i="2"/>
  <c r="G359" i="2"/>
  <c r="L359" i="2"/>
  <c r="M359" i="2"/>
  <c r="M556" i="2" s="1"/>
  <c r="C358" i="2"/>
  <c r="C359" i="2"/>
  <c r="C357" i="2"/>
  <c r="Q359" i="1"/>
  <c r="M359" i="1"/>
  <c r="D85" i="2"/>
  <c r="E85" i="2"/>
  <c r="F85" i="2"/>
  <c r="G85" i="2"/>
  <c r="C83" i="2"/>
  <c r="C85" i="2" s="1"/>
  <c r="C84" i="2"/>
  <c r="C82" i="2"/>
  <c r="F572" i="2"/>
  <c r="G572" i="2"/>
  <c r="J572" i="2"/>
  <c r="K572" i="2"/>
  <c r="C569" i="2"/>
  <c r="C572" i="2" s="1"/>
  <c r="I572" i="1"/>
  <c r="J572" i="1"/>
  <c r="K572" i="1"/>
  <c r="M572" i="1"/>
  <c r="R572" i="1" s="1"/>
  <c r="Q572" i="1"/>
  <c r="H572" i="1"/>
  <c r="D311" i="2"/>
  <c r="F311" i="2"/>
  <c r="G311" i="2"/>
  <c r="C308" i="2"/>
  <c r="C309" i="2"/>
  <c r="C310" i="2"/>
  <c r="C307" i="2"/>
  <c r="R310" i="1"/>
  <c r="R309" i="1"/>
  <c r="R308" i="1"/>
  <c r="R307" i="1"/>
  <c r="I311" i="1"/>
  <c r="J311" i="1"/>
  <c r="K311" i="1"/>
  <c r="M311" i="1"/>
  <c r="Q311" i="1"/>
  <c r="H311" i="1"/>
  <c r="H556" i="1" s="1"/>
  <c r="R39" i="1"/>
  <c r="R38" i="1"/>
  <c r="R37" i="1"/>
  <c r="M40" i="1"/>
  <c r="R40" i="1" s="1"/>
  <c r="Q40" i="1"/>
  <c r="C38" i="2"/>
  <c r="C39" i="2"/>
  <c r="C37" i="2"/>
  <c r="D40" i="2"/>
  <c r="E40" i="2"/>
  <c r="F40" i="2"/>
  <c r="G40" i="2"/>
  <c r="I40" i="1"/>
  <c r="J40" i="1"/>
  <c r="K40" i="1"/>
  <c r="H40" i="1"/>
  <c r="C657" i="2"/>
  <c r="C658" i="2" s="1"/>
  <c r="D658" i="2"/>
  <c r="I658" i="1"/>
  <c r="J658" i="1"/>
  <c r="K658" i="1"/>
  <c r="M658" i="1"/>
  <c r="Q658" i="1"/>
  <c r="H658" i="1"/>
  <c r="C408" i="2"/>
  <c r="C409" i="2"/>
  <c r="C407" i="2"/>
  <c r="D410" i="2"/>
  <c r="F410" i="2"/>
  <c r="G410" i="2"/>
  <c r="R409" i="1"/>
  <c r="R408" i="1"/>
  <c r="R407" i="1"/>
  <c r="I410" i="1"/>
  <c r="J410" i="1"/>
  <c r="K410" i="1"/>
  <c r="M410" i="1"/>
  <c r="R410" i="1" s="1"/>
  <c r="Q410" i="1"/>
  <c r="H410" i="1"/>
  <c r="R657" i="1"/>
  <c r="D137" i="2"/>
  <c r="F137" i="2"/>
  <c r="G137" i="2"/>
  <c r="C135" i="2"/>
  <c r="C136" i="2"/>
  <c r="C134" i="2"/>
  <c r="R136" i="1"/>
  <c r="R135" i="1"/>
  <c r="R134" i="1"/>
  <c r="I137" i="1"/>
  <c r="J137" i="1"/>
  <c r="K137" i="1"/>
  <c r="M137" i="1"/>
  <c r="Q137" i="1"/>
  <c r="H137" i="1"/>
  <c r="D727" i="2"/>
  <c r="F727" i="2"/>
  <c r="G727" i="2"/>
  <c r="H727" i="2"/>
  <c r="I727" i="2"/>
  <c r="I800" i="2" s="1"/>
  <c r="C699" i="2"/>
  <c r="C725" i="2"/>
  <c r="C726" i="2"/>
  <c r="C509" i="2"/>
  <c r="Q597" i="1"/>
  <c r="D340" i="2"/>
  <c r="F340" i="2"/>
  <c r="G340" i="2"/>
  <c r="C340" i="2"/>
  <c r="Q340" i="1"/>
  <c r="I348" i="1"/>
  <c r="R348" i="1" s="1"/>
  <c r="J348" i="1"/>
  <c r="K348" i="1"/>
  <c r="M348" i="1"/>
  <c r="Q348" i="1"/>
  <c r="H348" i="1"/>
  <c r="D348" i="2"/>
  <c r="F348" i="2"/>
  <c r="G348" i="2"/>
  <c r="D448" i="2"/>
  <c r="F448" i="2"/>
  <c r="G448" i="2"/>
  <c r="L448" i="2"/>
  <c r="M448" i="2"/>
  <c r="C447" i="2"/>
  <c r="R447" i="1"/>
  <c r="I448" i="1"/>
  <c r="J448" i="1"/>
  <c r="K448" i="1"/>
  <c r="M448" i="1"/>
  <c r="Q448" i="1"/>
  <c r="H448" i="1"/>
  <c r="C103" i="2"/>
  <c r="N554" i="2"/>
  <c r="N556" i="2" s="1"/>
  <c r="N802" i="2" s="1"/>
  <c r="O554" i="2"/>
  <c r="O556" i="2"/>
  <c r="H554" i="2"/>
  <c r="I554" i="2"/>
  <c r="J554" i="2"/>
  <c r="K554" i="2"/>
  <c r="I554" i="1"/>
  <c r="J554" i="1"/>
  <c r="K554" i="1"/>
  <c r="Q554" i="1"/>
  <c r="H554" i="1"/>
  <c r="M553" i="1"/>
  <c r="M554" i="1" s="1"/>
  <c r="C578" i="2"/>
  <c r="C590" i="2"/>
  <c r="C592" i="2" s="1"/>
  <c r="H305" i="1"/>
  <c r="R198" i="1"/>
  <c r="R72" i="1"/>
  <c r="R71" i="1"/>
  <c r="R70" i="1"/>
  <c r="R69" i="1"/>
  <c r="R56" i="1"/>
  <c r="R55" i="1"/>
  <c r="R54" i="1"/>
  <c r="R53" i="1"/>
  <c r="R52" i="1"/>
  <c r="R51" i="1"/>
  <c r="R50" i="1"/>
  <c r="R42" i="1"/>
  <c r="C155" i="2"/>
  <c r="C156" i="2"/>
  <c r="C157" i="2"/>
  <c r="C154" i="2"/>
  <c r="C158" i="2"/>
  <c r="H30" i="1"/>
  <c r="C211" i="2"/>
  <c r="C212" i="2"/>
  <c r="C213" i="2"/>
  <c r="C214" i="2"/>
  <c r="C215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10" i="2"/>
  <c r="C151" i="2"/>
  <c r="C150" i="2"/>
  <c r="C147" i="2"/>
  <c r="C148" i="2"/>
  <c r="C141" i="2"/>
  <c r="C142" i="2"/>
  <c r="C143" i="2"/>
  <c r="C144" i="2"/>
  <c r="C139" i="2"/>
  <c r="C131" i="2"/>
  <c r="C132" i="2" s="1"/>
  <c r="C88" i="2"/>
  <c r="C89" i="2"/>
  <c r="C90" i="2"/>
  <c r="C91" i="2"/>
  <c r="C92" i="2"/>
  <c r="C93" i="2"/>
  <c r="C94" i="2"/>
  <c r="C95" i="2"/>
  <c r="C87" i="2"/>
  <c r="C59" i="2"/>
  <c r="C60" i="2" s="1"/>
  <c r="C51" i="2"/>
  <c r="C52" i="2"/>
  <c r="C53" i="2"/>
  <c r="C54" i="2"/>
  <c r="C55" i="2"/>
  <c r="C56" i="2"/>
  <c r="C50" i="2"/>
  <c r="C42" i="2"/>
  <c r="C43" i="2" s="1"/>
  <c r="C33" i="2"/>
  <c r="C34" i="2"/>
  <c r="C32" i="2"/>
  <c r="C35" i="2" s="1"/>
  <c r="C29" i="2"/>
  <c r="C30" i="2" s="1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13" i="2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I633" i="1"/>
  <c r="J633" i="1"/>
  <c r="K633" i="1"/>
  <c r="M633" i="1"/>
  <c r="Q633" i="1"/>
  <c r="H633" i="1"/>
  <c r="C366" i="2"/>
  <c r="C381" i="2" s="1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65" i="2"/>
  <c r="D381" i="2"/>
  <c r="E381" i="2"/>
  <c r="F381" i="2"/>
  <c r="G381" i="2"/>
  <c r="J381" i="2"/>
  <c r="J556" i="2" s="1"/>
  <c r="K381" i="2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I381" i="1"/>
  <c r="J381" i="1"/>
  <c r="K381" i="1"/>
  <c r="H381" i="1"/>
  <c r="D114" i="2"/>
  <c r="E114" i="2"/>
  <c r="F114" i="2"/>
  <c r="G114" i="2"/>
  <c r="C99" i="2"/>
  <c r="C100" i="2"/>
  <c r="C101" i="2"/>
  <c r="C102" i="2"/>
  <c r="C104" i="2"/>
  <c r="C105" i="2"/>
  <c r="C106" i="2"/>
  <c r="C107" i="2"/>
  <c r="C108" i="2"/>
  <c r="C109" i="2"/>
  <c r="C110" i="2"/>
  <c r="C111" i="2"/>
  <c r="C112" i="2"/>
  <c r="C113" i="2"/>
  <c r="C98" i="2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I114" i="1"/>
  <c r="J114" i="1"/>
  <c r="K114" i="1"/>
  <c r="M114" i="1"/>
  <c r="R114" i="1" s="1"/>
  <c r="Q114" i="1"/>
  <c r="H114" i="1"/>
  <c r="D600" i="2"/>
  <c r="E600" i="2"/>
  <c r="E800" i="2" s="1"/>
  <c r="C599" i="2"/>
  <c r="C600" i="2"/>
  <c r="R599" i="1"/>
  <c r="I600" i="1"/>
  <c r="J600" i="1"/>
  <c r="K600" i="1"/>
  <c r="M600" i="1"/>
  <c r="Q600" i="1"/>
  <c r="H600" i="1"/>
  <c r="C343" i="2"/>
  <c r="C344" i="2"/>
  <c r="C345" i="2"/>
  <c r="C347" i="2"/>
  <c r="C342" i="2"/>
  <c r="C70" i="2"/>
  <c r="C71" i="2"/>
  <c r="C72" i="2"/>
  <c r="C69" i="2"/>
  <c r="D73" i="2"/>
  <c r="E73" i="2"/>
  <c r="F73" i="2"/>
  <c r="G73" i="2"/>
  <c r="M73" i="1"/>
  <c r="R73" i="1" s="1"/>
  <c r="Q73" i="1"/>
  <c r="I73" i="1"/>
  <c r="J73" i="1"/>
  <c r="K73" i="1"/>
  <c r="H73" i="1"/>
  <c r="H80" i="1"/>
  <c r="D30" i="2"/>
  <c r="F35" i="2"/>
  <c r="G35" i="2"/>
  <c r="D43" i="2"/>
  <c r="F43" i="2"/>
  <c r="G43" i="2"/>
  <c r="D57" i="2"/>
  <c r="F57" i="2"/>
  <c r="G57" i="2"/>
  <c r="F60" i="2"/>
  <c r="G60" i="2"/>
  <c r="D96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D129" i="2"/>
  <c r="F129" i="2"/>
  <c r="G129" i="2"/>
  <c r="F132" i="2"/>
  <c r="G132" i="2"/>
  <c r="D145" i="2"/>
  <c r="F145" i="2"/>
  <c r="G145" i="2"/>
  <c r="F148" i="2"/>
  <c r="G148" i="2"/>
  <c r="D152" i="2"/>
  <c r="F152" i="2"/>
  <c r="G152" i="2"/>
  <c r="D158" i="2"/>
  <c r="E158" i="2"/>
  <c r="F158" i="2"/>
  <c r="G158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D177" i="2"/>
  <c r="F177" i="2"/>
  <c r="G177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D196" i="2"/>
  <c r="F196" i="2"/>
  <c r="G196" i="2"/>
  <c r="H196" i="2"/>
  <c r="I196" i="2"/>
  <c r="I296" i="2" s="1"/>
  <c r="C301" i="2"/>
  <c r="D301" i="2"/>
  <c r="F301" i="2"/>
  <c r="G301" i="2"/>
  <c r="C305" i="2"/>
  <c r="F305" i="2"/>
  <c r="G305" i="2"/>
  <c r="C314" i="2"/>
  <c r="D314" i="2"/>
  <c r="C319" i="2"/>
  <c r="D319" i="2"/>
  <c r="F319" i="2"/>
  <c r="G319" i="2"/>
  <c r="C326" i="2"/>
  <c r="D326" i="2"/>
  <c r="F326" i="2"/>
  <c r="G326" i="2"/>
  <c r="C337" i="2"/>
  <c r="F337" i="2"/>
  <c r="G337" i="2"/>
  <c r="D363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D402" i="2"/>
  <c r="F402" i="2"/>
  <c r="G402" i="2"/>
  <c r="C405" i="2"/>
  <c r="D405" i="2"/>
  <c r="C417" i="2"/>
  <c r="D417" i="2"/>
  <c r="F417" i="2"/>
  <c r="G417" i="2"/>
  <c r="C420" i="2"/>
  <c r="F420" i="2"/>
  <c r="G420" i="2"/>
  <c r="C423" i="2"/>
  <c r="F423" i="2"/>
  <c r="G423" i="2"/>
  <c r="C428" i="2"/>
  <c r="D428" i="2"/>
  <c r="E428" i="2"/>
  <c r="F428" i="2"/>
  <c r="G428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2" i="2"/>
  <c r="C473" i="2"/>
  <c r="C474" i="2"/>
  <c r="C475" i="2"/>
  <c r="C476" i="2"/>
  <c r="C477" i="2"/>
  <c r="D478" i="2"/>
  <c r="F478" i="2"/>
  <c r="G478" i="2"/>
  <c r="H478" i="2"/>
  <c r="H556" i="2"/>
  <c r="I478" i="2"/>
  <c r="C480" i="2"/>
  <c r="C481" i="2"/>
  <c r="C482" i="2"/>
  <c r="C483" i="2"/>
  <c r="C484" i="2"/>
  <c r="C485" i="2"/>
  <c r="D486" i="2"/>
  <c r="F486" i="2"/>
  <c r="G486" i="2"/>
  <c r="C488" i="2"/>
  <c r="C489" i="2"/>
  <c r="C490" i="2"/>
  <c r="C491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60" i="2"/>
  <c r="F560" i="2"/>
  <c r="G560" i="2"/>
  <c r="C563" i="2"/>
  <c r="F563" i="2"/>
  <c r="G563" i="2"/>
  <c r="C567" i="2"/>
  <c r="F567" i="2"/>
  <c r="G567" i="2"/>
  <c r="C576" i="2"/>
  <c r="D576" i="2"/>
  <c r="L576" i="2"/>
  <c r="M576" i="2"/>
  <c r="M800" i="2" s="1"/>
  <c r="M802" i="2" s="1"/>
  <c r="F579" i="2"/>
  <c r="G579" i="2"/>
  <c r="C583" i="2"/>
  <c r="D583" i="2"/>
  <c r="F583" i="2"/>
  <c r="G583" i="2"/>
  <c r="D592" i="2"/>
  <c r="C611" i="2"/>
  <c r="D611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D652" i="2"/>
  <c r="F652" i="2"/>
  <c r="G652" i="2"/>
  <c r="C655" i="2"/>
  <c r="D655" i="2"/>
  <c r="F655" i="2"/>
  <c r="G655" i="2"/>
  <c r="C665" i="2"/>
  <c r="D665" i="2"/>
  <c r="F665" i="2"/>
  <c r="G665" i="2"/>
  <c r="C668" i="2"/>
  <c r="F668" i="2"/>
  <c r="G668" i="2"/>
  <c r="C671" i="2"/>
  <c r="F671" i="2"/>
  <c r="G67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D697" i="2"/>
  <c r="F697" i="2"/>
  <c r="G697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D738" i="2"/>
  <c r="F738" i="2"/>
  <c r="G738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D798" i="2"/>
  <c r="F798" i="2"/>
  <c r="G798" i="2"/>
  <c r="H798" i="2"/>
  <c r="I798" i="2"/>
  <c r="J798" i="2"/>
  <c r="J800" i="2" s="1"/>
  <c r="K798" i="2"/>
  <c r="K800" i="2"/>
  <c r="R29" i="1"/>
  <c r="R30" i="1"/>
  <c r="I30" i="1"/>
  <c r="J30" i="1"/>
  <c r="K30" i="1"/>
  <c r="M30" i="1"/>
  <c r="Q30" i="1"/>
  <c r="R32" i="1"/>
  <c r="R33" i="1"/>
  <c r="R34" i="1"/>
  <c r="H35" i="1"/>
  <c r="I35" i="1"/>
  <c r="J35" i="1"/>
  <c r="K35" i="1"/>
  <c r="M35" i="1"/>
  <c r="Q35" i="1"/>
  <c r="H43" i="1"/>
  <c r="I43" i="1"/>
  <c r="R43" i="1" s="1"/>
  <c r="J43" i="1"/>
  <c r="K43" i="1"/>
  <c r="M43" i="1"/>
  <c r="Q43" i="1"/>
  <c r="R45" i="1"/>
  <c r="R47" i="1"/>
  <c r="Q48" i="1"/>
  <c r="H57" i="1"/>
  <c r="I57" i="1"/>
  <c r="J57" i="1"/>
  <c r="K57" i="1"/>
  <c r="M57" i="1"/>
  <c r="R57" i="1" s="1"/>
  <c r="Q57" i="1"/>
  <c r="R59" i="1"/>
  <c r="H60" i="1"/>
  <c r="I60" i="1"/>
  <c r="J60" i="1"/>
  <c r="K60" i="1"/>
  <c r="M60" i="1"/>
  <c r="Q60" i="1"/>
  <c r="R62" i="1"/>
  <c r="H63" i="1"/>
  <c r="I63" i="1"/>
  <c r="J63" i="1"/>
  <c r="K63" i="1"/>
  <c r="M63" i="1"/>
  <c r="R63" i="1" s="1"/>
  <c r="Q63" i="1"/>
  <c r="R65" i="1"/>
  <c r="R66" i="1"/>
  <c r="R75" i="1"/>
  <c r="R76" i="1"/>
  <c r="R77" i="1"/>
  <c r="R78" i="1"/>
  <c r="R79" i="1"/>
  <c r="I80" i="1"/>
  <c r="J80" i="1"/>
  <c r="K80" i="1"/>
  <c r="M80" i="1"/>
  <c r="R82" i="1"/>
  <c r="R83" i="1"/>
  <c r="R84" i="1"/>
  <c r="H85" i="1"/>
  <c r="I85" i="1"/>
  <c r="J85" i="1"/>
  <c r="K85" i="1"/>
  <c r="M85" i="1"/>
  <c r="Q85" i="1"/>
  <c r="R87" i="1"/>
  <c r="R88" i="1"/>
  <c r="R89" i="1"/>
  <c r="R90" i="1"/>
  <c r="R91" i="1"/>
  <c r="R92" i="1"/>
  <c r="R93" i="1"/>
  <c r="R94" i="1"/>
  <c r="R95" i="1"/>
  <c r="H96" i="1"/>
  <c r="I96" i="1"/>
  <c r="R96" i="1"/>
  <c r="J96" i="1"/>
  <c r="K96" i="1"/>
  <c r="M96" i="1"/>
  <c r="Q96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H129" i="1"/>
  <c r="I129" i="1"/>
  <c r="J129" i="1"/>
  <c r="K129" i="1"/>
  <c r="M129" i="1"/>
  <c r="R129" i="1" s="1"/>
  <c r="Q129" i="1"/>
  <c r="R131" i="1"/>
  <c r="H132" i="1"/>
  <c r="I132" i="1"/>
  <c r="J132" i="1"/>
  <c r="K132" i="1"/>
  <c r="M132" i="1"/>
  <c r="R132" i="1" s="1"/>
  <c r="Q132" i="1"/>
  <c r="R139" i="1"/>
  <c r="R140" i="1"/>
  <c r="R141" i="1"/>
  <c r="R142" i="1"/>
  <c r="R143" i="1"/>
  <c r="R144" i="1"/>
  <c r="H145" i="1"/>
  <c r="I145" i="1"/>
  <c r="J145" i="1"/>
  <c r="K145" i="1"/>
  <c r="M145" i="1"/>
  <c r="R145" i="1" s="1"/>
  <c r="Q145" i="1"/>
  <c r="H148" i="1"/>
  <c r="I148" i="1"/>
  <c r="J148" i="1"/>
  <c r="K148" i="1"/>
  <c r="M148" i="1"/>
  <c r="Q148" i="1"/>
  <c r="R150" i="1"/>
  <c r="R151" i="1"/>
  <c r="H152" i="1"/>
  <c r="I152" i="1"/>
  <c r="R152" i="1" s="1"/>
  <c r="J152" i="1"/>
  <c r="K152" i="1"/>
  <c r="M152" i="1"/>
  <c r="Q152" i="1"/>
  <c r="R154" i="1"/>
  <c r="R155" i="1"/>
  <c r="R156" i="1"/>
  <c r="R157" i="1"/>
  <c r="H158" i="1"/>
  <c r="I158" i="1"/>
  <c r="J158" i="1"/>
  <c r="K158" i="1"/>
  <c r="M158" i="1"/>
  <c r="R158" i="1"/>
  <c r="Q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H177" i="1"/>
  <c r="I177" i="1"/>
  <c r="R177" i="1" s="1"/>
  <c r="J177" i="1"/>
  <c r="K177" i="1"/>
  <c r="M177" i="1"/>
  <c r="Q177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H196" i="1"/>
  <c r="I196" i="1"/>
  <c r="J196" i="1"/>
  <c r="K196" i="1"/>
  <c r="M196" i="1"/>
  <c r="R196" i="1"/>
  <c r="Q196" i="1"/>
  <c r="R199" i="1"/>
  <c r="R299" i="1"/>
  <c r="R300" i="1"/>
  <c r="H301" i="1"/>
  <c r="I301" i="1"/>
  <c r="J301" i="1"/>
  <c r="K301" i="1"/>
  <c r="M301" i="1"/>
  <c r="Q301" i="1"/>
  <c r="R303" i="1"/>
  <c r="R304" i="1"/>
  <c r="I305" i="1"/>
  <c r="J305" i="1"/>
  <c r="K305" i="1"/>
  <c r="M305" i="1"/>
  <c r="R305" i="1" s="1"/>
  <c r="Q305" i="1"/>
  <c r="R313" i="1"/>
  <c r="H314" i="1"/>
  <c r="I314" i="1"/>
  <c r="R314" i="1" s="1"/>
  <c r="J314" i="1"/>
  <c r="K314" i="1"/>
  <c r="M314" i="1"/>
  <c r="Q314" i="1"/>
  <c r="R316" i="1"/>
  <c r="R317" i="1"/>
  <c r="R318" i="1"/>
  <c r="H319" i="1"/>
  <c r="I319" i="1"/>
  <c r="J319" i="1"/>
  <c r="K319" i="1"/>
  <c r="M319" i="1"/>
  <c r="R319" i="1" s="1"/>
  <c r="Q319" i="1"/>
  <c r="R321" i="1"/>
  <c r="R322" i="1"/>
  <c r="R323" i="1"/>
  <c r="R324" i="1"/>
  <c r="R325" i="1"/>
  <c r="H326" i="1"/>
  <c r="I326" i="1"/>
  <c r="J326" i="1"/>
  <c r="K326" i="1"/>
  <c r="M326" i="1"/>
  <c r="Q326" i="1"/>
  <c r="R328" i="1"/>
  <c r="R329" i="1"/>
  <c r="R330" i="1"/>
  <c r="R334" i="1"/>
  <c r="R335" i="1"/>
  <c r="R336" i="1"/>
  <c r="H337" i="1"/>
  <c r="I337" i="1"/>
  <c r="J337" i="1"/>
  <c r="K337" i="1"/>
  <c r="M337" i="1"/>
  <c r="R337" i="1" s="1"/>
  <c r="Q337" i="1"/>
  <c r="R339" i="1"/>
  <c r="R342" i="1"/>
  <c r="R343" i="1"/>
  <c r="R344" i="1"/>
  <c r="R345" i="1"/>
  <c r="R346" i="1"/>
  <c r="R347" i="1"/>
  <c r="R350" i="1"/>
  <c r="R351" i="1"/>
  <c r="R352" i="1"/>
  <c r="R353" i="1"/>
  <c r="R354" i="1"/>
  <c r="H355" i="1"/>
  <c r="I355" i="1"/>
  <c r="J355" i="1"/>
  <c r="K355" i="1"/>
  <c r="R357" i="1"/>
  <c r="R358" i="1"/>
  <c r="H359" i="1"/>
  <c r="I359" i="1"/>
  <c r="R359" i="1" s="1"/>
  <c r="J359" i="1"/>
  <c r="K359" i="1"/>
  <c r="R361" i="1"/>
  <c r="R362" i="1"/>
  <c r="H363" i="1"/>
  <c r="I363" i="1"/>
  <c r="J363" i="1"/>
  <c r="K363" i="1"/>
  <c r="M363" i="1"/>
  <c r="R363" i="1" s="1"/>
  <c r="Q363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H402" i="1"/>
  <c r="I402" i="1"/>
  <c r="R402" i="1" s="1"/>
  <c r="J402" i="1"/>
  <c r="K402" i="1"/>
  <c r="M402" i="1"/>
  <c r="Q402" i="1"/>
  <c r="R404" i="1"/>
  <c r="H405" i="1"/>
  <c r="I405" i="1"/>
  <c r="J405" i="1"/>
  <c r="K405" i="1"/>
  <c r="M405" i="1"/>
  <c r="R405" i="1" s="1"/>
  <c r="Q405" i="1"/>
  <c r="R412" i="1"/>
  <c r="R413" i="1"/>
  <c r="R414" i="1"/>
  <c r="R415" i="1"/>
  <c r="R416" i="1"/>
  <c r="H417" i="1"/>
  <c r="I417" i="1"/>
  <c r="J417" i="1"/>
  <c r="K417" i="1"/>
  <c r="M417" i="1"/>
  <c r="Q417" i="1"/>
  <c r="R419" i="1"/>
  <c r="H420" i="1"/>
  <c r="I420" i="1"/>
  <c r="J420" i="1"/>
  <c r="K420" i="1"/>
  <c r="M420" i="1"/>
  <c r="Q420" i="1"/>
  <c r="R422" i="1"/>
  <c r="I423" i="1"/>
  <c r="J423" i="1"/>
  <c r="K423" i="1"/>
  <c r="M423" i="1"/>
  <c r="Q423" i="1"/>
  <c r="R425" i="1"/>
  <c r="R426" i="1"/>
  <c r="R428" i="1" s="1"/>
  <c r="R427" i="1"/>
  <c r="H428" i="1"/>
  <c r="I428" i="1"/>
  <c r="J428" i="1"/>
  <c r="K428" i="1"/>
  <c r="M428" i="1"/>
  <c r="Q428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H478" i="1"/>
  <c r="I478" i="1"/>
  <c r="J478" i="1"/>
  <c r="K478" i="1"/>
  <c r="M478" i="1"/>
  <c r="Q478" i="1"/>
  <c r="R480" i="1"/>
  <c r="R481" i="1"/>
  <c r="R482" i="1"/>
  <c r="R483" i="1"/>
  <c r="R484" i="1"/>
  <c r="R485" i="1"/>
  <c r="H486" i="1"/>
  <c r="I486" i="1"/>
  <c r="J486" i="1"/>
  <c r="K486" i="1"/>
  <c r="M486" i="1"/>
  <c r="Q486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9" i="1"/>
  <c r="H560" i="1"/>
  <c r="I560" i="1"/>
  <c r="J560" i="1"/>
  <c r="K560" i="1"/>
  <c r="M560" i="1"/>
  <c r="Q560" i="1"/>
  <c r="R562" i="1"/>
  <c r="H563" i="1"/>
  <c r="I563" i="1"/>
  <c r="J563" i="1"/>
  <c r="K563" i="1"/>
  <c r="M563" i="1"/>
  <c r="Q563" i="1"/>
  <c r="R565" i="1"/>
  <c r="R566" i="1"/>
  <c r="H567" i="1"/>
  <c r="I567" i="1"/>
  <c r="J567" i="1"/>
  <c r="K567" i="1"/>
  <c r="M567" i="1"/>
  <c r="Q567" i="1"/>
  <c r="R569" i="1"/>
  <c r="R570" i="1"/>
  <c r="R571" i="1"/>
  <c r="R574" i="1"/>
  <c r="R575" i="1"/>
  <c r="H576" i="1"/>
  <c r="I576" i="1"/>
  <c r="J576" i="1"/>
  <c r="K576" i="1"/>
  <c r="M576" i="1"/>
  <c r="R576" i="1" s="1"/>
  <c r="Q576" i="1"/>
  <c r="R578" i="1"/>
  <c r="H579" i="1"/>
  <c r="I579" i="1"/>
  <c r="J579" i="1"/>
  <c r="K579" i="1"/>
  <c r="M579" i="1"/>
  <c r="Q579" i="1"/>
  <c r="R581" i="1"/>
  <c r="R582" i="1"/>
  <c r="H583" i="1"/>
  <c r="I583" i="1"/>
  <c r="J583" i="1"/>
  <c r="K583" i="1"/>
  <c r="M583" i="1"/>
  <c r="Q583" i="1"/>
  <c r="R590" i="1"/>
  <c r="R591" i="1"/>
  <c r="H592" i="1"/>
  <c r="I592" i="1"/>
  <c r="J592" i="1"/>
  <c r="K592" i="1"/>
  <c r="M592" i="1"/>
  <c r="Q592" i="1"/>
  <c r="R602" i="1"/>
  <c r="R603" i="1"/>
  <c r="R604" i="1"/>
  <c r="H605" i="1"/>
  <c r="I605" i="1"/>
  <c r="R605" i="1"/>
  <c r="J605" i="1"/>
  <c r="K605" i="1"/>
  <c r="Q607" i="1"/>
  <c r="Q608" i="1"/>
  <c r="R607" i="1"/>
  <c r="H608" i="1"/>
  <c r="I608" i="1"/>
  <c r="R608" i="1"/>
  <c r="J608" i="1"/>
  <c r="K608" i="1"/>
  <c r="M608" i="1"/>
  <c r="R610" i="1"/>
  <c r="H611" i="1"/>
  <c r="I611" i="1"/>
  <c r="R611" i="1" s="1"/>
  <c r="J611" i="1"/>
  <c r="K611" i="1"/>
  <c r="M611" i="1"/>
  <c r="Q611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H652" i="1"/>
  <c r="I652" i="1"/>
  <c r="J652" i="1"/>
  <c r="K652" i="1"/>
  <c r="M652" i="1"/>
  <c r="Q652" i="1"/>
  <c r="R654" i="1"/>
  <c r="H655" i="1"/>
  <c r="I655" i="1"/>
  <c r="R655" i="1" s="1"/>
  <c r="J655" i="1"/>
  <c r="K655" i="1"/>
  <c r="M655" i="1"/>
  <c r="Q655" i="1"/>
  <c r="R660" i="1"/>
  <c r="R661" i="1"/>
  <c r="R662" i="1"/>
  <c r="R663" i="1"/>
  <c r="R664" i="1"/>
  <c r="H665" i="1"/>
  <c r="I665" i="1"/>
  <c r="J665" i="1"/>
  <c r="K665" i="1"/>
  <c r="M665" i="1"/>
  <c r="R665" i="1" s="1"/>
  <c r="Q665" i="1"/>
  <c r="H668" i="1"/>
  <c r="I668" i="1"/>
  <c r="J668" i="1"/>
  <c r="K668" i="1"/>
  <c r="M668" i="1"/>
  <c r="R668" i="1" s="1"/>
  <c r="Q668" i="1"/>
  <c r="R670" i="1"/>
  <c r="I671" i="1"/>
  <c r="J671" i="1"/>
  <c r="K671" i="1"/>
  <c r="M671" i="1"/>
  <c r="Q671" i="1"/>
  <c r="R673" i="1"/>
  <c r="R674" i="1"/>
  <c r="R675" i="1"/>
  <c r="R676" i="1"/>
  <c r="R677" i="1"/>
  <c r="R678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H697" i="1"/>
  <c r="I697" i="1"/>
  <c r="J697" i="1"/>
  <c r="K697" i="1"/>
  <c r="M697" i="1"/>
  <c r="R697" i="1" s="1"/>
  <c r="Q697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H727" i="1"/>
  <c r="I727" i="1"/>
  <c r="R727" i="1"/>
  <c r="J727" i="1"/>
  <c r="K727" i="1"/>
  <c r="M727" i="1"/>
  <c r="Q727" i="1"/>
  <c r="R729" i="1"/>
  <c r="R730" i="1"/>
  <c r="R731" i="1"/>
  <c r="R732" i="1"/>
  <c r="R733" i="1"/>
  <c r="R734" i="1"/>
  <c r="R735" i="1"/>
  <c r="R736" i="1"/>
  <c r="R737" i="1"/>
  <c r="H738" i="1"/>
  <c r="I738" i="1"/>
  <c r="J738" i="1"/>
  <c r="K738" i="1"/>
  <c r="M738" i="1"/>
  <c r="R738" i="1" s="1"/>
  <c r="Q738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H798" i="1"/>
  <c r="I798" i="1"/>
  <c r="J798" i="1"/>
  <c r="K798" i="1"/>
  <c r="M798" i="1"/>
  <c r="R798" i="1" s="1"/>
  <c r="Q798" i="1"/>
  <c r="I556" i="2"/>
  <c r="L800" i="2"/>
  <c r="C410" i="2"/>
  <c r="C579" i="2"/>
  <c r="Q679" i="1"/>
  <c r="Q680" i="1" s="1"/>
  <c r="M680" i="1"/>
  <c r="R680" i="1" s="1"/>
  <c r="R478" i="1"/>
  <c r="R652" i="1"/>
  <c r="R420" i="1"/>
  <c r="R658" i="1"/>
  <c r="R486" i="1"/>
  <c r="R633" i="1"/>
  <c r="K296" i="1"/>
  <c r="R671" i="1"/>
  <c r="H296" i="1"/>
  <c r="R567" i="1"/>
  <c r="J800" i="1"/>
  <c r="K802" i="2" l="1"/>
  <c r="C486" i="2"/>
  <c r="D556" i="2"/>
  <c r="C294" i="2"/>
  <c r="I802" i="2"/>
  <c r="C196" i="2"/>
  <c r="F296" i="2"/>
  <c r="C114" i="2"/>
  <c r="C697" i="2"/>
  <c r="G800" i="2"/>
  <c r="C448" i="2"/>
  <c r="C348" i="2"/>
  <c r="C137" i="2"/>
  <c r="C40" i="2"/>
  <c r="C605" i="2"/>
  <c r="C208" i="2"/>
  <c r="D800" i="2"/>
  <c r="D802" i="2" s="1"/>
  <c r="F800" i="2"/>
  <c r="C554" i="2"/>
  <c r="G556" i="2"/>
  <c r="C129" i="2"/>
  <c r="C73" i="2"/>
  <c r="K556" i="2"/>
  <c r="E556" i="2"/>
  <c r="C633" i="2"/>
  <c r="C145" i="2"/>
  <c r="C296" i="2" s="1"/>
  <c r="C152" i="2"/>
  <c r="E296" i="2"/>
  <c r="C311" i="2"/>
  <c r="L556" i="2"/>
  <c r="C80" i="2"/>
  <c r="C738" i="2"/>
  <c r="C363" i="2"/>
  <c r="J296" i="2"/>
  <c r="J802" i="2" s="1"/>
  <c r="C727" i="2"/>
  <c r="C652" i="2"/>
  <c r="C478" i="2"/>
  <c r="F556" i="2"/>
  <c r="C177" i="2"/>
  <c r="C798" i="2"/>
  <c r="C402" i="2"/>
  <c r="G296" i="2"/>
  <c r="G802" i="2" s="1"/>
  <c r="C57" i="2"/>
  <c r="C96" i="2"/>
  <c r="H800" i="2"/>
  <c r="C355" i="2"/>
  <c r="C556" i="2" s="1"/>
  <c r="D296" i="2"/>
  <c r="H296" i="2"/>
  <c r="H802" i="1"/>
  <c r="J556" i="1"/>
  <c r="J802" i="1" s="1"/>
  <c r="Q556" i="1"/>
  <c r="I556" i="1"/>
  <c r="Q296" i="1"/>
  <c r="I296" i="1"/>
  <c r="J296" i="1"/>
  <c r="R592" i="1"/>
  <c r="R583" i="1"/>
  <c r="R579" i="1"/>
  <c r="H800" i="1"/>
  <c r="K800" i="1"/>
  <c r="R326" i="1"/>
  <c r="R67" i="1"/>
  <c r="R600" i="1"/>
  <c r="R448" i="1"/>
  <c r="R311" i="1"/>
  <c r="R208" i="1"/>
  <c r="R340" i="1"/>
  <c r="Q293" i="1"/>
  <c r="Q294" i="1" s="1"/>
  <c r="K802" i="1"/>
  <c r="Q800" i="1"/>
  <c r="I800" i="1"/>
  <c r="K556" i="1"/>
  <c r="M296" i="1"/>
  <c r="R293" i="1"/>
  <c r="R35" i="1"/>
  <c r="R563" i="1"/>
  <c r="R560" i="1"/>
  <c r="R423" i="1"/>
  <c r="R417" i="1"/>
  <c r="R85" i="1"/>
  <c r="R80" i="1"/>
  <c r="R60" i="1"/>
  <c r="R355" i="1"/>
  <c r="R381" i="1"/>
  <c r="R554" i="1"/>
  <c r="M556" i="1"/>
  <c r="R800" i="1"/>
  <c r="E802" i="2"/>
  <c r="I802" i="1"/>
  <c r="L802" i="2"/>
  <c r="C800" i="2"/>
  <c r="M800" i="1"/>
  <c r="R301" i="1"/>
  <c r="R553" i="1"/>
  <c r="O802" i="2"/>
  <c r="F802" i="2" l="1"/>
  <c r="Q802" i="1"/>
  <c r="C802" i="2"/>
  <c r="H802" i="2"/>
  <c r="R556" i="1"/>
  <c r="M802" i="1"/>
  <c r="R802" i="1" l="1"/>
</calcChain>
</file>

<file path=xl/sharedStrings.xml><?xml version="1.0" encoding="utf-8"?>
<sst xmlns="http://schemas.openxmlformats.org/spreadsheetml/2006/main" count="3716" uniqueCount="1237">
  <si>
    <t>г. Чебоксары, 
ул. Космонавта 
Николаева А.Г., д. 19</t>
  </si>
  <si>
    <t>г. Чебоксары, 
ул. Пролетарская, д. 26</t>
  </si>
  <si>
    <t>г. Чебоксары, 
ул. Цивильская, д. 13</t>
  </si>
  <si>
    <t>г. Чебоксары, 
ул. Энтузиастов, д. 13</t>
  </si>
  <si>
    <t>г. Чебоксары, 
ул. Гузовского, д. 22</t>
  </si>
  <si>
    <t>г. Чебоксары, 
ул. Гузовского, д. 28</t>
  </si>
  <si>
    <t>г. Чебоксары, 
ул. М.А. Сапожникова, д. 28</t>
  </si>
  <si>
    <t>г. Чебоксары, 
ул. Университетская, д. 21</t>
  </si>
  <si>
    <t>г. Чебоксары, 
ул. Б. Хмельницкого, д. 121</t>
  </si>
  <si>
    <t>с. Аликово, ул. Гагарина, 
д. 29В</t>
  </si>
  <si>
    <t>с. Аликово, ул. Парковая, 
д. 7А</t>
  </si>
  <si>
    <t>пгт Вурнары, ул. Ленина, 
д. 142</t>
  </si>
  <si>
    <t>пгт Вурнары, ул. Ленина, 
д. 41</t>
  </si>
  <si>
    <t>пгт Ибреси, ул. Почтовая, 
д. 1</t>
  </si>
  <si>
    <t>г. Козловка, 
ул. Маяковского, д. 2</t>
  </si>
  <si>
    <t>г. Козловка, 
ул. Маяковского, д. 7</t>
  </si>
  <si>
    <t>г. Козловка, 
ул. Чкалова, д. 10</t>
  </si>
  <si>
    <t>ст. Тюрлема, 
ул. Лесная, д. 2</t>
  </si>
  <si>
    <t>г. Козловка, 
ул. Лобачевского, д. 9</t>
  </si>
  <si>
    <t>с. Комсомольское, 
ул. 70 лет Октября, д. 4</t>
  </si>
  <si>
    <t>с. Красноармейское, 
ул. Г. Степанова, д. 28</t>
  </si>
  <si>
    <t>с. Красноармейское, 
ул. Ленина, д. 61</t>
  </si>
  <si>
    <t>с. Красные Четаи, 
ул. Огнеборцев,  д. 6</t>
  </si>
  <si>
    <t>с. Моргауши, ул. Ленина, 
д. 38</t>
  </si>
  <si>
    <t>пос. Новое Атлашево, 
ул. 70 лет Октября, д. 13</t>
  </si>
  <si>
    <t>пос. Новое Атлашево, 
ул. 70 лет Октября, д. 15</t>
  </si>
  <si>
    <t>с. Шемурша, 
ул. Космовского, д. 14</t>
  </si>
  <si>
    <t>пос. Саланчик, 
ул. Николаева, д. 10</t>
  </si>
  <si>
    <t>пос. Саланчик, 
ул. Николаева, д. 8</t>
  </si>
  <si>
    <t>с. Русские  Алгаши, 
ул. Октябрьская, д. 9</t>
  </si>
  <si>
    <t>г. Ядрин, 
ул. Комсомольская, д. 1б</t>
  </si>
  <si>
    <t>г. Ядрин, ул. М. Горького, 
д. 5а</t>
  </si>
  <si>
    <t>г. Ядрин, ул. Некрасова, 
д. 17б</t>
  </si>
  <si>
    <t>с. Яльчики,  
ул. Кооперативная, д. 77</t>
  </si>
  <si>
    <t>г. Алатырь, 
ул. Комиссариатская, д. 79</t>
  </si>
  <si>
    <t>г. Канаш, мкр. Восточный, 
д. 12</t>
  </si>
  <si>
    <t>г. Канаш, мкр. Восточный, 
д. 15</t>
  </si>
  <si>
    <t>г. Канаш, мкр. Восточный, 
д. 17</t>
  </si>
  <si>
    <t>г. Канаш, мкр. Восточный, 
д. 18</t>
  </si>
  <si>
    <t>г. Канаш, мкр. Восточный, 
д. 20</t>
  </si>
  <si>
    <t>г. Канаш, мкр. Восточный, 
д. 21</t>
  </si>
  <si>
    <t>г. Канаш, мкр. Восточный, 
д. 6</t>
  </si>
  <si>
    <t>г. Канаш, просп. Ленина, 
д. 14</t>
  </si>
  <si>
    <t>г. Канаш, просп. Ленина, 
д. 18</t>
  </si>
  <si>
    <t>г. Канаш, просп. Ленина, 
д. 37</t>
  </si>
  <si>
    <t>г. Канаш, ул. Канашская, 
д. 15</t>
  </si>
  <si>
    <t>г. Канаш, ул. Куйбышева, 
д. 24</t>
  </si>
  <si>
    <t>г. Канаш, 
ул. Машиностроителей, д. 4</t>
  </si>
  <si>
    <t>г. Канаш, ул. Свободы, д. 30</t>
  </si>
  <si>
    <t>г. Канаш, просп. Ленина, 
д. 22</t>
  </si>
  <si>
    <t>г. Новочебоксарск, 
ул. Винокурова, д. 17</t>
  </si>
  <si>
    <t>г. Новочебоксарск, 
ул. Винокурова, д. 18</t>
  </si>
  <si>
    <t>г. Новочебоксарск, 
ул. Винокурова, д. 19</t>
  </si>
  <si>
    <t>г. Новочебоксарск, 
ул. Винокурова, д. 22</t>
  </si>
  <si>
    <t>г. Новочебоксарск, 
ул. Винокурова, д. 36</t>
  </si>
  <si>
    <t>г. Новочебоксарск, 
ул. Винокурова, д. 38</t>
  </si>
  <si>
    <t>г. Новочебоксарск, 
ул. Коммунистическая, д. 33</t>
  </si>
  <si>
    <t>г. Новочебоксарск, 
ул. Комсомольская, д. 12</t>
  </si>
  <si>
    <t>г. Новочебоксарск, 
ул. Комсомольская, д. 14</t>
  </si>
  <si>
    <t>г. Новочебоксарск, 
ул. Комсомольская, д. 22</t>
  </si>
  <si>
    <t>г. Новочебоксарск, 
ул. Комсомольская, д. 16</t>
  </si>
  <si>
    <t>г. Новочебоксарск, 
ул. Комсомольская, д. 20</t>
  </si>
  <si>
    <t>г. Новочебоксарск, 
ул. Ж. Крутовой, д. 14</t>
  </si>
  <si>
    <t>г. Новочебоксарск, 
ул. Винокурова, д. 3</t>
  </si>
  <si>
    <t>ремонт систем электроснабжения,   теплоснабжения</t>
  </si>
  <si>
    <t>ремонт систем теплоснабжения,  холодного водоснабжения,  горячего водоснабжения,  водоотведения</t>
  </si>
  <si>
    <t>ремонт систем электроснабжения,  теплоснабжения</t>
  </si>
  <si>
    <t>ремонт крыши, систем теплоснабжения, водоотведения,  холодного водоснабжения</t>
  </si>
  <si>
    <t>ремонт крыши, систем теплоснабжения,  водоотведения,  холодного водоснабжения</t>
  </si>
  <si>
    <t>ремонт систем теплоснабжения,  электроснабжения</t>
  </si>
  <si>
    <t>ремонт крыши, систем холодного водоснабжения,  теплоснабжения,  водоотведения</t>
  </si>
  <si>
    <t>ремонт систем холодного водоснабжения,  водоотведения, электроснабжения</t>
  </si>
  <si>
    <t>ремонт систем водоотведения, теплоснабжения,  электроснабжения,  холодного водоснабжения</t>
  </si>
  <si>
    <t>ремонт систем холодного водоснабжения,  водоотведения,  теплоснабжения,  горячего водоснабжения</t>
  </si>
  <si>
    <t>ремонт крыши, систем теплоснабжения, горячего водоснабжения, холодного водоснабжения</t>
  </si>
  <si>
    <t>ремонт систем водоотведения,  теплоснабжения,  холодного водоснабжения</t>
  </si>
  <si>
    <t>ремонт систем холодного водоснабжения,  теплоснабжения,  электроснабжения,  водоотведения</t>
  </si>
  <si>
    <t>ремонт систем холодного водоснабжения,  горячего водоснабжения,  водоотведения,  теплоснабжения</t>
  </si>
  <si>
    <t>ремонт крыши, систем холодного водоснабжения, теплоснабжения,  водоотведения</t>
  </si>
  <si>
    <t>ремонт систем теплоснабжения,  холодного водоснабжения,  горячего водоснабжения</t>
  </si>
  <si>
    <t>пгт  Вурнары, 
ул. Чернышевского,
д. 3</t>
  </si>
  <si>
    <t>ремонт крыши, систем холодного водоснабжения, теплоснабжения</t>
  </si>
  <si>
    <t>ремонт систем горячего водоснабжения,  холодного водоснабжения,  водоотведения,  теплоснабжения</t>
  </si>
  <si>
    <t>ремонт систем горячего водоснабжения,  теплоснабжения,  холодного водоснабжения,  водоотведения</t>
  </si>
  <si>
    <t>ремонт систем холодного водоснабжения,  теплоснабжения,  водоотведения,  горячего водоснабжения</t>
  </si>
  <si>
    <t>ремонт систем горячего водоснабжения,  водоотведения,  теплоснабжения,  холодного водоснабжения</t>
  </si>
  <si>
    <t>ремонт крыши,  систем холодного водоснабжения,  водоотведения,  теплоснабжения</t>
  </si>
  <si>
    <t>ремонт систем горячего водоснабжения,  холодного водоснабжения,  водоотведения, теплоснабжения</t>
  </si>
  <si>
    <t>ремонт систем теплоснабжения,  водоотведения,  холодного водоснабжения, горячего водоснабжения</t>
  </si>
  <si>
    <t>ремонт систем горячего водоснабжения, холодного водоснабжения,  теплоснабжения,  водоотведения</t>
  </si>
  <si>
    <t>г. Новочебоксарск, бульвар Гидростроителей, д. 12</t>
  </si>
  <si>
    <t>на спецсчете АО «ЧЭСК»</t>
  </si>
  <si>
    <t>ремонт систем теплоснабжения, холодного водоснабжения, замена коллективного (общедомового) прибора учета потребления холодной воды,  узла управления и  регулирования потребления тепловой энергии</t>
  </si>
  <si>
    <t>пгт Урмары, ул. Заводская, 
д. 34</t>
  </si>
  <si>
    <t>пгт Урмары, ул. Заводская, 
д. 36</t>
  </si>
  <si>
    <t>с. Шемурша, ул. Космовского, 
д. 15</t>
  </si>
  <si>
    <t>с. Советское, ул. Советская, 
д. 59</t>
  </si>
  <si>
    <t>с. Яльчики, ул. Юбилейная, 
д. 14</t>
  </si>
  <si>
    <t>с. Янтиково, просп. Ленина, 
д. 37</t>
  </si>
  <si>
    <t>с. Янтиково, просп. Ленина, 
д. 4</t>
  </si>
  <si>
    <t>г. Алатырь, мкр. Стрелка,    
д. 12</t>
  </si>
  <si>
    <t>г. Канаш, мкр. Восточный,  
д. 10</t>
  </si>
  <si>
    <t>г. Канаш, мкр. Восточный, 
д. 3</t>
  </si>
  <si>
    <t>г. Канаш, мкр. Восточный, 
д. 5</t>
  </si>
  <si>
    <t>г. Канаш, просп. Ленина,   
д. 70</t>
  </si>
  <si>
    <t>г. Канаш, просп. Ленина,   
д. 91</t>
  </si>
  <si>
    <t>г. Канаш, ул. Трудовая, д. 6</t>
  </si>
  <si>
    <t>г. Канаш, мкр. Восточный,  
д. 9</t>
  </si>
  <si>
    <t>г. Новочебоксарск, 
бульвар Зеленый, д. 17</t>
  </si>
  <si>
    <t>г. Новочебоксарск, 
бульвар Зеленый, д. 19</t>
  </si>
  <si>
    <t>г. Новочебоксарск, 
бульвар Зеленый, д. 2</t>
  </si>
  <si>
    <t>г. Новочебоксарск, 
бульвар Зеленый, д. 27</t>
  </si>
  <si>
    <t>г. Новочебоксарск, 
бульвар Зеленый, д. 29</t>
  </si>
  <si>
    <t>на спецсчете УК АО «ЧЭСК»</t>
  </si>
  <si>
    <t>г. Шумерля, ул. Халтурина, 
д. 45</t>
  </si>
  <si>
    <t>г. Чебоксары, ул. Хузангая, 
д. 10, корп. 1</t>
  </si>
  <si>
    <t>г. Чебоксары, ул. Хузангая, 
д. 7</t>
  </si>
  <si>
    <t>г. Чебоксары, 
бульвар Эгерский, д. 10</t>
  </si>
  <si>
    <t>г. Чебоксары, 
бульвар Эгерский, д. 14</t>
  </si>
  <si>
    <t>г. Чебоксары, 
бульвар Эгерский, д. 15</t>
  </si>
  <si>
    <t>г. Чебоксары, 
бульвар Эгерский, д. 51</t>
  </si>
  <si>
    <t>г. Чебоксары, просп. Мира, 
д. 15</t>
  </si>
  <si>
    <t>г. Чебоксары, просп. Мира, 
д. 17</t>
  </si>
  <si>
    <t>г. Чебоксары, просп. Мира, 
д. 19</t>
  </si>
  <si>
    <t>г. Чебоксары, просп. Мира, 
д. 23</t>
  </si>
  <si>
    <t>г. Чебоксары, просп. Мира, 
д. 25</t>
  </si>
  <si>
    <t>г. Чебоксары, 
просп. Тракторостроителей, 
д. 61</t>
  </si>
  <si>
    <t>г. Чебоксары, 
просп. Тракторостроителей, 
д. 49</t>
  </si>
  <si>
    <t>г. Чебоксары, ул. Бичурина, 
д. 8</t>
  </si>
  <si>
    <t>ремонт систем теплоснабжения, водоотведения,  холодного водоснабжения, горячего водоснабжения</t>
  </si>
  <si>
    <t>г. Чебоксары, ул. Калинина, 
д. 104, корп. 1</t>
  </si>
  <si>
    <t>ремонт систем водоотведения, теплоснабжения, холодного водоснабжения</t>
  </si>
  <si>
    <t>г. Чебоксары, ул. Хузангая, 
д. 11</t>
  </si>
  <si>
    <t>г. Чебоксары, ул. Хузангая, 
д. 2/14</t>
  </si>
  <si>
    <t>г. Чебоксары, ул. Хузангая, 
д. 29</t>
  </si>
  <si>
    <t>г. Чебоксары, ул. Шумилова, 
д. 12</t>
  </si>
  <si>
    <t>г. Чебоксары, ул. Хузангая, 
д. 30</t>
  </si>
  <si>
    <t>г. Чебоксары, ул. Хузангая, 
д. 38</t>
  </si>
  <si>
    <t>г. Чебоксары, ул. Хузангая, 
д. 6</t>
  </si>
  <si>
    <t>г. Чебоксары, ул. Хузангая, 
д. 9</t>
  </si>
  <si>
    <t>с. Батырево, ул. Мичурина, 
д. 12</t>
  </si>
  <si>
    <t>пгт  Вурнары, 
ул. Чернышевского, д. 3</t>
  </si>
  <si>
    <t>ремонт систем водоотведения,  холодного водоснабжения, теплоснабжения, замена коллективного (общедомового) прибора учета потребления холодной воды,  узла управления и  регулирования потребления тепловой энергии</t>
  </si>
  <si>
    <t>с. Яльчики,
ул. Кооперативная,  д. 77</t>
  </si>
  <si>
    <t>с. Янтиково, просп. Ленина, 
д. 54</t>
  </si>
  <si>
    <t>ремонт систем теплоснабжения, водоотведения</t>
  </si>
  <si>
    <t>г. Новочебоксарск, 
бульвар Гидростроителей, 
д. 12</t>
  </si>
  <si>
    <t>г. Новочебоксарск, 
бульвар Гидростроителей, 
д. 16</t>
  </si>
  <si>
    <t>г. Новочебоксарск, 
бульвар Гидростроителей, 
д. 18</t>
  </si>
  <si>
    <t>г. Новочебоксарск, 
бульвар Гидростроителей, 
д. 6</t>
  </si>
  <si>
    <t>г. Новочебоксарск, 
бульвар Гидростроителей, 
д. 9</t>
  </si>
  <si>
    <t>г. Новочебоксарск, 
бульвар Зеленый, д. 13</t>
  </si>
  <si>
    <t>ремонт систем горячего водоснабжения, водоотведения,  холодного водоснабжения,  теплоснабжения</t>
  </si>
  <si>
    <t>г. Новочебоксарск, 
бульвар Зеленый, д. 15</t>
  </si>
  <si>
    <t>г. Новочебоксарск, 
бульвар Зеленый, д. 31</t>
  </si>
  <si>
    <t>г. Новочебоксарск, 
бульвар Зеленый, д. 9</t>
  </si>
  <si>
    <t>г. Новочебоксарск, 
проезд Энергетиков, д. 15</t>
  </si>
  <si>
    <t>г. Шумерля, ул. Щербакова, 
д. 16</t>
  </si>
  <si>
    <t>г. Шумерля, ул. Щербакова, 
д. 25</t>
  </si>
  <si>
    <t>г. Чебоксары, 
бульвар Эгерский, д. 18</t>
  </si>
  <si>
    <t>г. Чебоксары, 
бульвар Эгерский, д. 49</t>
  </si>
  <si>
    <t>г. Чебоксары, 
бульвар Эгерский, д. 59</t>
  </si>
  <si>
    <t>г. Чебоксары, 
просп. 9-й Пятилетки, д. 28/39</t>
  </si>
  <si>
    <t>г. Чебоксары, 
ул. 324 Стрелковой дивизии, 
д. 8</t>
  </si>
  <si>
    <t>ремонт подвальных помещений</t>
  </si>
  <si>
    <t>г. Чебоксары, ул. Кирова, 
д. 11</t>
  </si>
  <si>
    <t>г. Чебоксары, ул. Маршака, 
д. 12, корп. 1</t>
  </si>
  <si>
    <t>г. Чебоксары, ул. Маршака, 
д. 2/3</t>
  </si>
  <si>
    <t>г. Чебоксары, ул. Хузангая, 
д. 28</t>
  </si>
  <si>
    <t>г. Чебоксары, ул. Эльменя, 
д. 15</t>
  </si>
  <si>
    <t>г. Чебоксары, 
шоссе Канашское, д. 31</t>
  </si>
  <si>
    <t>г. Чебоксары, бульвар Юго-Западный, д. 14</t>
  </si>
  <si>
    <t>г. Чебоксары, просп. Мира, 
д. 12</t>
  </si>
  <si>
    <t>г. Чебоксары, 
ул. Композитора Максимова, д. 13</t>
  </si>
  <si>
    <t>г. Чебоксары, ул. Энгельса, 
д. 42</t>
  </si>
  <si>
    <t>г. Чебоксары, ул. Маршака, 
д. 8</t>
  </si>
  <si>
    <t>пгт Вурнары, ул. Советская, 
д. 4А</t>
  </si>
  <si>
    <t>с. Красные Четаи, ул. Новая, 
д. 5</t>
  </si>
  <si>
    <t>д. Новые Тренькасы, 
ул. 12-й Пятилетки, д. 1</t>
  </si>
  <si>
    <t>д. Новые Тренькасы, 
ул. 12-й Пятилетки, д. 3</t>
  </si>
  <si>
    <t>д. Новые Тренькасы, 
ул. 12-й Пятилетки, д. 4</t>
  </si>
  <si>
    <t>д. Новые Тренькасы, 
ул. 12-й Пятилетки, д. 5</t>
  </si>
  <si>
    <t>д. Чиршкасы (Сирмапосинского с/п), 
ул. 11 Пятилетки, д. 6</t>
  </si>
  <si>
    <t>с. Яльчики, ул. Юбилейная, 
д. 4</t>
  </si>
  <si>
    <t>с. Янтиково, просп. Ленина, 
д. 30</t>
  </si>
  <si>
    <t>г. Алатырь, ул. Московская, 
д. 118</t>
  </si>
  <si>
    <t>г. Канаш, 
ул. Машиностроителей, д. 18</t>
  </si>
  <si>
    <t>г. Канаш, 
ул. Машиностроителей, д. 6</t>
  </si>
  <si>
    <t>г. Канаш, 
ул. Машиностроителей, д. 9</t>
  </si>
  <si>
    <t>Итого:  15  домов</t>
  </si>
  <si>
    <t>г. Новочебоксарск, 
бульвар Гидростроителей, 
д. 7</t>
  </si>
  <si>
    <t>г. Новочебоксарск, 
бульвар Гидростроителей, 
д. 8</t>
  </si>
  <si>
    <t>г. Новочебоксарск, 
бульвар Зеленый, д. 11</t>
  </si>
  <si>
    <t>г. Новочебоксарск, 
бульвар Зеленый, д. 1а</t>
  </si>
  <si>
    <t>г. Новочебоксарск, 
бульвар Зеленый, д. 20</t>
  </si>
  <si>
    <t>г. Новочебоксарск, 
бульвар Зеленый, д. 22</t>
  </si>
  <si>
    <t>г. Новочебоксарск, 
бульвар Зеленый, д. 25</t>
  </si>
  <si>
    <t>г. Новочебоксарск, 
бульвар Зеленый, д. 4</t>
  </si>
  <si>
    <t>г. Новочебоксарск, 
бульвар Зеленый, д. 5</t>
  </si>
  <si>
    <t>г. Новочебоксарск, 
бульвар Зеленый, д. 7</t>
  </si>
  <si>
    <t>г. Шумерля, ул. Колхозная, 
д. 7</t>
  </si>
  <si>
    <t>г. Шумерля, ул. Халтурина, 
д. 47</t>
  </si>
  <si>
    <t>г. Шумерля, ул. Щербакова, 
д. 18</t>
  </si>
  <si>
    <t>г. Чебоксары, 
бульвар Эгерский, д. 16</t>
  </si>
  <si>
    <t>г. Чебоксары, 
бульвар Эгерский, д. 21</t>
  </si>
  <si>
    <t>г. Чебоксары, 
бульвар Юности, д. 9</t>
  </si>
  <si>
    <t>г. Чебоксары, просп. Мира, 
д. 34</t>
  </si>
  <si>
    <t>г. Чебоксары, просп. Мира, 
д. 38</t>
  </si>
  <si>
    <t>г. Чебоксары, просп. Мира, 
д. 44</t>
  </si>
  <si>
    <t>г. Чебоксары, просп. Мира, 
д. 98</t>
  </si>
  <si>
    <t>г. Чебоксары, 
ул. 324 Стрелковой дивизии, 
д. 13</t>
  </si>
  <si>
    <t>г. Чебоксары, 
ул. 324 Стрелковой дивизии, 
д. 19</t>
  </si>
  <si>
    <t>г. Чебоксары, 
ул. 324 Стрелковой дивизии, 
д. 21</t>
  </si>
  <si>
    <t>г. Чебоксары, 
ул. Гражданская, д. 119, 
корп. 1</t>
  </si>
  <si>
    <t>г. Чебоксары, ул. Кадыкова, 
д. 4</t>
  </si>
  <si>
    <t>г. Чебоксары, ул. Кадыкова, 
д. 6</t>
  </si>
  <si>
    <t>г. Чебоксары, 
ул. Композитора Максимова, д. 7</t>
  </si>
  <si>
    <t>г. Чебоксары, ул. Кутузова, 
д. 48</t>
  </si>
  <si>
    <t>г. Чебоксары, ул. Энгельса, 
д. 40</t>
  </si>
  <si>
    <t>г. Новочебоксарск, бульвар Гидростроителей, д. 16</t>
  </si>
  <si>
    <t>г. Новочебоксарск, бульвар Гидростроителей, д. 18</t>
  </si>
  <si>
    <t>г. Новочебоксарск, бульвар Гидростроителей, д. 6</t>
  </si>
  <si>
    <t>г. Новочебоксарск, бульвар Гидростроителей, д. 9</t>
  </si>
  <si>
    <t>г. Новочебоксарск, бульвар Зеленый, д. 13</t>
  </si>
  <si>
    <t>г. Новочебоксарск, бульвар Зеленый, д. 15</t>
  </si>
  <si>
    <t>г. Новочебоксарск, бульвар Зеленый, д. 9</t>
  </si>
  <si>
    <t>г. Новочебоксарск, проезд Энергетиков, д. 15</t>
  </si>
  <si>
    <t>г. Новочебоксарск, ул. Терешковой, д. 22</t>
  </si>
  <si>
    <t>ремонт крыши, систем холодного водоснабжения,  горячего водоснабжения,  теплоснабжения</t>
  </si>
  <si>
    <t>ремонт систем холодного водоснабжения, теплоснабжения,  горячего водоснабжения,  водоотведения</t>
  </si>
  <si>
    <t>ремонт систем горячего водоснабжения, теплоснабжения, холодного водоснабжения, водоотведения</t>
  </si>
  <si>
    <t>ремонт систем теплоснабжения, холодного водоснабжения,  горячего водоснабжения, водоотведения</t>
  </si>
  <si>
    <t>ремонт крыши, систем холодного водоснабжения, горячего водоснабжения,  теплоснабжения</t>
  </si>
  <si>
    <t>ремонт систем горячего водоснабжения,  теплоснабжения, водоотведения,  холодного водоснабжения</t>
  </si>
  <si>
    <t>ремонт систем теплоснабжения, водоотведения, холодного водоснабжения,  горячего водоснабжения</t>
  </si>
  <si>
    <t>ремонт систем водоотведения, электроснабжения,  теплоснабжения,  холодного водоснабжения</t>
  </si>
  <si>
    <t>ремонт систем электроснабжения,  холодного водоснабжения,  водоотведения,  теплоснабжения</t>
  </si>
  <si>
    <t>ремонт крыши, систем теплоснабжения, горячего водоснабжения,  холодного водоснабжения</t>
  </si>
  <si>
    <t>ремонт систем электроснабжения,  водоотведения,  теплоснабжения, холодного водоснабжения</t>
  </si>
  <si>
    <t>г. Новочебоксарск, бульвар Гидростроителей, д. 7</t>
  </si>
  <si>
    <t>г. Новочебоксарск, бульвар Гидростроителей, д. 8</t>
  </si>
  <si>
    <t>г. Новочебоксарск, бульвар Зеленый, д. 11</t>
  </si>
  <si>
    <t>г. Новочебоксарск, бульвар Зеленый, д. 1а</t>
  </si>
  <si>
    <t>г. Новочебоксарск, бульвар Зеленый, д. 20</t>
  </si>
  <si>
    <t>г. Новочебоксарск, бульвар Зеленый, д. 22</t>
  </si>
  <si>
    <t>г. Новочебоксарск, бульвар Зеленый, д. 25</t>
  </si>
  <si>
    <t>г. Новочебоксарск, бульвар Зеленый, д. 4</t>
  </si>
  <si>
    <t>г. Новочебоксарск, бульвар Зеленый, д. 5</t>
  </si>
  <si>
    <t>г. Новочебоксарск, бульвар Зеленый, д. 7</t>
  </si>
  <si>
    <t>ремонт крыши, систем горячего водоснабжения,  водоотведения,  холодного водоснабжения,  электроснабжения</t>
  </si>
  <si>
    <t>ремонт систем теплоснабжения,  горячего водоснабжения,  водоотведения,  холодного водоснабжения</t>
  </si>
  <si>
    <t>ремонт систем холодного водоснабжения,  теплоснабжения,  горячего водоснабжения,  водоотведения</t>
  </si>
  <si>
    <t>ремонт систем водоотведения, теплоснабжения, горячего водоснабжения, холодного водоснабжения</t>
  </si>
  <si>
    <t>ремонт систем холодного водоснабжения, горячего водоснабжения,  теплоснабжения</t>
  </si>
  <si>
    <t>ремонт системы электроснабжения,  замена, модернизация лифтов, ремонт лифтовых шахт, машинных и блочных помещений</t>
  </si>
  <si>
    <t>ремонт крыши, систем электроснабжения, водоотведения, холодного водоснабжения,  замена, модернизация лифтов, ремонт лифтовых шахт, машинных и блочных помещений</t>
  </si>
  <si>
    <t>замена, модернизация лифтов, ремонт лифтовых шахт, машинных и блочных помещений, системы электроснабжения</t>
  </si>
  <si>
    <t>ремонт  систем холодного водоснабжения, водоотведения, замена коллективного (общедомового) прибора учета потребления холодной воды</t>
  </si>
  <si>
    <t>ремонт крыши, систем холодного водоснабжения,  водоотведения, замена коллективного (общедомового) прибора учета потребления холодной воды</t>
  </si>
  <si>
    <t>ремонт крыши, систем холодного водоснабжения, водоотведения, замена коллективного (общедомового) прибора учета потребления холодной воды</t>
  </si>
  <si>
    <t>ремонт систем теплоснабжения,  горячего водоснабжения,  водоотведения,  холодного водоснабжения, замена узла управления и  регулирования потребления горячей воды и тепловой энергии</t>
  </si>
  <si>
    <t>ремонт крыши, систем холодного водоснабжения,  теплоснабжения, замена коллективного (общедомового) прибора учета потребления холодной воды и узла управления и  регулирования потребления  тепловой энергии</t>
  </si>
  <si>
    <t>замена, модернизация лифтов, ремонт лифтовых шахт, машинных и блочных помещений, ремонт систем холодного водоснабжения,  горячего водоснабжения,  водоотведения,  электроснабжения</t>
  </si>
  <si>
    <t>ремонт системы холодного водоснабжения, замена коллективного (общедомового) прибора учета потребления холодной воды</t>
  </si>
  <si>
    <t xml:space="preserve">ремонт крыши,  системы холодного водоснабжения, замена коллективного (общедомового) прибора учета потребления холодной воды
</t>
  </si>
  <si>
    <t>ремонт систем водоотведения,  горячего водоснабжения, теплоснабжения,  холодного водоснабжения</t>
  </si>
  <si>
    <t>ремонт систем горячего водоснабжения,  водоотведения,  холодного водоснабжения,  теплоснабжения</t>
  </si>
  <si>
    <t>ремонт крыши, систем водоотведения,  электроснабжения,  холодного водоснабжения,  горячего водоснабжения</t>
  </si>
  <si>
    <t>д. Большие Карачуры, ул. 9 км, д. 4</t>
  </si>
  <si>
    <t>д. Большие Карачуры, ул. 9 км, д. 5</t>
  </si>
  <si>
    <t>д. Большие Катраси, ул. Молодежная, д. 1</t>
  </si>
  <si>
    <t>д. Большие Катраси, ул. Молодежная, д. 3</t>
  </si>
  <si>
    <t>д. Новые Тренькасы, ул. Молодежная, д. 16</t>
  </si>
  <si>
    <t>пос. Новое Атлашево, ул. Парковая, д. 10</t>
  </si>
  <si>
    <t>пос. Новое Атлашево, ул. Парковая, д. 14</t>
  </si>
  <si>
    <t>с. Ишлеи, ул. Космическая, д. 2</t>
  </si>
  <si>
    <t>ремонт систем холодного водоснабжения, теплоснабжения, водоотведения, электроснабжения</t>
  </si>
  <si>
    <t>д. Большие Катраси, ул. Молодежная, д. 2</t>
  </si>
  <si>
    <t>пгт Кугеси, ул. 30 лет Победы, д. 1а</t>
  </si>
  <si>
    <t>пгт Кугеси, ул. 30 лет Победы, д. 1б</t>
  </si>
  <si>
    <t>пгт Кугеси, ул. 30 лет Победы, д. 1в</t>
  </si>
  <si>
    <t>пгт Кугеси, ул. 30 лет Победы, д. 1г</t>
  </si>
  <si>
    <t>пгт Кугеси, ул. Первомайская, д. 16</t>
  </si>
  <si>
    <t>пгт Кугеси, ул. Советская, д. 49</t>
  </si>
  <si>
    <t>пгт Кугеси, ул. Советская, д. 51</t>
  </si>
  <si>
    <t>пгт Кугеси, ул. Советская, д. 55</t>
  </si>
  <si>
    <t>пгт Кугеси, ул. Шоссейная, д. 8</t>
  </si>
  <si>
    <t>пос. Новое Атлашево, ул. Набережная, д. 2</t>
  </si>
  <si>
    <t>пос. Новое Атлашево, ул. Набережная, д. 2А</t>
  </si>
  <si>
    <t>пос. Новое Атлашево, ул. Набережная, д. 4</t>
  </si>
  <si>
    <t>пос. Новое Атлашево, ул. Парковая, д. 4</t>
  </si>
  <si>
    <t>пос. Новое Атлашево, ул. Парковая, д. 6</t>
  </si>
  <si>
    <t>с. Ишлеи, ул. Зеленая, д. 2</t>
  </si>
  <si>
    <t>ремонт систем водоотведения,  холодного водоснабжения,  электроснабжения</t>
  </si>
  <si>
    <t>ремонт систем холодного водоснабжения,  теплоснабжения,  водоотведения</t>
  </si>
  <si>
    <t>д. Большие Катраси, ул. Молодежная, д. 4</t>
  </si>
  <si>
    <t>д. Курмыши, ул. 9 Пятилетки, д. 3</t>
  </si>
  <si>
    <t>д. Новые Тренькасы, ул. 12-й Пятилетки, д. 1</t>
  </si>
  <si>
    <t>д. Новые Тренькасы, ул. 12-й Пятилетки, д. 3</t>
  </si>
  <si>
    <t>д. Новые Тренькасы, ул. 12-й Пятилетки, д. 4</t>
  </si>
  <si>
    <t>д. Новые Тренькасы, ул. 12-й Пятилетки, д. 5</t>
  </si>
  <si>
    <t>д. Новые Тренькасы, ул. Молодежная, д. 12</t>
  </si>
  <si>
    <t>д. Новые Тренькасы, ул. Молодежная, д. 14</t>
  </si>
  <si>
    <t>д. Новые Тренькасы, ул. Молодежная, д. 4</t>
  </si>
  <si>
    <t>д. Чиршкасы (Сирмапосинского с/п), ул. 11 Пятилетки, д. 6</t>
  </si>
  <si>
    <t>пгт Кугеси, ул. Первомайская, д. 20</t>
  </si>
  <si>
    <t>пгт Кугеси, ул. Советская, д. 57а</t>
  </si>
  <si>
    <t>пгт Кугеси, ул. Советская, д. 58</t>
  </si>
  <si>
    <t>пос. Новое Атлашево, ул. Набережная, д. 4А</t>
  </si>
  <si>
    <t>пос. Новое Атлашево, ул. Парковая, д. 2</t>
  </si>
  <si>
    <t>с. Синьялы, ул. Советская, д. 1а</t>
  </si>
  <si>
    <t>с. Синьялы, ул. Советская, д. 2а</t>
  </si>
  <si>
    <t>Итого:  9  домов</t>
  </si>
  <si>
    <t>Итого:  6 домов</t>
  </si>
  <si>
    <t xml:space="preserve">Итого: 4 дома </t>
  </si>
  <si>
    <t>Итого:  18  домов</t>
  </si>
  <si>
    <t>с. Порецкое, ул. Крупской,                              д. 13а</t>
  </si>
  <si>
    <t>пгт Вурнары, ул. Советская, д. 4А</t>
  </si>
  <si>
    <t>Итого:  1  дом</t>
  </si>
  <si>
    <t>г. Цивильск, ул. Куйбышева, д. 57</t>
  </si>
  <si>
    <t>д. Таушкасы, ул. Молодежная, д. 1А</t>
  </si>
  <si>
    <t>д. Тувси, ул. Новая, д. 35</t>
  </si>
  <si>
    <t>д. Чиричкасы, ул. Молодежная, д. 19</t>
  </si>
  <si>
    <t>пос. Конар, ул. Школьная, д. 3</t>
  </si>
  <si>
    <t>пос. Опытный, ул. Дорожная, д. 11</t>
  </si>
  <si>
    <t>пос. Опытный, ул. Дорожная, д. 5</t>
  </si>
  <si>
    <t>пос. Опытный, ул. Дорожная, д. 9</t>
  </si>
  <si>
    <t>пос. Опытный, ул. Набережная, д. 2</t>
  </si>
  <si>
    <t>пос. Опытный, ул. Набережная, д. 4</t>
  </si>
  <si>
    <t>с. Богатырево, ул. Восточная, д. 2</t>
  </si>
  <si>
    <t>с. Чурачики, ул. Заводская, д. 11</t>
  </si>
  <si>
    <t>с. Чурачики, ул. Заводская, д. 6</t>
  </si>
  <si>
    <t>с. Чурачики, ул. Заводская, д. 9</t>
  </si>
  <si>
    <t>с. Чурачики, ул. Мелиораторов, д. 15</t>
  </si>
  <si>
    <t>с. Чурачики, ул. Молодежная, д. 7</t>
  </si>
  <si>
    <t>ремонт систем водоотведения, электроснабжения,  теплоснабжения,  холодного водоснабжения, замена узлов управления и регулирования потребления тепловой энергии</t>
  </si>
  <si>
    <t>ремонт систем водоотведения,  теплоснабжения, холодного водоснабжения, замена узлов управления и регулирования потребления тепловой энергии</t>
  </si>
  <si>
    <t>Итого:  16 домов</t>
  </si>
  <si>
    <t>г. Цивильск, ул. Кирова, д. 17</t>
  </si>
  <si>
    <t>г. Цивильск, ул. Советская, д. 23</t>
  </si>
  <si>
    <t>д. Михайловка, ул. Чапаева, д. 21</t>
  </si>
  <si>
    <t>пос. Конар, ул. Нефтяников, д. 14</t>
  </si>
  <si>
    <t>пос. Молодежный, ул. Заводская, д. 12</t>
  </si>
  <si>
    <t>пос. Опытный, ул. Дорожная, д. 13</t>
  </si>
  <si>
    <t>пос. Опытный, ул. Набережная, д. 6</t>
  </si>
  <si>
    <t>с. Игорвары, ул. Молодежная, д. 6</t>
  </si>
  <si>
    <t>с. Игорвары, ул. Молодежная, д. 7</t>
  </si>
  <si>
    <t>с. Игорвары, ул. Молодежная, д. 8</t>
  </si>
  <si>
    <t>с. Чурачики, ул. Заводская, д. 10</t>
  </si>
  <si>
    <t>с. Чурачики, ул. Заводская, д. 4</t>
  </si>
  <si>
    <t>с. Чурачики, ул. Заводская, д. 8</t>
  </si>
  <si>
    <t>с. Чурачики, ул. Молодежная, д. 6</t>
  </si>
  <si>
    <t>г. Цивильск, ул. Советская, д. 29</t>
  </si>
  <si>
    <t>г. Цивильск, ул. Гагарина, д. 13</t>
  </si>
  <si>
    <t>г. Цивильск, ул. Гагарина, д. 14</t>
  </si>
  <si>
    <t>г. Цивильск, ул. Гагарина, д. 15/20</t>
  </si>
  <si>
    <t>г. Цивильск, ул. Гагарина, д. 3</t>
  </si>
  <si>
    <t>г. Цивильск, ул. Гагарина, д. 4</t>
  </si>
  <si>
    <t>г. Цивильск, ул. Силантьева, д. 2</t>
  </si>
  <si>
    <t>г. Цивильск, ул. Силантьева, д. 3</t>
  </si>
  <si>
    <t>г. Цивильск, ул. Силантьева, д. 4</t>
  </si>
  <si>
    <t>г. Цивильск, ул. Силантьева, д. 6</t>
  </si>
  <si>
    <t>г. Цивильск, ул. Чкалова, д. 18</t>
  </si>
  <si>
    <t>г. Цивильск, ул. Шоссейная, д. 18</t>
  </si>
  <si>
    <t>д. Вторые Вурманкасы, ул. Центральная, д. 1</t>
  </si>
  <si>
    <t>д. Таушкасы, ул. Шоссейная, д. 1</t>
  </si>
  <si>
    <t>д. Таушкасы, ул. Шоссейная, д. 3</t>
  </si>
  <si>
    <t>пос. Опытный, ул. Набережная, д. 1</t>
  </si>
  <si>
    <t>г. Цивильск, ул. Шоссейная, д. 17</t>
  </si>
  <si>
    <t>г. Цивильск, ул. Куйбышева, д. 4</t>
  </si>
  <si>
    <t>г. Цивильск, ул. Куйбышева, д. 6</t>
  </si>
  <si>
    <t>Всего по Чувашской Республике за 2021 год</t>
  </si>
  <si>
    <t>Всего по Чувашской Республике за 2022 год</t>
  </si>
  <si>
    <t>ремонт фундамента</t>
  </si>
  <si>
    <t>г. Чебоксары, ул. Маршака, д. 8</t>
  </si>
  <si>
    <t>г. Канаш, ул. Разина, д. 13</t>
  </si>
  <si>
    <t>ремонт крыши,  фасада</t>
  </si>
  <si>
    <t>г. Канаш, шоссе Ибресинское, д. 3</t>
  </si>
  <si>
    <t>г. Канаш, ул. Разина, д. 6</t>
  </si>
  <si>
    <t>ремонт систем водоотведения, электроснабжения</t>
  </si>
  <si>
    <t>г. Чебоксары, ул. Совхозная (пгт Новые Лапсары), д. 6</t>
  </si>
  <si>
    <t>г. Чебоксары, ул. Совхозная (пгт Новые Лапсары), д. 7</t>
  </si>
  <si>
    <t>г. Чебоксары, ул. Совхозная (пгт Новые Лапсары), д. 8</t>
  </si>
  <si>
    <t>замена, модернизация лифтов, ремонт лифтовых шахт, машинных и блочных помещений</t>
  </si>
  <si>
    <t>ремонт систем теплоснабжения, холодного водоснабжения, замена, модернизация лифтов, ремонт лифтовых шахт, машинных и блочных помещений</t>
  </si>
  <si>
    <t>ремонт систем горячего водоснабжения, теплоснабжения, замена, модернизация лифтов, ремонт лифтовых шахт, машинных и блочных помещений</t>
  </si>
  <si>
    <t>ремонт крыши, замена, модернизация лифтов, ремонт лифтовых шахт, машинных и блочных помещений</t>
  </si>
  <si>
    <t>ремонт системы электроснабжения, замена, модернизация лифтов, ремонт лифтовых шахт, машинных и блочных помещений</t>
  </si>
  <si>
    <t>замена, модернизация лифтов, ремонт лифтовых шахт, машинных и блочных помещений, ремонт крыши, систем электроснабжения,  горячего водоснабжения,  холодного водоснабжения</t>
  </si>
  <si>
    <t>ремонт крыши, систем теплоснабжения, холодного водоснабжения, замена, модернизация лифтов, ремонт лифтовых шахт, машинных и блочных помещений</t>
  </si>
  <si>
    <t>ремонт крыши, систем холодного водоснабжения, теплоснабжения, замена, модернизация лифтов, ремонт лифтовых шахт, машинных и блочных помещений</t>
  </si>
  <si>
    <t>ремонт систем электроснабжения,  водоотведения, горячего водоснабжения,  холодного водоснабжения, замена, модернизация лифтов, ремонт лифтовых шахт, машинных и блочных помещений</t>
  </si>
  <si>
    <t>ремонт крыши, систем водоотведения, теплоснабжения, замена, модернизация лифтов, ремонт лифтовых шахт, машинных и блочных помещений</t>
  </si>
  <si>
    <t>ремонт крыши, системы теплоснабжения, замена, модернизация лифтов, ремонт лифтовых шахт, машинных и блочных помещений</t>
  </si>
  <si>
    <t>ремонт крыши, систем горячего водоснабжения,  холодного водоснабжения,  электроснабжения, водоотведения, замена, модернизация лифтов, ремонт лифтовых шахт, машинных и блочных помещений</t>
  </si>
  <si>
    <t>ремонт систем электроснабжения, горячего водоснабжения, замена, модернизация лифтов, ремонт лифтовых шахт, машинных и блочных помещений</t>
  </si>
  <si>
    <t>ремонт крыши, систем горячего водоснабжения,  холодного водоснабжения, водоотведения, электроснабжения, замена, модернизация лифтов, ремонт лифтовых шахт, машинных и блочных помещений</t>
  </si>
  <si>
    <t>ремонт систем теплоснабжения,  водоотведения, замена, модернизация лифтов, ремонт лифтовых шахт, машинных и блочных помещений</t>
  </si>
  <si>
    <t>Итого: 13 домов</t>
  </si>
  <si>
    <t>Шумерлинский район</t>
  </si>
  <si>
    <t>пос. Саланчик, ул. Николаева, д. 10</t>
  </si>
  <si>
    <t>пос. Саланчик, ул. Николаева, д. 8</t>
  </si>
  <si>
    <t>с. Юманай, ул. Мира, д. 59</t>
  </si>
  <si>
    <t>ремонт систем электроснабжения, холодного водоснабжения, водоотведения, теплоснабжения, замена коллективных (общедомовых) приборов учета потребления тепловой энергии и холодной воды и узлов управления и регулирования потребления этих ресурсов</t>
  </si>
  <si>
    <t>ремонт системы теплоснабжения, водоотведения, замена узлов управления и регулирования потребления тепловой энергии</t>
  </si>
  <si>
    <t>ремонт систем теплоснабжения, холодного водоснабжения, замена узлов управления и регулирования потребления тепловой энергии</t>
  </si>
  <si>
    <t>ремонт систем холодного водоснабжения, теплоснабжения,  замена узлов управления и регулирования потребления тепловой энергии</t>
  </si>
  <si>
    <t>Итого:  28 домов</t>
  </si>
  <si>
    <t>Итого: 66 домов</t>
  </si>
  <si>
    <t>Итого: 17 домов</t>
  </si>
  <si>
    <t>Итого:  58 домов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</si>
  <si>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</si>
  <si>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</si>
  <si>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</si>
  <si>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</si>
  <si>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</si>
  <si>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</si>
  <si>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</si>
  <si>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</si>
  <si>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</si>
  <si>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82</t>
  </si>
  <si>
    <t>83</t>
  </si>
  <si>
    <t>84</t>
  </si>
  <si>
    <t>85</t>
  </si>
  <si>
    <t>86</t>
  </si>
  <si>
    <t>87</t>
  </si>
  <si>
    <t>88</t>
  </si>
  <si>
    <t>89</t>
  </si>
  <si>
    <t>Всего по Чувашской Республике за 2023 год</t>
  </si>
  <si>
    <t>Приложение № 2                                                                                              к республиканскому краткосрочному плану реализации в 2021–
2023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</t>
  </si>
  <si>
    <t>ремонт систем водоотведения,  холодного водоснабжения,  горячего водоснабжения,  теплоснабжения</t>
  </si>
  <si>
    <t>ремонт систем водоотведения, теплоснабжения, холодного водоснабжения, замена узлов управления и регулирования потребления тепловой энергии</t>
  </si>
  <si>
    <t>ремонт  системы теплоснабжения, замена узлов управления и регулирования потребления тепловой энергии</t>
  </si>
  <si>
    <t>на спецсчете</t>
  </si>
  <si>
    <t>г. Алатырь, ул. Московская, д. 118</t>
  </si>
  <si>
    <t>г. Шумерля, ул. Маршала Жукова, д. 13</t>
  </si>
  <si>
    <t>г. Шумерля, ул. Маршала Жукова, д. 17</t>
  </si>
  <si>
    <t>3 380,0</t>
  </si>
  <si>
    <t>Итого:  10 домов</t>
  </si>
  <si>
    <t>ремонт крыши, системы электроснабжения, подвальных помещений</t>
  </si>
  <si>
    <t>г. Канаш, ул. Трудовая, д. 1</t>
  </si>
  <si>
    <t>г. Канаш, ул. Трудовая, д. 5</t>
  </si>
  <si>
    <t>с. Порецкое, ул. Крупской,   д. 28</t>
  </si>
  <si>
    <t>с. Порецкое, ул. Крупской,  д. 13а</t>
  </si>
  <si>
    <t>с. Порецкое, ул. Крупской,   д. 16</t>
  </si>
  <si>
    <t>ремонт  систем холодного водоснабжения, водоотведения</t>
  </si>
  <si>
    <t>ремонт систем холодного водоснабжения, водоотведения</t>
  </si>
  <si>
    <t>ремонт систем водоотведения,  теплоснабжения,  холодного водоснабжения,  электроснабжения</t>
  </si>
  <si>
    <t>81</t>
  </si>
  <si>
    <t>Год  проведения капиталь-ного ремонта общего имущества в много-квартирных домах</t>
  </si>
  <si>
    <t>22</t>
  </si>
  <si>
    <t>ремонт систем электроснабжения,   водоотведения</t>
  </si>
  <si>
    <t>ремонт систем  холодного водоснабжения, водоотведения</t>
  </si>
  <si>
    <t>ремонт  системы  электроснабжения</t>
  </si>
  <si>
    <t>пгт Вурнары, ул. К. Маркса, д. 4</t>
  </si>
  <si>
    <t>с. Красные Четаи, ул. Новая,  д. 13</t>
  </si>
  <si>
    <t>Итого:  20 домов</t>
  </si>
  <si>
    <t>Всего: 207 домов</t>
  </si>
  <si>
    <t>Всего: 189 домов</t>
  </si>
  <si>
    <t>80</t>
  </si>
  <si>
    <t>с. Большая Шатьма, 
пл. Центральная, д. 16</t>
  </si>
  <si>
    <t>г. Шумерля, ул. пос. Лесной, 
д. 3</t>
  </si>
  <si>
    <t>г. Шумерля, ул. пос. Лесной, д. 5</t>
  </si>
  <si>
    <t>г. Шумерля, 
ул. пос. Лесной, д. 3</t>
  </si>
  <si>
    <t>г. Шумерля, 
ул. пос. Лесной, д. 5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</si>
  <si>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Чувашской Республики, в отношении которых планируется проведение капитального ремонта 
общего имущества, по видам капитального ремонта </t>
  </si>
  <si>
    <t>монолит</t>
  </si>
  <si>
    <t>с. Шихазаны, ул. 40 лет Победы, д. 7</t>
  </si>
  <si>
    <t>с. Моргауши, ул. Красная Площадь, д. 4</t>
  </si>
  <si>
    <t>пгт Урмары, ул. Ленина, д. 51</t>
  </si>
  <si>
    <t>пгт Урмары, ул. Ленина, д. 35</t>
  </si>
  <si>
    <t>г. Новочебоксарск, бульвар Зеленый, д. 31</t>
  </si>
  <si>
    <t>г. Чебоксары, ул. Шумилова, д. 29</t>
  </si>
  <si>
    <t xml:space="preserve">ремонт системы электроснабжения </t>
  </si>
  <si>
    <t>ремонт систем холодного водоснабжения, горячего водоснабжения,  водоотведения</t>
  </si>
  <si>
    <t>г. Чебоксары, ул. Калинина, д. 104, корп. 1</t>
  </si>
  <si>
    <t>г. Чебоксары, ул. Рихарда Зорге, д. 1</t>
  </si>
  <si>
    <t>г. Чебоксары, ул. Хузангая, д. 7</t>
  </si>
  <si>
    <t>ремонт систем холодного водоснабжения, водоотведения, теплоснабжения</t>
  </si>
  <si>
    <t>ремонт систем водоотведения, теплоснабжения</t>
  </si>
  <si>
    <t>ремонт систем горячего водоснабжения, холодного водоснабжения, теплоснабжения, водоотведения</t>
  </si>
  <si>
    <t>ремонт систем водоотведения,  электроснабжения</t>
  </si>
  <si>
    <t>1961</t>
  </si>
  <si>
    <t>1972</t>
  </si>
  <si>
    <t>г. Чебоксары, ул. Космонавта Николаева А.Г., д. 40, корп. 1</t>
  </si>
  <si>
    <t>г. Чебоксары, ул. Олега Кошевого, д. 1</t>
  </si>
  <si>
    <t>г. Чебоксары, ул. Т. Кривова, д. 14</t>
  </si>
  <si>
    <t>г. Чебоксары, ул. Шумилова, д. 19</t>
  </si>
  <si>
    <t>г. Чебоксары, ул. Энгельса, д. 40</t>
  </si>
  <si>
    <t>1956</t>
  </si>
  <si>
    <t>г. Чебоксары, бульвар Эгерский, д. 14</t>
  </si>
  <si>
    <t>№
пп</t>
  </si>
  <si>
    <t>Итого:  1 дом</t>
  </si>
  <si>
    <t>Итого по городу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</si>
  <si>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</si>
  <si>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</si>
  <si>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</si>
  <si>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</si>
  <si>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</si>
  <si>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</si>
  <si>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</si>
  <si>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</si>
  <si>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</si>
  <si>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</si>
  <si>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</si>
  <si>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</si>
  <si>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</si>
  <si>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</si>
  <si>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</si>
  <si>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</si>
  <si>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</si>
  <si>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</si>
  <si>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</si>
  <si>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</si>
  <si>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</si>
  <si>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</si>
  <si>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</si>
  <si>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</si>
  <si>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</si>
  <si>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</si>
  <si>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кирпич</t>
  </si>
  <si>
    <t>Урмарский район</t>
  </si>
  <si>
    <t>Канашский  район</t>
  </si>
  <si>
    <t>Козловский  район</t>
  </si>
  <si>
    <t>Канашский район</t>
  </si>
  <si>
    <t xml:space="preserve"> </t>
  </si>
  <si>
    <t>Итого по району</t>
  </si>
  <si>
    <t>Козловский район</t>
  </si>
  <si>
    <t>Цивильский  район</t>
  </si>
  <si>
    <t>Батыревский  район</t>
  </si>
  <si>
    <t>ремонт системы электроснабжения</t>
  </si>
  <si>
    <t>Цивильский район</t>
  </si>
  <si>
    <t>Вурнарский  район</t>
  </si>
  <si>
    <t>Батыревский район</t>
  </si>
  <si>
    <t>Вурнарский район</t>
  </si>
  <si>
    <t>Аликовский район</t>
  </si>
  <si>
    <t>Красноармейский район</t>
  </si>
  <si>
    <t>Красночетайский район</t>
  </si>
  <si>
    <t>Комсомольский  район</t>
  </si>
  <si>
    <t>г. Чебоксары, пер. Заводской, д. 4</t>
  </si>
  <si>
    <t>1975</t>
  </si>
  <si>
    <t>1974</t>
  </si>
  <si>
    <t>1973</t>
  </si>
  <si>
    <t>г. Чебоксары, просп. Ленина, д. 27</t>
  </si>
  <si>
    <t>1963</t>
  </si>
  <si>
    <t>ремонт крыши, системы водоотведения</t>
  </si>
  <si>
    <t>в том числе жилых помещений, находящих-
ся в соб-
ственности 
граждан</t>
  </si>
  <si>
    <t>Коли-чество этажей в 
много-
квар-
тир-
ном доме</t>
  </si>
  <si>
    <t>ремонт крыши</t>
  </si>
  <si>
    <t>Итого: 3 дома</t>
  </si>
  <si>
    <t>Итого: 2  дома</t>
  </si>
  <si>
    <t>Общая площадь многоквар-тирного дома</t>
  </si>
  <si>
    <t>21</t>
  </si>
  <si>
    <t>панель</t>
  </si>
  <si>
    <t>Яльчикский  район</t>
  </si>
  <si>
    <t>ремонт крыши, системы электроснабжения</t>
  </si>
  <si>
    <t xml:space="preserve">ремонт крыши </t>
  </si>
  <si>
    <t>ремонт системы  электроснабжения</t>
  </si>
  <si>
    <t>ремонт крыши, системы теплоснабжения</t>
  </si>
  <si>
    <t>ремонт крыши, системы  электроснабжения</t>
  </si>
  <si>
    <t>ремонт крыши, системы холодного водоснабжения</t>
  </si>
  <si>
    <t>ремонт систем холодного водоснабжения,  водоотведения</t>
  </si>
  <si>
    <t>ремонт систем электроснабжения, холодного водоснабжения,  водоотведения</t>
  </si>
  <si>
    <t>ремонт крыши, систем холодного водоснабжения,  теплоснабжения</t>
  </si>
  <si>
    <t>г. Чебоксары, ул. Хузангая, д. 29</t>
  </si>
  <si>
    <t>Итого:  17 домов</t>
  </si>
  <si>
    <t>Итого: 7 домов</t>
  </si>
  <si>
    <t>Итого по Чувашской Республике</t>
  </si>
  <si>
    <t>Мини-
маль-
ный 
раз-
мер 
фонда 
капи-
таль-
ного 
ремон-
та  
(для 
домов, 
выбрав-
ших спец-
счет)</t>
  </si>
  <si>
    <t xml:space="preserve">ремонт системы холодного водоснабжения </t>
  </si>
  <si>
    <t>Ремонт  внутридомовых 
инженерных систем</t>
  </si>
  <si>
    <t>Замена коллективных (общедомовых) ПУ и УУ</t>
  </si>
  <si>
    <t>Cтоимость капиталь-
ного 
ремонта общего имущества в многоквартирном доме – всего</t>
  </si>
  <si>
    <t>ремонт систем теплоснабжения,  водоотведения</t>
  </si>
  <si>
    <t>ремонт систем горячего водоснабжения, водоотведения, холодного водоснабжения</t>
  </si>
  <si>
    <t>____________________________</t>
  </si>
  <si>
    <t>г. Шумерля, ул. Ленина, д. 32</t>
  </si>
  <si>
    <t>ремонт систем теплоснабжения, холодного водоснабжения</t>
  </si>
  <si>
    <t>ремонт крыши,  системы электроснабжения</t>
  </si>
  <si>
    <t>ремонт  системы электроснабжения</t>
  </si>
  <si>
    <t>Итого: 6  домов</t>
  </si>
  <si>
    <t>ремонт систем теплоснабжения,  холодного водоснабжения</t>
  </si>
  <si>
    <t>ремонт системы водоотведения</t>
  </si>
  <si>
    <t>Шемуршинский район</t>
  </si>
  <si>
    <t>Шемуршинский  район</t>
  </si>
  <si>
    <t>Шумерлинский  район</t>
  </si>
  <si>
    <t>Итого: 1 дом</t>
  </si>
  <si>
    <t>пгт Ибреси, ул. Почтовая, д. 1</t>
  </si>
  <si>
    <t>ремонт систем теплоснабжения,  холодного водоснабжения,  водоотведения</t>
  </si>
  <si>
    <t>______________________</t>
  </si>
  <si>
    <t>г. Чебоксары, просп. Ленина, д. 38, корп. 1</t>
  </si>
  <si>
    <t>ремонт систем теплоснабжения, горячего водоснабжения,  водоотведения,  холодного водоснабжения</t>
  </si>
  <si>
    <t>ремонт систем теплоснабжения,  электроснабжения,  водоотведения</t>
  </si>
  <si>
    <t>ремонт системы  водоотведения</t>
  </si>
  <si>
    <t>г. Чебоксары, бульвар Эгерский, д. 51</t>
  </si>
  <si>
    <t>ремонт систем водоотведения, холодного водоснабжения</t>
  </si>
  <si>
    <t>ремонт систем холодного водоснабжения, горячего водоснабжения, водоотведения</t>
  </si>
  <si>
    <t>ремонт фасада</t>
  </si>
  <si>
    <t>г. Алатырь, мкр. Стрелка, д. 1</t>
  </si>
  <si>
    <t>г. Алатырь, ул. Ленина, д. 43</t>
  </si>
  <si>
    <t>Итого: 5 домов</t>
  </si>
  <si>
    <t>ремонт систем холодного водоснабжения, теплоснабжения</t>
  </si>
  <si>
    <t>ремонт систем водоотведения,  холодного водоснабжения</t>
  </si>
  <si>
    <t>с. Шихазаны, ул. 40 лет Победы, д. 9</t>
  </si>
  <si>
    <t>ввода в 
экс-
плуата-
цию мно-
гоквар-
тирного дома</t>
  </si>
  <si>
    <t>кирпич, дерево</t>
  </si>
  <si>
    <t>ремонт системы теплоснабжения</t>
  </si>
  <si>
    <t>12</t>
  </si>
  <si>
    <t>1</t>
  </si>
  <si>
    <t>4</t>
  </si>
  <si>
    <t>5</t>
  </si>
  <si>
    <t>3</t>
  </si>
  <si>
    <t>7</t>
  </si>
  <si>
    <t>6</t>
  </si>
  <si>
    <t>9</t>
  </si>
  <si>
    <t>2</t>
  </si>
  <si>
    <t>8</t>
  </si>
  <si>
    <t>ремонт системы холодного водоснабжения</t>
  </si>
  <si>
    <t xml:space="preserve">г.   Шумерля </t>
  </si>
  <si>
    <t>Итого: 4  дома</t>
  </si>
  <si>
    <t>Итого: 2 дома</t>
  </si>
  <si>
    <t>101</t>
  </si>
  <si>
    <t>102</t>
  </si>
  <si>
    <t>103</t>
  </si>
  <si>
    <t>104</t>
  </si>
  <si>
    <t>ремонт крыши, системы теплоснабжения, замена узлов управления и регулирования потребления тепловой энергии</t>
  </si>
  <si>
    <t>99</t>
  </si>
  <si>
    <t>100</t>
  </si>
  <si>
    <t>г. Козловка, ул. Лобачевского, д. 9</t>
  </si>
  <si>
    <t>ремонт систем холодного водоснабжения,  горячего водоснабжения</t>
  </si>
  <si>
    <t>г. Чебоксары, просп. Мира, д. 19</t>
  </si>
  <si>
    <t>105</t>
  </si>
  <si>
    <t>106</t>
  </si>
  <si>
    <t>107</t>
  </si>
  <si>
    <t>г. Козловка, ул. Маяковского, д. 2</t>
  </si>
  <si>
    <t>ремонт крыши, систем водоотведения,  холодного водоснабжения</t>
  </si>
  <si>
    <t>г. Чебоксары, ул. 50 лет Октября, д. 16</t>
  </si>
  <si>
    <t>\</t>
  </si>
  <si>
    <t>Ремонт, замена, модернизация лифтов, ремонт лифтовых шахт,  машинных и блочных помещений</t>
  </si>
  <si>
    <t>Красноармейский  район</t>
  </si>
  <si>
    <t>Красночетайский  район</t>
  </si>
  <si>
    <t>Мариинско-Посадский  район</t>
  </si>
  <si>
    <t>Моргаушский  район</t>
  </si>
  <si>
    <t>на счете рег. оператора</t>
  </si>
  <si>
    <t>Мариинско-Посадский район</t>
  </si>
  <si>
    <t>Моргаушский район</t>
  </si>
  <si>
    <t>Порецкий  район</t>
  </si>
  <si>
    <t>Порецкий район</t>
  </si>
  <si>
    <t>Янтиковский  район</t>
  </si>
  <si>
    <t>Ядринский район</t>
  </si>
  <si>
    <t>Ядринский  район</t>
  </si>
  <si>
    <t>Ибресинский  район</t>
  </si>
  <si>
    <t>Аликовский  район</t>
  </si>
  <si>
    <t>г. Алатырь</t>
  </si>
  <si>
    <t>г. Канаш</t>
  </si>
  <si>
    <t>г.  Новочебоксарск</t>
  </si>
  <si>
    <t>г.  Чебоксары</t>
  </si>
  <si>
    <t>г. Новочебоксарск</t>
  </si>
  <si>
    <t>г. Шумерля</t>
  </si>
  <si>
    <t>г. Чебоксары</t>
  </si>
  <si>
    <t>Чебоксарский район</t>
  </si>
  <si>
    <t>Чебоксарский  район</t>
  </si>
  <si>
    <t>Комсомольский район</t>
  </si>
  <si>
    <t xml:space="preserve">Итого по району 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</si>
  <si>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</si>
  <si>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</si>
  <si>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</si>
  <si>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ремонт систем теплоснабжения, холодного водоснабжения, водоотведения</t>
  </si>
  <si>
    <t>Итого:  2  дома</t>
  </si>
  <si>
    <t>с. Аликово, ул. Октябрьская, д. 17</t>
  </si>
  <si>
    <t>Итого: 5  домов</t>
  </si>
  <si>
    <t>Итого:  9 домов</t>
  </si>
  <si>
    <t>Итого: 3  дома</t>
  </si>
  <si>
    <t>Итого: 19 домов</t>
  </si>
  <si>
    <t>Ибресинский район</t>
  </si>
  <si>
    <t>г. Чебоксары, ул. Ашмарина, д. 36</t>
  </si>
  <si>
    <t>г. Чебоксары, бульвар Юго-Западный, д. 3</t>
  </si>
  <si>
    <t>г. Чебоксары, бульвар Юго-Западный, д. 5</t>
  </si>
  <si>
    <t>г. Чебоксары, просп. Мира, д. 44</t>
  </si>
  <si>
    <t>г. Чебоксары, ул. 50 лет Октября, д. 24, корп. 1</t>
  </si>
  <si>
    <t>г. Чебоксары, ул. 50 лет Октября, д. 7</t>
  </si>
  <si>
    <t>г. Чебоксары, ул. Мате Залка, д. 16</t>
  </si>
  <si>
    <t>г. Чебоксары, ул. Мате Залка, д. 16, корп. 1</t>
  </si>
  <si>
    <t>ремонт крыши, подвальных помещений, системы электроснабжения</t>
  </si>
  <si>
    <t>г. Козловка, ул. Чкалова, д. 10</t>
  </si>
  <si>
    <t>г. Алатырь, ул. 40 лет Победы, д. 100</t>
  </si>
  <si>
    <t>г. Алатырь, ул. 40 лет Победы, д. 102</t>
  </si>
  <si>
    <t>г. Чебоксары, просп. Мира, д. 25</t>
  </si>
  <si>
    <t>г. Чебоксары, ул. Мичмана Павлова, д. 10А</t>
  </si>
  <si>
    <t>г. Чебоксары, ул. Гузовского, д. 22</t>
  </si>
  <si>
    <r>
      <t xml:space="preserve">П Е Р Е Ч Е Н Ь
многоквартирных домов, расположенных на территории Чувашской Республики, в отношении которых в 2021–2023 годах  планируется проведение  капитального ремонта общего имущества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</si>
  <si>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Приложение № 1
к республиканскому краткосрочному плану реализации 
в 2021–2023 годах Республиканской программы капитального ремонта общего имущества в многоквартирных домах, расположенных на территории Чувашской Республики, 
на 2014–2043 годы                                                                                       </t>
  </si>
  <si>
    <t xml:space="preserve">2021 год </t>
  </si>
  <si>
    <t>Алатырский  район</t>
  </si>
  <si>
    <t>с. Порецкое, ул. Крупской,                                 д. 16</t>
  </si>
  <si>
    <t>с. Порецкое, ул. Ленина,                                д. 157</t>
  </si>
  <si>
    <t>2021 год</t>
  </si>
  <si>
    <t xml:space="preserve">2022 год </t>
  </si>
  <si>
    <t>ремонт крыши, ремонт фасада</t>
  </si>
  <si>
    <t>с. Порецкое, ул. Крупской,                               д. 28</t>
  </si>
  <si>
    <t>с. Порецкое, пер. Школьный, д. 2</t>
  </si>
  <si>
    <t>2023 год</t>
  </si>
  <si>
    <t>с. Порецкое, ул. Крупской,                                  д. 73</t>
  </si>
  <si>
    <t>г. Канаш, ул. Трудовая, д. 7</t>
  </si>
  <si>
    <t>с. Янтиково, просп .Ленина, д. 37</t>
  </si>
  <si>
    <t>с. Янтиково, просп. Ленина, д. 4</t>
  </si>
  <si>
    <t>Итого:  2 дома</t>
  </si>
  <si>
    <t>2022 год</t>
  </si>
  <si>
    <t>с. Янтиково, просп. Ленина, д. 54</t>
  </si>
  <si>
    <t>с. Янтиково, просп. Ленина, д. 30</t>
  </si>
  <si>
    <t>г. Мариинский Посад, ул. Чкалова, д. 57</t>
  </si>
  <si>
    <t>ж/б панель</t>
  </si>
  <si>
    <t>с. Первое Чурашево, ул. Школьная, д. 8а</t>
  </si>
  <si>
    <t>г. Мариинский Посад, ул. Котовского, д. 32</t>
  </si>
  <si>
    <t>г. Мариинский Посад, ул. Курчатова, д. 6</t>
  </si>
  <si>
    <t>г. Мариинский Посад, ул. Николаева, д. 87а</t>
  </si>
  <si>
    <t>г. Мариинский Посад, ул. Николаева, д. 89</t>
  </si>
  <si>
    <t>д. Аксарино, ул. Центральная усадьба, д. 7</t>
  </si>
  <si>
    <t>с. Бичурино, ул. Новая, д. 6</t>
  </si>
  <si>
    <t>д. Новые Яхакасы, ул. 40 лет Победы, д. 1</t>
  </si>
  <si>
    <t>ремонт систем электроснабжения, холодного водоснабжения, водоотведения, теплоснабжения</t>
  </si>
  <si>
    <t>с. Калинино, ул. Ленина, д. 50</t>
  </si>
  <si>
    <t>ремонт крыши, подвальных помещений</t>
  </si>
  <si>
    <t>с. Комсомольское, ул. 70 лет Октября, д. 4</t>
  </si>
  <si>
    <t>с. Батырево, ул. Гагарина, д. 4</t>
  </si>
  <si>
    <t>с. Батырево, просп. Ленина, д. 21</t>
  </si>
  <si>
    <t>с. Батырево, ул. Дружбы, д.18</t>
  </si>
  <si>
    <t>с. Комсомольское, 
мкр. К. Антонова, д. 11</t>
  </si>
  <si>
    <t>с. Комсомольское, 
мкр. К. Антонова, д. 12</t>
  </si>
  <si>
    <t>г. Канаш, ул. Трудовая, д. 2</t>
  </si>
  <si>
    <t>г. Шумерля, 
ул. Маяковского, 
д. 85</t>
  </si>
  <si>
    <t>г. Чебоксары, 
ул. Чернышевского, д. 6</t>
  </si>
  <si>
    <t>г. Козловка, 
ул. Чернышевского, д. 9</t>
  </si>
  <si>
    <t>г. Козловка, 
ул. Лобачевского, д. 22</t>
  </si>
  <si>
    <t>г. Чебоксары, 
ул. Энтузиастов, д. 31</t>
  </si>
  <si>
    <t>г. Новочебоксарск, 
ул. Ж. Крутовой, д. 5</t>
  </si>
  <si>
    <t>г. Новочебоксарск, 
ул. Терешковой, д. 22</t>
  </si>
  <si>
    <t>г. Шумерля, ул. Октябрьская, 
д. 16, корп. 2</t>
  </si>
  <si>
    <t>г. Чебоксары, 
пер. Молодежный, д. 5</t>
  </si>
  <si>
    <t>г. Чебоксары, 
просп. И.Я. Яковлева, д. 6</t>
  </si>
  <si>
    <t>г. Чебоксары, 
ул. Гагарина Ю., д. 17</t>
  </si>
  <si>
    <t>г. Чебоксары, 
ул. Гражданская, д. 70</t>
  </si>
  <si>
    <t>г. Чебоксары, 
ул. Гражданская, д. 72</t>
  </si>
  <si>
    <t>г. Чебоксары, 
ул. Гражданская, д. 78</t>
  </si>
  <si>
    <t>с. Батырево, ул. Дружбы, 
д. 18</t>
  </si>
  <si>
    <t>д. Новые Ачакасы, 
ул. Зеленая, д. 44</t>
  </si>
  <si>
    <t>г. Чебоксары, ул. Энгельса, 
д. 19</t>
  </si>
  <si>
    <t>10;16</t>
  </si>
  <si>
    <t>ремонт  систем холодного водоснабжения,  водоотведения</t>
  </si>
  <si>
    <t>г. Чебоксары, 
ул. Гражданская, д. 86</t>
  </si>
  <si>
    <t>г. Чебоксары, 
ул. Гражданская, д. 90/2</t>
  </si>
  <si>
    <t>г. Чебоксары, 
ул. Дзержинского, д. 19</t>
  </si>
  <si>
    <t>г. Чебоксары, 
ул. Дзержинского, д. 20</t>
  </si>
  <si>
    <t>г. Чебоксары, 
ул. Кирова, д. 11</t>
  </si>
  <si>
    <t>г. Чебоксары, 
ул. Короленко, д. 8</t>
  </si>
  <si>
    <t>г. Чебоксары, 
ул. М.А. Сапожникова, д. 26</t>
  </si>
  <si>
    <t>г. Чебоксары, ул. Петрова, 
д. 11</t>
  </si>
  <si>
    <t>г. Чебоксары, 
ул. Привокзальная, д. 6</t>
  </si>
  <si>
    <t>г. Чебоксары, 
ул. Университетская, д. 30</t>
  </si>
  <si>
    <t>г. Чебоксары, ул. Чапаева, 
д. 16</t>
  </si>
  <si>
    <t>г. Чебоксары, ул. Чапаева, 
д. 8, корп. 2</t>
  </si>
  <si>
    <t>г. Чебоксары, ул. Эльменя, 
д. 13</t>
  </si>
  <si>
    <t>г. Чебоксары, ул. Яноушека, 
д. 3</t>
  </si>
  <si>
    <t>г. Чебоксары, ул. Красина, 
д. 16</t>
  </si>
  <si>
    <t>за счет средств государствен-
ной корпора-
ции – Фонда содействия реформирова-нию жилищно-коммуналь-ного хозяйства</t>
  </si>
  <si>
    <t xml:space="preserve">за счет средств республи-канского бюджета Чувашской Республики  </t>
  </si>
  <si>
    <t>с. Батырево, просп. Ленина, 
д. 21</t>
  </si>
  <si>
    <t>керамзи-тобетон-ный блок</t>
  </si>
  <si>
    <t>д. Москакасы, ул. Зеленая, 
д. 1</t>
  </si>
  <si>
    <t>г. Чебоксары, 
ул. Константина Иванова, 
д. 76/14</t>
  </si>
  <si>
    <t>г. Чебоксары, 
ул. Афанасьева, д. 1</t>
  </si>
  <si>
    <t>г. Чебоксары, 
ул. Ленинского Комсомола, 
д. 40, корп. 1</t>
  </si>
  <si>
    <t>г. Чебоксары, 
ул. Композитора Максимова, 
д. 13</t>
  </si>
  <si>
    <t>г. Чебоксары, 
ул.Энгельса, д. 19</t>
  </si>
  <si>
    <t>с. Аликово, ул. Парковая, 
д. 13</t>
  </si>
  <si>
    <t>с. Батырево, ул. Гагарина, 
д. 6</t>
  </si>
  <si>
    <t>г. Чебоксары, 
ул. Энтузиастов, д. 21</t>
  </si>
  <si>
    <t>г. Чебоксары, 
ул. Энтузиастов, д. 33</t>
  </si>
  <si>
    <t>г. Чебоксары, 
ул. Энтузиастов, д. 38/8</t>
  </si>
  <si>
    <t>г. Чебоксары, 
ул. Эльменя, д. 15</t>
  </si>
  <si>
    <t>г. Чебоксары, 
ул. Космонавта 
Николаева А.Г., д. 22</t>
  </si>
  <si>
    <t>с. Калинино, ул. Ленина, 
д. 50</t>
  </si>
  <si>
    <t>пгт Ибреси, 
ул. Кооперативная, д. 31</t>
  </si>
  <si>
    <t>пгт Ибреси, ул. Дмитрова, 
д. 13</t>
  </si>
  <si>
    <t>с. Комсомольское, 
мкр. К. Антонова, д. 14</t>
  </si>
  <si>
    <t>с. Комсомольское, 
ул. Канашская, д. 30</t>
  </si>
  <si>
    <t>с. Комсомольское, 
мкр. К. Антонова, д. 2</t>
  </si>
  <si>
    <t>с. Красноармейское, 
ул. Ленина, д. 80</t>
  </si>
  <si>
    <t>с. Красноармейское, 
ул. Ленина, д. 66</t>
  </si>
  <si>
    <t>с. Красные Четаи, 
ул. Новая, д. 5</t>
  </si>
  <si>
    <t>д. Москакасы, ул. Зеленая, 
д. 5</t>
  </si>
  <si>
    <t>пос. Опытный, 
ул. П. Иванова, д. 3</t>
  </si>
  <si>
    <t>пос. Опытный, 
ул. П. Иванова, д. 6</t>
  </si>
  <si>
    <t>д. Курмыши, 
ул. 9 Пятилетки, д. 3</t>
  </si>
  <si>
    <t>с. Шемурша, 
ул. Космовского, д. 7</t>
  </si>
  <si>
    <t>г. Ядрин, ул. Тимирязева, 
д. 22</t>
  </si>
  <si>
    <t>пос. Совхозный, 
ул. Заводская, д. 6</t>
  </si>
  <si>
    <t>г. Алатырь, мкр. Стрелка, 
д. 1</t>
  </si>
  <si>
    <t>г. Канаш, мкр. Восточный, 
д. 24</t>
  </si>
  <si>
    <t>г. Канаш, ул. Канашская, 
д. 4</t>
  </si>
  <si>
    <t>г. Канаш, ул. Колхозная, 
д. 32а</t>
  </si>
  <si>
    <t>г. Канаш, 
ул. Машиностроителей, д. 16</t>
  </si>
  <si>
    <t>г. Канаш, 
ул. Машиностроителей, 
д. 18</t>
  </si>
  <si>
    <t>г. Канаш, 
ул. Машиностроителей, 
д. 6</t>
  </si>
  <si>
    <t>г. Канаш, 
ул. Машиностроителей, 
д. 9</t>
  </si>
  <si>
    <t>г. Новочебоксарск, 
ул. Винокурова, д. 32</t>
  </si>
  <si>
    <t>г. Новочебоксарск, 
ул. Комсомольская, д. 2</t>
  </si>
  <si>
    <t>г. Новочебоксарск, 
ул. Парковая, д. 11</t>
  </si>
  <si>
    <t>г. Новочебоксарск, 
ул. Парковая, д. 17</t>
  </si>
  <si>
    <t>г. Новочебоксарск, 
ул. Парковая, д. 23</t>
  </si>
  <si>
    <t>г. Новочебоксарск, 
ул. Парковая, д. 33</t>
  </si>
  <si>
    <t>г. Новочебоксарск, 
ул. Советская, д. 13</t>
  </si>
  <si>
    <t>г. Новочебоксарск, 
ул. Советская, д. 29</t>
  </si>
  <si>
    <t>г. Новочебоксарск, 
ул. Советская, д. 35</t>
  </si>
  <si>
    <t>г. Новочебоксарск, 
ул. Советская, д. 36</t>
  </si>
  <si>
    <t>г. Новочебоксарск, 
ул. Советская, д. 37</t>
  </si>
  <si>
    <t>г. Новочебоксарск, 
ул. Советская, д. 9</t>
  </si>
  <si>
    <t>г. Новочебоксарск, 
ул. Солнечная, д. 24</t>
  </si>
  <si>
    <t>г. Новочебоксарск, 
ул. Солнечная, д. 25</t>
  </si>
  <si>
    <t>г. Новочебоксарск, 
ул. Солнечная, д. 8</t>
  </si>
  <si>
    <t>г. Новочебоксарск, 
ул. Терешковой, д. 1</t>
  </si>
  <si>
    <t>г. Новочебоксарск, 
ул. Комсомольская, д. 3</t>
  </si>
  <si>
    <t>г. Шумерля, 
ул. Маяковского, д. 83</t>
  </si>
  <si>
    <t>г. Шумерля, 
ул. Чайковского, д. 5</t>
  </si>
  <si>
    <t>г. Шумерля, 
ул. Чайковского, д. 7</t>
  </si>
  <si>
    <t>г. Чебоксары, 
пер. Заводской, д. 4</t>
  </si>
  <si>
    <t>г. Чебоксары, 
просп. Максима Горького, 
д. 13/22</t>
  </si>
  <si>
    <t>г. Чебоксары, 
ул. Альгешевская, д. 2</t>
  </si>
  <si>
    <t>г. Чебоксары, 
ул. Афанасьева, д. 4</t>
  </si>
  <si>
    <t>г. Чебоксары, 
ул. Афанасьева, д. 9</t>
  </si>
  <si>
    <t>г. Чебоксары, 
ул. Гагарина Ю., д. 24/1</t>
  </si>
  <si>
    <t>г. Чебоксары, 
ул. Гагарина Ю., д. 41</t>
  </si>
  <si>
    <t>г. Чебоксары, 
ул. Гагарина Ю., д. 47</t>
  </si>
  <si>
    <t>г. Чебоксары, 
ул. Гражданская, д. 119, корп. 1</t>
  </si>
  <si>
    <t>г. Чебоксары, 
ул. Ленинского Комсомола, 
д. 38</t>
  </si>
  <si>
    <t>г. Чебоксары, 
ул. Пролетарская, д. 3А</t>
  </si>
  <si>
    <t>г. Чебоксары, 
ул. Чернышевского, д. 14</t>
  </si>
  <si>
    <t>г. Чебоксары, 
ул. Чернышевского, д. 30</t>
  </si>
  <si>
    <t>г. Чебоксары, ул. Эльгера, 
д. 26</t>
  </si>
  <si>
    <t>г. Чебоксары, 
ул. Энтузиастов, д. 23</t>
  </si>
  <si>
    <t>г. Чебоксары, ул. Грасиса, 
д. 6, корп. 1</t>
  </si>
  <si>
    <t>г. Чебоксары, 
ул. Космонавта 
Николаева А.Г., д. 25/15</t>
  </si>
  <si>
    <t>г. Чебоксары, 
ул. Космонавта 
Николаева А.Г., д. 40, 
корп. 1</t>
  </si>
  <si>
    <t>ремонт крыши, систем горячего водоснабжения,  водоотведения, замена узла управления и  регулирования потребления горячей воды</t>
  </si>
  <si>
    <t>ремонт подвальных помещений, систем водоотведения,  холодного водоснабжения, замена коллективного (общедомового) прибора учета холодной воды</t>
  </si>
  <si>
    <t>ремонт системы холодного водоснабжения, замена коллективного (общедомового) прибора учета холодной воды</t>
  </si>
  <si>
    <t>ремонт крыши, систем холодного водоснабжения,  водоотведения, замена коллективного (общедомового) прибора учета холодной воды</t>
  </si>
  <si>
    <t>ремонт систем водоотведения,  холодного водоснабжения, замена коллективного (общедомового) прибора учета холодной воды</t>
  </si>
  <si>
    <t>ремонт крыши, систем холодного водоснабжения, водоотведения, теплоснабжения, замена коллективного (общедомового) прибора учета холодной воды, замена узла управления и  регулирования потребления тепловой энергии</t>
  </si>
  <si>
    <t>г. Чебоксары, 
ул. Космонавта 
Николаева А.Г., д. 46, 
корп. 1</t>
  </si>
  <si>
    <t>с. Батырево, ул. Мичурина, д. 12</t>
  </si>
  <si>
    <t>с. Первомайское, ул. Лесная, д. 4</t>
  </si>
  <si>
    <t>с. Батырево, ул. Гагарина, д. 6</t>
  </si>
  <si>
    <t>с. Батырево, ул. П. Яковлева, д. 6</t>
  </si>
  <si>
    <t>с. Красные Четаи, ул. Новая, д. 55</t>
  </si>
  <si>
    <t>с. Красные Четаи, ул. Новая, д. 3</t>
  </si>
  <si>
    <t>г. Алатырь, мкр. Стрелка, д. 6</t>
  </si>
  <si>
    <t>г. Алатырь, ул. Ленина, д. 27</t>
  </si>
  <si>
    <t>ремонт систем горячего водоснабжения,  электроснабжения,  теплоснабжения,  водоотведения</t>
  </si>
  <si>
    <t>г. Алатырь, ул. 40 лет Победы, д. 104</t>
  </si>
  <si>
    <t>г. Алатырь, ул. 40 лет Победы, д. 106</t>
  </si>
  <si>
    <t>г. Алатырь, ул. 40 лет Победы, д. 108</t>
  </si>
  <si>
    <t>г. Алатырь, ул. 40 лет Победы, д. 96</t>
  </si>
  <si>
    <t>ремонт крыши, систем холодного водоснабжения, водоотведения</t>
  </si>
  <si>
    <t>Алатырский район</t>
  </si>
  <si>
    <t>ж/б панели</t>
  </si>
  <si>
    <t>д. Хунав, шоссе Янтиковское, д. 3а</t>
  </si>
  <si>
    <t>с. Шихазаны, ул. 40 лет Победы, д. 10</t>
  </si>
  <si>
    <t xml:space="preserve">ремонт крыши         </t>
  </si>
  <si>
    <t>с. Шихазаны, ул. 40 лет Победы, д. 4</t>
  </si>
  <si>
    <t xml:space="preserve">ремонт крыши       </t>
  </si>
  <si>
    <t>пос. Восход, ул. Ленина, д. 3</t>
  </si>
  <si>
    <t>г. Козловка, ул. Маяковского, д. 4</t>
  </si>
  <si>
    <t>г. Козловка, ул. Маяковского, д. 5</t>
  </si>
  <si>
    <t>г. Козловка, ул. Маяковского, д. 8</t>
  </si>
  <si>
    <t>ст. Тюрлема, ул. Лесная, д. 1</t>
  </si>
  <si>
    <t>г. Козловка, ул. Герцена, д. 11</t>
  </si>
  <si>
    <t>г. Козловка, ул. Герцена, д. 5</t>
  </si>
  <si>
    <t>г. Козловка, ул. Герцена, д. 8</t>
  </si>
  <si>
    <t>ремонт  систем  электроснабжения,  водоотведения</t>
  </si>
  <si>
    <t>5282,61 </t>
  </si>
  <si>
    <t>г. Козловка, ул. Маяковского, д. 7</t>
  </si>
  <si>
    <t>ст. Тюрлема, ул. Лесная, д. 2</t>
  </si>
  <si>
    <t>ремонт систем водоотведения,  теплоснабжения, холодного водоснабжения</t>
  </si>
  <si>
    <t>г. Козловка, ул. Лобачевского, д. 22</t>
  </si>
  <si>
    <t>ремонт крыши,  систем холодного водоснабжения,  водоотведения, теплоснабжения</t>
  </si>
  <si>
    <t>пгт Урмары, ул. Заводская, д. 34</t>
  </si>
  <si>
    <t>пгт Урмары, ул. Заводская, д. 36</t>
  </si>
  <si>
    <t>пгт Урмары, ул. Ленина, д. 27</t>
  </si>
  <si>
    <t>пгт Урмары, ул. Ленина, д. 39</t>
  </si>
  <si>
    <t>пгт Урмары, ул. Ленина, д. 41</t>
  </si>
  <si>
    <t>пгт Урмары, ул. Ленина, д. 45</t>
  </si>
  <si>
    <t>пгт Урмары, ул. Ленина, д. 55</t>
  </si>
  <si>
    <t>пгт Ибреси, ул. Герцена, д. 9</t>
  </si>
  <si>
    <t>ремонт систем  теплоснабжения, холодного водоснабжения</t>
  </si>
  <si>
    <t>с. Шемурша, ул. Космовского, д. 14</t>
  </si>
  <si>
    <t>с. Шемурша, ул. Космовского, д. 7</t>
  </si>
  <si>
    <t>г. Ядрин, ул. Ленина, д. 43</t>
  </si>
  <si>
    <t>г. Ядрин, ул. Шоссейная, д. 61</t>
  </si>
  <si>
    <t>с. Советское, ул. Советская, д. 59</t>
  </si>
  <si>
    <t>г. Ядрин, ул. К. Маркса, д. 69</t>
  </si>
  <si>
    <t>г. Ядрин, ул. Комсомольская, д. 1б</t>
  </si>
  <si>
    <t>г. Ядрин, ул. Чапаева, д. 16</t>
  </si>
  <si>
    <t>ремонт систем  электроснабжения,  водоотведения</t>
  </si>
  <si>
    <t>ремонт систем  теплоснабжения, водоотведения</t>
  </si>
  <si>
    <t>г. Ядрин, ул. 50 лет Октября, д. 90</t>
  </si>
  <si>
    <t>г. Ядрин, ул. Пискунова, д. 8</t>
  </si>
  <si>
    <t>г. Ядрин, ул. Чапаева, д. 14</t>
  </si>
  <si>
    <t>с. Яльчики, ул. Юбилейная, д. 14</t>
  </si>
  <si>
    <t xml:space="preserve">ремонт крыши                               </t>
  </si>
  <si>
    <t>пгт Урмары, ул. К. Иванова, д. 1</t>
  </si>
  <si>
    <t>пгт Урмары, ул. К. Иванова, д. 9</t>
  </si>
  <si>
    <t>ремонт систем холодного водоснабжения, водоотведения, замена коллективного (общедомового) прибора учета потребления холодной воды</t>
  </si>
  <si>
    <t>пгт Урмары, ул. К. Иванова, д. 3</t>
  </si>
  <si>
    <t>ремонт систем водоотведения,  теплоснабжения</t>
  </si>
  <si>
    <t>д. Тренькино, ул. Новая, д. 3</t>
  </si>
  <si>
    <t>с. Моргауши, ул. 50 лет Октября, д. 10</t>
  </si>
  <si>
    <t>с. Моргауши, ул. Красная Площадь, д. 6</t>
  </si>
  <si>
    <t>д. Тренькино, ул. Новая, д. 4</t>
  </si>
  <si>
    <t>с. Моргауши, ул. Мира, д. 7</t>
  </si>
  <si>
    <t>ремонт систем холодного водоснабжения, теплоснабжения, электроснабжения, водоотведения, замена узлов управления и регулирования потребления тепловой энергии</t>
  </si>
  <si>
    <t>ремонт  крыши</t>
  </si>
  <si>
    <t>с. Яльчики, ул. Юбилейная, д. 4</t>
  </si>
  <si>
    <t>Итого: 1  дом</t>
  </si>
  <si>
    <t>г. Канаш, просп. Ленина, д. 14</t>
  </si>
  <si>
    <t>г. Канаш, просп. Ленина, д. 18</t>
  </si>
  <si>
    <t>г. Канаш, просп. Ленина, д. 37</t>
  </si>
  <si>
    <t>г. Канаш, просп. Ленина, д. 22</t>
  </si>
  <si>
    <t>г. Канаш, ул. Канашская, д. 4</t>
  </si>
  <si>
    <t>г. Канаш, ул. Канашская, д. 6</t>
  </si>
  <si>
    <t>г. Канаш, ул. Кооперативная, д. 2</t>
  </si>
  <si>
    <t>г. Канаш, ул. Р. Люксембург, д. 27</t>
  </si>
  <si>
    <t>г. Канаш, ул. Трудовая, д. 4</t>
  </si>
  <si>
    <t>г. Канаш, ул. Фрунзе, д. 17</t>
  </si>
  <si>
    <t xml:space="preserve">ремонт крыши, системы теплоснабжения </t>
  </si>
  <si>
    <t>г. Новочебоксарск, бульвар Зеленый, д. 17</t>
  </si>
  <si>
    <t>г. Новочебоксарск, бульвар Зеленый, д. 19</t>
  </si>
  <si>
    <t>г. Новочебоксарск, бульвар Зеленый, д. 2</t>
  </si>
  <si>
    <t>г. Новочебоксарск, бульвар Зеленый, д. 27</t>
  </si>
  <si>
    <t>г. Новочебоксарск, бульвар Зеленый, д. 29</t>
  </si>
  <si>
    <t xml:space="preserve">г. Чебоксары, ул. Т. Кривова, д. 13
</t>
  </si>
  <si>
    <t>г. Чебоксары, ул. Хевешская, д. 35/17</t>
  </si>
  <si>
    <t>г. Чебоксары, ул. Хевешская, д. 9</t>
  </si>
  <si>
    <t>1971</t>
  </si>
  <si>
    <t>г. Чебоксары, ул. Хузангая, д. 10, корп. 1</t>
  </si>
  <si>
    <t>1967</t>
  </si>
  <si>
    <t>г. Чебоксары, бульвар Эгерский, д. 10</t>
  </si>
  <si>
    <t>г. Чебоксары, бульвар Эгерский, д. 15</t>
  </si>
  <si>
    <t>1983</t>
  </si>
  <si>
    <t>1985</t>
  </si>
  <si>
    <t>г. Чебоксары, просп. 9-й Пятилетки, д. 15, корп. 1</t>
  </si>
  <si>
    <t>1984</t>
  </si>
  <si>
    <t>г. Чебоксары, просп. 9-й Пятилетки, д. 17</t>
  </si>
  <si>
    <t>г. Чебоксары, просп. 9-й Пятилетки, д. 3</t>
  </si>
  <si>
    <t>10</t>
  </si>
  <si>
    <t>г. Чебоксары, просп. 9-й Пятилетки, д. 4</t>
  </si>
  <si>
    <t>г. Чебоксары, просп. 9-й Пятилетки, д. 6</t>
  </si>
  <si>
    <t>г. Чебоксары, просп. Ленина, д. 16</t>
  </si>
  <si>
    <t>1962</t>
  </si>
  <si>
    <t>г. Чебоксары, просп. Максима Горького, д. 9</t>
  </si>
  <si>
    <t>г. Чебоксары, просп. Мира, д. 15</t>
  </si>
  <si>
    <t>г. Чебоксары, просп. Мира, д. 17</t>
  </si>
  <si>
    <t>г. Чебоксары, просп. Мира, д. 23</t>
  </si>
  <si>
    <t>г. Чебоксары, просп. Тракторостроителей, д. 49</t>
  </si>
  <si>
    <t>г. Чебоксары, просп. Тракторостроителей, д. 61</t>
  </si>
  <si>
    <t>г. Чебоксары, ул. 50 лет Октября, д. 14</t>
  </si>
  <si>
    <t>г. Чебоксары, ул. 50 лет Октября, д. 15</t>
  </si>
  <si>
    <t>г. Чебоксары, ул. Афанасьева, д. 6, корп. 1</t>
  </si>
  <si>
    <t>г. Чебоксары, ул. Бичурина, д. 8</t>
  </si>
  <si>
    <t>г. Чебоксары, ул. Богдана Хмельницкого, д. 111</t>
  </si>
  <si>
    <t>2003</t>
  </si>
  <si>
    <t>г. Чебоксары, ул. Гузовского, д. 14</t>
  </si>
  <si>
    <t>г. Чебоксары, ул. Космонавта Николаева А.Г., д. 18</t>
  </si>
  <si>
    <t>г. Чебоксары, ул. Космонавта Николаева А.Г., д. 19</t>
  </si>
  <si>
    <t>г. Чебоксары, ул. Николая Ильбекова, д. 7, корп. 1</t>
  </si>
  <si>
    <t>1982</t>
  </si>
  <si>
    <t>г. Чебоксары, ул. Т. Кривова, д. 10</t>
  </si>
  <si>
    <t>г. Чебоксары, ул. Т. Кривова, д. 19</t>
  </si>
  <si>
    <t>г. Чебоксары, ул. Т. Кривова, д. 19, корп. 1</t>
  </si>
  <si>
    <t>г. Чебоксары, ул. Т. Кривова, д. 8</t>
  </si>
  <si>
    <t>г. Чебоксары, ул. Хевешская, д. 21</t>
  </si>
  <si>
    <t>г. Чебоксары, ул. Хевешская, д. 31</t>
  </si>
  <si>
    <t>г. Чебоксары, ул. Хузангая, д. 11</t>
  </si>
  <si>
    <t>г. Чебоксары, ул. Хузангая, д. 2/14</t>
  </si>
  <si>
    <t>г. Чебоксары, ул. Хузангая, д. 30</t>
  </si>
  <si>
    <t>г. Чебоксары, ул. Хузангая, д. 38</t>
  </si>
  <si>
    <t>г. Чебоксары, ул. Хузангая, д. 6</t>
  </si>
  <si>
    <t>г. Чебоксары, ул. Хузангая, д. 9</t>
  </si>
  <si>
    <t>г. Чебоксары, ул. Цивильская, д. 13</t>
  </si>
  <si>
    <t>г. Чебоксары, ул. Шумилова, д. 10</t>
  </si>
  <si>
    <t>г. Чебоксары, ул. Шумилова, д. 12</t>
  </si>
  <si>
    <t>г. Чебоксары, ул. Шумилова, д. 12, корп. 1</t>
  </si>
  <si>
    <t>г. Чебоксары, ул. Шумилова, д. 12, корп. 2</t>
  </si>
  <si>
    <t>г. Чебоксары, ул. Шумилова, д. 21</t>
  </si>
  <si>
    <t>г. Чебоксары, ул. Яблочкова, д. 12</t>
  </si>
  <si>
    <t>г. Чебоксары, ул. Гузовского, д. 28</t>
  </si>
  <si>
    <t>г. Чебоксары, ул. Рихарда Зорге, д. 4</t>
  </si>
  <si>
    <t>г. Чебоксары, ул. Эльгера, д. 8</t>
  </si>
  <si>
    <t>г. Чебоксары, ул. Шумилова, д. 15</t>
  </si>
  <si>
    <t>г. Чебоксары, ул. И. Франко, д. 17</t>
  </si>
  <si>
    <t>ремонт крыши, систем водоотведения,  теплоснабжения</t>
  </si>
  <si>
    <t>ремонт систем электроснабжения, горячего водоснабжения, теплоснабжения, холодного водоснабжения</t>
  </si>
  <si>
    <t>ремонт систем теплоснабжения, холодного водоснабжения,  водоотведения</t>
  </si>
  <si>
    <t>ремонт систем холодного водоснабжения, теплоснабжения,  водоотведения,  горячего водоснабжения</t>
  </si>
  <si>
    <t>ремонт систем холодного водоснабжения, теплоснабжения, горячего водоснабжения</t>
  </si>
  <si>
    <t>ремонт систем теплоснабжения, горячего водоснабжения</t>
  </si>
  <si>
    <t>ремонт систем водоотведения, холодного водоснабжения,  горячего водоснабжения, теплоснабжения</t>
  </si>
  <si>
    <t>ремонт систем горячего водоснабжения, водоотведения, теплоснабжения, электроснабжения</t>
  </si>
  <si>
    <t>ремонт систем горячего водоснабжения, водоотведения, теплоснабжения,  холодного водоснабжения</t>
  </si>
  <si>
    <t>ремонт систем холодного водоснабжения, электроснабжения, водоотведения</t>
  </si>
  <si>
    <t>ремонт 'систем электроснабжения</t>
  </si>
  <si>
    <t>ремонт систем водоотведения,  горячего водоснабжения, теплоснабжения, холодного водоснабжения</t>
  </si>
  <si>
    <t>ремонт систем холодного водоснабжения, электроснабжения, горячего водоснабжения, водоотведения</t>
  </si>
  <si>
    <t>ремонт систем горячего водоснабжения, водоотведения, теплоснабжения, холодного водоснабжения</t>
  </si>
  <si>
    <t>ремонт систем горячего водоснабжения,  холодного водоснабжения, теплоснабжения, водоотведения</t>
  </si>
  <si>
    <t>ремонт систем холодного водоснабжения, горячего водоснабжения,  водоотведения, теплоснабжения</t>
  </si>
  <si>
    <t>ремонт крыши, систем теплоснабжения, электроснабжения,  водоотведения</t>
  </si>
  <si>
    <t>ремонт систем водоотведения, холодного водоснабжения,  теплоснабжения</t>
  </si>
  <si>
    <t>ремонт систем водоотведения, электроснабжения, холодного водоснабжения, теплоснабжения</t>
  </si>
  <si>
    <t>ремонт систем водоотведения, холодного водоснабжения, теплоснабжения</t>
  </si>
  <si>
    <t>ремонт систем холодного водоснабжения, теплоснабжения,  водоотведения</t>
  </si>
  <si>
    <t>ремонт крыши, систем теплоснабжения, водоотведения</t>
  </si>
  <si>
    <t>ремонт систем теплоснабжения, горячего водоснабжения, водоотведения</t>
  </si>
  <si>
    <t>ремонт систем теплоснабжения, электроснабжения,  холодного водоснабжения, горячего водоснабжения</t>
  </si>
  <si>
    <t>ремонт систем холодного водоснабжения, водоотведения,  электроснабжения,  горячего водоснабжения</t>
  </si>
  <si>
    <t>ремонт систем горячего водоснабжения, холодного водоснабжения, водоотведения, теплоснабжения</t>
  </si>
  <si>
    <t>ремонт систем водоотведения,  теплоснабжения,  горячего водоснабжения,  холодного водоснабжения</t>
  </si>
  <si>
    <t>ремонт систем холодного водоснабжения,  горячего водоснабжения,  водоотведения, теплоснабжения</t>
  </si>
  <si>
    <t>ремонт систем водоотведения, холодного водоснабжения,  теплоснабжения,  горячего водоснабжения</t>
  </si>
  <si>
    <t>ремонт систем теплоснабжения, горячего водоснабжения,  холодного водоснабжения,  водоотведения</t>
  </si>
  <si>
    <t>ремонт систем горячего водоснабжения, холодного водоснабжения,  водоотведения</t>
  </si>
  <si>
    <t>ремонт систем теплоснабжения,  холодного водоснабжения,  водоотведения,  горячего водоснабжения</t>
  </si>
  <si>
    <t>ремонт систем водоотведения,  горячего водоснабжения,  теплоснабжения,  холодного водоснабжения</t>
  </si>
  <si>
    <t>ремонт систем холодного водоснабжения,  горячего водоснабжения, водоотведения,  теплоснабжения</t>
  </si>
  <si>
    <t> 2016</t>
  </si>
  <si>
    <t> 2019</t>
  </si>
  <si>
    <t> 2020</t>
  </si>
  <si>
    <t> 2015</t>
  </si>
  <si>
    <t>г. Шумерля, пер. Банковский, д. 6, корп. 1</t>
  </si>
  <si>
    <t>г. Шумерля, ул. Халтурина, д. 45</t>
  </si>
  <si>
    <t>г. Шумерля, ул. Маяковского, д. 85</t>
  </si>
  <si>
    <t>г. Шумерля, ул.Чайковского, д. 7</t>
  </si>
  <si>
    <t>г. Шумерля, ул. Щербакова, д. 16</t>
  </si>
  <si>
    <t>г. Шумерля, ул. Щербакова, д. 25</t>
  </si>
  <si>
    <t xml:space="preserve">ремонт крыши, систем холодного водоснабжения, водоотведения </t>
  </si>
  <si>
    <t>г. Шумерля, ул. Ленина, д. 2</t>
  </si>
  <si>
    <t>г. Шумерля, ул. Ленина, д. 4</t>
  </si>
  <si>
    <t>г. Шумерля, ул. Ленина, д. 6</t>
  </si>
  <si>
    <t>г. Шумерля, ул. Маяковского, д. 83</t>
  </si>
  <si>
    <t>г. Шумерля, ул. Халтурина, д. 47</t>
  </si>
  <si>
    <t>г. Шумерля, ул. Чайковского, д. 5</t>
  </si>
  <si>
    <t>г. Шумерля, ул. Чайковского, д. 7</t>
  </si>
  <si>
    <t>г. Шумерля, ул. Щербакова, д. 18</t>
  </si>
  <si>
    <t>г. Шумерля, ул. Колхозная, д. 7</t>
  </si>
  <si>
    <t>ремонт крыши, систем электроснабжения, водоотведения</t>
  </si>
  <si>
    <t>г. Чебоксары, бульвар Эгерский, д. 18</t>
  </si>
  <si>
    <t>г. Чебоксары, бульвар Эгерский, д. 49</t>
  </si>
  <si>
    <t>г. Чебоксары, бульвар Эгерский, д. 59</t>
  </si>
  <si>
    <t>г. Чебоксары, бульвар Юго-Западный, д. 18</t>
  </si>
  <si>
    <t>г. Чебоксары, бульвар Юго-Западный, д. 2/5</t>
  </si>
  <si>
    <t>г. Чебоксары, бульвар Юго-Западный, д. 6</t>
  </si>
  <si>
    <t>г. Чебоксары, бульвар Юго-Западный, д. 8</t>
  </si>
  <si>
    <t>г. Чебоксары, бульвар Юго-Западный, д. 9</t>
  </si>
  <si>
    <t>г. Чебоксары, бульвар Юности, д. 4</t>
  </si>
  <si>
    <t>г. Чебоксары, просп. 9-й Пятилетки, д. 28/39</t>
  </si>
  <si>
    <t>г. Чебоксары, ул. 324 Стрелковой дивизии, д. 8</t>
  </si>
  <si>
    <t>г. Чебоксары, ул. Короленко, д. 8</t>
  </si>
  <si>
    <t>г. Чебоксары, ул. Маршака, д. 12, корп. 1</t>
  </si>
  <si>
    <t>г. Чебоксары, ул. Маршака, д. 2/3</t>
  </si>
  <si>
    <t>г. Чебоксары, ул. Мате Залка, д. 1</t>
  </si>
  <si>
    <t>г. Чебоксары, ул. Мате Залка, д. 10</t>
  </si>
  <si>
    <t>г. Чебоксары, ул. Мате Залка, д. 12</t>
  </si>
  <si>
    <t>г. Чебоксары, ул. Мате Залка, д. 12, корп. 1</t>
  </si>
  <si>
    <t>г. Чебоксары, ул. Мате Залка, д. 14</t>
  </si>
  <si>
    <t>г. Чебоксары, ул. Мате Залка, д. 14, корп. 1</t>
  </si>
  <si>
    <t>г. Чебоксары, ул. Мате Залка, д. 2/76</t>
  </si>
  <si>
    <t>г. Чебоксары, ул. Мате Залка, д. 5/13</t>
  </si>
  <si>
    <t>г. Чебоксары, ул. Мате Залка, д. 6/12</t>
  </si>
  <si>
    <t>г. Чебоксары, ул. Николая Гастелло, д. 1/72</t>
  </si>
  <si>
    <t>г. Чебоксары, ул. Патриса Лумумбы, д. 10</t>
  </si>
  <si>
    <t>г. Чебоксары, ул. Патриса Лумумбы, д. 19</t>
  </si>
  <si>
    <t>г. Чебоксары, ул. Хузангая, д. 28</t>
  </si>
  <si>
    <t>г. Чебоксары, ул. Шумилова, д. 18</t>
  </si>
  <si>
    <t>г. Чебоксары, ул. Яноушека, д. 3</t>
  </si>
  <si>
    <t>г. Чебоксары, шоссе Канашское, д. 31</t>
  </si>
  <si>
    <t>г. Чебоксары, ул. Афанасьева, д. 1</t>
  </si>
  <si>
    <t>г. Чебоксары, ул. Константина Иванова, д. 76/14</t>
  </si>
  <si>
    <t>г. Чебоксары, ул. Космонавта Николаева А.Г., д. 22</t>
  </si>
  <si>
    <t>г. Чебоксары, ул. Ленинского Комсомола, д. 40, корп. 1</t>
  </si>
  <si>
    <t>г. Чебоксары, ул. 324 Стрелковой дивизии, д. 21</t>
  </si>
  <si>
    <t>г. Чебоксары, просп. Мира, д. 12</t>
  </si>
  <si>
    <t>г. Чебоксары, ул. Энгельса, д. 42</t>
  </si>
  <si>
    <t>ремонт систем водоотведения,  теплоснабжения,  электроснабжения</t>
  </si>
  <si>
    <t>ремонт систем теплоснабжения,  холодного водоснабжения, электроснабжения,  водоотведения</t>
  </si>
  <si>
    <t>ремонт систем холодного водоснабжения,  горячего водоснабжения,  водоотведения</t>
  </si>
  <si>
    <t>ремонт крыши, систем теплоснабжения,  холодного водоснабжения</t>
  </si>
  <si>
    <t>ремонт систем теплоснабжения, водоотведения,  холодного водоснабжения,  горячего водоснабжения</t>
  </si>
  <si>
    <t>ремонт систем теплоснабжения,  водоотведения, горячего водоснабжения,  холодного водоснабжения</t>
  </si>
  <si>
    <t>ремонт систем водоотведения,  холодного водоснабжения,  электроснабжения,  теплоснабжения</t>
  </si>
  <si>
    <t>ремонт крыши, систем холодного водоснабжения,  водоотведения,  электроснабжения</t>
  </si>
  <si>
    <t>ремонт систем холодного водоснабжения, водоотведения,  горячего водоснабжения</t>
  </si>
  <si>
    <t>ремонт крыши, систем  водоотведения,  холодного водоснабжения</t>
  </si>
  <si>
    <t>г. Чебоксары, бульвар Эгерский, д. 16</t>
  </si>
  <si>
    <t>г. Чебоксары, бульвар Эгерский, д. 21</t>
  </si>
  <si>
    <t>г. Чебоксары, бульвар Юности, д. 9</t>
  </si>
  <si>
    <t>г. Чебоксары, просп. Максима Горького, д. 13/22</t>
  </si>
  <si>
    <t>г. Чебоксары, просп. Мира, д. 34</t>
  </si>
  <si>
    <t>г. Чебоксары, просп. Мира, д. 38</t>
  </si>
  <si>
    <t>г. Чебоксары, просп. Мира, д. 98</t>
  </si>
  <si>
    <t>9;10</t>
  </si>
  <si>
    <t>г. Чебоксары, ул. 324 Стрелковой дивизии, д. 13</t>
  </si>
  <si>
    <t>г. Чебоксары, ул. 324 Стрелковой дивизии, д. 19</t>
  </si>
  <si>
    <t>г. Чебоксары, ул. 50 лет Октября, д. 10</t>
  </si>
  <si>
    <t>г. Чебоксары, ул. 50 лет Октября, д. 11</t>
  </si>
  <si>
    <t>г. Чебоксары, ул. 50 лет Октября, д. 23</t>
  </si>
  <si>
    <t>г. Чебоксары, ул. 50 лет Октября, д. 8</t>
  </si>
  <si>
    <t>г. Чебоксары, ул. Афанасьева, д. 4</t>
  </si>
  <si>
    <t>г. Чебоксары, ул. Афанасьева, д. 9</t>
  </si>
  <si>
    <t>г. Чебоксары, ул. Ашмарина, д. 36, корп. 1</t>
  </si>
  <si>
    <t>г. Чебоксары, ул. К. Маркса, д. 46</t>
  </si>
  <si>
    <t>г. Чебоксары, ул. Кадыкова, д. 4</t>
  </si>
  <si>
    <t>г. Чебоксары, ул. Кадыкова, д. 6</t>
  </si>
  <si>
    <t>г. Чебоксары, ул. Космонавта Николаева А.Г., д. 25/15</t>
  </si>
  <si>
    <t>г. Чебоксары, ул. Космонавта Николаева А.Г., д. 46, корп. 1</t>
  </si>
  <si>
    <t>г. Чебоксары, ул. Кутузова, д. 48</t>
  </si>
  <si>
    <t>г. Чебоксары, ул. Ленинского Комсомола, д. 38</t>
  </si>
  <si>
    <t>г. Чебоксары, ул. Патриса Лумумбы, д. 14, корп. 1</t>
  </si>
  <si>
    <t>г. Чебоксары, ул. Патриса Лумумбы, д. 14, корп. 2</t>
  </si>
  <si>
    <t>г. Чебоксары, ул. Рихарда Зорге, д. 17</t>
  </si>
  <si>
    <t>г. Чебоксары, ул. Хевешская, д. 1</t>
  </si>
  <si>
    <t>г. Чебоксары, ул. Хевешская, д. 1, корп. 1</t>
  </si>
  <si>
    <t>г. Чебоксары, ул. Шумилова, д. 22/18</t>
  </si>
  <si>
    <t>г. Чебоксары, ул. Патриса Лумумбы, д. 16</t>
  </si>
  <si>
    <t>г. Чебоксары, ул. Патриса Лумумбы, д. 2/38</t>
  </si>
  <si>
    <t>ремонт систем холодного водоснабжения, горячего водоснабжения,  теплоснабжения, водоотведения</t>
  </si>
  <si>
    <t>ремонт систем холодного водоснабжения,  горячего водоснабжения,  теплоснабжения,  электроснабжения</t>
  </si>
  <si>
    <t>ремонт систем холодного водоснабжения,  водоотведения,  электроснабжения</t>
  </si>
  <si>
    <t>ремонт крыши, систем горячего водоснабжения,  теплоснабжения,  холодного водоснабжения</t>
  </si>
  <si>
    <t>ремонт систем водоотведения,  электроснабжения, теплоснабжения, холодного водоснабжения</t>
  </si>
  <si>
    <t>ремонт систем холодного водоснабжения, теплоснабжения,  электроснабжения,  водоотведения</t>
  </si>
  <si>
    <t>ремонт систем горячего водоснабжения,  теплоснабжения,  холодного водоснабжения,  электроснабжения</t>
  </si>
  <si>
    <t>с. Батырево, ул. Гагарина, 
д. 4</t>
  </si>
  <si>
    <t>пгт Вурнары, ул. Ленина, 
д. 111</t>
  </si>
  <si>
    <t>с. Калинино, ул. Лесная, д. 1</t>
  </si>
  <si>
    <t>пгт Вурнары, 
ул. Строительная, д. 3</t>
  </si>
  <si>
    <t>г. Козловка, ул. Герцена, 
д. 11</t>
  </si>
  <si>
    <t>г. Козловка, 
ул. Маяковского, д. 4</t>
  </si>
  <si>
    <t>г. Козловка, 
ул. Маяковского, д. 5</t>
  </si>
  <si>
    <t>г. Козловка, 
ул. Маяковского, д. 8</t>
  </si>
  <si>
    <t>Удельная стоимость капиталь-
ного ремонта одного квадратного метра общей площади помещений  многоквартир-ного дома</t>
  </si>
  <si>
    <t>Предель-
ная стоимость проведения капиталь-
ного ремонта одного квадрат-
ного метра общей площади помещений в много-квартир-
ном доме</t>
  </si>
  <si>
    <t>с. Комсомольское, 
мкр. К. Антонова, д. 13</t>
  </si>
  <si>
    <t>с. Красноармейское, 
ул. Г. Степанова, д. 25</t>
  </si>
  <si>
    <t>г. Мариинский Посад, 
ул. Котовского, д. 40</t>
  </si>
  <si>
    <t>д. Большое Шигаево, 
ул. Центральная, д. 1</t>
  </si>
  <si>
    <t>д. Москакасы, ул. Зеленая,
 д. 1</t>
  </si>
  <si>
    <t>д. Москакасы, ул. Зеленая, 
д. 7</t>
  </si>
  <si>
    <t>с. Большой Сундырь, 
ул. Мичурина, д. 10</t>
  </si>
  <si>
    <t>с. Моргауши, ул. Ленина, 
д. 28</t>
  </si>
  <si>
    <t>с. Моргауши, ул. Гагарина, 
д. 14</t>
  </si>
  <si>
    <t>с. Порецкое, ул. Ленина, 
д. 157</t>
  </si>
  <si>
    <t>пгт Урмары, ул. Ленина, 
д. 27</t>
  </si>
  <si>
    <t>пгт Урмары, ул. Ленина, 
д. 35</t>
  </si>
  <si>
    <t>пгт Урмары, ул. Ленина, 
д. 39</t>
  </si>
  <si>
    <t>пгт Урмары, ул. Ленина, 
д. 41</t>
  </si>
  <si>
    <t>пгт Урмары, ул. Ленина, 
д. 45</t>
  </si>
  <si>
    <t>пгт Урмары, ул. Ленина, 
д. 51</t>
  </si>
  <si>
    <t>пгт Урмары, ул. Ленина, 
д. 55</t>
  </si>
  <si>
    <t>пос. Новое Атлашево, 
пер. В. Кудряшова, д. 1</t>
  </si>
  <si>
    <t>пос. Новое Атлашево, 
пер. В. Кудряшова, д. 2</t>
  </si>
  <si>
    <t>пос. Новое Атлашево, 
ул. 70 лет Октября, д. 19</t>
  </si>
  <si>
    <t>пос. Новое Атлашево, 
ул. 70 лет Октября, д. 21</t>
  </si>
  <si>
    <t>пос. Новое Атлашево, 
ул. 70 лет Октября, д. 5</t>
  </si>
  <si>
    <t>пос. Новое Атлашево, 
ул. Парковая, д. 10</t>
  </si>
  <si>
    <t>пос. Новое Атлашево, 
ул. Парковая, д. 14</t>
  </si>
  <si>
    <t>с. Шемурша, 
ул. Космовского, д. 15</t>
  </si>
  <si>
    <t xml:space="preserve">с. Русские Алгаши, 
ул. Октябрьская, д. 9 </t>
  </si>
  <si>
    <t>с. Русские  Алгаши, 
ул. Октябрьская, д. 9, корп. 1</t>
  </si>
  <si>
    <t>с. Русские  Алгаши, 
ул. Октябрьская, д. 9, корп. 3</t>
  </si>
  <si>
    <t>г. Ядрин, ул. Молодежная, 
д. 14</t>
  </si>
  <si>
    <t>г. Ядрин, ул. Октябрьская, 
д. 15</t>
  </si>
  <si>
    <t>г. Ядрин, ул. Шоссейная, 
д. 61</t>
  </si>
  <si>
    <t>пос. Совхозный, 
ул. Заводская, д. 1</t>
  </si>
  <si>
    <t>г. Алатырь, мкр. Стрелка, 
д. 12</t>
  </si>
  <si>
    <t>г. Алатырь, мкр. Стрелка, 
д. 6</t>
  </si>
  <si>
    <t>г. Канаш, мкр. Восточный, 
д. 10</t>
  </si>
  <si>
    <t>г. Канаш, мкр. Восточный, 
д. 11</t>
  </si>
  <si>
    <t>г. Канаш, мкр. Восточный,  
д. 14</t>
  </si>
  <si>
    <t>г. Канаш, мкр. Восточный, 
д. 19</t>
  </si>
  <si>
    <t>г. Канаш, мкр. Восточный,   
д. 3</t>
  </si>
  <si>
    <t>г. Канаш, мкр. Восточный,  
д. 5</t>
  </si>
  <si>
    <t>г. Канаш, мкр. Восточный, 
д. 8</t>
  </si>
  <si>
    <t>г. Канаш, пер. Спортивный, 
д. 1</t>
  </si>
  <si>
    <t>г. Канаш, просп. Ленина,    
д. 70</t>
  </si>
  <si>
    <t>г. Канаш, просп. Ленина, 
д. 91</t>
  </si>
  <si>
    <t>г. Канаш, ул. Куйбышева,   
д. 22</t>
  </si>
  <si>
    <t>г. Канаш, ул. Трудовая, 
д. 6</t>
  </si>
  <si>
    <t>г. Канаш, ул. Трудовая, 
д. 7</t>
  </si>
  <si>
    <t>г. Канаш, просп. Ленина,  
д. 38</t>
  </si>
  <si>
    <t>г. Канаш, мкр. Восточный, 
д. 9</t>
  </si>
  <si>
    <t>г. Новочебоксарск, 
ул. Винокурова, д. 31</t>
  </si>
  <si>
    <t>г. Новочебоксарск, 
ул. Винокурова, д. 33</t>
  </si>
  <si>
    <t>г. Новочебоксарск, 
ул. Винокурова, д. 35</t>
  </si>
  <si>
    <t>г. Новочебоксарск, 
ул. Винокурова, д. 9</t>
  </si>
  <si>
    <t>г. Новочебоксарск, 
ул. Силикатная, д. 11</t>
  </si>
  <si>
    <t>г. Новочебоксарск, 
ул. Солнечная, д. 20</t>
  </si>
  <si>
    <t>г. Новочебоксарск, 
ул. Солнечная, д. 27</t>
  </si>
  <si>
    <t>г. Новочебоксарск, 
ул. Солнечная, д. 30</t>
  </si>
  <si>
    <t>г. Новочебоксарск, 
ул. Солнечная, д. 32</t>
  </si>
  <si>
    <t>г. Канаш, ул. Трудовая, 
д. 1</t>
  </si>
  <si>
    <t>г. Канаш, ул. Трудовая, 
д. 5</t>
  </si>
  <si>
    <t>г. Шумерля, 
ул. Интернациональная, д. 12</t>
  </si>
  <si>
    <t>г. Шумерля, 
ул. Интернациональная, д. 6</t>
  </si>
  <si>
    <t>г. Шумерля, 
ул. Коммунальная, д. 21</t>
  </si>
  <si>
    <t>г. Шумерля, 
ул. Коммунальная, д. 23</t>
  </si>
  <si>
    <t>г. Чебоксары, ул. Чапаева, 
д. 12</t>
  </si>
  <si>
    <t>г. Чебоксары, ул. Чапаева, 
д. 18</t>
  </si>
  <si>
    <t>г. Новочебоксарск, 
ул. Терешковой, д. 5</t>
  </si>
  <si>
    <t>г. Новочебоксарск, 
ул. Терешковой, д. 9</t>
  </si>
  <si>
    <t>г. Новочебоксарск, 
ул. Терешковой, д. 14</t>
  </si>
  <si>
    <t>г. Шумерля, 
пер. Банковский, д. 6, корп. 1</t>
  </si>
  <si>
    <t>г. Чебоксары, 
просп. И.Я. Яковлева, д. 14</t>
  </si>
  <si>
    <t>г. Чебоксары, 
ул. Афанасьева, д. 6, корп. 1</t>
  </si>
  <si>
    <t>г. Чебоксары, 
ул. Гагарина Ю., д. 11</t>
  </si>
  <si>
    <t>г. Чебоксары, 
ул. Гагарина Ю., д. 26</t>
  </si>
  <si>
    <t>г. Чебоксары, 
ул. Гагарина Ю., д. 30А</t>
  </si>
  <si>
    <t>г. Чебоксары, 
ул. Гагарина Ю., д. 51</t>
  </si>
  <si>
    <t>г. Чебоксары, 
ул. Гузовского, д. 14</t>
  </si>
  <si>
    <t>г. Чебоксары, 
ул. Декабристов, д. 25</t>
  </si>
  <si>
    <t>г. Чебоксары, 
ул. Декабристов, д. 27</t>
  </si>
  <si>
    <t>г. Чебоксары, 
ул. Космонавта 
Николаева А.Г., д. 18</t>
  </si>
  <si>
    <t>Итого:  84 дома</t>
  </si>
  <si>
    <t>г. Чебоксары, ул. К. Маркса, д. 51</t>
  </si>
  <si>
    <r>
      <t xml:space="preserve">Приложение № 2
к постановлению Кабинета Министров 
Чувашской Республики 
от                              № </t>
    </r>
    <r>
      <rPr>
        <sz val="13"/>
        <color indexed="9"/>
        <rFont val="Times New Roman"/>
        <family val="1"/>
        <charset val="204"/>
      </rPr>
      <t xml:space="preserve">  000 </t>
    </r>
    <r>
      <rPr>
        <sz val="13"/>
        <color indexed="8"/>
        <rFont val="Times New Roman"/>
        <family val="1"/>
        <charset val="204"/>
      </rPr>
      <t xml:space="preserve">                  </t>
    </r>
  </si>
  <si>
    <r>
      <t xml:space="preserve">Приложение № 1
к постановлению Кабинета Министров 
Чувашской Республики 
    от                  № </t>
    </r>
    <r>
      <rPr>
        <sz val="13"/>
        <color indexed="9"/>
        <rFont val="Times New Roman"/>
        <family val="1"/>
        <charset val="204"/>
      </rPr>
      <t xml:space="preserve">  000 </t>
    </r>
    <r>
      <rPr>
        <sz val="13"/>
        <color indexed="8"/>
        <rFont val="Times New Roman"/>
        <family val="1"/>
        <charset val="204"/>
      </rPr>
      <t xml:space="preserve">                  </t>
    </r>
  </si>
  <si>
    <t>Всего: 217 домов</t>
  </si>
  <si>
    <t>Итого за 2021–2023 годы: 613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</si>
</sst>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[Red]\-#,##0.00\ "/>
    <numFmt numFmtId="167" formatCode="#,##0_ ;[Red]\-#,##0\ "/>
    <numFmt numFmtId="168" formatCode="#,##0.00_р_."/>
    <numFmt numFmtId="169" formatCode="_(&quot;$&quot;* #,##0.00_);_(&quot;$&quot;* \(#,##0.00\);_(&quot;$&quot;* &quot;-&quot;??_);_(@_)"/>
    <numFmt numFmtId="170" formatCode="_ * #,##0_ ;_ * \-#,##0_ ;_ * &quot;-&quot;_ ;_ @_ "/>
    <numFmt numFmtId="171" formatCode="_ * #,##0.00_ ;_ * \-#,##0.00_ ;_ * &quot;-&quot;??_ ;_ @_ "/>
    <numFmt numFmtId="172" formatCode="_(&quot;$&quot;* #,##0_);_(&quot;$&quot;* \(#,##0\);_(&quot;$&quot;* &quot;-&quot;_);_(@_)"/>
    <numFmt numFmtId="173" formatCode="#,##0.00\ _₽"/>
  </numFmts>
  <fonts count="5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36"/>
      <name val="Times New Roman"/>
      <family val="1"/>
      <charset val="204"/>
    </font>
    <font>
      <b/>
      <sz val="13"/>
      <name val="Times New Roman"/>
      <family val="1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Arial Cyr"/>
      <charset val="204"/>
    </font>
    <font>
      <b/>
      <sz val="10"/>
      <color indexed="36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3"/>
      <color indexed="8"/>
      <name val="Times New Roman"/>
      <family val="1"/>
      <charset val="204"/>
    </font>
    <font>
      <sz val="13"/>
      <color indexed="9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8">
    <xf numFmtId="0" fontId="0" fillId="0" borderId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/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/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/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/>
    <xf numFmtId="0" fontId="9" fillId="27" borderId="0" applyNumberFormat="0" applyBorder="0" applyAlignment="0" applyProtection="0">
      <alignment vertical="center"/>
    </xf>
    <xf numFmtId="0" fontId="9" fillId="36" borderId="0" applyNumberFormat="0" applyBorder="0" applyAlignment="0" applyProtection="0"/>
    <xf numFmtId="0" fontId="9" fillId="37" borderId="0" applyNumberFormat="0" applyBorder="0" applyAlignment="0" applyProtection="0">
      <alignment vertical="center"/>
    </xf>
    <xf numFmtId="0" fontId="10" fillId="12" borderId="1" applyNumberFormat="0" applyAlignment="0" applyProtection="0"/>
    <xf numFmtId="0" fontId="10" fillId="13" borderId="1" applyNumberFormat="0" applyAlignment="0" applyProtection="0">
      <alignment vertical="center"/>
    </xf>
    <xf numFmtId="0" fontId="11" fillId="38" borderId="2" applyNumberFormat="0" applyAlignment="0" applyProtection="0"/>
    <xf numFmtId="0" fontId="11" fillId="39" borderId="2" applyNumberFormat="0" applyAlignment="0" applyProtection="0">
      <alignment vertical="center"/>
    </xf>
    <xf numFmtId="0" fontId="12" fillId="38" borderId="1" applyNumberFormat="0" applyAlignment="0" applyProtection="0"/>
    <xf numFmtId="0" fontId="12" fillId="39" borderId="1" applyNumberFormat="0" applyAlignment="0" applyProtection="0">
      <alignment vertical="center"/>
    </xf>
    <xf numFmtId="0" fontId="5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37" fillId="0" borderId="0" applyFont="0" applyFill="0" applyBorder="0" applyAlignment="0" applyProtection="0">
      <alignment vertical="center"/>
    </xf>
    <xf numFmtId="169" fontId="25" fillId="0" borderId="0" applyFont="0" applyFill="0" applyBorder="0" applyAlignment="0" applyProtection="0">
      <alignment vertical="center"/>
    </xf>
    <xf numFmtId="172" fontId="37" fillId="0" borderId="0" applyFont="0" applyFill="0" applyBorder="0" applyAlignment="0" applyProtection="0">
      <alignment vertical="center"/>
    </xf>
    <xf numFmtId="172" fontId="25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/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/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/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171" fontId="37" fillId="0" borderId="0" applyFont="0" applyFill="0" applyBorder="0" applyAlignment="0" applyProtection="0">
      <alignment vertical="center"/>
    </xf>
    <xf numFmtId="171" fontId="25" fillId="0" borderId="0" applyFont="0" applyFill="0" applyBorder="0" applyAlignment="0" applyProtection="0">
      <alignment vertical="center"/>
    </xf>
    <xf numFmtId="170" fontId="37" fillId="0" borderId="0" applyFont="0" applyFill="0" applyBorder="0" applyAlignment="0" applyProtection="0">
      <alignment vertical="center"/>
    </xf>
    <xf numFmtId="170" fontId="25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/>
    <xf numFmtId="0" fontId="16" fillId="0" borderId="6" applyNumberFormat="0" applyFill="0" applyAlignment="0" applyProtection="0">
      <alignment vertical="center"/>
    </xf>
    <xf numFmtId="0" fontId="17" fillId="40" borderId="7" applyNumberFormat="0" applyAlignment="0" applyProtection="0"/>
    <xf numFmtId="0" fontId="17" fillId="41" borderId="7" applyNumberFormat="0" applyAlignment="0" applyProtection="0">
      <alignment vertical="center"/>
    </xf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19" fillId="42" borderId="0" applyNumberFormat="0" applyBorder="0" applyAlignment="0" applyProtection="0"/>
    <xf numFmtId="0" fontId="19" fillId="43" borderId="0" applyNumberFormat="0" applyBorder="0" applyAlignment="0" applyProtection="0">
      <alignment vertical="center"/>
    </xf>
    <xf numFmtId="0" fontId="25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25" fillId="0" borderId="0"/>
    <xf numFmtId="0" fontId="52" fillId="0" borderId="0"/>
    <xf numFmtId="0" fontId="52" fillId="0" borderId="0"/>
    <xf numFmtId="0" fontId="1" fillId="0" borderId="0">
      <alignment vertical="center"/>
    </xf>
    <xf numFmtId="0" fontId="4" fillId="0" borderId="0"/>
    <xf numFmtId="0" fontId="52" fillId="0" borderId="0"/>
    <xf numFmtId="0" fontId="52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8" fillId="44" borderId="8" applyNumberFormat="0" applyFont="0" applyAlignment="0" applyProtection="0"/>
    <xf numFmtId="0" fontId="1" fillId="44" borderId="8" applyNumberFormat="0" applyFont="0" applyAlignment="0" applyProtection="0"/>
    <xf numFmtId="0" fontId="37" fillId="45" borderId="8" applyNumberFormat="0" applyFont="0" applyAlignment="0" applyProtection="0">
      <alignment vertical="center"/>
    </xf>
    <xf numFmtId="0" fontId="25" fillId="45" borderId="8" applyNumberFormat="0" applyFon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/>
    <xf numFmtId="0" fontId="2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>
      <alignment vertical="center"/>
    </xf>
  </cellStyleXfs>
  <cellXfs count="416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6" fillId="0" borderId="10" xfId="0" applyFont="1" applyFill="1" applyBorder="1" applyAlignment="1">
      <alignment horizontal="center" vertical="top" wrapText="1"/>
    </xf>
    <xf numFmtId="0" fontId="6" fillId="0" borderId="10" xfId="0" quotePrefix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top" wrapText="1"/>
    </xf>
    <xf numFmtId="0" fontId="34" fillId="0" borderId="0" xfId="0" applyFont="1" applyFill="1"/>
    <xf numFmtId="0" fontId="34" fillId="0" borderId="10" xfId="0" applyFont="1" applyFill="1" applyBorder="1" applyAlignment="1">
      <alignment horizontal="center" vertical="top" wrapText="1"/>
    </xf>
    <xf numFmtId="0" fontId="34" fillId="0" borderId="10" xfId="0" applyFont="1" applyFill="1" applyBorder="1"/>
    <xf numFmtId="49" fontId="33" fillId="0" borderId="10" xfId="0" applyNumberFormat="1" applyFont="1" applyFill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" fontId="33" fillId="0" borderId="10" xfId="0" applyNumberFormat="1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4" fillId="0" borderId="11" xfId="0" applyFont="1" applyFill="1" applyBorder="1"/>
    <xf numFmtId="0" fontId="36" fillId="0" borderId="0" xfId="0" applyFont="1" applyFill="1"/>
    <xf numFmtId="2" fontId="0" fillId="0" borderId="0" xfId="0" applyNumberFormat="1" applyFont="1" applyFill="1"/>
    <xf numFmtId="4" fontId="33" fillId="0" borderId="10" xfId="0" applyNumberFormat="1" applyFont="1" applyFill="1" applyBorder="1" applyAlignment="1">
      <alignment horizontal="center" vertical="top" wrapText="1"/>
    </xf>
    <xf numFmtId="4" fontId="35" fillId="0" borderId="10" xfId="0" applyNumberFormat="1" applyFont="1" applyFill="1" applyBorder="1" applyAlignment="1">
      <alignment horizontal="center" vertical="top" wrapText="1"/>
    </xf>
    <xf numFmtId="3" fontId="3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/>
    <xf numFmtId="4" fontId="0" fillId="0" borderId="0" xfId="0" applyNumberFormat="1" applyFont="1" applyFill="1" applyAlignment="1">
      <alignment wrapText="1"/>
    </xf>
    <xf numFmtId="4" fontId="5" fillId="0" borderId="0" xfId="0" quotePrefix="1" applyNumberFormat="1" applyFont="1" applyFill="1" applyAlignment="1">
      <alignment vertical="top" wrapText="1"/>
    </xf>
    <xf numFmtId="4" fontId="5" fillId="0" borderId="0" xfId="0" quotePrefix="1" applyNumberFormat="1" applyFont="1" applyFill="1" applyAlignment="1">
      <alignment horizontal="center" vertical="top" wrapText="1"/>
    </xf>
    <xf numFmtId="4" fontId="33" fillId="0" borderId="10" xfId="0" quotePrefix="1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vertical="top" wrapText="1"/>
    </xf>
    <xf numFmtId="4" fontId="5" fillId="0" borderId="0" xfId="0" applyNumberFormat="1" applyFont="1" applyFill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left" vertical="top" wrapText="1"/>
    </xf>
    <xf numFmtId="0" fontId="33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4" fontId="6" fillId="0" borderId="10" xfId="0" quotePrefix="1" applyNumberFormat="1" applyFont="1" applyFill="1" applyBorder="1" applyAlignment="1">
      <alignment horizontal="center" vertical="top" wrapText="1"/>
    </xf>
    <xf numFmtId="0" fontId="0" fillId="0" borderId="10" xfId="0" applyFill="1" applyBorder="1"/>
    <xf numFmtId="4" fontId="7" fillId="0" borderId="10" xfId="0" quotePrefix="1" applyNumberFormat="1" applyFont="1" applyFill="1" applyBorder="1" applyAlignment="1">
      <alignment horizontal="center" vertical="top" wrapText="1"/>
    </xf>
    <xf numFmtId="4" fontId="7" fillId="0" borderId="10" xfId="0" quotePrefix="1" applyNumberFormat="1" applyFont="1" applyFill="1" applyBorder="1" applyAlignment="1">
      <alignment horizontal="center" wrapText="1"/>
    </xf>
    <xf numFmtId="3" fontId="0" fillId="0" borderId="10" xfId="0" applyNumberFormat="1" applyFill="1" applyBorder="1"/>
    <xf numFmtId="3" fontId="7" fillId="0" borderId="10" xfId="0" quotePrefix="1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top" wrapText="1"/>
    </xf>
    <xf numFmtId="4" fontId="39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4" fontId="0" fillId="0" borderId="10" xfId="0" applyNumberFormat="1" applyFill="1" applyBorder="1"/>
    <xf numFmtId="49" fontId="6" fillId="0" borderId="10" xfId="0" quotePrefix="1" applyNumberFormat="1" applyFont="1" applyFill="1" applyBorder="1" applyAlignment="1">
      <alignment horizontal="left" vertical="top" wrapText="1"/>
    </xf>
    <xf numFmtId="49" fontId="7" fillId="0" borderId="10" xfId="0" quotePrefix="1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33" fillId="0" borderId="10" xfId="0" quotePrefix="1" applyFont="1" applyFill="1" applyBorder="1" applyAlignment="1">
      <alignment horizontal="left" vertical="top" wrapText="1"/>
    </xf>
    <xf numFmtId="3" fontId="33" fillId="0" borderId="10" xfId="0" applyNumberFormat="1" applyFont="1" applyFill="1" applyBorder="1" applyAlignment="1">
      <alignment horizontal="left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49" fontId="7" fillId="0" borderId="0" xfId="0" quotePrefix="1" applyNumberFormat="1" applyFont="1" applyFill="1" applyBorder="1" applyAlignment="1">
      <alignment horizontal="left" vertical="top" wrapText="1"/>
    </xf>
    <xf numFmtId="4" fontId="7" fillId="0" borderId="0" xfId="0" quotePrefix="1" applyNumberFormat="1" applyFont="1" applyFill="1" applyBorder="1" applyAlignment="1">
      <alignment horizontal="center" wrapText="1"/>
    </xf>
    <xf numFmtId="3" fontId="7" fillId="0" borderId="0" xfId="0" quotePrefix="1" applyNumberFormat="1" applyFont="1" applyFill="1" applyBorder="1" applyAlignment="1">
      <alignment horizont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left" vertical="top" wrapText="1"/>
    </xf>
    <xf numFmtId="4" fontId="3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/>
    <xf numFmtId="2" fontId="0" fillId="0" borderId="10" xfId="0" applyNumberFormat="1" applyFont="1" applyFill="1" applyBorder="1"/>
    <xf numFmtId="4" fontId="35" fillId="0" borderId="10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top" wrapText="1"/>
    </xf>
    <xf numFmtId="4" fontId="35" fillId="0" borderId="10" xfId="120" applyNumberFormat="1" applyFont="1" applyFill="1" applyBorder="1" applyAlignment="1">
      <alignment horizontal="center" vertical="top"/>
    </xf>
    <xf numFmtId="2" fontId="35" fillId="0" borderId="10" xfId="120" applyNumberFormat="1" applyFont="1" applyFill="1" applyBorder="1" applyAlignment="1">
      <alignment horizontal="center" vertical="top"/>
    </xf>
    <xf numFmtId="167" fontId="33" fillId="0" borderId="10" xfId="0" applyNumberFormat="1" applyFont="1" applyFill="1" applyBorder="1" applyAlignment="1">
      <alignment horizontal="center" vertical="center" wrapText="1"/>
    </xf>
    <xf numFmtId="166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left" vertical="top" wrapText="1"/>
    </xf>
    <xf numFmtId="0" fontId="32" fillId="0" borderId="1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13" xfId="0" applyFont="1" applyFill="1" applyBorder="1"/>
    <xf numFmtId="0" fontId="6" fillId="0" borderId="14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0" fontId="34" fillId="0" borderId="15" xfId="0" applyFont="1" applyFill="1" applyBorder="1"/>
    <xf numFmtId="3" fontId="33" fillId="0" borderId="14" xfId="0" applyNumberFormat="1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0" fontId="6" fillId="0" borderId="10" xfId="0" quotePrefix="1" applyFont="1" applyFill="1" applyBorder="1" applyAlignment="1">
      <alignment horizontal="left" vertical="top" wrapText="1"/>
    </xf>
    <xf numFmtId="0" fontId="30" fillId="0" borderId="14" xfId="0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3" fontId="7" fillId="0" borderId="10" xfId="0" quotePrefix="1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vertical="top" wrapText="1"/>
    </xf>
    <xf numFmtId="0" fontId="33" fillId="0" borderId="15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2" fontId="33" fillId="0" borderId="15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left" vertical="top" wrapText="1"/>
    </xf>
    <xf numFmtId="4" fontId="33" fillId="0" borderId="14" xfId="0" applyNumberFormat="1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4" fontId="33" fillId="0" borderId="15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0" fontId="41" fillId="0" borderId="15" xfId="0" applyFont="1" applyFill="1" applyBorder="1"/>
    <xf numFmtId="2" fontId="33" fillId="0" borderId="14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45" fillId="0" borderId="0" xfId="0" applyFont="1" applyFill="1"/>
    <xf numFmtId="2" fontId="6" fillId="0" borderId="15" xfId="0" applyNumberFormat="1" applyFont="1" applyFill="1" applyBorder="1" applyAlignment="1">
      <alignment horizontal="center" vertical="top" wrapText="1"/>
    </xf>
    <xf numFmtId="0" fontId="33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wrapText="1"/>
    </xf>
    <xf numFmtId="0" fontId="35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/>
    <xf numFmtId="0" fontId="0" fillId="0" borderId="0" xfId="0" applyFont="1" applyFill="1" applyAlignment="1">
      <alignment vertical="justify"/>
    </xf>
    <xf numFmtId="2" fontId="6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3" fontId="0" fillId="0" borderId="10" xfId="0" applyNumberFormat="1" applyFont="1" applyFill="1" applyBorder="1"/>
    <xf numFmtId="0" fontId="0" fillId="46" borderId="0" xfId="0" applyFill="1"/>
    <xf numFmtId="0" fontId="0" fillId="47" borderId="0" xfId="0" applyFill="1"/>
    <xf numFmtId="0" fontId="6" fillId="0" borderId="17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left" vertical="top" wrapText="1" indent="1"/>
    </xf>
    <xf numFmtId="0" fontId="35" fillId="0" borderId="10" xfId="0" applyFont="1" applyFill="1" applyBorder="1" applyAlignment="1">
      <alignment horizontal="left" vertical="top" wrapText="1" indent="1"/>
    </xf>
    <xf numFmtId="2" fontId="33" fillId="0" borderId="10" xfId="0" applyNumberFormat="1" applyFont="1" applyFill="1" applyBorder="1" applyAlignment="1">
      <alignment horizontal="left" vertical="top" wrapText="1" indent="1"/>
    </xf>
    <xf numFmtId="0" fontId="33" fillId="0" borderId="10" xfId="0" applyFont="1" applyFill="1" applyBorder="1" applyAlignment="1">
      <alignment horizontal="left" vertical="top" wrapText="1" indent="1"/>
    </xf>
    <xf numFmtId="4" fontId="33" fillId="0" borderId="10" xfId="0" applyNumberFormat="1" applyFont="1" applyFill="1" applyBorder="1" applyAlignment="1">
      <alignment horizontal="left" vertical="top" wrapText="1" indent="1"/>
    </xf>
    <xf numFmtId="2" fontId="35" fillId="0" borderId="10" xfId="0" applyNumberFormat="1" applyFont="1" applyFill="1" applyBorder="1" applyAlignment="1">
      <alignment horizontal="left" vertical="top" wrapText="1" indent="1"/>
    </xf>
    <xf numFmtId="4" fontId="35" fillId="0" borderId="10" xfId="0" applyNumberFormat="1" applyFont="1" applyFill="1" applyBorder="1" applyAlignment="1">
      <alignment horizontal="left" vertical="top" wrapText="1" indent="1"/>
    </xf>
    <xf numFmtId="49" fontId="33" fillId="0" borderId="10" xfId="0" applyNumberFormat="1" applyFont="1" applyFill="1" applyBorder="1" applyAlignment="1">
      <alignment horizontal="left" vertical="top" wrapText="1" indent="1"/>
    </xf>
    <xf numFmtId="4" fontId="33" fillId="0" borderId="14" xfId="0" applyNumberFormat="1" applyFont="1" applyFill="1" applyBorder="1" applyAlignment="1">
      <alignment horizontal="left" vertical="top" wrapText="1" indent="1"/>
    </xf>
    <xf numFmtId="0" fontId="34" fillId="0" borderId="15" xfId="0" applyFont="1" applyFill="1" applyBorder="1" applyAlignment="1">
      <alignment horizontal="left" indent="1"/>
    </xf>
    <xf numFmtId="2" fontId="35" fillId="0" borderId="10" xfId="0" applyNumberFormat="1" applyFont="1" applyFill="1" applyBorder="1" applyAlignment="1">
      <alignment vertical="top" wrapText="1"/>
    </xf>
    <xf numFmtId="4" fontId="39" fillId="0" borderId="10" xfId="0" applyNumberFormat="1" applyFont="1" applyFill="1" applyBorder="1" applyAlignment="1">
      <alignment horizontal="left" vertical="top" wrapText="1" indent="1"/>
    </xf>
    <xf numFmtId="49" fontId="39" fillId="0" borderId="10" xfId="0" applyNumberFormat="1" applyFont="1" applyFill="1" applyBorder="1" applyAlignment="1">
      <alignment horizontal="left" vertical="top" wrapText="1" indent="1"/>
    </xf>
    <xf numFmtId="3" fontId="3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0" fillId="46" borderId="0" xfId="0" applyFont="1" applyFill="1"/>
    <xf numFmtId="2" fontId="35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/>
    <xf numFmtId="0" fontId="0" fillId="33" borderId="0" xfId="0" applyFill="1"/>
    <xf numFmtId="0" fontId="0" fillId="5" borderId="0" xfId="0" applyFill="1"/>
    <xf numFmtId="1" fontId="35" fillId="0" borderId="10" xfId="0" applyNumberFormat="1" applyFont="1" applyFill="1" applyBorder="1" applyAlignment="1">
      <alignment horizontal="center" vertical="top" wrapText="1"/>
    </xf>
    <xf numFmtId="49" fontId="33" fillId="0" borderId="10" xfId="0" quotePrefix="1" applyNumberFormat="1" applyFont="1" applyFill="1" applyBorder="1" applyAlignment="1">
      <alignment horizontal="center" vertical="top" wrapText="1"/>
    </xf>
    <xf numFmtId="0" fontId="33" fillId="0" borderId="14" xfId="0" quotePrefix="1" applyFont="1" applyFill="1" applyBorder="1" applyAlignment="1">
      <alignment horizontal="center" vertical="top" wrapText="1"/>
    </xf>
    <xf numFmtId="0" fontId="33" fillId="0" borderId="10" xfId="0" quotePrefix="1" applyFont="1" applyFill="1" applyBorder="1" applyAlignment="1">
      <alignment horizontal="center" vertical="top" wrapText="1"/>
    </xf>
    <xf numFmtId="4" fontId="33" fillId="0" borderId="18" xfId="0" quotePrefix="1" applyNumberFormat="1" applyFont="1" applyFill="1" applyBorder="1" applyAlignment="1">
      <alignment horizontal="center" vertical="top" wrapText="1"/>
    </xf>
    <xf numFmtId="0" fontId="33" fillId="0" borderId="10" xfId="0" quotePrefix="1" applyNumberFormat="1" applyFont="1" applyFill="1" applyBorder="1" applyAlignment="1">
      <alignment horizontal="center" vertical="top" wrapText="1"/>
    </xf>
    <xf numFmtId="2" fontId="33" fillId="0" borderId="10" xfId="0" quotePrefix="1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horizontal="center"/>
    </xf>
    <xf numFmtId="1" fontId="33" fillId="0" borderId="14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173" fontId="33" fillId="0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49" fontId="33" fillId="0" borderId="10" xfId="0" quotePrefix="1" applyNumberFormat="1" applyFont="1" applyFill="1" applyBorder="1" applyAlignment="1">
      <alignment horizontal="left" vertical="top" wrapText="1"/>
    </xf>
    <xf numFmtId="166" fontId="33" fillId="0" borderId="10" xfId="0" applyNumberFormat="1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left" vertical="top" wrapText="1"/>
    </xf>
    <xf numFmtId="0" fontId="33" fillId="0" borderId="18" xfId="0" quotePrefix="1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/>
    </xf>
    <xf numFmtId="4" fontId="33" fillId="0" borderId="10" xfId="120" applyNumberFormat="1" applyFont="1" applyFill="1" applyBorder="1" applyAlignment="1">
      <alignment horizontal="center" vertical="top"/>
    </xf>
    <xf numFmtId="0" fontId="33" fillId="0" borderId="10" xfId="0" applyNumberFormat="1" applyFont="1" applyFill="1" applyBorder="1" applyAlignment="1">
      <alignment horizontal="center" vertical="top"/>
    </xf>
    <xf numFmtId="4" fontId="33" fillId="0" borderId="10" xfId="103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4" fontId="35" fillId="0" borderId="10" xfId="0" quotePrefix="1" applyNumberFormat="1" applyFont="1" applyFill="1" applyBorder="1" applyAlignment="1">
      <alignment horizontal="center" vertical="top" wrapText="1"/>
    </xf>
    <xf numFmtId="3" fontId="35" fillId="0" borderId="10" xfId="0" quotePrefix="1" applyNumberFormat="1" applyFont="1" applyFill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vertical="top" wrapText="1"/>
    </xf>
    <xf numFmtId="2" fontId="33" fillId="0" borderId="10" xfId="0" quotePrefix="1" applyNumberFormat="1" applyFont="1" applyFill="1" applyBorder="1" applyAlignment="1">
      <alignment horizontal="left" vertical="top" wrapText="1"/>
    </xf>
    <xf numFmtId="0" fontId="33" fillId="0" borderId="10" xfId="0" quotePrefix="1" applyFont="1" applyFill="1" applyBorder="1" applyAlignment="1">
      <alignment vertical="top" wrapText="1"/>
    </xf>
    <xf numFmtId="4" fontId="33" fillId="0" borderId="10" xfId="0" applyNumberFormat="1" applyFont="1" applyFill="1" applyBorder="1" applyAlignment="1">
      <alignment vertical="top" wrapText="1"/>
    </xf>
    <xf numFmtId="0" fontId="33" fillId="0" borderId="10" xfId="0" applyNumberFormat="1" applyFont="1" applyFill="1" applyBorder="1" applyAlignment="1">
      <alignment horizontal="left" vertical="top" wrapText="1" indent="1"/>
    </xf>
    <xf numFmtId="3" fontId="33" fillId="0" borderId="10" xfId="0" applyNumberFormat="1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 indent="1"/>
    </xf>
    <xf numFmtId="0" fontId="40" fillId="0" borderId="10" xfId="0" applyFont="1" applyFill="1" applyBorder="1" applyAlignment="1">
      <alignment horizontal="left" vertical="center" wrapText="1" indent="1"/>
    </xf>
    <xf numFmtId="0" fontId="35" fillId="0" borderId="14" xfId="0" applyFont="1" applyFill="1" applyBorder="1" applyAlignment="1">
      <alignment horizontal="left" vertical="top" wrapText="1" indent="1"/>
    </xf>
    <xf numFmtId="3" fontId="33" fillId="0" borderId="19" xfId="0" applyNumberFormat="1" applyFont="1" applyFill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center" vertical="top" wrapText="1"/>
    </xf>
    <xf numFmtId="49" fontId="33" fillId="0" borderId="10" xfId="0" quotePrefix="1" applyNumberFormat="1" applyFont="1" applyFill="1" applyBorder="1" applyAlignment="1">
      <alignment vertical="top" wrapText="1"/>
    </xf>
    <xf numFmtId="0" fontId="39" fillId="0" borderId="14" xfId="0" applyFont="1" applyFill="1" applyBorder="1" applyAlignment="1">
      <alignment horizontal="left" vertical="top" wrapText="1" indent="1"/>
    </xf>
    <xf numFmtId="0" fontId="39" fillId="0" borderId="10" xfId="0" applyFont="1" applyFill="1" applyBorder="1" applyAlignment="1">
      <alignment horizontal="left" vertical="top" wrapText="1" indent="1"/>
    </xf>
    <xf numFmtId="0" fontId="33" fillId="0" borderId="14" xfId="0" applyFont="1" applyFill="1" applyBorder="1" applyAlignment="1">
      <alignment horizontal="left" vertical="top" wrapText="1"/>
    </xf>
    <xf numFmtId="165" fontId="5" fillId="0" borderId="19" xfId="120" applyFont="1" applyFill="1" applyBorder="1" applyAlignment="1">
      <alignment horizontal="center" vertical="center" wrapText="1"/>
    </xf>
    <xf numFmtId="0" fontId="33" fillId="0" borderId="10" xfId="0" quotePrefix="1" applyFont="1" applyFill="1" applyBorder="1" applyAlignment="1">
      <alignment horizontal="left" vertical="top" wrapText="1" inden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2" fontId="33" fillId="0" borderId="10" xfId="0" quotePrefix="1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1" fontId="46" fillId="0" borderId="10" xfId="0" applyNumberFormat="1" applyFont="1" applyFill="1" applyBorder="1" applyAlignment="1">
      <alignment horizontal="center" vertical="top" wrapText="1"/>
    </xf>
    <xf numFmtId="3" fontId="46" fillId="0" borderId="10" xfId="0" applyNumberFormat="1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vertical="top" wrapText="1"/>
    </xf>
    <xf numFmtId="2" fontId="46" fillId="0" borderId="10" xfId="0" applyNumberFormat="1" applyFont="1" applyFill="1" applyBorder="1" applyAlignment="1">
      <alignment horizontal="center" vertical="top" wrapText="1"/>
    </xf>
    <xf numFmtId="0" fontId="46" fillId="0" borderId="18" xfId="0" applyFont="1" applyFill="1" applyBorder="1" applyAlignment="1">
      <alignment horizontal="center" vertical="top" wrapText="1"/>
    </xf>
    <xf numFmtId="4" fontId="46" fillId="0" borderId="19" xfId="0" applyNumberFormat="1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 horizontal="left" vertical="top" wrapText="1"/>
    </xf>
    <xf numFmtId="1" fontId="46" fillId="0" borderId="19" xfId="0" applyNumberFormat="1" applyFont="1" applyFill="1" applyBorder="1" applyAlignment="1">
      <alignment horizontal="center" vertical="top" wrapText="1"/>
    </xf>
    <xf numFmtId="4" fontId="47" fillId="0" borderId="10" xfId="0" applyNumberFormat="1" applyFont="1" applyFill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left" vertical="top" wrapText="1"/>
    </xf>
    <xf numFmtId="4" fontId="33" fillId="0" borderId="15" xfId="0" applyNumberFormat="1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4" fontId="33" fillId="0" borderId="14" xfId="0" applyNumberFormat="1" applyFont="1" applyFill="1" applyBorder="1" applyAlignment="1">
      <alignment horizontal="left" vertical="top" wrapText="1"/>
    </xf>
    <xf numFmtId="2" fontId="33" fillId="0" borderId="10" xfId="120" applyNumberFormat="1" applyFont="1" applyFill="1" applyBorder="1" applyAlignment="1">
      <alignment horizontal="center" vertical="top"/>
    </xf>
    <xf numFmtId="4" fontId="35" fillId="0" borderId="10" xfId="0" applyNumberFormat="1" applyFont="1" applyFill="1" applyBorder="1" applyAlignment="1">
      <alignment horizontal="center" vertical="top"/>
    </xf>
    <xf numFmtId="0" fontId="33" fillId="0" borderId="14" xfId="0" quotePrefix="1" applyFont="1" applyFill="1" applyBorder="1" applyAlignment="1">
      <alignment horizontal="left" vertical="top" wrapText="1"/>
    </xf>
    <xf numFmtId="0" fontId="35" fillId="0" borderId="10" xfId="0" quotePrefix="1" applyFont="1" applyFill="1" applyBorder="1" applyAlignment="1">
      <alignment horizontal="left" vertical="top" wrapText="1"/>
    </xf>
    <xf numFmtId="0" fontId="35" fillId="0" borderId="10" xfId="0" quotePrefix="1" applyNumberFormat="1" applyFont="1" applyFill="1" applyBorder="1" applyAlignment="1">
      <alignment horizontal="center" vertical="top" wrapText="1"/>
    </xf>
    <xf numFmtId="4" fontId="33" fillId="0" borderId="10" xfId="0" quotePrefix="1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4" fontId="6" fillId="0" borderId="18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left" vertical="top" wrapText="1"/>
    </xf>
    <xf numFmtId="49" fontId="6" fillId="0" borderId="10" xfId="0" quotePrefix="1" applyNumberFormat="1" applyFont="1" applyFill="1" applyBorder="1" applyAlignment="1">
      <alignment horizontal="left" vertical="center" wrapText="1"/>
    </xf>
    <xf numFmtId="166" fontId="6" fillId="0" borderId="10" xfId="0" applyNumberFormat="1" applyFont="1" applyFill="1" applyBorder="1" applyAlignment="1">
      <alignment horizontal="center" vertical="top" wrapText="1"/>
    </xf>
    <xf numFmtId="2" fontId="40" fillId="0" borderId="10" xfId="0" applyNumberFormat="1" applyFont="1" applyFill="1" applyBorder="1" applyAlignment="1">
      <alignment horizontal="center" vertical="top" wrapText="1"/>
    </xf>
    <xf numFmtId="0" fontId="40" fillId="0" borderId="14" xfId="0" applyFont="1" applyFill="1" applyBorder="1" applyAlignment="1">
      <alignment vertical="top" wrapText="1"/>
    </xf>
    <xf numFmtId="49" fontId="6" fillId="0" borderId="14" xfId="0" quotePrefix="1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36" fillId="0" borderId="10" xfId="0" applyFont="1" applyFill="1" applyBorder="1"/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4" xfId="0" quotePrefix="1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top" wrapText="1"/>
    </xf>
    <xf numFmtId="2" fontId="6" fillId="0" borderId="10" xfId="0" quotePrefix="1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3" fontId="6" fillId="0" borderId="10" xfId="0" quotePrefix="1" applyNumberFormat="1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horizontal="left" vertical="top" wrapText="1"/>
    </xf>
    <xf numFmtId="4" fontId="6" fillId="0" borderId="10" xfId="0" quotePrefix="1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50" fillId="0" borderId="10" xfId="0" applyNumberFormat="1" applyFont="1" applyFill="1" applyBorder="1" applyAlignment="1">
      <alignment horizontal="center" vertical="top" wrapText="1"/>
    </xf>
    <xf numFmtId="4" fontId="51" fillId="0" borderId="10" xfId="0" quotePrefix="1" applyNumberFormat="1" applyFont="1" applyFill="1" applyBorder="1" applyAlignment="1">
      <alignment horizontal="center" vertical="top" wrapText="1"/>
    </xf>
    <xf numFmtId="166" fontId="7" fillId="0" borderId="10" xfId="0" applyNumberFormat="1" applyFont="1" applyFill="1" applyBorder="1" applyAlignment="1">
      <alignment horizontal="center" vertical="top" wrapText="1"/>
    </xf>
    <xf numFmtId="0" fontId="40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2" fontId="35" fillId="0" borderId="16" xfId="0" applyNumberFormat="1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49" fontId="33" fillId="0" borderId="0" xfId="0" quotePrefix="1" applyNumberFormat="1" applyFont="1" applyFill="1" applyBorder="1" applyAlignment="1">
      <alignment horizontal="center" vertical="top" wrapText="1"/>
    </xf>
    <xf numFmtId="49" fontId="33" fillId="0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/>
    <xf numFmtId="2" fontId="35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/>
    <xf numFmtId="0" fontId="35" fillId="0" borderId="0" xfId="0" quotePrefix="1" applyFont="1" applyFill="1" applyBorder="1" applyAlignment="1">
      <alignment horizontal="center" vertical="top" wrapText="1"/>
    </xf>
    <xf numFmtId="4" fontId="33" fillId="0" borderId="0" xfId="0" applyNumberFormat="1" applyFont="1" applyFill="1" applyBorder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left" vertical="top" wrapText="1"/>
    </xf>
    <xf numFmtId="2" fontId="33" fillId="0" borderId="0" xfId="0" applyNumberFormat="1" applyFont="1" applyFill="1" applyBorder="1" applyAlignment="1">
      <alignment horizontal="left" vertical="top" wrapText="1" indent="1"/>
    </xf>
    <xf numFmtId="0" fontId="34" fillId="0" borderId="0" xfId="0" applyFont="1" applyFill="1" applyBorder="1" applyAlignment="1">
      <alignment horizontal="left" indent="1"/>
    </xf>
    <xf numFmtId="2" fontId="35" fillId="0" borderId="0" xfId="0" applyNumberFormat="1" applyFont="1" applyFill="1" applyBorder="1" applyAlignment="1">
      <alignment horizontal="left" vertical="top" wrapText="1" indent="1"/>
    </xf>
    <xf numFmtId="0" fontId="33" fillId="0" borderId="0" xfId="0" applyFont="1" applyFill="1" applyBorder="1" applyAlignment="1">
      <alignment horizontal="left" vertical="top" wrapText="1" indent="1"/>
    </xf>
    <xf numFmtId="0" fontId="35" fillId="0" borderId="0" xfId="0" applyFont="1" applyFill="1" applyBorder="1" applyAlignment="1">
      <alignment horizontal="left" vertical="top" wrapText="1" indent="1"/>
    </xf>
    <xf numFmtId="0" fontId="39" fillId="0" borderId="0" xfId="0" applyFont="1" applyFill="1" applyBorder="1" applyAlignment="1">
      <alignment horizontal="left" vertical="top" wrapText="1" indent="1"/>
    </xf>
    <xf numFmtId="0" fontId="3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indent="1"/>
    </xf>
    <xf numFmtId="4" fontId="40" fillId="0" borderId="0" xfId="0" applyNumberFormat="1" applyFont="1" applyFill="1" applyBorder="1" applyAlignment="1">
      <alignment horizontal="center" vertical="top" wrapText="1"/>
    </xf>
    <xf numFmtId="4" fontId="33" fillId="0" borderId="0" xfId="0" applyNumberFormat="1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vertical="top"/>
    </xf>
    <xf numFmtId="0" fontId="33" fillId="0" borderId="0" xfId="0" quotePrefix="1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vertical="top"/>
    </xf>
    <xf numFmtId="0" fontId="35" fillId="0" borderId="21" xfId="0" applyFont="1" applyFill="1" applyBorder="1" applyAlignment="1">
      <alignment horizontal="center" vertical="top" wrapText="1"/>
    </xf>
    <xf numFmtId="1" fontId="33" fillId="0" borderId="15" xfId="0" applyNumberFormat="1" applyFont="1" applyFill="1" applyBorder="1" applyAlignment="1">
      <alignment horizontal="center" vertical="top" wrapText="1"/>
    </xf>
    <xf numFmtId="1" fontId="33" fillId="0" borderId="0" xfId="0" applyNumberFormat="1" applyFont="1" applyFill="1" applyBorder="1" applyAlignment="1">
      <alignment horizontal="center" vertical="top" wrapText="1"/>
    </xf>
    <xf numFmtId="1" fontId="35" fillId="0" borderId="0" xfId="0" applyNumberFormat="1" applyFont="1" applyFill="1" applyBorder="1" applyAlignment="1">
      <alignment horizontal="center" vertical="top" wrapText="1"/>
    </xf>
    <xf numFmtId="1" fontId="33" fillId="0" borderId="16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left" indent="1"/>
    </xf>
    <xf numFmtId="1" fontId="34" fillId="0" borderId="15" xfId="0" applyNumberFormat="1" applyFont="1" applyFill="1" applyBorder="1" applyAlignment="1">
      <alignment horizontal="center"/>
    </xf>
    <xf numFmtId="1" fontId="35" fillId="0" borderId="15" xfId="0" applyNumberFormat="1" applyFont="1" applyFill="1" applyBorder="1" applyAlignment="1">
      <alignment horizontal="center" vertical="top" wrapText="1"/>
    </xf>
    <xf numFmtId="1" fontId="34" fillId="0" borderId="16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indent="1"/>
    </xf>
    <xf numFmtId="1" fontId="39" fillId="0" borderId="16" xfId="0" applyNumberFormat="1" applyFont="1" applyFill="1" applyBorder="1" applyAlignment="1">
      <alignment horizontal="center" vertical="top" wrapText="1"/>
    </xf>
    <xf numFmtId="1" fontId="6" fillId="0" borderId="15" xfId="0" applyNumberFormat="1" applyFont="1" applyFill="1" applyBorder="1" applyAlignment="1">
      <alignment horizontal="center" vertical="top" wrapText="1"/>
    </xf>
    <xf numFmtId="1" fontId="41" fillId="0" borderId="15" xfId="0" applyNumberFormat="1" applyFont="1" applyFill="1" applyBorder="1" applyAlignment="1">
      <alignment horizontal="center"/>
    </xf>
    <xf numFmtId="1" fontId="40" fillId="0" borderId="15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vertical="top"/>
    </xf>
    <xf numFmtId="0" fontId="41" fillId="0" borderId="10" xfId="0" applyFont="1" applyFill="1" applyBorder="1" applyAlignment="1">
      <alignment vertical="top"/>
    </xf>
    <xf numFmtId="4" fontId="33" fillId="0" borderId="21" xfId="0" applyNumberFormat="1" applyFont="1" applyFill="1" applyBorder="1" applyAlignment="1">
      <alignment horizontal="center" vertical="top" wrapText="1"/>
    </xf>
    <xf numFmtId="2" fontId="0" fillId="0" borderId="0" xfId="0" applyNumberFormat="1" applyFill="1"/>
    <xf numFmtId="4" fontId="33" fillId="0" borderId="19" xfId="0" applyNumberFormat="1" applyFont="1" applyFill="1" applyBorder="1" applyAlignment="1">
      <alignment horizontal="left" vertical="top" wrapText="1"/>
    </xf>
    <xf numFmtId="0" fontId="33" fillId="0" borderId="19" xfId="0" applyNumberFormat="1" applyFont="1" applyFill="1" applyBorder="1" applyAlignment="1">
      <alignment horizontal="center" vertical="top" wrapText="1"/>
    </xf>
    <xf numFmtId="4" fontId="7" fillId="47" borderId="10" xfId="0" applyNumberFormat="1" applyFont="1" applyFill="1" applyBorder="1" applyAlignment="1">
      <alignment horizontal="center" vertical="top" wrapText="1"/>
    </xf>
    <xf numFmtId="0" fontId="34" fillId="0" borderId="10" xfId="0" applyNumberFormat="1" applyFont="1" applyFill="1" applyBorder="1" applyAlignment="1">
      <alignment horizontal="center" vertical="top" wrapText="1"/>
    </xf>
    <xf numFmtId="0" fontId="33" fillId="0" borderId="10" xfId="0" applyNumberFormat="1" applyFont="1" applyFill="1" applyBorder="1" applyAlignment="1">
      <alignment vertical="top" wrapText="1"/>
    </xf>
    <xf numFmtId="0" fontId="33" fillId="0" borderId="18" xfId="0" quotePrefix="1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35" fillId="0" borderId="10" xfId="0" applyNumberFormat="1" applyFont="1" applyFill="1" applyBorder="1" applyAlignment="1">
      <alignment horizontal="left" vertical="top" wrapText="1" indent="1"/>
    </xf>
    <xf numFmtId="0" fontId="33" fillId="0" borderId="10" xfId="0" quotePrefix="1" applyNumberFormat="1" applyFont="1" applyFill="1" applyBorder="1" applyAlignment="1">
      <alignment horizontal="left" vertical="top" wrapText="1" indent="1"/>
    </xf>
    <xf numFmtId="0" fontId="46" fillId="0" borderId="10" xfId="0" applyNumberFormat="1" applyFont="1" applyFill="1" applyBorder="1" applyAlignment="1">
      <alignment horizontal="center" vertical="top" wrapText="1"/>
    </xf>
    <xf numFmtId="0" fontId="46" fillId="0" borderId="19" xfId="0" applyNumberFormat="1" applyFont="1" applyFill="1" applyBorder="1" applyAlignment="1">
      <alignment horizontal="center" vertical="top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33" fillId="0" borderId="10" xfId="0" quotePrefix="1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horizontal="center" vertical="top" wrapText="1"/>
    </xf>
    <xf numFmtId="4" fontId="6" fillId="0" borderId="16" xfId="0" applyNumberFormat="1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/>
    </xf>
    <xf numFmtId="0" fontId="55" fillId="0" borderId="0" xfId="0" applyFont="1" applyFill="1"/>
    <xf numFmtId="0" fontId="33" fillId="0" borderId="10" xfId="0" applyFont="1" applyBorder="1" applyAlignment="1">
      <alignment vertical="top" wrapText="1"/>
    </xf>
    <xf numFmtId="2" fontId="33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/>
    <xf numFmtId="0" fontId="6" fillId="0" borderId="10" xfId="0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33" fillId="0" borderId="10" xfId="0" applyNumberFormat="1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5" fillId="0" borderId="23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4" fontId="35" fillId="0" borderId="10" xfId="0" applyNumberFormat="1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3" fillId="0" borderId="14" xfId="0" quotePrefix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4" fontId="33" fillId="0" borderId="10" xfId="0" quotePrefix="1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49" fontId="33" fillId="0" borderId="10" xfId="0" quotePrefix="1" applyNumberFormat="1" applyFont="1" applyFill="1" applyBorder="1" applyAlignment="1">
      <alignment horizontal="center" vertical="top" wrapText="1"/>
    </xf>
    <xf numFmtId="0" fontId="33" fillId="0" borderId="10" xfId="0" quotePrefix="1" applyNumberFormat="1" applyFont="1" applyFill="1" applyBorder="1" applyAlignment="1">
      <alignment horizontal="center" vertical="top" wrapText="1"/>
    </xf>
    <xf numFmtId="0" fontId="33" fillId="0" borderId="10" xfId="0" applyNumberFormat="1" applyFont="1" applyFill="1" applyBorder="1" applyAlignment="1">
      <alignment horizontal="center" vertical="top" wrapText="1"/>
    </xf>
    <xf numFmtId="2" fontId="33" fillId="0" borderId="10" xfId="0" quotePrefix="1" applyNumberFormat="1" applyFont="1" applyFill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center" vertical="top" wrapText="1"/>
    </xf>
    <xf numFmtId="49" fontId="33" fillId="0" borderId="24" xfId="0" quotePrefix="1" applyNumberFormat="1" applyFont="1" applyFill="1" applyBorder="1" applyAlignment="1">
      <alignment horizontal="center" vertical="top" wrapText="1"/>
    </xf>
    <xf numFmtId="49" fontId="33" fillId="0" borderId="13" xfId="0" quotePrefix="1" applyNumberFormat="1" applyFont="1" applyFill="1" applyBorder="1" applyAlignment="1">
      <alignment horizontal="center" vertical="top" wrapText="1"/>
    </xf>
    <xf numFmtId="49" fontId="33" fillId="0" borderId="21" xfId="0" quotePrefix="1" applyNumberFormat="1" applyFont="1" applyFill="1" applyBorder="1" applyAlignment="1">
      <alignment horizontal="center" vertical="top" wrapText="1"/>
    </xf>
    <xf numFmtId="0" fontId="33" fillId="0" borderId="10" xfId="0" quotePrefix="1" applyFont="1" applyFill="1" applyBorder="1" applyAlignment="1">
      <alignment horizontal="center" vertical="top" wrapText="1"/>
    </xf>
    <xf numFmtId="49" fontId="33" fillId="0" borderId="19" xfId="0" quotePrefix="1" applyNumberFormat="1" applyFont="1" applyFill="1" applyBorder="1" applyAlignment="1">
      <alignment horizontal="center" vertical="top" wrapText="1"/>
    </xf>
    <xf numFmtId="49" fontId="33" fillId="0" borderId="20" xfId="0" quotePrefix="1" applyNumberFormat="1" applyFont="1" applyFill="1" applyBorder="1" applyAlignment="1">
      <alignment horizontal="center" vertical="top" wrapText="1"/>
    </xf>
    <xf numFmtId="49" fontId="33" fillId="0" borderId="18" xfId="0" quotePrefix="1" applyNumberFormat="1" applyFont="1" applyFill="1" applyBorder="1" applyAlignment="1">
      <alignment horizontal="center" vertical="top" wrapText="1"/>
    </xf>
    <xf numFmtId="4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4" fontId="26" fillId="0" borderId="0" xfId="0" applyNumberFormat="1" applyFont="1" applyFill="1" applyAlignment="1">
      <alignment horizontal="center" vertical="top" wrapText="1"/>
    </xf>
    <xf numFmtId="4" fontId="33" fillId="0" borderId="19" xfId="0" quotePrefix="1" applyNumberFormat="1" applyFont="1" applyFill="1" applyBorder="1" applyAlignment="1">
      <alignment horizontal="center" vertical="top" wrapText="1"/>
    </xf>
    <xf numFmtId="4" fontId="33" fillId="0" borderId="18" xfId="0" quotePrefix="1" applyNumberFormat="1" applyFont="1" applyFill="1" applyBorder="1" applyAlignment="1">
      <alignment horizontal="center" vertical="top" wrapText="1"/>
    </xf>
    <xf numFmtId="4" fontId="33" fillId="0" borderId="22" xfId="0" applyNumberFormat="1" applyFont="1" applyFill="1" applyBorder="1" applyAlignment="1">
      <alignment horizontal="center" vertical="top" wrapText="1"/>
    </xf>
    <xf numFmtId="4" fontId="33" fillId="0" borderId="17" xfId="0" applyNumberFormat="1" applyFont="1" applyFill="1" applyBorder="1" applyAlignment="1">
      <alignment horizontal="center" vertical="top" wrapText="1"/>
    </xf>
    <xf numFmtId="4" fontId="34" fillId="0" borderId="10" xfId="0" applyNumberFormat="1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top" wrapText="1"/>
    </xf>
    <xf numFmtId="4" fontId="27" fillId="0" borderId="23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16" xfId="0" quotePrefix="1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/>
    </xf>
    <xf numFmtId="2" fontId="35" fillId="0" borderId="16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2" fontId="30" fillId="0" borderId="15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Alignment="1">
      <alignment horizontal="center" vertical="top" wrapText="1"/>
    </xf>
    <xf numFmtId="4" fontId="6" fillId="0" borderId="16" xfId="0" applyNumberFormat="1" applyFont="1" applyFill="1" applyBorder="1" applyAlignment="1">
      <alignment horizontal="center" vertical="top" wrapText="1"/>
    </xf>
    <xf numFmtId="2" fontId="6" fillId="0" borderId="16" xfId="0" applyNumberFormat="1" applyFont="1" applyFill="1" applyBorder="1" applyAlignment="1">
      <alignment horizontal="center" vertical="top" wrapText="1"/>
    </xf>
    <xf numFmtId="0" fontId="33" fillId="0" borderId="0" xfId="0" quotePrefix="1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6" fillId="0" borderId="10" xfId="0" quotePrefix="1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quotePrefix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2" fontId="30" fillId="0" borderId="16" xfId="0" applyNumberFormat="1" applyFont="1" applyFill="1" applyBorder="1" applyAlignment="1">
      <alignment horizontal="center" vertical="top" wrapText="1"/>
    </xf>
    <xf numFmtId="0" fontId="7" fillId="0" borderId="14" xfId="0" quotePrefix="1" applyFont="1" applyFill="1" applyBorder="1" applyAlignment="1">
      <alignment horizontal="center" vertical="top" wrapText="1"/>
    </xf>
    <xf numFmtId="0" fontId="7" fillId="0" borderId="10" xfId="0" quotePrefix="1" applyFont="1" applyFill="1" applyBorder="1" applyAlignment="1">
      <alignment horizontal="center" vertical="top" wrapText="1"/>
    </xf>
    <xf numFmtId="0" fontId="7" fillId="0" borderId="15" xfId="0" quotePrefix="1" applyFont="1" applyFill="1" applyBorder="1" applyAlignment="1">
      <alignment horizontal="center" vertical="top" wrapText="1"/>
    </xf>
    <xf numFmtId="4" fontId="6" fillId="0" borderId="10" xfId="0" quotePrefix="1" applyNumberFormat="1" applyFont="1" applyFill="1" applyBorder="1" applyAlignment="1">
      <alignment horizontal="center" vertical="top" wrapText="1"/>
    </xf>
    <xf numFmtId="4" fontId="6" fillId="0" borderId="15" xfId="0" quotePrefix="1" applyNumberFormat="1" applyFont="1" applyFill="1" applyBorder="1" applyAlignment="1">
      <alignment horizontal="center" vertical="top" wrapText="1"/>
    </xf>
    <xf numFmtId="4" fontId="7" fillId="0" borderId="10" xfId="0" quotePrefix="1" applyNumberFormat="1" applyFont="1" applyFill="1" applyBorder="1" applyAlignment="1">
      <alignment horizontal="center" wrapText="1"/>
    </xf>
    <xf numFmtId="4" fontId="7" fillId="0" borderId="15" xfId="0" quotePrefix="1" applyNumberFormat="1" applyFont="1" applyFill="1" applyBorder="1" applyAlignment="1">
      <alignment horizontal="center" wrapText="1"/>
    </xf>
    <xf numFmtId="4" fontId="7" fillId="0" borderId="10" xfId="0" quotePrefix="1" applyNumberFormat="1" applyFont="1" applyFill="1" applyBorder="1" applyAlignment="1">
      <alignment horizontal="center" vertical="top" wrapText="1"/>
    </xf>
    <xf numFmtId="4" fontId="7" fillId="0" borderId="15" xfId="0" quotePrefix="1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2" fontId="54" fillId="0" borderId="15" xfId="0" applyNumberFormat="1" applyFont="1" applyFill="1" applyBorder="1" applyAlignment="1">
      <alignment horizontal="center" vertical="top" wrapText="1"/>
    </xf>
    <xf numFmtId="2" fontId="54" fillId="0" borderId="16" xfId="0" applyNumberFormat="1" applyFont="1" applyFill="1" applyBorder="1" applyAlignment="1">
      <alignment horizontal="center" vertical="top" wrapText="1"/>
    </xf>
  </cellXfs>
  <cellStyles count="128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2 2" xfId="14"/>
    <cellStyle name="20% - Акцент5 3" xfId="15"/>
    <cellStyle name="20% - Акцент6 2" xfId="16"/>
    <cellStyle name="20% - Акцент6 2 2" xfId="17"/>
    <cellStyle name="20% - Акцент6 3" xfId="18"/>
    <cellStyle name="40% - Акцент1 2" xfId="19"/>
    <cellStyle name="40% - Акцент1 2 2" xfId="20"/>
    <cellStyle name="40% - Акцент1 3" xfId="21"/>
    <cellStyle name="40% - Акцент2 2" xfId="22"/>
    <cellStyle name="40% - Акцент2 2 2" xfId="23"/>
    <cellStyle name="40% - Акцент2 3" xfId="24"/>
    <cellStyle name="40% - Акцент3 2" xfId="25"/>
    <cellStyle name="40% - Акцент3 2 2" xfId="26"/>
    <cellStyle name="40% - Акцент3 3" xfId="27"/>
    <cellStyle name="40% - Акцент4 2" xfId="28"/>
    <cellStyle name="40% - Акцент4 2 2" xfId="29"/>
    <cellStyle name="40% - Акцент4 3" xfId="30"/>
    <cellStyle name="40% - Акцент5 2" xfId="31"/>
    <cellStyle name="40% - Акцент5 2 2" xfId="32"/>
    <cellStyle name="40% - Акцент5 3" xfId="33"/>
    <cellStyle name="40% - Акцент6 2" xfId="34"/>
    <cellStyle name="40% - Акцент6 2 2" xfId="35"/>
    <cellStyle name="40% - Акцент6 3" xfId="36"/>
    <cellStyle name="60% - Акцент1 2" xfId="37"/>
    <cellStyle name="60% - Акцент1 3" xfId="38"/>
    <cellStyle name="60% - Акцент2 2" xfId="39"/>
    <cellStyle name="60% - Акцент2 3" xfId="40"/>
    <cellStyle name="60% - Акцент3 2" xfId="41"/>
    <cellStyle name="60% - Акцент3 3" xfId="42"/>
    <cellStyle name="60% - Акцент4 2" xfId="43"/>
    <cellStyle name="60% - Акцент4 3" xfId="44"/>
    <cellStyle name="60% - Акцент5 2" xfId="45"/>
    <cellStyle name="60% - Акцент5 3" xfId="46"/>
    <cellStyle name="60% - Акцент6 2" xfId="47"/>
    <cellStyle name="60% - Акцент6 3" xfId="48"/>
    <cellStyle name="Акцент1 2" xfId="49"/>
    <cellStyle name="Акцент1 3" xfId="50"/>
    <cellStyle name="Акцент2 2" xfId="51"/>
    <cellStyle name="Акцент2 3" xfId="52"/>
    <cellStyle name="Акцент3 2" xfId="53"/>
    <cellStyle name="Акцент3 3" xfId="54"/>
    <cellStyle name="Акцент4 2" xfId="55"/>
    <cellStyle name="Акцент4 3" xfId="56"/>
    <cellStyle name="Акцент5 2" xfId="57"/>
    <cellStyle name="Акцент5 3" xfId="58"/>
    <cellStyle name="Акцент6 2" xfId="59"/>
    <cellStyle name="Акцент6 3" xfId="60"/>
    <cellStyle name="Ввод  2" xfId="61"/>
    <cellStyle name="Ввод  3" xfId="62"/>
    <cellStyle name="Вывод 2" xfId="63"/>
    <cellStyle name="Вывод 3" xfId="64"/>
    <cellStyle name="Вычисление 2" xfId="65"/>
    <cellStyle name="Вычисление 3" xfId="66"/>
    <cellStyle name="Гиперссылка 2" xfId="67"/>
    <cellStyle name="Денежный 2" xfId="68"/>
    <cellStyle name="Денежный 2 2" xfId="69"/>
    <cellStyle name="Денежный 3" xfId="70"/>
    <cellStyle name="Денежный 3 2" xfId="71"/>
    <cellStyle name="Денежный[0]" xfId="72"/>
    <cellStyle name="Денежный[0] 2" xfId="73"/>
    <cellStyle name="Заголовок 1 2" xfId="74"/>
    <cellStyle name="Заголовок 1 3" xfId="75"/>
    <cellStyle name="Заголовок 2 2" xfId="76"/>
    <cellStyle name="Заголовок 2 3" xfId="77"/>
    <cellStyle name="Заголовок 3 2" xfId="78"/>
    <cellStyle name="Заголовок 3 3" xfId="79"/>
    <cellStyle name="Заголовок 4 2" xfId="80"/>
    <cellStyle name="Заголовок 4 3" xfId="81"/>
    <cellStyle name="Запятая" xfId="82"/>
    <cellStyle name="Запятая 2" xfId="83"/>
    <cellStyle name="Запятая[0]" xfId="84"/>
    <cellStyle name="Запятая[0] 2" xfId="85"/>
    <cellStyle name="Итог 2" xfId="86"/>
    <cellStyle name="Итог 3" xfId="87"/>
    <cellStyle name="Контрольная ячейка 2" xfId="88"/>
    <cellStyle name="Контрольная ячейка 3" xfId="89"/>
    <cellStyle name="Название 2" xfId="90"/>
    <cellStyle name="Название 3" xfId="91"/>
    <cellStyle name="Нейтральный 2" xfId="92"/>
    <cellStyle name="Нейтральный 3" xfId="93"/>
    <cellStyle name="Обычный" xfId="0" builtinId="0"/>
    <cellStyle name="Обычный 2" xfId="94"/>
    <cellStyle name="Обычный 2 2" xfId="95"/>
    <cellStyle name="Обычный 2 3" xfId="96"/>
    <cellStyle name="Обычный 3" xfId="97"/>
    <cellStyle name="Обычный 4" xfId="98"/>
    <cellStyle name="Обычный 5" xfId="99"/>
    <cellStyle name="Обычный 6" xfId="100"/>
    <cellStyle name="Обычный 6 2" xfId="101"/>
    <cellStyle name="Обычный 7" xfId="102"/>
    <cellStyle name="Обычный 8" xfId="103"/>
    <cellStyle name="Обычный 8 2" xfId="104"/>
    <cellStyle name="Обычный 9" xfId="105"/>
    <cellStyle name="Плохой 2" xfId="106"/>
    <cellStyle name="Плохой 3" xfId="107"/>
    <cellStyle name="Пояснение 2" xfId="108"/>
    <cellStyle name="Пояснение 3" xfId="109"/>
    <cellStyle name="Примечание 2" xfId="110"/>
    <cellStyle name="Примечание 2 2" xfId="111"/>
    <cellStyle name="Примечание 3" xfId="112"/>
    <cellStyle name="Примечание 3 2" xfId="113"/>
    <cellStyle name="Процентная" xfId="114"/>
    <cellStyle name="Процентная 2" xfId="115"/>
    <cellStyle name="Связанная ячейка 2" xfId="116"/>
    <cellStyle name="Связанная ячейка 3" xfId="117"/>
    <cellStyle name="Текст предупреждения 2" xfId="118"/>
    <cellStyle name="Текст предупреждения 3" xfId="119"/>
    <cellStyle name="Финансовый" xfId="120" builtinId="3"/>
    <cellStyle name="Финансовый 2" xfId="121"/>
    <cellStyle name="Финансовый 2 2" xfId="122"/>
    <cellStyle name="Финансовый 3" xfId="123"/>
    <cellStyle name="Финансовый 3 2" xfId="124"/>
    <cellStyle name="Финансовый 4" xfId="125"/>
    <cellStyle name="Хороший 2" xfId="126"/>
    <cellStyle name="Хороший 3" xfId="127"/>
  </cellStyles>
  <dxfs count="6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17"/>
  <sheetViews>
    <sheetView view="pageBreakPreview" topLeftCell="A290" zoomScale="85" zoomScaleNormal="49" zoomScaleSheetLayoutView="85" zoomScalePageLayoutView="46" workbookViewId="0">
      <selection activeCell="J164" sqref="J164"/>
    </sheetView>
  </sheetViews>
  <sheetFormatPr defaultRowHeight="15" x14ac:dyDescent="0.2"/>
  <cols>
    <col min="1" max="1" width="6.140625" style="81" customWidth="1"/>
    <col min="2" max="2" width="26.7109375" style="1" customWidth="1"/>
    <col min="3" max="3" width="10.5703125" style="1" customWidth="1"/>
    <col min="4" max="4" width="10" style="1" customWidth="1"/>
    <col min="5" max="5" width="8.5703125" style="57" customWidth="1"/>
    <col min="6" max="6" width="7.42578125" style="121" customWidth="1"/>
    <col min="7" max="7" width="8" style="121" customWidth="1"/>
    <col min="8" max="8" width="14.28515625" style="29" customWidth="1"/>
    <col min="9" max="9" width="12.7109375" style="29" customWidth="1"/>
    <col min="10" max="10" width="13.42578125" style="29" customWidth="1"/>
    <col min="11" max="11" width="14.28515625" style="121" customWidth="1"/>
    <col min="12" max="12" width="20.140625" style="1" customWidth="1"/>
    <col min="13" max="13" width="16.5703125" style="29" customWidth="1"/>
    <col min="14" max="14" width="12.140625" style="29" customWidth="1"/>
    <col min="15" max="15" width="10.7109375" style="29" customWidth="1"/>
    <col min="16" max="16" width="11.5703125" style="29" customWidth="1"/>
    <col min="17" max="17" width="17.5703125" style="29" customWidth="1"/>
    <col min="18" max="18" width="15" style="25" customWidth="1"/>
    <col min="19" max="19" width="12.42578125" style="25" customWidth="1"/>
    <col min="20" max="20" width="12" style="1" customWidth="1"/>
    <col min="21" max="21" width="12.5703125" style="84" customWidth="1"/>
    <col min="22" max="23" width="12.42578125" style="3" customWidth="1"/>
    <col min="24" max="16384" width="9.140625" style="1"/>
  </cols>
  <sheetData>
    <row r="1" spans="1:23" x14ac:dyDescent="0.2">
      <c r="A1" s="82"/>
      <c r="U1" s="3"/>
    </row>
    <row r="2" spans="1:23" ht="15" customHeight="1" x14ac:dyDescent="0.2">
      <c r="A2" s="82"/>
      <c r="Q2" s="362" t="s">
        <v>1234</v>
      </c>
      <c r="R2" s="363"/>
      <c r="S2" s="363"/>
      <c r="T2" s="363"/>
      <c r="U2" s="363"/>
    </row>
    <row r="3" spans="1:23" x14ac:dyDescent="0.2">
      <c r="A3" s="82"/>
      <c r="Q3" s="364"/>
      <c r="R3" s="363"/>
      <c r="S3" s="363"/>
      <c r="T3" s="363"/>
      <c r="U3" s="363"/>
    </row>
    <row r="4" spans="1:23" x14ac:dyDescent="0.2">
      <c r="A4" s="82"/>
      <c r="Q4" s="364"/>
      <c r="R4" s="363"/>
      <c r="S4" s="363"/>
      <c r="T4" s="363"/>
      <c r="U4" s="363"/>
    </row>
    <row r="5" spans="1:23" x14ac:dyDescent="0.2">
      <c r="A5" s="82"/>
      <c r="Q5" s="364"/>
      <c r="R5" s="363"/>
      <c r="S5" s="363"/>
      <c r="T5" s="363"/>
      <c r="U5" s="363"/>
    </row>
    <row r="6" spans="1:23" x14ac:dyDescent="0.2">
      <c r="A6" s="82"/>
      <c r="Q6" s="364"/>
      <c r="R6" s="363"/>
      <c r="S6" s="363"/>
      <c r="T6" s="363"/>
      <c r="U6" s="363"/>
    </row>
    <row r="7" spans="1:23" ht="18" customHeight="1" x14ac:dyDescent="0.2">
      <c r="A7" s="82"/>
      <c r="Q7" s="364"/>
      <c r="R7" s="363"/>
      <c r="S7" s="363"/>
      <c r="T7" s="363"/>
      <c r="U7" s="363"/>
    </row>
    <row r="8" spans="1:23" hidden="1" x14ac:dyDescent="0.2">
      <c r="A8" s="82"/>
      <c r="Q8" s="364"/>
      <c r="R8" s="363"/>
      <c r="S8" s="363"/>
      <c r="T8" s="363"/>
      <c r="U8" s="363"/>
    </row>
    <row r="9" spans="1:23" hidden="1" x14ac:dyDescent="0.2">
      <c r="A9" s="82"/>
      <c r="Q9" s="364"/>
      <c r="R9" s="363"/>
      <c r="S9" s="363"/>
      <c r="T9" s="363"/>
      <c r="U9" s="363"/>
    </row>
    <row r="10" spans="1:23" hidden="1" x14ac:dyDescent="0.2">
      <c r="A10" s="82"/>
      <c r="Q10" s="364"/>
      <c r="R10" s="363"/>
      <c r="S10" s="363"/>
      <c r="T10" s="363"/>
      <c r="U10" s="363"/>
    </row>
    <row r="11" spans="1:23" ht="16.5" x14ac:dyDescent="0.2">
      <c r="A11" s="82"/>
      <c r="O11" s="31"/>
      <c r="P11" s="34"/>
      <c r="Q11" s="362" t="s">
        <v>691</v>
      </c>
      <c r="R11" s="363"/>
      <c r="S11" s="363"/>
      <c r="T11" s="363"/>
      <c r="U11" s="363"/>
      <c r="V11" s="269"/>
      <c r="W11" s="269"/>
    </row>
    <row r="12" spans="1:23" ht="16.5" x14ac:dyDescent="0.2">
      <c r="A12" s="82"/>
      <c r="O12" s="32"/>
      <c r="P12" s="35"/>
      <c r="Q12" s="364"/>
      <c r="R12" s="363"/>
      <c r="S12" s="363"/>
      <c r="T12" s="363"/>
      <c r="U12" s="363"/>
      <c r="V12" s="269"/>
      <c r="W12" s="269"/>
    </row>
    <row r="13" spans="1:23" ht="16.5" x14ac:dyDescent="0.2">
      <c r="A13" s="82"/>
      <c r="O13" s="32"/>
      <c r="P13" s="35"/>
      <c r="Q13" s="364"/>
      <c r="R13" s="363"/>
      <c r="S13" s="363"/>
      <c r="T13" s="363"/>
      <c r="U13" s="363"/>
      <c r="V13" s="269"/>
      <c r="W13" s="269"/>
    </row>
    <row r="14" spans="1:23" ht="16.5" x14ac:dyDescent="0.2">
      <c r="A14" s="82"/>
      <c r="O14" s="32"/>
      <c r="P14" s="35"/>
      <c r="Q14" s="364"/>
      <c r="R14" s="363"/>
      <c r="S14" s="363"/>
      <c r="T14" s="363"/>
      <c r="U14" s="363"/>
      <c r="V14" s="269"/>
      <c r="W14" s="269"/>
    </row>
    <row r="15" spans="1:23" ht="16.5" x14ac:dyDescent="0.2">
      <c r="A15" s="82"/>
      <c r="O15" s="32"/>
      <c r="P15" s="35"/>
      <c r="Q15" s="364"/>
      <c r="R15" s="363"/>
      <c r="S15" s="363"/>
      <c r="T15" s="363"/>
      <c r="U15" s="363"/>
      <c r="V15" s="269"/>
      <c r="W15" s="269"/>
    </row>
    <row r="16" spans="1:23" ht="16.5" x14ac:dyDescent="0.2">
      <c r="A16" s="82"/>
      <c r="O16" s="32"/>
      <c r="P16" s="35"/>
      <c r="Q16" s="364"/>
      <c r="R16" s="363"/>
      <c r="S16" s="363"/>
      <c r="T16" s="363"/>
      <c r="U16" s="363"/>
      <c r="V16" s="269"/>
      <c r="W16" s="269"/>
    </row>
    <row r="17" spans="1:23" ht="14.25" customHeight="1" x14ac:dyDescent="0.2">
      <c r="A17" s="82"/>
      <c r="B17" s="3"/>
      <c r="O17" s="32"/>
      <c r="P17" s="35"/>
      <c r="Q17" s="364"/>
      <c r="R17" s="363"/>
      <c r="S17" s="363"/>
      <c r="T17" s="363"/>
      <c r="U17" s="363"/>
      <c r="V17" s="269"/>
      <c r="W17" s="269"/>
    </row>
    <row r="18" spans="1:23" ht="16.5" hidden="1" x14ac:dyDescent="0.2">
      <c r="A18" s="82"/>
      <c r="B18" s="3"/>
      <c r="O18" s="32"/>
      <c r="P18" s="35"/>
      <c r="Q18" s="364"/>
      <c r="R18" s="363"/>
      <c r="S18" s="363"/>
      <c r="T18" s="363"/>
      <c r="U18" s="363"/>
      <c r="V18" s="269"/>
      <c r="W18" s="269"/>
    </row>
    <row r="19" spans="1:23" ht="16.5" hidden="1" x14ac:dyDescent="0.2">
      <c r="A19" s="127"/>
      <c r="B19" s="128"/>
      <c r="C19" s="2"/>
      <c r="D19" s="2"/>
      <c r="E19" s="58"/>
      <c r="F19" s="122"/>
      <c r="G19" s="122"/>
      <c r="H19" s="30"/>
      <c r="I19" s="30"/>
      <c r="J19" s="30"/>
      <c r="K19" s="122"/>
      <c r="L19" s="2"/>
      <c r="M19" s="30"/>
      <c r="N19" s="30"/>
      <c r="O19" s="30"/>
      <c r="P19" s="30"/>
      <c r="Q19" s="364"/>
      <c r="R19" s="363"/>
      <c r="S19" s="363"/>
      <c r="T19" s="363"/>
      <c r="U19" s="363"/>
      <c r="V19" s="269"/>
      <c r="W19" s="269"/>
    </row>
    <row r="20" spans="1:23" ht="16.5" x14ac:dyDescent="0.2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6"/>
      <c r="R20" s="365"/>
      <c r="S20" s="365"/>
      <c r="T20" s="365"/>
      <c r="U20" s="3"/>
    </row>
    <row r="21" spans="1:23" ht="48.75" customHeight="1" x14ac:dyDescent="0.2">
      <c r="A21" s="83"/>
      <c r="B21" s="372" t="s">
        <v>690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4"/>
      <c r="R21" s="373"/>
      <c r="S21" s="373"/>
      <c r="T21" s="373"/>
      <c r="U21" s="3"/>
    </row>
    <row r="22" spans="1:23" s="15" customFormat="1" ht="33" customHeight="1" x14ac:dyDescent="0.2">
      <c r="A22" s="346" t="s">
        <v>503</v>
      </c>
      <c r="B22" s="347" t="s">
        <v>494</v>
      </c>
      <c r="C22" s="347" t="s">
        <v>495</v>
      </c>
      <c r="D22" s="347"/>
      <c r="E22" s="358" t="s">
        <v>510</v>
      </c>
      <c r="F22" s="351" t="s">
        <v>547</v>
      </c>
      <c r="G22" s="351" t="s">
        <v>666</v>
      </c>
      <c r="H22" s="348" t="s">
        <v>551</v>
      </c>
      <c r="I22" s="349" t="s">
        <v>499</v>
      </c>
      <c r="J22" s="349"/>
      <c r="K22" s="351" t="s">
        <v>664</v>
      </c>
      <c r="L22" s="358" t="s">
        <v>517</v>
      </c>
      <c r="M22" s="354" t="s">
        <v>512</v>
      </c>
      <c r="N22" s="354"/>
      <c r="O22" s="354"/>
      <c r="P22" s="354"/>
      <c r="Q22" s="349"/>
      <c r="R22" s="353" t="s">
        <v>1149</v>
      </c>
      <c r="S22" s="353" t="s">
        <v>1150</v>
      </c>
      <c r="T22" s="350" t="s">
        <v>519</v>
      </c>
      <c r="U22" s="359" t="s">
        <v>568</v>
      </c>
      <c r="V22" s="355" t="s">
        <v>449</v>
      </c>
      <c r="W22" s="273"/>
    </row>
    <row r="23" spans="1:23" s="15" customFormat="1" ht="15" customHeight="1" x14ac:dyDescent="0.2">
      <c r="A23" s="346"/>
      <c r="B23" s="347"/>
      <c r="C23" s="358" t="s">
        <v>604</v>
      </c>
      <c r="D23" s="358" t="s">
        <v>665</v>
      </c>
      <c r="E23" s="347"/>
      <c r="F23" s="352"/>
      <c r="G23" s="352"/>
      <c r="H23" s="348"/>
      <c r="I23" s="349" t="s">
        <v>496</v>
      </c>
      <c r="J23" s="348" t="s">
        <v>546</v>
      </c>
      <c r="K23" s="352"/>
      <c r="L23" s="347"/>
      <c r="M23" s="349" t="s">
        <v>496</v>
      </c>
      <c r="N23" s="348" t="s">
        <v>764</v>
      </c>
      <c r="O23" s="367" t="s">
        <v>765</v>
      </c>
      <c r="P23" s="369" t="s">
        <v>497</v>
      </c>
      <c r="Q23" s="349" t="s">
        <v>518</v>
      </c>
      <c r="R23" s="353"/>
      <c r="S23" s="353"/>
      <c r="T23" s="350"/>
      <c r="U23" s="360"/>
      <c r="V23" s="356"/>
      <c r="W23" s="273"/>
    </row>
    <row r="24" spans="1:23" s="15" customFormat="1" ht="332.25" customHeight="1" x14ac:dyDescent="0.2">
      <c r="A24" s="346"/>
      <c r="B24" s="347"/>
      <c r="C24" s="375"/>
      <c r="D24" s="347"/>
      <c r="E24" s="347"/>
      <c r="F24" s="352"/>
      <c r="G24" s="352"/>
      <c r="H24" s="348"/>
      <c r="I24" s="349"/>
      <c r="J24" s="349"/>
      <c r="K24" s="352"/>
      <c r="L24" s="347"/>
      <c r="M24" s="371"/>
      <c r="N24" s="348"/>
      <c r="O24" s="368"/>
      <c r="P24" s="370"/>
      <c r="Q24" s="348"/>
      <c r="R24" s="353"/>
      <c r="S24" s="353"/>
      <c r="T24" s="350"/>
      <c r="U24" s="361"/>
      <c r="V24" s="357"/>
      <c r="W24" s="273"/>
    </row>
    <row r="25" spans="1:23" s="15" customFormat="1" x14ac:dyDescent="0.2">
      <c r="A25" s="89"/>
      <c r="B25" s="16"/>
      <c r="C25" s="16"/>
      <c r="D25" s="17"/>
      <c r="E25" s="16"/>
      <c r="F25" s="318"/>
      <c r="G25" s="318"/>
      <c r="H25" s="26" t="s">
        <v>498</v>
      </c>
      <c r="I25" s="26" t="s">
        <v>498</v>
      </c>
      <c r="J25" s="26" t="s">
        <v>498</v>
      </c>
      <c r="K25" s="37" t="s">
        <v>500</v>
      </c>
      <c r="L25" s="14"/>
      <c r="M25" s="26" t="s">
        <v>501</v>
      </c>
      <c r="N25" s="26" t="s">
        <v>501</v>
      </c>
      <c r="O25" s="26" t="s">
        <v>501</v>
      </c>
      <c r="P25" s="26" t="s">
        <v>501</v>
      </c>
      <c r="Q25" s="26" t="s">
        <v>501</v>
      </c>
      <c r="R25" s="19" t="s">
        <v>504</v>
      </c>
      <c r="S25" s="19" t="s">
        <v>502</v>
      </c>
      <c r="T25" s="99"/>
      <c r="U25" s="14" t="s">
        <v>501</v>
      </c>
      <c r="V25" s="272"/>
      <c r="W25" s="272"/>
    </row>
    <row r="26" spans="1:23" s="15" customFormat="1" x14ac:dyDescent="0.2">
      <c r="A26" s="89">
        <v>1</v>
      </c>
      <c r="B26" s="14">
        <v>2</v>
      </c>
      <c r="C26" s="14">
        <v>3</v>
      </c>
      <c r="D26" s="14">
        <v>4</v>
      </c>
      <c r="E26" s="14">
        <v>5</v>
      </c>
      <c r="F26" s="37">
        <v>6</v>
      </c>
      <c r="G26" s="37">
        <v>7</v>
      </c>
      <c r="H26" s="75">
        <v>8</v>
      </c>
      <c r="I26" s="75">
        <v>9</v>
      </c>
      <c r="J26" s="75">
        <v>10</v>
      </c>
      <c r="K26" s="37">
        <v>11</v>
      </c>
      <c r="L26" s="14">
        <v>12</v>
      </c>
      <c r="M26" s="37">
        <v>13</v>
      </c>
      <c r="N26" s="37">
        <v>14</v>
      </c>
      <c r="O26" s="37">
        <v>15</v>
      </c>
      <c r="P26" s="37">
        <v>16</v>
      </c>
      <c r="Q26" s="37">
        <v>17</v>
      </c>
      <c r="R26" s="21">
        <v>18</v>
      </c>
      <c r="S26" s="21">
        <v>19</v>
      </c>
      <c r="T26" s="18" t="s">
        <v>513</v>
      </c>
      <c r="U26" s="18" t="s">
        <v>552</v>
      </c>
      <c r="V26" s="90" t="s">
        <v>450</v>
      </c>
      <c r="W26" s="274"/>
    </row>
    <row r="27" spans="1:23" s="15" customFormat="1" ht="14.25" x14ac:dyDescent="0.2">
      <c r="A27" s="342" t="s">
        <v>692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5"/>
      <c r="V27" s="275"/>
      <c r="W27" s="275"/>
    </row>
    <row r="28" spans="1:23" s="15" customFormat="1" ht="14.25" x14ac:dyDescent="0.2">
      <c r="A28" s="342" t="s">
        <v>652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4"/>
      <c r="R28" s="343"/>
      <c r="S28" s="343"/>
      <c r="T28" s="343"/>
      <c r="U28" s="345"/>
      <c r="V28" s="271"/>
      <c r="W28" s="275"/>
    </row>
    <row r="29" spans="1:23" s="15" customFormat="1" ht="45" x14ac:dyDescent="0.2">
      <c r="A29" s="89">
        <v>1</v>
      </c>
      <c r="B29" s="166" t="s">
        <v>669</v>
      </c>
      <c r="C29" s="14">
        <v>1988</v>
      </c>
      <c r="D29" s="14"/>
      <c r="E29" s="14" t="s">
        <v>520</v>
      </c>
      <c r="F29" s="37">
        <v>2</v>
      </c>
      <c r="G29" s="37">
        <v>2</v>
      </c>
      <c r="H29" s="19">
        <v>1032.7</v>
      </c>
      <c r="I29" s="19">
        <v>842.4</v>
      </c>
      <c r="J29" s="19">
        <v>419.2</v>
      </c>
      <c r="K29" s="14">
        <v>33</v>
      </c>
      <c r="L29" s="14" t="s">
        <v>530</v>
      </c>
      <c r="M29" s="26">
        <v>640274</v>
      </c>
      <c r="N29" s="22"/>
      <c r="O29" s="22"/>
      <c r="P29" s="22"/>
      <c r="Q29" s="26">
        <v>640274</v>
      </c>
      <c r="R29" s="26">
        <f>M29/I29</f>
        <v>760.0593542260209</v>
      </c>
      <c r="S29" s="14">
        <v>15143.38</v>
      </c>
      <c r="T29" s="14" t="s">
        <v>643</v>
      </c>
      <c r="U29" s="19">
        <v>6.53</v>
      </c>
      <c r="V29" s="297">
        <v>2021</v>
      </c>
      <c r="W29" s="276"/>
    </row>
    <row r="30" spans="1:23" s="15" customFormat="1" ht="14.25" x14ac:dyDescent="0.2">
      <c r="A30" s="93"/>
      <c r="B30" s="103" t="s">
        <v>923</v>
      </c>
      <c r="C30" s="22"/>
      <c r="D30" s="22"/>
      <c r="E30" s="22"/>
      <c r="F30" s="123"/>
      <c r="G30" s="123"/>
      <c r="H30" s="20">
        <f>SUM(H29)</f>
        <v>1032.7</v>
      </c>
      <c r="I30" s="20">
        <f t="shared" ref="I30:R30" si="0">SUM(I29)</f>
        <v>842.4</v>
      </c>
      <c r="J30" s="20">
        <f t="shared" si="0"/>
        <v>419.2</v>
      </c>
      <c r="K30" s="22">
        <f t="shared" si="0"/>
        <v>33</v>
      </c>
      <c r="L30" s="22"/>
      <c r="M30" s="27">
        <f t="shared" si="0"/>
        <v>640274</v>
      </c>
      <c r="N30" s="27"/>
      <c r="O30" s="27"/>
      <c r="P30" s="27"/>
      <c r="Q30" s="27">
        <f>SUM(Q29)</f>
        <v>640274</v>
      </c>
      <c r="R30" s="20">
        <f t="shared" si="0"/>
        <v>760.0593542260209</v>
      </c>
      <c r="S30" s="22"/>
      <c r="T30" s="22"/>
      <c r="U30" s="22"/>
      <c r="V30" s="296"/>
      <c r="W30" s="275"/>
    </row>
    <row r="31" spans="1:23" s="15" customFormat="1" ht="14.25" x14ac:dyDescent="0.2">
      <c r="A31" s="342" t="s">
        <v>529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4"/>
      <c r="R31" s="343"/>
      <c r="S31" s="343"/>
      <c r="T31" s="343"/>
      <c r="U31" s="345"/>
      <c r="V31" s="275"/>
      <c r="W31" s="275"/>
    </row>
    <row r="32" spans="1:23" s="15" customFormat="1" ht="45" x14ac:dyDescent="0.2">
      <c r="A32" s="89">
        <v>2</v>
      </c>
      <c r="B32" s="60" t="s">
        <v>724</v>
      </c>
      <c r="C32" s="14">
        <v>1981</v>
      </c>
      <c r="D32" s="14"/>
      <c r="E32" s="14" t="s">
        <v>520</v>
      </c>
      <c r="F32" s="37">
        <v>2</v>
      </c>
      <c r="G32" s="37">
        <v>2</v>
      </c>
      <c r="H32" s="26">
        <v>631.4</v>
      </c>
      <c r="I32" s="26">
        <v>583.9</v>
      </c>
      <c r="J32" s="26">
        <v>528.79999999999995</v>
      </c>
      <c r="K32" s="37">
        <v>28</v>
      </c>
      <c r="L32" s="26" t="s">
        <v>548</v>
      </c>
      <c r="M32" s="26">
        <v>1791400</v>
      </c>
      <c r="N32" s="26"/>
      <c r="O32" s="26"/>
      <c r="P32" s="26"/>
      <c r="Q32" s="26">
        <v>1791400</v>
      </c>
      <c r="R32" s="26">
        <f>M32/I32</f>
        <v>3067.9910943654736</v>
      </c>
      <c r="S32" s="14">
        <v>15143.38</v>
      </c>
      <c r="T32" s="14" t="s">
        <v>643</v>
      </c>
      <c r="U32" s="19">
        <v>6.53</v>
      </c>
      <c r="V32" s="297">
        <v>2021</v>
      </c>
      <c r="W32" s="276"/>
    </row>
    <row r="33" spans="1:23" s="15" customFormat="1" ht="45" x14ac:dyDescent="0.2">
      <c r="A33" s="89">
        <v>3</v>
      </c>
      <c r="B33" s="60" t="s">
        <v>766</v>
      </c>
      <c r="C33" s="14">
        <v>1984</v>
      </c>
      <c r="D33" s="14"/>
      <c r="E33" s="14" t="s">
        <v>520</v>
      </c>
      <c r="F33" s="37">
        <v>2</v>
      </c>
      <c r="G33" s="37">
        <v>2</v>
      </c>
      <c r="H33" s="26">
        <v>649.20000000000005</v>
      </c>
      <c r="I33" s="26">
        <v>600.4</v>
      </c>
      <c r="J33" s="26">
        <v>564.5</v>
      </c>
      <c r="K33" s="37">
        <v>29</v>
      </c>
      <c r="L33" s="26" t="s">
        <v>548</v>
      </c>
      <c r="M33" s="26">
        <v>2083432</v>
      </c>
      <c r="N33" s="26"/>
      <c r="O33" s="26"/>
      <c r="P33" s="26"/>
      <c r="Q33" s="26">
        <v>2083432</v>
      </c>
      <c r="R33" s="26">
        <f>M33/I33</f>
        <v>3470.0732844770155</v>
      </c>
      <c r="S33" s="14">
        <v>15143.38</v>
      </c>
      <c r="T33" s="14" t="s">
        <v>643</v>
      </c>
      <c r="U33" s="19">
        <v>6.53</v>
      </c>
      <c r="V33" s="297">
        <v>2021</v>
      </c>
      <c r="W33" s="276"/>
    </row>
    <row r="34" spans="1:23" s="15" customFormat="1" ht="45" x14ac:dyDescent="0.2">
      <c r="A34" s="89">
        <v>4</v>
      </c>
      <c r="B34" s="36" t="s">
        <v>744</v>
      </c>
      <c r="C34" s="14">
        <v>1982</v>
      </c>
      <c r="D34" s="14"/>
      <c r="E34" s="14" t="s">
        <v>520</v>
      </c>
      <c r="F34" s="37">
        <v>2</v>
      </c>
      <c r="G34" s="37">
        <v>3</v>
      </c>
      <c r="H34" s="26">
        <v>990.8</v>
      </c>
      <c r="I34" s="26">
        <v>907</v>
      </c>
      <c r="J34" s="26">
        <v>907</v>
      </c>
      <c r="K34" s="37">
        <v>49</v>
      </c>
      <c r="L34" s="26" t="s">
        <v>548</v>
      </c>
      <c r="M34" s="26">
        <v>3014960</v>
      </c>
      <c r="N34" s="27"/>
      <c r="O34" s="27"/>
      <c r="P34" s="27"/>
      <c r="Q34" s="26">
        <v>3014960</v>
      </c>
      <c r="R34" s="26">
        <f>M34/I34</f>
        <v>3324.1014332965819</v>
      </c>
      <c r="S34" s="14">
        <v>15143.38</v>
      </c>
      <c r="T34" s="14" t="s">
        <v>643</v>
      </c>
      <c r="U34" s="19">
        <v>6.53</v>
      </c>
      <c r="V34" s="297">
        <v>2021</v>
      </c>
      <c r="W34" s="276"/>
    </row>
    <row r="35" spans="1:23" s="15" customFormat="1" x14ac:dyDescent="0.2">
      <c r="A35" s="89"/>
      <c r="B35" s="103" t="s">
        <v>672</v>
      </c>
      <c r="C35" s="14"/>
      <c r="D35" s="14"/>
      <c r="E35" s="14"/>
      <c r="F35" s="37"/>
      <c r="G35" s="37"/>
      <c r="H35" s="27">
        <f>SUM(H32:H34)</f>
        <v>2271.3999999999996</v>
      </c>
      <c r="I35" s="27">
        <f>SUM(I32:I34)</f>
        <v>2091.3000000000002</v>
      </c>
      <c r="J35" s="27">
        <f>SUM(J32:J34)</f>
        <v>2000.3</v>
      </c>
      <c r="K35" s="28">
        <f>SUM(K32:K34)</f>
        <v>106</v>
      </c>
      <c r="L35" s="28"/>
      <c r="M35" s="27">
        <f>SUM(M32:M34)</f>
        <v>6889792</v>
      </c>
      <c r="N35" s="28"/>
      <c r="O35" s="28"/>
      <c r="P35" s="28"/>
      <c r="Q35" s="27">
        <f>SUM(Q32:Q34)</f>
        <v>6889792</v>
      </c>
      <c r="R35" s="27">
        <f>M35/I35</f>
        <v>3294.5019844116096</v>
      </c>
      <c r="S35" s="19"/>
      <c r="T35" s="18"/>
      <c r="U35" s="18"/>
      <c r="V35" s="91"/>
      <c r="W35" s="277"/>
    </row>
    <row r="36" spans="1:23" s="15" customFormat="1" ht="14.25" x14ac:dyDescent="0.2">
      <c r="A36" s="342" t="s">
        <v>532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4"/>
      <c r="R36" s="343"/>
      <c r="S36" s="343"/>
      <c r="T36" s="343"/>
      <c r="U36" s="345"/>
      <c r="V36" s="275"/>
      <c r="W36" s="275"/>
    </row>
    <row r="37" spans="1:23" s="15" customFormat="1" ht="243" customHeight="1" x14ac:dyDescent="0.2">
      <c r="A37" s="92">
        <v>5</v>
      </c>
      <c r="B37" s="80" t="s">
        <v>1142</v>
      </c>
      <c r="C37" s="37">
        <v>1987</v>
      </c>
      <c r="D37" s="37"/>
      <c r="E37" s="26" t="s">
        <v>520</v>
      </c>
      <c r="F37" s="37">
        <v>3</v>
      </c>
      <c r="G37" s="37">
        <v>3</v>
      </c>
      <c r="H37" s="26">
        <v>1921.01</v>
      </c>
      <c r="I37" s="26">
        <v>1767.79</v>
      </c>
      <c r="J37" s="26">
        <v>1588.97</v>
      </c>
      <c r="K37" s="75">
        <v>63</v>
      </c>
      <c r="L37" s="26" t="s">
        <v>403</v>
      </c>
      <c r="M37" s="26">
        <v>6348720.5</v>
      </c>
      <c r="N37" s="26"/>
      <c r="O37" s="26"/>
      <c r="P37" s="26"/>
      <c r="Q37" s="26">
        <v>6348720.5</v>
      </c>
      <c r="R37" s="26">
        <f>M37/I37</f>
        <v>3591.3318324009074</v>
      </c>
      <c r="S37" s="14">
        <v>15143.38</v>
      </c>
      <c r="T37" s="14" t="s">
        <v>643</v>
      </c>
      <c r="U37" s="102">
        <v>6.53</v>
      </c>
      <c r="V37" s="297">
        <v>2021</v>
      </c>
      <c r="W37" s="276"/>
    </row>
    <row r="38" spans="1:23" s="15" customFormat="1" ht="60" x14ac:dyDescent="0.2">
      <c r="A38" s="92">
        <v>6</v>
      </c>
      <c r="B38" s="61" t="s">
        <v>1143</v>
      </c>
      <c r="C38" s="37">
        <v>1995</v>
      </c>
      <c r="D38" s="37"/>
      <c r="E38" s="26" t="s">
        <v>767</v>
      </c>
      <c r="F38" s="37">
        <v>3</v>
      </c>
      <c r="G38" s="37">
        <v>3</v>
      </c>
      <c r="H38" s="26">
        <v>1354.02</v>
      </c>
      <c r="I38" s="26">
        <v>1328.21</v>
      </c>
      <c r="J38" s="26">
        <v>760.58</v>
      </c>
      <c r="K38" s="75">
        <v>56</v>
      </c>
      <c r="L38" s="26" t="s">
        <v>578</v>
      </c>
      <c r="M38" s="26">
        <v>3847692.4</v>
      </c>
      <c r="N38" s="26"/>
      <c r="O38" s="26"/>
      <c r="P38" s="26"/>
      <c r="Q38" s="26">
        <v>3847692.4</v>
      </c>
      <c r="R38" s="26">
        <f>M38/I38</f>
        <v>2896.9006407119355</v>
      </c>
      <c r="S38" s="14">
        <v>15143.38</v>
      </c>
      <c r="T38" s="14" t="s">
        <v>643</v>
      </c>
      <c r="U38" s="102">
        <v>6.53</v>
      </c>
      <c r="V38" s="297">
        <v>2021</v>
      </c>
      <c r="W38" s="276"/>
    </row>
    <row r="39" spans="1:23" s="15" customFormat="1" ht="90" x14ac:dyDescent="0.2">
      <c r="A39" s="92">
        <v>7</v>
      </c>
      <c r="B39" s="61" t="s">
        <v>1144</v>
      </c>
      <c r="C39" s="37">
        <v>1970</v>
      </c>
      <c r="D39" s="37"/>
      <c r="E39" s="26" t="s">
        <v>525</v>
      </c>
      <c r="F39" s="37">
        <v>2</v>
      </c>
      <c r="G39" s="37">
        <v>2</v>
      </c>
      <c r="H39" s="26">
        <v>845.88</v>
      </c>
      <c r="I39" s="26">
        <v>685.88</v>
      </c>
      <c r="J39" s="26">
        <v>605.58000000000004</v>
      </c>
      <c r="K39" s="75">
        <v>23</v>
      </c>
      <c r="L39" s="26" t="s">
        <v>720</v>
      </c>
      <c r="M39" s="26">
        <v>2579934</v>
      </c>
      <c r="N39" s="26"/>
      <c r="O39" s="26"/>
      <c r="P39" s="26"/>
      <c r="Q39" s="26">
        <v>2579934</v>
      </c>
      <c r="R39" s="26">
        <f>M39/I39</f>
        <v>3761.4947221088237</v>
      </c>
      <c r="S39" s="14">
        <v>15143.38</v>
      </c>
      <c r="T39" s="14" t="s">
        <v>643</v>
      </c>
      <c r="U39" s="102">
        <v>6.53</v>
      </c>
      <c r="V39" s="297">
        <v>2021</v>
      </c>
      <c r="W39" s="276"/>
    </row>
    <row r="40" spans="1:23" s="15" customFormat="1" x14ac:dyDescent="0.2">
      <c r="A40" s="104"/>
      <c r="B40" s="103" t="s">
        <v>672</v>
      </c>
      <c r="C40" s="26"/>
      <c r="D40" s="26"/>
      <c r="E40" s="26"/>
      <c r="F40" s="37"/>
      <c r="G40" s="37"/>
      <c r="H40" s="27">
        <f>SUM(H37:H39)</f>
        <v>4120.91</v>
      </c>
      <c r="I40" s="27">
        <f>SUM(I37:I39)</f>
        <v>3781.88</v>
      </c>
      <c r="J40" s="27">
        <f>SUM(J37:J39)</f>
        <v>2955.13</v>
      </c>
      <c r="K40" s="28">
        <f>SUM(K37:K39)</f>
        <v>142</v>
      </c>
      <c r="L40" s="28"/>
      <c r="M40" s="27">
        <f>SUM(M37:M39)</f>
        <v>12776346.9</v>
      </c>
      <c r="N40" s="27"/>
      <c r="O40" s="27"/>
      <c r="P40" s="27"/>
      <c r="Q40" s="27">
        <f>SUM(Q37:Q39)</f>
        <v>12776346.9</v>
      </c>
      <c r="R40" s="27">
        <f>M40/I40</f>
        <v>3378.3057368293016</v>
      </c>
      <c r="S40" s="19"/>
      <c r="T40" s="19"/>
      <c r="U40" s="102"/>
      <c r="V40" s="297"/>
      <c r="W40" s="276"/>
    </row>
    <row r="41" spans="1:23" s="15" customFormat="1" x14ac:dyDescent="0.2">
      <c r="A41" s="342" t="s">
        <v>651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4"/>
      <c r="R41" s="343"/>
      <c r="S41" s="343"/>
      <c r="T41" s="343"/>
      <c r="U41" s="345"/>
      <c r="V41" s="297"/>
      <c r="W41" s="275"/>
    </row>
    <row r="42" spans="1:23" s="15" customFormat="1" ht="45" x14ac:dyDescent="0.2">
      <c r="A42" s="92">
        <v>8</v>
      </c>
      <c r="B42" s="60" t="s">
        <v>893</v>
      </c>
      <c r="C42" s="167">
        <v>1980</v>
      </c>
      <c r="D42" s="168"/>
      <c r="E42" s="26" t="s">
        <v>520</v>
      </c>
      <c r="F42" s="37">
        <v>2</v>
      </c>
      <c r="G42" s="37">
        <v>1</v>
      </c>
      <c r="H42" s="26">
        <v>1228.08</v>
      </c>
      <c r="I42" s="26">
        <v>1228.08</v>
      </c>
      <c r="J42" s="26">
        <v>1000.05</v>
      </c>
      <c r="K42" s="37">
        <v>60</v>
      </c>
      <c r="L42" s="160" t="s">
        <v>555</v>
      </c>
      <c r="M42" s="26">
        <v>2440122</v>
      </c>
      <c r="N42" s="26"/>
      <c r="O42" s="26"/>
      <c r="P42" s="26"/>
      <c r="Q42" s="26">
        <v>2440122</v>
      </c>
      <c r="R42" s="26">
        <f>M42/I42</f>
        <v>1986.9405901895643</v>
      </c>
      <c r="S42" s="14">
        <v>15143.38</v>
      </c>
      <c r="T42" s="14" t="s">
        <v>643</v>
      </c>
      <c r="U42" s="102">
        <v>6.53</v>
      </c>
      <c r="V42" s="297">
        <v>2021</v>
      </c>
      <c r="W42" s="276"/>
    </row>
    <row r="43" spans="1:23" s="15" customFormat="1" x14ac:dyDescent="0.2">
      <c r="A43" s="93"/>
      <c r="B43" s="103" t="s">
        <v>586</v>
      </c>
      <c r="C43" s="22"/>
      <c r="D43" s="22"/>
      <c r="E43" s="22"/>
      <c r="F43" s="123"/>
      <c r="G43" s="123"/>
      <c r="H43" s="27">
        <f>SUM(H42:H42)</f>
        <v>1228.08</v>
      </c>
      <c r="I43" s="27">
        <f>SUM(I42:I42)</f>
        <v>1228.08</v>
      </c>
      <c r="J43" s="27">
        <f>SUM(J42:J42)</f>
        <v>1000.05</v>
      </c>
      <c r="K43" s="28">
        <f>SUM(K42:K42)</f>
        <v>60</v>
      </c>
      <c r="L43" s="27"/>
      <c r="M43" s="27">
        <f>SUM(M42:M42)</f>
        <v>2440122</v>
      </c>
      <c r="N43" s="27"/>
      <c r="O43" s="27"/>
      <c r="P43" s="27"/>
      <c r="Q43" s="27">
        <f>SUM(Q42:Q42)</f>
        <v>2440122</v>
      </c>
      <c r="R43" s="27">
        <f>M43/I43</f>
        <v>1986.9405901895643</v>
      </c>
      <c r="S43" s="20"/>
      <c r="T43" s="20"/>
      <c r="U43" s="105"/>
      <c r="V43" s="297"/>
      <c r="W43" s="278"/>
    </row>
    <row r="44" spans="1:23" s="15" customFormat="1" x14ac:dyDescent="0.2">
      <c r="A44" s="342" t="s">
        <v>522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4"/>
      <c r="R44" s="343"/>
      <c r="S44" s="343"/>
      <c r="T44" s="343"/>
      <c r="U44" s="345"/>
      <c r="V44" s="297"/>
      <c r="W44" s="275"/>
    </row>
    <row r="45" spans="1:23" s="15" customFormat="1" ht="46.5" customHeight="1" x14ac:dyDescent="0.2">
      <c r="A45" s="89">
        <v>9</v>
      </c>
      <c r="B45" s="60" t="s">
        <v>866</v>
      </c>
      <c r="C45" s="14">
        <v>1971</v>
      </c>
      <c r="D45" s="14"/>
      <c r="E45" s="14" t="s">
        <v>520</v>
      </c>
      <c r="F45" s="37">
        <v>2</v>
      </c>
      <c r="G45" s="37">
        <v>2</v>
      </c>
      <c r="H45" s="26">
        <v>804.9</v>
      </c>
      <c r="I45" s="26">
        <v>744.9</v>
      </c>
      <c r="J45" s="26">
        <v>744.9</v>
      </c>
      <c r="K45" s="37">
        <v>39</v>
      </c>
      <c r="L45" s="160" t="s">
        <v>868</v>
      </c>
      <c r="M45" s="26">
        <v>925470</v>
      </c>
      <c r="N45" s="26"/>
      <c r="O45" s="26"/>
      <c r="P45" s="26"/>
      <c r="Q45" s="26">
        <v>925470</v>
      </c>
      <c r="R45" s="26">
        <f>M45/I45</f>
        <v>1242.4083769633507</v>
      </c>
      <c r="S45" s="14">
        <v>15143.38</v>
      </c>
      <c r="T45" s="14" t="s">
        <v>643</v>
      </c>
      <c r="U45" s="102">
        <v>6.53</v>
      </c>
      <c r="V45" s="297">
        <v>2021</v>
      </c>
      <c r="W45" s="276"/>
    </row>
    <row r="46" spans="1:23" s="15" customFormat="1" ht="48.75" customHeight="1" x14ac:dyDescent="0.2">
      <c r="A46" s="89">
        <v>10</v>
      </c>
      <c r="B46" s="166" t="s">
        <v>745</v>
      </c>
      <c r="C46" s="4">
        <v>1981</v>
      </c>
      <c r="D46" s="4">
        <v>2016</v>
      </c>
      <c r="E46" s="4" t="s">
        <v>520</v>
      </c>
      <c r="F46" s="258">
        <v>2</v>
      </c>
      <c r="G46" s="258">
        <v>2</v>
      </c>
      <c r="H46" s="4">
        <v>928.48</v>
      </c>
      <c r="I46" s="4">
        <v>846.07</v>
      </c>
      <c r="J46" s="4">
        <v>846.07</v>
      </c>
      <c r="K46" s="4">
        <v>31</v>
      </c>
      <c r="L46" s="160" t="s">
        <v>868</v>
      </c>
      <c r="M46" s="26">
        <v>1091563.2</v>
      </c>
      <c r="N46" s="26"/>
      <c r="O46" s="26"/>
      <c r="P46" s="26"/>
      <c r="Q46" s="26">
        <v>1091563.2</v>
      </c>
      <c r="R46" s="26">
        <v>1820</v>
      </c>
      <c r="S46" s="14">
        <v>15143.38</v>
      </c>
      <c r="T46" s="14" t="s">
        <v>643</v>
      </c>
      <c r="U46" s="102">
        <v>6.53</v>
      </c>
      <c r="V46" s="297">
        <v>2021</v>
      </c>
      <c r="W46" s="276"/>
    </row>
    <row r="47" spans="1:23" s="15" customFormat="1" ht="52.5" customHeight="1" x14ac:dyDescent="0.2">
      <c r="A47" s="89">
        <v>11</v>
      </c>
      <c r="B47" s="60" t="s">
        <v>867</v>
      </c>
      <c r="C47" s="160">
        <v>1985</v>
      </c>
      <c r="D47" s="160"/>
      <c r="E47" s="160" t="s">
        <v>520</v>
      </c>
      <c r="F47" s="162">
        <v>2</v>
      </c>
      <c r="G47" s="162">
        <v>3</v>
      </c>
      <c r="H47" s="163">
        <v>878.1</v>
      </c>
      <c r="I47" s="163">
        <v>839.65</v>
      </c>
      <c r="J47" s="163">
        <v>839.65</v>
      </c>
      <c r="K47" s="162">
        <v>38</v>
      </c>
      <c r="L47" s="160" t="s">
        <v>868</v>
      </c>
      <c r="M47" s="26">
        <v>1541280</v>
      </c>
      <c r="N47" s="117"/>
      <c r="O47" s="117"/>
      <c r="P47" s="117"/>
      <c r="Q47" s="26">
        <v>1541280</v>
      </c>
      <c r="R47" s="26">
        <f>M47/I47</f>
        <v>1835.6219853510393</v>
      </c>
      <c r="S47" s="14">
        <v>15143.38</v>
      </c>
      <c r="T47" s="14" t="s">
        <v>643</v>
      </c>
      <c r="U47" s="102">
        <v>6.53</v>
      </c>
      <c r="V47" s="297">
        <v>2021</v>
      </c>
      <c r="W47" s="276"/>
    </row>
    <row r="48" spans="1:23" s="15" customFormat="1" x14ac:dyDescent="0.2">
      <c r="A48" s="89"/>
      <c r="B48" s="103" t="s">
        <v>549</v>
      </c>
      <c r="C48" s="14"/>
      <c r="D48" s="14"/>
      <c r="E48" s="14"/>
      <c r="F48" s="37"/>
      <c r="G48" s="37"/>
      <c r="H48" s="27">
        <f>SUM(H45:H47)</f>
        <v>2611.48</v>
      </c>
      <c r="I48" s="27">
        <f>SUM(I45:I47)</f>
        <v>2430.62</v>
      </c>
      <c r="J48" s="27">
        <f>SUM(J45:J47)</f>
        <v>2430.62</v>
      </c>
      <c r="K48" s="28">
        <f>SUM(K45:K47)</f>
        <v>108</v>
      </c>
      <c r="L48" s="27"/>
      <c r="M48" s="27">
        <f>SUM(M45:M47)</f>
        <v>3558313.2</v>
      </c>
      <c r="N48" s="27"/>
      <c r="O48" s="27"/>
      <c r="P48" s="27"/>
      <c r="Q48" s="27">
        <f>SUM(Q45:Q47)</f>
        <v>3558313.2</v>
      </c>
      <c r="R48" s="27">
        <f>M48/I48</f>
        <v>1463.9529009059418</v>
      </c>
      <c r="S48" s="19"/>
      <c r="T48" s="18"/>
      <c r="U48" s="18"/>
      <c r="V48" s="100"/>
      <c r="W48" s="272"/>
    </row>
    <row r="49" spans="1:23" s="15" customFormat="1" ht="14.25" x14ac:dyDescent="0.2">
      <c r="A49" s="342" t="s">
        <v>523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4"/>
      <c r="R49" s="343"/>
      <c r="S49" s="343"/>
      <c r="T49" s="343"/>
      <c r="U49" s="345"/>
      <c r="V49" s="275"/>
      <c r="W49" s="275"/>
    </row>
    <row r="50" spans="1:23" s="15" customFormat="1" ht="45" x14ac:dyDescent="0.2">
      <c r="A50" s="89">
        <v>12</v>
      </c>
      <c r="B50" s="166" t="s">
        <v>875</v>
      </c>
      <c r="C50" s="14">
        <v>1984</v>
      </c>
      <c r="D50" s="14">
        <v>2017</v>
      </c>
      <c r="E50" s="14" t="s">
        <v>553</v>
      </c>
      <c r="F50" s="37">
        <v>3</v>
      </c>
      <c r="G50" s="37">
        <v>3</v>
      </c>
      <c r="H50" s="26">
        <v>1371.12</v>
      </c>
      <c r="I50" s="26">
        <v>1371.12</v>
      </c>
      <c r="J50" s="26">
        <v>1371.12</v>
      </c>
      <c r="K50" s="37">
        <v>30</v>
      </c>
      <c r="L50" s="14" t="s">
        <v>530</v>
      </c>
      <c r="M50" s="26">
        <v>850094.4</v>
      </c>
      <c r="N50" s="26"/>
      <c r="O50" s="26"/>
      <c r="P50" s="26"/>
      <c r="Q50" s="26">
        <v>850094.4</v>
      </c>
      <c r="R50" s="26">
        <f t="shared" ref="R50:R56" si="1">M50/I50</f>
        <v>620.00000000000011</v>
      </c>
      <c r="S50" s="14">
        <v>15143.38</v>
      </c>
      <c r="T50" s="14" t="s">
        <v>643</v>
      </c>
      <c r="U50" s="102">
        <v>6.53</v>
      </c>
      <c r="V50" s="297">
        <v>2021</v>
      </c>
      <c r="W50" s="276"/>
    </row>
    <row r="51" spans="1:23" s="15" customFormat="1" ht="45" x14ac:dyDescent="0.2">
      <c r="A51" s="89">
        <v>13</v>
      </c>
      <c r="B51" s="166" t="s">
        <v>876</v>
      </c>
      <c r="C51" s="14">
        <v>1992</v>
      </c>
      <c r="D51" s="14"/>
      <c r="E51" s="14" t="s">
        <v>520</v>
      </c>
      <c r="F51" s="37">
        <v>5</v>
      </c>
      <c r="G51" s="37">
        <v>6</v>
      </c>
      <c r="H51" s="26">
        <v>4017.34</v>
      </c>
      <c r="I51" s="26">
        <v>4017.34</v>
      </c>
      <c r="J51" s="26">
        <v>3485.1</v>
      </c>
      <c r="K51" s="37">
        <v>150</v>
      </c>
      <c r="L51" s="14" t="s">
        <v>548</v>
      </c>
      <c r="M51" s="26">
        <v>3094000</v>
      </c>
      <c r="N51" s="26"/>
      <c r="O51" s="26"/>
      <c r="P51" s="26"/>
      <c r="Q51" s="26">
        <v>3094000</v>
      </c>
      <c r="R51" s="26">
        <f t="shared" si="1"/>
        <v>770.16135054538574</v>
      </c>
      <c r="S51" s="14">
        <v>15143.38</v>
      </c>
      <c r="T51" s="14" t="s">
        <v>643</v>
      </c>
      <c r="U51" s="102">
        <v>6.53</v>
      </c>
      <c r="V51" s="297">
        <v>2021</v>
      </c>
      <c r="W51" s="276"/>
    </row>
    <row r="52" spans="1:23" s="15" customFormat="1" ht="45" x14ac:dyDescent="0.2">
      <c r="A52" s="89">
        <v>14</v>
      </c>
      <c r="B52" s="166" t="s">
        <v>877</v>
      </c>
      <c r="C52" s="14">
        <v>1973</v>
      </c>
      <c r="D52" s="14">
        <v>2009</v>
      </c>
      <c r="E52" s="14" t="s">
        <v>520</v>
      </c>
      <c r="F52" s="37">
        <v>2</v>
      </c>
      <c r="G52" s="37">
        <v>2</v>
      </c>
      <c r="H52" s="26">
        <v>706.32</v>
      </c>
      <c r="I52" s="26">
        <v>706.32</v>
      </c>
      <c r="J52" s="26">
        <v>706.32</v>
      </c>
      <c r="K52" s="37">
        <v>20</v>
      </c>
      <c r="L52" s="14" t="s">
        <v>879</v>
      </c>
      <c r="M52" s="26">
        <v>699256.8</v>
      </c>
      <c r="N52" s="26"/>
      <c r="O52" s="26"/>
      <c r="P52" s="26"/>
      <c r="Q52" s="26">
        <v>699256.8</v>
      </c>
      <c r="R52" s="26">
        <f t="shared" si="1"/>
        <v>990</v>
      </c>
      <c r="S52" s="14">
        <v>15143.38</v>
      </c>
      <c r="T52" s="14" t="s">
        <v>643</v>
      </c>
      <c r="U52" s="102">
        <v>6.53</v>
      </c>
      <c r="V52" s="297">
        <v>2021</v>
      </c>
      <c r="W52" s="276"/>
    </row>
    <row r="53" spans="1:23" s="15" customFormat="1" ht="33" customHeight="1" x14ac:dyDescent="0.2">
      <c r="A53" s="89">
        <v>15</v>
      </c>
      <c r="B53" s="166" t="s">
        <v>878</v>
      </c>
      <c r="C53" s="14">
        <v>1985</v>
      </c>
      <c r="D53" s="14"/>
      <c r="E53" s="14" t="s">
        <v>553</v>
      </c>
      <c r="F53" s="37">
        <v>5</v>
      </c>
      <c r="G53" s="37">
        <v>5</v>
      </c>
      <c r="H53" s="26">
        <v>5488.53</v>
      </c>
      <c r="I53" s="26">
        <v>5488.53</v>
      </c>
      <c r="J53" s="26" t="s">
        <v>880</v>
      </c>
      <c r="K53" s="37">
        <v>187</v>
      </c>
      <c r="L53" s="14" t="s">
        <v>548</v>
      </c>
      <c r="M53" s="26">
        <v>3276000</v>
      </c>
      <c r="N53" s="26"/>
      <c r="O53" s="26"/>
      <c r="P53" s="26"/>
      <c r="Q53" s="26">
        <v>3276000</v>
      </c>
      <c r="R53" s="26">
        <f t="shared" si="1"/>
        <v>596.88113210641109</v>
      </c>
      <c r="S53" s="14">
        <v>15143.38</v>
      </c>
      <c r="T53" s="14" t="s">
        <v>643</v>
      </c>
      <c r="U53" s="102">
        <v>6.53</v>
      </c>
      <c r="V53" s="297">
        <v>2021</v>
      </c>
      <c r="W53" s="276"/>
    </row>
    <row r="54" spans="1:23" s="15" customFormat="1" ht="33" customHeight="1" x14ac:dyDescent="0.2">
      <c r="A54" s="89">
        <v>16</v>
      </c>
      <c r="B54" s="166" t="s">
        <v>872</v>
      </c>
      <c r="C54" s="14">
        <v>1969</v>
      </c>
      <c r="D54" s="14">
        <v>2009</v>
      </c>
      <c r="E54" s="14" t="s">
        <v>520</v>
      </c>
      <c r="F54" s="37">
        <v>2</v>
      </c>
      <c r="G54" s="37">
        <v>2</v>
      </c>
      <c r="H54" s="26">
        <v>692.05</v>
      </c>
      <c r="I54" s="26">
        <v>692.05</v>
      </c>
      <c r="J54" s="26">
        <v>651.85</v>
      </c>
      <c r="K54" s="37">
        <v>35</v>
      </c>
      <c r="L54" s="14" t="s">
        <v>530</v>
      </c>
      <c r="M54" s="26">
        <v>429071</v>
      </c>
      <c r="N54" s="26"/>
      <c r="O54" s="26"/>
      <c r="P54" s="26"/>
      <c r="Q54" s="26">
        <v>429071</v>
      </c>
      <c r="R54" s="26">
        <f t="shared" si="1"/>
        <v>620</v>
      </c>
      <c r="S54" s="14">
        <v>15143.38</v>
      </c>
      <c r="T54" s="14" t="s">
        <v>643</v>
      </c>
      <c r="U54" s="102">
        <v>6.53</v>
      </c>
      <c r="V54" s="297">
        <v>2021</v>
      </c>
      <c r="W54" s="276"/>
    </row>
    <row r="55" spans="1:23" s="15" customFormat="1" ht="45" x14ac:dyDescent="0.2">
      <c r="A55" s="89">
        <v>17</v>
      </c>
      <c r="B55" s="166" t="s">
        <v>873</v>
      </c>
      <c r="C55" s="14">
        <v>1970</v>
      </c>
      <c r="D55" s="14">
        <v>2009</v>
      </c>
      <c r="E55" s="14" t="s">
        <v>520</v>
      </c>
      <c r="F55" s="37">
        <v>2</v>
      </c>
      <c r="G55" s="37">
        <v>2</v>
      </c>
      <c r="H55" s="26">
        <v>694.26</v>
      </c>
      <c r="I55" s="26">
        <v>694.26</v>
      </c>
      <c r="J55" s="26">
        <v>613.9</v>
      </c>
      <c r="K55" s="37">
        <v>20</v>
      </c>
      <c r="L55" s="14" t="s">
        <v>530</v>
      </c>
      <c r="M55" s="26">
        <v>430441.2</v>
      </c>
      <c r="N55" s="26"/>
      <c r="O55" s="26"/>
      <c r="P55" s="26"/>
      <c r="Q55" s="26">
        <v>430441.2</v>
      </c>
      <c r="R55" s="26">
        <f t="shared" si="1"/>
        <v>620</v>
      </c>
      <c r="S55" s="14">
        <v>15143.38</v>
      </c>
      <c r="T55" s="14" t="s">
        <v>643</v>
      </c>
      <c r="U55" s="102">
        <v>6.53</v>
      </c>
      <c r="V55" s="297">
        <v>2021</v>
      </c>
      <c r="W55" s="276"/>
    </row>
    <row r="56" spans="1:23" s="15" customFormat="1" ht="45" x14ac:dyDescent="0.2">
      <c r="A56" s="89">
        <v>18</v>
      </c>
      <c r="B56" s="166" t="s">
        <v>874</v>
      </c>
      <c r="C56" s="14">
        <v>1970</v>
      </c>
      <c r="D56" s="14">
        <v>2009</v>
      </c>
      <c r="E56" s="14" t="s">
        <v>553</v>
      </c>
      <c r="F56" s="37">
        <v>2</v>
      </c>
      <c r="G56" s="37">
        <v>2</v>
      </c>
      <c r="H56" s="26">
        <v>642.19000000000005</v>
      </c>
      <c r="I56" s="26">
        <v>642.19000000000005</v>
      </c>
      <c r="J56" s="26">
        <v>642.19000000000005</v>
      </c>
      <c r="K56" s="37">
        <v>22</v>
      </c>
      <c r="L56" s="14" t="s">
        <v>530</v>
      </c>
      <c r="M56" s="26">
        <v>398157.8</v>
      </c>
      <c r="N56" s="26"/>
      <c r="O56" s="26"/>
      <c r="P56" s="26"/>
      <c r="Q56" s="26">
        <v>398157.8</v>
      </c>
      <c r="R56" s="26">
        <f t="shared" si="1"/>
        <v>619.99999999999989</v>
      </c>
      <c r="S56" s="14">
        <v>15143.38</v>
      </c>
      <c r="T56" s="14" t="s">
        <v>643</v>
      </c>
      <c r="U56" s="102">
        <v>6.53</v>
      </c>
      <c r="V56" s="297">
        <v>2021</v>
      </c>
      <c r="W56" s="276"/>
    </row>
    <row r="57" spans="1:23" s="15" customFormat="1" x14ac:dyDescent="0.2">
      <c r="A57" s="89"/>
      <c r="B57" s="103" t="s">
        <v>566</v>
      </c>
      <c r="C57" s="14"/>
      <c r="D57" s="14"/>
      <c r="E57" s="14"/>
      <c r="F57" s="37"/>
      <c r="G57" s="37"/>
      <c r="H57" s="27">
        <f>SUM(H50:H56)</f>
        <v>13611.81</v>
      </c>
      <c r="I57" s="27">
        <f>SUM(I50:I56)</f>
        <v>13611.81</v>
      </c>
      <c r="J57" s="27">
        <f>SUM(J50:J56)</f>
        <v>7470.48</v>
      </c>
      <c r="K57" s="123">
        <f>SUM(K50:K56)</f>
        <v>464</v>
      </c>
      <c r="L57" s="27"/>
      <c r="M57" s="27">
        <f>SUM(M50:M56)</f>
        <v>9177021.2000000011</v>
      </c>
      <c r="N57" s="27"/>
      <c r="O57" s="27"/>
      <c r="P57" s="27"/>
      <c r="Q57" s="27">
        <f>SUM(Q50:Q56)</f>
        <v>9177021.2000000011</v>
      </c>
      <c r="R57" s="20">
        <f>M57/I57</f>
        <v>674.1955111039606</v>
      </c>
      <c r="S57" s="19"/>
      <c r="T57" s="18"/>
      <c r="U57" s="18"/>
      <c r="V57" s="91"/>
      <c r="W57" s="277"/>
    </row>
    <row r="58" spans="1:23" s="15" customFormat="1" ht="14.25" customHeight="1" x14ac:dyDescent="0.2">
      <c r="A58" s="340" t="s">
        <v>538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275"/>
    </row>
    <row r="59" spans="1:23" s="15" customFormat="1" ht="45" x14ac:dyDescent="0.2">
      <c r="A59" s="89">
        <v>19</v>
      </c>
      <c r="B59" s="166" t="s">
        <v>1151</v>
      </c>
      <c r="C59" s="14">
        <v>1988</v>
      </c>
      <c r="D59" s="14"/>
      <c r="E59" s="14" t="s">
        <v>520</v>
      </c>
      <c r="F59" s="37">
        <v>2</v>
      </c>
      <c r="G59" s="37">
        <v>2</v>
      </c>
      <c r="H59" s="26">
        <v>682.3</v>
      </c>
      <c r="I59" s="26">
        <v>559.51</v>
      </c>
      <c r="J59" s="26">
        <v>559.51</v>
      </c>
      <c r="K59" s="37">
        <v>23</v>
      </c>
      <c r="L59" s="160" t="s">
        <v>556</v>
      </c>
      <c r="M59" s="26">
        <v>2382900</v>
      </c>
      <c r="N59" s="26"/>
      <c r="O59" s="26"/>
      <c r="P59" s="26"/>
      <c r="Q59" s="26">
        <v>2382900</v>
      </c>
      <c r="R59" s="26">
        <f>M59/I59</f>
        <v>4258.9051134027986</v>
      </c>
      <c r="S59" s="14">
        <v>15143.38</v>
      </c>
      <c r="T59" s="14" t="s">
        <v>643</v>
      </c>
      <c r="U59" s="102">
        <v>6.53</v>
      </c>
      <c r="V59" s="297">
        <v>2021</v>
      </c>
      <c r="W59" s="276"/>
    </row>
    <row r="60" spans="1:23" s="15" customFormat="1" x14ac:dyDescent="0.2">
      <c r="A60" s="89"/>
      <c r="B60" s="103" t="s">
        <v>586</v>
      </c>
      <c r="C60" s="14"/>
      <c r="D60" s="14"/>
      <c r="E60" s="14"/>
      <c r="F60" s="37"/>
      <c r="G60" s="37"/>
      <c r="H60" s="27">
        <f>SUM(H59:H59)</f>
        <v>682.3</v>
      </c>
      <c r="I60" s="27">
        <f>SUM(I59:I59)</f>
        <v>559.51</v>
      </c>
      <c r="J60" s="27">
        <f>SUM(J59:J59)</f>
        <v>559.51</v>
      </c>
      <c r="K60" s="123">
        <f>SUM(K59:K59)</f>
        <v>23</v>
      </c>
      <c r="L60" s="27"/>
      <c r="M60" s="27">
        <f>SUM(M59:M59)</f>
        <v>2382900</v>
      </c>
      <c r="N60" s="27"/>
      <c r="O60" s="27"/>
      <c r="P60" s="27"/>
      <c r="Q60" s="27">
        <f>SUM(Q59:Q59)</f>
        <v>2382900</v>
      </c>
      <c r="R60" s="27">
        <f>M60/I60</f>
        <v>4258.9051134027986</v>
      </c>
      <c r="S60" s="20"/>
      <c r="T60" s="22"/>
      <c r="U60" s="22"/>
      <c r="V60" s="101"/>
      <c r="W60" s="275"/>
    </row>
    <row r="61" spans="1:23" s="15" customFormat="1" ht="14.25" customHeight="1" x14ac:dyDescent="0.2">
      <c r="A61" s="340" t="s">
        <v>639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275"/>
    </row>
    <row r="62" spans="1:23" s="15" customFormat="1" ht="150" x14ac:dyDescent="0.2">
      <c r="A62" s="89">
        <v>20</v>
      </c>
      <c r="B62" s="166" t="s">
        <v>1152</v>
      </c>
      <c r="C62" s="14">
        <v>1975</v>
      </c>
      <c r="D62" s="14">
        <v>2009</v>
      </c>
      <c r="E62" s="4" t="s">
        <v>520</v>
      </c>
      <c r="F62" s="37">
        <v>2</v>
      </c>
      <c r="G62" s="37">
        <v>2</v>
      </c>
      <c r="H62" s="26">
        <v>769.7</v>
      </c>
      <c r="I62" s="26">
        <v>711.3</v>
      </c>
      <c r="J62" s="26">
        <v>461</v>
      </c>
      <c r="K62" s="37">
        <v>34</v>
      </c>
      <c r="L62" s="14" t="s">
        <v>431</v>
      </c>
      <c r="M62" s="26">
        <v>2172189</v>
      </c>
      <c r="N62" s="22"/>
      <c r="O62" s="22"/>
      <c r="P62" s="26"/>
      <c r="Q62" s="26">
        <v>2172189</v>
      </c>
      <c r="R62" s="27">
        <f>M62/I62</f>
        <v>3053.8296077604386</v>
      </c>
      <c r="S62" s="14">
        <v>15143.38</v>
      </c>
      <c r="T62" s="14" t="s">
        <v>643</v>
      </c>
      <c r="U62" s="102">
        <v>6.53</v>
      </c>
      <c r="V62" s="297">
        <v>2021</v>
      </c>
      <c r="W62" s="276"/>
    </row>
    <row r="63" spans="1:23" s="15" customFormat="1" ht="32.25" customHeight="1" x14ac:dyDescent="0.2">
      <c r="A63" s="89"/>
      <c r="B63" s="103" t="s">
        <v>586</v>
      </c>
      <c r="C63" s="14"/>
      <c r="D63" s="14"/>
      <c r="E63" s="14"/>
      <c r="F63" s="37"/>
      <c r="G63" s="37"/>
      <c r="H63" s="27">
        <f>SUM(H62)</f>
        <v>769.7</v>
      </c>
      <c r="I63" s="27">
        <f>SUM(I62)</f>
        <v>711.3</v>
      </c>
      <c r="J63" s="27">
        <f>SUM(J62)</f>
        <v>461</v>
      </c>
      <c r="K63" s="28">
        <f>SUM(K62)</f>
        <v>34</v>
      </c>
      <c r="L63" s="26"/>
      <c r="M63" s="27">
        <f>SUM(M62)</f>
        <v>2172189</v>
      </c>
      <c r="N63" s="27"/>
      <c r="O63" s="27"/>
      <c r="P63" s="27"/>
      <c r="Q63" s="27">
        <f>SUM(Q62)</f>
        <v>2172189</v>
      </c>
      <c r="R63" s="27">
        <f>M63/I63</f>
        <v>3053.8296077604386</v>
      </c>
      <c r="S63" s="27"/>
      <c r="T63" s="14"/>
      <c r="U63" s="102"/>
      <c r="V63" s="297"/>
      <c r="W63" s="276"/>
    </row>
    <row r="64" spans="1:23" s="15" customFormat="1" ht="15" customHeight="1" x14ac:dyDescent="0.2">
      <c r="A64" s="340" t="s">
        <v>537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275"/>
    </row>
    <row r="65" spans="1:23" s="15" customFormat="1" ht="45" x14ac:dyDescent="0.2">
      <c r="A65" s="89">
        <v>21</v>
      </c>
      <c r="B65" s="166" t="s">
        <v>855</v>
      </c>
      <c r="C65" s="14">
        <v>1969</v>
      </c>
      <c r="D65" s="14">
        <v>2010</v>
      </c>
      <c r="E65" s="4" t="s">
        <v>520</v>
      </c>
      <c r="F65" s="37">
        <v>2</v>
      </c>
      <c r="G65" s="37">
        <v>2</v>
      </c>
      <c r="H65" s="26">
        <v>383.5</v>
      </c>
      <c r="I65" s="26">
        <v>383.5</v>
      </c>
      <c r="J65" s="26">
        <v>383.5</v>
      </c>
      <c r="K65" s="37">
        <v>25</v>
      </c>
      <c r="L65" s="169" t="s">
        <v>530</v>
      </c>
      <c r="M65" s="26">
        <v>237770</v>
      </c>
      <c r="N65" s="26"/>
      <c r="O65" s="26"/>
      <c r="P65" s="26"/>
      <c r="Q65" s="26">
        <v>237770</v>
      </c>
      <c r="R65" s="19">
        <f>M65/I65</f>
        <v>620</v>
      </c>
      <c r="S65" s="14">
        <v>15143.38</v>
      </c>
      <c r="T65" s="14" t="s">
        <v>643</v>
      </c>
      <c r="U65" s="102">
        <v>6.53</v>
      </c>
      <c r="V65" s="297">
        <v>2021</v>
      </c>
      <c r="W65" s="276"/>
    </row>
    <row r="66" spans="1:23" s="15" customFormat="1" ht="45" x14ac:dyDescent="0.2">
      <c r="A66" s="89">
        <v>22</v>
      </c>
      <c r="B66" s="60" t="s">
        <v>854</v>
      </c>
      <c r="C66" s="14">
        <v>1990</v>
      </c>
      <c r="D66" s="14">
        <v>2007</v>
      </c>
      <c r="E66" s="4" t="s">
        <v>520</v>
      </c>
      <c r="F66" s="37">
        <v>3</v>
      </c>
      <c r="G66" s="37">
        <v>4</v>
      </c>
      <c r="H66" s="170">
        <v>2310.42</v>
      </c>
      <c r="I66" s="170">
        <v>2310.42</v>
      </c>
      <c r="J66" s="170">
        <v>2184.42</v>
      </c>
      <c r="K66" s="37">
        <v>113</v>
      </c>
      <c r="L66" s="14" t="s">
        <v>379</v>
      </c>
      <c r="M66" s="26">
        <v>2287315</v>
      </c>
      <c r="N66" s="26"/>
      <c r="O66" s="26"/>
      <c r="P66" s="26"/>
      <c r="Q66" s="26">
        <v>2287315</v>
      </c>
      <c r="R66" s="19">
        <f>M66/I66</f>
        <v>989.99965374260955</v>
      </c>
      <c r="S66" s="14">
        <v>15143.38</v>
      </c>
      <c r="T66" s="14" t="s">
        <v>643</v>
      </c>
      <c r="U66" s="102">
        <v>6.53</v>
      </c>
      <c r="V66" s="297">
        <v>2021</v>
      </c>
      <c r="W66" s="276"/>
    </row>
    <row r="67" spans="1:23" s="15" customFormat="1" x14ac:dyDescent="0.2">
      <c r="A67" s="89"/>
      <c r="B67" s="103" t="s">
        <v>620</v>
      </c>
      <c r="C67" s="14"/>
      <c r="D67" s="14"/>
      <c r="E67" s="14"/>
      <c r="F67" s="37"/>
      <c r="G67" s="37"/>
      <c r="H67" s="27">
        <f>SUM(H65:H66)</f>
        <v>2693.92</v>
      </c>
      <c r="I67" s="27">
        <f>SUM(I65:I66)</f>
        <v>2693.92</v>
      </c>
      <c r="J67" s="27">
        <f>SUM(J65:J66)</f>
        <v>2567.92</v>
      </c>
      <c r="K67" s="28">
        <f>SUM(K65:K66)</f>
        <v>138</v>
      </c>
      <c r="L67" s="27"/>
      <c r="M67" s="27">
        <f>SUM(M65:M66)</f>
        <v>2525085</v>
      </c>
      <c r="N67" s="27"/>
      <c r="O67" s="27"/>
      <c r="P67" s="27"/>
      <c r="Q67" s="27">
        <f>SUM(Q65:Q66)</f>
        <v>2525085</v>
      </c>
      <c r="R67" s="27">
        <f>SUM(R65:R66)</f>
        <v>1609.9996537426096</v>
      </c>
      <c r="S67" s="19"/>
      <c r="T67" s="18"/>
      <c r="U67" s="91"/>
      <c r="V67" s="297"/>
      <c r="W67" s="277"/>
    </row>
    <row r="68" spans="1:23" s="15" customFormat="1" ht="15" customHeight="1" x14ac:dyDescent="0.2">
      <c r="A68" s="340" t="s">
        <v>641</v>
      </c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275"/>
    </row>
    <row r="69" spans="1:23" s="15" customFormat="1" ht="165" x14ac:dyDescent="0.2">
      <c r="A69" s="89">
        <v>23</v>
      </c>
      <c r="B69" s="60" t="s">
        <v>1153</v>
      </c>
      <c r="C69" s="160">
        <v>1985</v>
      </c>
      <c r="D69" s="160">
        <v>2009</v>
      </c>
      <c r="E69" s="160" t="s">
        <v>520</v>
      </c>
      <c r="F69" s="162">
        <v>2</v>
      </c>
      <c r="G69" s="162">
        <v>3</v>
      </c>
      <c r="H69" s="160">
        <v>1029.7</v>
      </c>
      <c r="I69" s="160">
        <v>842.8</v>
      </c>
      <c r="J69" s="14">
        <v>842.8</v>
      </c>
      <c r="K69" s="14">
        <v>35</v>
      </c>
      <c r="L69" s="14" t="s">
        <v>335</v>
      </c>
      <c r="M69" s="26">
        <v>3584314.9997683</v>
      </c>
      <c r="N69" s="14"/>
      <c r="O69" s="171"/>
      <c r="P69" s="171"/>
      <c r="Q69" s="26">
        <v>3584314.9997683004</v>
      </c>
      <c r="R69" s="26">
        <f>M69/I69</f>
        <v>4252.8654482300662</v>
      </c>
      <c r="S69" s="14">
        <v>15143.38</v>
      </c>
      <c r="T69" s="14" t="s">
        <v>643</v>
      </c>
      <c r="U69" s="102">
        <v>6.53</v>
      </c>
      <c r="V69" s="297">
        <v>2021</v>
      </c>
      <c r="W69" s="276"/>
    </row>
    <row r="70" spans="1:23" s="15" customFormat="1" ht="45" x14ac:dyDescent="0.2">
      <c r="A70" s="89">
        <v>24</v>
      </c>
      <c r="B70" s="60" t="s">
        <v>710</v>
      </c>
      <c r="C70" s="160">
        <v>1972</v>
      </c>
      <c r="D70" s="160">
        <v>2010</v>
      </c>
      <c r="E70" s="160" t="s">
        <v>520</v>
      </c>
      <c r="F70" s="162">
        <v>2</v>
      </c>
      <c r="G70" s="162">
        <v>2</v>
      </c>
      <c r="H70" s="160">
        <v>781.6</v>
      </c>
      <c r="I70" s="160">
        <v>720.2</v>
      </c>
      <c r="J70" s="14">
        <v>645.20000000000005</v>
      </c>
      <c r="K70" s="14">
        <v>21</v>
      </c>
      <c r="L70" s="14" t="s">
        <v>530</v>
      </c>
      <c r="M70" s="26">
        <v>484592</v>
      </c>
      <c r="N70" s="14"/>
      <c r="O70" s="171"/>
      <c r="P70" s="171"/>
      <c r="Q70" s="26">
        <v>484592</v>
      </c>
      <c r="R70" s="26">
        <f>M70/I70</f>
        <v>672.85753957234101</v>
      </c>
      <c r="S70" s="14">
        <v>15143.38</v>
      </c>
      <c r="T70" s="14" t="s">
        <v>643</v>
      </c>
      <c r="U70" s="102">
        <v>6.53</v>
      </c>
      <c r="V70" s="297">
        <v>2021</v>
      </c>
      <c r="W70" s="276"/>
    </row>
    <row r="71" spans="1:23" s="15" customFormat="1" ht="45" x14ac:dyDescent="0.2">
      <c r="A71" s="89">
        <v>25</v>
      </c>
      <c r="B71" s="60" t="s">
        <v>1154</v>
      </c>
      <c r="C71" s="160">
        <v>1981</v>
      </c>
      <c r="D71" s="160"/>
      <c r="E71" s="160" t="s">
        <v>711</v>
      </c>
      <c r="F71" s="162">
        <v>2</v>
      </c>
      <c r="G71" s="162">
        <v>3</v>
      </c>
      <c r="H71" s="160">
        <v>1072.4000000000001</v>
      </c>
      <c r="I71" s="160">
        <v>856.3</v>
      </c>
      <c r="J71" s="14">
        <v>760.3</v>
      </c>
      <c r="K71" s="14">
        <v>22</v>
      </c>
      <c r="L71" s="14" t="s">
        <v>548</v>
      </c>
      <c r="M71" s="26">
        <v>1201564</v>
      </c>
      <c r="N71" s="14"/>
      <c r="O71" s="171"/>
      <c r="P71" s="171"/>
      <c r="Q71" s="26">
        <v>1201564</v>
      </c>
      <c r="R71" s="26">
        <f>M71/I71</f>
        <v>1403.2044844096695</v>
      </c>
      <c r="S71" s="14">
        <v>15143.38</v>
      </c>
      <c r="T71" s="14" t="s">
        <v>643</v>
      </c>
      <c r="U71" s="102">
        <v>6.53</v>
      </c>
      <c r="V71" s="297">
        <v>2021</v>
      </c>
      <c r="W71" s="276"/>
    </row>
    <row r="72" spans="1:23" s="15" customFormat="1" ht="45" x14ac:dyDescent="0.2">
      <c r="A72" s="89">
        <v>26</v>
      </c>
      <c r="B72" s="60" t="s">
        <v>712</v>
      </c>
      <c r="C72" s="160">
        <v>1980</v>
      </c>
      <c r="D72" s="160"/>
      <c r="E72" s="160" t="s">
        <v>711</v>
      </c>
      <c r="F72" s="162">
        <v>2</v>
      </c>
      <c r="G72" s="162">
        <v>3</v>
      </c>
      <c r="H72" s="160">
        <v>993.8</v>
      </c>
      <c r="I72" s="160">
        <v>850.3</v>
      </c>
      <c r="J72" s="14">
        <v>770.84</v>
      </c>
      <c r="K72" s="14">
        <v>37</v>
      </c>
      <c r="L72" s="14" t="s">
        <v>548</v>
      </c>
      <c r="M72" s="26">
        <v>2336256</v>
      </c>
      <c r="N72" s="14"/>
      <c r="O72" s="171"/>
      <c r="P72" s="171"/>
      <c r="Q72" s="26">
        <v>2336256</v>
      </c>
      <c r="R72" s="26">
        <f>M72/I72</f>
        <v>2747.5667411501822</v>
      </c>
      <c r="S72" s="14">
        <v>15143.38</v>
      </c>
      <c r="T72" s="14" t="s">
        <v>643</v>
      </c>
      <c r="U72" s="102">
        <v>6.53</v>
      </c>
      <c r="V72" s="297">
        <v>2021</v>
      </c>
      <c r="W72" s="276"/>
    </row>
    <row r="73" spans="1:23" s="15" customFormat="1" x14ac:dyDescent="0.2">
      <c r="A73" s="89"/>
      <c r="B73" s="103" t="s">
        <v>619</v>
      </c>
      <c r="C73" s="14"/>
      <c r="D73" s="14"/>
      <c r="E73" s="14"/>
      <c r="F73" s="37"/>
      <c r="G73" s="37"/>
      <c r="H73" s="27">
        <f>SUM(H69:H72)</f>
        <v>3877.5</v>
      </c>
      <c r="I73" s="27">
        <f>SUM(I69:I72)</f>
        <v>3269.6000000000004</v>
      </c>
      <c r="J73" s="27">
        <f>SUM(J69:J72)</f>
        <v>3019.1400000000003</v>
      </c>
      <c r="K73" s="28">
        <f>SUM(K69:K72)</f>
        <v>115</v>
      </c>
      <c r="L73" s="28"/>
      <c r="M73" s="27">
        <f>SUM(M69:M72)</f>
        <v>7606726.9997683</v>
      </c>
      <c r="N73" s="27"/>
      <c r="O73" s="27"/>
      <c r="P73" s="27"/>
      <c r="Q73" s="27">
        <f>SUM(Q69:Q72)</f>
        <v>7606726.9997683</v>
      </c>
      <c r="R73" s="20">
        <f>M73/I73</f>
        <v>2326.500795133441</v>
      </c>
      <c r="S73" s="19"/>
      <c r="T73" s="18"/>
      <c r="U73" s="91"/>
      <c r="V73" s="297"/>
      <c r="W73" s="277"/>
    </row>
    <row r="74" spans="1:23" s="15" customFormat="1" ht="15" customHeight="1" x14ac:dyDescent="0.2">
      <c r="A74" s="340" t="s">
        <v>642</v>
      </c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275"/>
    </row>
    <row r="75" spans="1:23" s="15" customFormat="1" ht="45" x14ac:dyDescent="0.2">
      <c r="A75" s="89">
        <v>27</v>
      </c>
      <c r="B75" s="172" t="s">
        <v>768</v>
      </c>
      <c r="C75" s="21">
        <v>1978</v>
      </c>
      <c r="D75" s="21">
        <v>2015</v>
      </c>
      <c r="E75" s="173" t="s">
        <v>520</v>
      </c>
      <c r="F75" s="37">
        <v>2</v>
      </c>
      <c r="G75" s="37">
        <v>3</v>
      </c>
      <c r="H75" s="26">
        <v>948.02</v>
      </c>
      <c r="I75" s="26">
        <v>852.4</v>
      </c>
      <c r="J75" s="26">
        <v>808.5</v>
      </c>
      <c r="K75" s="37">
        <v>38</v>
      </c>
      <c r="L75" s="173" t="s">
        <v>556</v>
      </c>
      <c r="M75" s="26">
        <v>3047408</v>
      </c>
      <c r="N75" s="26"/>
      <c r="O75" s="26"/>
      <c r="P75" s="26"/>
      <c r="Q75" s="26">
        <v>3047408</v>
      </c>
      <c r="R75" s="26">
        <f t="shared" ref="R75:R80" si="2">M75/I75</f>
        <v>3575.091506335054</v>
      </c>
      <c r="S75" s="14">
        <v>15143.38</v>
      </c>
      <c r="T75" s="26" t="s">
        <v>643</v>
      </c>
      <c r="U75" s="102">
        <v>6.53</v>
      </c>
      <c r="V75" s="297">
        <v>2021</v>
      </c>
      <c r="W75" s="276"/>
    </row>
    <row r="76" spans="1:23" s="15" customFormat="1" ht="45" x14ac:dyDescent="0.2">
      <c r="A76" s="89">
        <v>28</v>
      </c>
      <c r="B76" s="172" t="s">
        <v>1156</v>
      </c>
      <c r="C76" s="21">
        <v>1980</v>
      </c>
      <c r="D76" s="21"/>
      <c r="E76" s="173" t="s">
        <v>520</v>
      </c>
      <c r="F76" s="37">
        <v>2</v>
      </c>
      <c r="G76" s="37">
        <v>3</v>
      </c>
      <c r="H76" s="26">
        <v>931.21</v>
      </c>
      <c r="I76" s="26">
        <v>843.8</v>
      </c>
      <c r="J76" s="26">
        <v>843.8</v>
      </c>
      <c r="K76" s="37">
        <v>38</v>
      </c>
      <c r="L76" s="173" t="s">
        <v>556</v>
      </c>
      <c r="M76" s="26">
        <v>3185109.2</v>
      </c>
      <c r="N76" s="26"/>
      <c r="O76" s="26"/>
      <c r="P76" s="26"/>
      <c r="Q76" s="26">
        <v>3185109.2</v>
      </c>
      <c r="R76" s="26">
        <f t="shared" si="2"/>
        <v>3774.7205498933399</v>
      </c>
      <c r="S76" s="14">
        <v>15143.38</v>
      </c>
      <c r="T76" s="26" t="s">
        <v>643</v>
      </c>
      <c r="U76" s="102">
        <v>6.53</v>
      </c>
      <c r="V76" s="297">
        <v>2021</v>
      </c>
      <c r="W76" s="276"/>
    </row>
    <row r="77" spans="1:23" s="15" customFormat="1" ht="45" x14ac:dyDescent="0.2">
      <c r="A77" s="89">
        <v>29</v>
      </c>
      <c r="B77" s="172" t="s">
        <v>1157</v>
      </c>
      <c r="C77" s="21">
        <v>1984</v>
      </c>
      <c r="D77" s="21"/>
      <c r="E77" s="173" t="s">
        <v>520</v>
      </c>
      <c r="F77" s="37">
        <v>2</v>
      </c>
      <c r="G77" s="37">
        <v>1</v>
      </c>
      <c r="H77" s="26">
        <v>597.5</v>
      </c>
      <c r="I77" s="26">
        <v>510.98</v>
      </c>
      <c r="J77" s="26">
        <v>410.88</v>
      </c>
      <c r="K77" s="37">
        <v>43</v>
      </c>
      <c r="L77" s="173" t="s">
        <v>556</v>
      </c>
      <c r="M77" s="26">
        <v>1819454</v>
      </c>
      <c r="N77" s="26"/>
      <c r="O77" s="26"/>
      <c r="P77" s="26"/>
      <c r="Q77" s="26">
        <v>1819454</v>
      </c>
      <c r="R77" s="26">
        <f t="shared" si="2"/>
        <v>3560.7147050765193</v>
      </c>
      <c r="S77" s="14">
        <v>15143.38</v>
      </c>
      <c r="T77" s="26" t="s">
        <v>643</v>
      </c>
      <c r="U77" s="102">
        <v>6.53</v>
      </c>
      <c r="V77" s="297">
        <v>2021</v>
      </c>
      <c r="W77" s="276"/>
    </row>
    <row r="78" spans="1:23" s="15" customFormat="1" ht="120" x14ac:dyDescent="0.2">
      <c r="A78" s="89">
        <v>30</v>
      </c>
      <c r="B78" s="172" t="s">
        <v>1158</v>
      </c>
      <c r="C78" s="21">
        <v>1976</v>
      </c>
      <c r="D78" s="21">
        <v>2013</v>
      </c>
      <c r="E78" s="173" t="s">
        <v>520</v>
      </c>
      <c r="F78" s="37">
        <v>2</v>
      </c>
      <c r="G78" s="37">
        <v>3</v>
      </c>
      <c r="H78" s="26">
        <v>992.59</v>
      </c>
      <c r="I78" s="26">
        <v>860</v>
      </c>
      <c r="J78" s="26">
        <v>734.4</v>
      </c>
      <c r="K78" s="37">
        <v>37</v>
      </c>
      <c r="L78" s="173" t="s">
        <v>404</v>
      </c>
      <c r="M78" s="26">
        <v>2137930</v>
      </c>
      <c r="N78" s="26"/>
      <c r="O78" s="26"/>
      <c r="P78" s="26"/>
      <c r="Q78" s="26">
        <v>2137930</v>
      </c>
      <c r="R78" s="26">
        <f t="shared" si="2"/>
        <v>2485.9651162790697</v>
      </c>
      <c r="S78" s="14">
        <v>15143.38</v>
      </c>
      <c r="T78" s="26" t="s">
        <v>643</v>
      </c>
      <c r="U78" s="102">
        <v>6.53</v>
      </c>
      <c r="V78" s="297">
        <v>2021</v>
      </c>
      <c r="W78" s="276"/>
    </row>
    <row r="79" spans="1:23" s="15" customFormat="1" ht="45" x14ac:dyDescent="0.2">
      <c r="A79" s="89">
        <v>31</v>
      </c>
      <c r="B79" s="172" t="s">
        <v>1159</v>
      </c>
      <c r="C79" s="21">
        <v>1981</v>
      </c>
      <c r="D79" s="21"/>
      <c r="E79" s="173" t="s">
        <v>520</v>
      </c>
      <c r="F79" s="37">
        <v>3</v>
      </c>
      <c r="G79" s="37">
        <v>3</v>
      </c>
      <c r="H79" s="26">
        <v>1448.75</v>
      </c>
      <c r="I79" s="26">
        <v>1274.7</v>
      </c>
      <c r="J79" s="26">
        <v>1225.0999999999999</v>
      </c>
      <c r="K79" s="37">
        <v>61</v>
      </c>
      <c r="L79" s="173" t="s">
        <v>530</v>
      </c>
      <c r="M79" s="26">
        <v>790314</v>
      </c>
      <c r="N79" s="26"/>
      <c r="O79" s="26"/>
      <c r="P79" s="26"/>
      <c r="Q79" s="26">
        <v>790314</v>
      </c>
      <c r="R79" s="26">
        <f>M79/I79</f>
        <v>620</v>
      </c>
      <c r="S79" s="14">
        <v>15143.38</v>
      </c>
      <c r="T79" s="26" t="s">
        <v>643</v>
      </c>
      <c r="U79" s="102">
        <v>6.53</v>
      </c>
      <c r="V79" s="297">
        <v>2021</v>
      </c>
      <c r="W79" s="276"/>
    </row>
    <row r="80" spans="1:23" s="15" customFormat="1" x14ac:dyDescent="0.2">
      <c r="A80" s="107"/>
      <c r="B80" s="103" t="s">
        <v>670</v>
      </c>
      <c r="C80" s="40"/>
      <c r="D80" s="40"/>
      <c r="E80" s="14"/>
      <c r="F80" s="319"/>
      <c r="G80" s="319"/>
      <c r="H80" s="27">
        <f>SUM(H75:H79)</f>
        <v>4918.07</v>
      </c>
      <c r="I80" s="27">
        <f>SUM(I75:I79)</f>
        <v>4341.88</v>
      </c>
      <c r="J80" s="27">
        <f>SUM(J75:J79)</f>
        <v>4022.68</v>
      </c>
      <c r="K80" s="123">
        <f>SUM(K75:K79)</f>
        <v>217</v>
      </c>
      <c r="L80" s="27"/>
      <c r="M80" s="27">
        <f>SUM(M75:M79)</f>
        <v>10980215.199999999</v>
      </c>
      <c r="N80" s="27"/>
      <c r="O80" s="27"/>
      <c r="P80" s="27"/>
      <c r="Q80" s="27">
        <f>SUM(Q75:Q79)</f>
        <v>10980215.199999999</v>
      </c>
      <c r="R80" s="27">
        <f t="shared" si="2"/>
        <v>2528.9080306226792</v>
      </c>
      <c r="S80" s="40"/>
      <c r="T80" s="40"/>
      <c r="U80" s="40"/>
      <c r="V80" s="100"/>
      <c r="W80" s="272"/>
    </row>
    <row r="81" spans="1:23" s="15" customFormat="1" ht="14.25" customHeight="1" x14ac:dyDescent="0.2">
      <c r="A81" s="340" t="s">
        <v>646</v>
      </c>
      <c r="B81" s="340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275"/>
    </row>
    <row r="82" spans="1:23" s="15" customFormat="1" ht="45" x14ac:dyDescent="0.2">
      <c r="A82" s="89">
        <v>32</v>
      </c>
      <c r="B82" s="174" t="s">
        <v>316</v>
      </c>
      <c r="C82" s="175">
        <v>1973</v>
      </c>
      <c r="D82" s="175">
        <v>2008</v>
      </c>
      <c r="E82" s="176" t="s">
        <v>520</v>
      </c>
      <c r="F82" s="320">
        <v>2</v>
      </c>
      <c r="G82" s="320">
        <v>3</v>
      </c>
      <c r="H82" s="161">
        <v>948.9</v>
      </c>
      <c r="I82" s="161">
        <v>898.8</v>
      </c>
      <c r="J82" s="161">
        <v>898.8</v>
      </c>
      <c r="K82" s="175">
        <v>50</v>
      </c>
      <c r="L82" s="176" t="s">
        <v>530</v>
      </c>
      <c r="M82" s="161">
        <v>602007.6</v>
      </c>
      <c r="N82" s="176"/>
      <c r="O82" s="176"/>
      <c r="P82" s="177"/>
      <c r="Q82" s="161">
        <v>602007.6</v>
      </c>
      <c r="R82" s="19">
        <f>M82/I82</f>
        <v>669.79038718291054</v>
      </c>
      <c r="S82" s="14">
        <v>15143.38</v>
      </c>
      <c r="T82" s="14" t="s">
        <v>643</v>
      </c>
      <c r="U82" s="102">
        <v>6.53</v>
      </c>
      <c r="V82" s="297">
        <v>2021</v>
      </c>
      <c r="W82" s="276"/>
    </row>
    <row r="83" spans="1:23" s="15" customFormat="1" ht="45" x14ac:dyDescent="0.2">
      <c r="A83" s="89">
        <v>33</v>
      </c>
      <c r="B83" s="174" t="s">
        <v>694</v>
      </c>
      <c r="C83" s="175">
        <v>1981</v>
      </c>
      <c r="D83" s="175">
        <v>2008</v>
      </c>
      <c r="E83" s="176" t="s">
        <v>520</v>
      </c>
      <c r="F83" s="320">
        <v>2</v>
      </c>
      <c r="G83" s="320">
        <v>3</v>
      </c>
      <c r="H83" s="161">
        <v>759.97</v>
      </c>
      <c r="I83" s="161">
        <v>756.57</v>
      </c>
      <c r="J83" s="161">
        <v>756.57</v>
      </c>
      <c r="K83" s="175">
        <v>43</v>
      </c>
      <c r="L83" s="176" t="s">
        <v>530</v>
      </c>
      <c r="M83" s="161">
        <v>468751</v>
      </c>
      <c r="N83" s="176"/>
      <c r="O83" s="176"/>
      <c r="P83" s="177"/>
      <c r="Q83" s="161">
        <v>468751</v>
      </c>
      <c r="R83" s="19">
        <f>M83/I83</f>
        <v>619.57386626485322</v>
      </c>
      <c r="S83" s="14">
        <v>15143.38</v>
      </c>
      <c r="T83" s="14" t="s">
        <v>643</v>
      </c>
      <c r="U83" s="102">
        <v>6.53</v>
      </c>
      <c r="V83" s="297">
        <v>2021</v>
      </c>
      <c r="W83" s="276"/>
    </row>
    <row r="84" spans="1:23" s="15" customFormat="1" ht="126.75" customHeight="1" x14ac:dyDescent="0.2">
      <c r="A84" s="89">
        <v>34</v>
      </c>
      <c r="B84" s="174" t="s">
        <v>695</v>
      </c>
      <c r="C84" s="175">
        <v>1948</v>
      </c>
      <c r="D84" s="175">
        <v>2018</v>
      </c>
      <c r="E84" s="176" t="s">
        <v>520</v>
      </c>
      <c r="F84" s="320">
        <v>2</v>
      </c>
      <c r="G84" s="320">
        <v>1</v>
      </c>
      <c r="H84" s="161">
        <v>310.5</v>
      </c>
      <c r="I84" s="161">
        <v>287.7</v>
      </c>
      <c r="J84" s="161">
        <v>287.7</v>
      </c>
      <c r="K84" s="175">
        <v>14</v>
      </c>
      <c r="L84" s="176" t="s">
        <v>264</v>
      </c>
      <c r="M84" s="161">
        <v>1199202</v>
      </c>
      <c r="N84" s="176"/>
      <c r="O84" s="176"/>
      <c r="P84" s="177"/>
      <c r="Q84" s="161">
        <v>1199202</v>
      </c>
      <c r="R84" s="19">
        <f>M84/I84</f>
        <v>4168.2377476538059</v>
      </c>
      <c r="S84" s="14">
        <v>15143.38</v>
      </c>
      <c r="T84" s="14" t="s">
        <v>643</v>
      </c>
      <c r="U84" s="102">
        <v>6.53</v>
      </c>
      <c r="V84" s="297">
        <v>2021</v>
      </c>
      <c r="W84" s="276"/>
    </row>
    <row r="85" spans="1:23" s="23" customFormat="1" x14ac:dyDescent="0.2">
      <c r="A85" s="89"/>
      <c r="B85" s="103" t="s">
        <v>549</v>
      </c>
      <c r="C85" s="51"/>
      <c r="D85" s="51"/>
      <c r="E85" s="18"/>
      <c r="F85" s="120"/>
      <c r="G85" s="120"/>
      <c r="H85" s="27">
        <f>SUM(H82:H84)</f>
        <v>2019.37</v>
      </c>
      <c r="I85" s="27">
        <f>SUM(I82:I84)</f>
        <v>1943.07</v>
      </c>
      <c r="J85" s="27">
        <f>SUM(J82:J84)</f>
        <v>1943.07</v>
      </c>
      <c r="K85" s="28">
        <f>SUM(K82:K84)</f>
        <v>107</v>
      </c>
      <c r="L85" s="27"/>
      <c r="M85" s="27">
        <f>SUM(M82:M84)</f>
        <v>2269960.6</v>
      </c>
      <c r="N85" s="27"/>
      <c r="O85" s="27"/>
      <c r="P85" s="27"/>
      <c r="Q85" s="27">
        <f>SUM(Q82:Q84)</f>
        <v>2269960.6</v>
      </c>
      <c r="R85" s="20">
        <f>M85/I85</f>
        <v>1168.2340831776519</v>
      </c>
      <c r="S85" s="19"/>
      <c r="T85" s="18"/>
      <c r="U85" s="91"/>
      <c r="V85" s="297"/>
    </row>
    <row r="86" spans="1:23" s="15" customFormat="1" ht="15" customHeight="1" x14ac:dyDescent="0.2">
      <c r="A86" s="340" t="s">
        <v>521</v>
      </c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275"/>
    </row>
    <row r="87" spans="1:23" s="15" customFormat="1" ht="210" x14ac:dyDescent="0.2">
      <c r="A87" s="89">
        <v>35</v>
      </c>
      <c r="B87" s="60" t="s">
        <v>93</v>
      </c>
      <c r="C87" s="178">
        <v>1963</v>
      </c>
      <c r="D87" s="178"/>
      <c r="E87" s="178" t="s">
        <v>520</v>
      </c>
      <c r="F87" s="180">
        <v>2</v>
      </c>
      <c r="G87" s="180">
        <v>2</v>
      </c>
      <c r="H87" s="170">
        <v>431.9</v>
      </c>
      <c r="I87" s="179">
        <v>387</v>
      </c>
      <c r="J87" s="179">
        <v>387</v>
      </c>
      <c r="K87" s="180">
        <v>20</v>
      </c>
      <c r="L87" s="14" t="s">
        <v>92</v>
      </c>
      <c r="M87" s="26">
        <v>1379354</v>
      </c>
      <c r="N87" s="170"/>
      <c r="O87" s="170"/>
      <c r="P87" s="170"/>
      <c r="Q87" s="26">
        <v>1379354</v>
      </c>
      <c r="R87" s="179">
        <f t="shared" ref="R87:R95" si="3">M87/I87</f>
        <v>3564.2222222222222</v>
      </c>
      <c r="S87" s="14">
        <v>15143.38</v>
      </c>
      <c r="T87" s="14" t="s">
        <v>643</v>
      </c>
      <c r="U87" s="102">
        <v>6.53</v>
      </c>
      <c r="V87" s="297">
        <v>2021</v>
      </c>
      <c r="W87" s="276"/>
    </row>
    <row r="88" spans="1:23" s="15" customFormat="1" ht="45" x14ac:dyDescent="0.2">
      <c r="A88" s="89">
        <v>36</v>
      </c>
      <c r="B88" s="60" t="s">
        <v>94</v>
      </c>
      <c r="C88" s="178">
        <v>1997</v>
      </c>
      <c r="D88" s="178"/>
      <c r="E88" s="178" t="s">
        <v>520</v>
      </c>
      <c r="F88" s="180">
        <v>3</v>
      </c>
      <c r="G88" s="180">
        <v>3</v>
      </c>
      <c r="H88" s="170">
        <v>1841.87</v>
      </c>
      <c r="I88" s="179">
        <v>1686.07</v>
      </c>
      <c r="J88" s="179">
        <v>1686.07</v>
      </c>
      <c r="K88" s="180">
        <v>53</v>
      </c>
      <c r="L88" s="14" t="s">
        <v>530</v>
      </c>
      <c r="M88" s="26">
        <v>1141959.3999999999</v>
      </c>
      <c r="N88" s="170"/>
      <c r="O88" s="170"/>
      <c r="P88" s="170"/>
      <c r="Q88" s="26">
        <v>1141959.3999999999</v>
      </c>
      <c r="R88" s="179">
        <f t="shared" si="3"/>
        <v>677.29062257201656</v>
      </c>
      <c r="S88" s="14">
        <v>15143.38</v>
      </c>
      <c r="T88" s="14" t="s">
        <v>643</v>
      </c>
      <c r="U88" s="102">
        <v>6.53</v>
      </c>
      <c r="V88" s="297">
        <v>2021</v>
      </c>
      <c r="W88" s="276"/>
    </row>
    <row r="89" spans="1:23" s="15" customFormat="1" ht="45" x14ac:dyDescent="0.2">
      <c r="A89" s="89">
        <v>37</v>
      </c>
      <c r="B89" s="60" t="s">
        <v>888</v>
      </c>
      <c r="C89" s="178">
        <v>1961</v>
      </c>
      <c r="D89" s="178"/>
      <c r="E89" s="178" t="s">
        <v>520</v>
      </c>
      <c r="F89" s="180">
        <v>2</v>
      </c>
      <c r="G89" s="180">
        <v>1</v>
      </c>
      <c r="H89" s="170">
        <v>288.20999999999998</v>
      </c>
      <c r="I89" s="179">
        <v>263.39999999999998</v>
      </c>
      <c r="J89" s="179">
        <v>263.39999999999998</v>
      </c>
      <c r="K89" s="180">
        <v>8</v>
      </c>
      <c r="L89" s="14" t="s">
        <v>530</v>
      </c>
      <c r="M89" s="26">
        <v>178690.2</v>
      </c>
      <c r="N89" s="170"/>
      <c r="O89" s="170"/>
      <c r="P89" s="170"/>
      <c r="Q89" s="26">
        <v>178690.2</v>
      </c>
      <c r="R89" s="179">
        <f t="shared" si="3"/>
        <v>678.39863325740328</v>
      </c>
      <c r="S89" s="14">
        <v>15143.38</v>
      </c>
      <c r="T89" s="14" t="s">
        <v>643</v>
      </c>
      <c r="U89" s="102">
        <v>6.53</v>
      </c>
      <c r="V89" s="297">
        <v>2021</v>
      </c>
      <c r="W89" s="276"/>
    </row>
    <row r="90" spans="1:23" s="15" customFormat="1" ht="31.5" customHeight="1" x14ac:dyDescent="0.2">
      <c r="A90" s="89">
        <v>38</v>
      </c>
      <c r="B90" s="60" t="s">
        <v>470</v>
      </c>
      <c r="C90" s="178">
        <v>1962</v>
      </c>
      <c r="D90" s="178"/>
      <c r="E90" s="178" t="s">
        <v>520</v>
      </c>
      <c r="F90" s="180">
        <v>2</v>
      </c>
      <c r="G90" s="180">
        <v>1</v>
      </c>
      <c r="H90" s="170">
        <v>289.18</v>
      </c>
      <c r="I90" s="179">
        <v>264.66000000000003</v>
      </c>
      <c r="J90" s="179">
        <v>264.66000000000003</v>
      </c>
      <c r="K90" s="180">
        <v>14</v>
      </c>
      <c r="L90" s="14" t="s">
        <v>530</v>
      </c>
      <c r="M90" s="26">
        <v>179291.6</v>
      </c>
      <c r="N90" s="170"/>
      <c r="O90" s="170"/>
      <c r="P90" s="170"/>
      <c r="Q90" s="26">
        <v>179291.6</v>
      </c>
      <c r="R90" s="179">
        <f t="shared" si="3"/>
        <v>677.44124537141988</v>
      </c>
      <c r="S90" s="14">
        <v>15143.38</v>
      </c>
      <c r="T90" s="14" t="s">
        <v>643</v>
      </c>
      <c r="U90" s="102">
        <v>6.53</v>
      </c>
      <c r="V90" s="297">
        <v>2021</v>
      </c>
      <c r="W90" s="276"/>
    </row>
    <row r="91" spans="1:23" s="15" customFormat="1" ht="39" customHeight="1" x14ac:dyDescent="0.2">
      <c r="A91" s="89">
        <v>39</v>
      </c>
      <c r="B91" s="60" t="s">
        <v>889</v>
      </c>
      <c r="C91" s="178">
        <v>1962</v>
      </c>
      <c r="D91" s="178"/>
      <c r="E91" s="178" t="s">
        <v>520</v>
      </c>
      <c r="F91" s="180">
        <v>2</v>
      </c>
      <c r="G91" s="180">
        <v>1</v>
      </c>
      <c r="H91" s="170">
        <v>291.33999999999997</v>
      </c>
      <c r="I91" s="179">
        <v>262.14</v>
      </c>
      <c r="J91" s="179">
        <v>262.14</v>
      </c>
      <c r="K91" s="180">
        <v>12</v>
      </c>
      <c r="L91" s="14" t="s">
        <v>530</v>
      </c>
      <c r="M91" s="26">
        <v>180630.8</v>
      </c>
      <c r="N91" s="170"/>
      <c r="O91" s="170"/>
      <c r="P91" s="170"/>
      <c r="Q91" s="26">
        <v>180630.8</v>
      </c>
      <c r="R91" s="179">
        <f t="shared" si="3"/>
        <v>689.06233310444804</v>
      </c>
      <c r="S91" s="14">
        <v>15143.38</v>
      </c>
      <c r="T91" s="14" t="s">
        <v>643</v>
      </c>
      <c r="U91" s="102">
        <v>6.53</v>
      </c>
      <c r="V91" s="297">
        <v>2021</v>
      </c>
      <c r="W91" s="276"/>
    </row>
    <row r="92" spans="1:23" s="15" customFormat="1" ht="45" x14ac:dyDescent="0.2">
      <c r="A92" s="89">
        <v>40</v>
      </c>
      <c r="B92" s="60" t="s">
        <v>890</v>
      </c>
      <c r="C92" s="178">
        <v>1962</v>
      </c>
      <c r="D92" s="178"/>
      <c r="E92" s="178" t="s">
        <v>520</v>
      </c>
      <c r="F92" s="180">
        <v>2</v>
      </c>
      <c r="G92" s="180">
        <v>1</v>
      </c>
      <c r="H92" s="170">
        <v>281.02</v>
      </c>
      <c r="I92" s="179">
        <v>256.10000000000002</v>
      </c>
      <c r="J92" s="179">
        <v>256.10000000000002</v>
      </c>
      <c r="K92" s="180">
        <v>11</v>
      </c>
      <c r="L92" s="14" t="s">
        <v>530</v>
      </c>
      <c r="M92" s="26">
        <v>174232.4</v>
      </c>
      <c r="N92" s="170"/>
      <c r="O92" s="170"/>
      <c r="P92" s="170"/>
      <c r="Q92" s="26">
        <v>174232.4</v>
      </c>
      <c r="R92" s="179">
        <f t="shared" si="3"/>
        <v>680.32955876610686</v>
      </c>
      <c r="S92" s="14">
        <v>15143.38</v>
      </c>
      <c r="T92" s="14" t="s">
        <v>643</v>
      </c>
      <c r="U92" s="102">
        <v>6.53</v>
      </c>
      <c r="V92" s="297">
        <v>2021</v>
      </c>
      <c r="W92" s="276"/>
    </row>
    <row r="93" spans="1:23" s="15" customFormat="1" ht="45" x14ac:dyDescent="0.2">
      <c r="A93" s="89">
        <v>41</v>
      </c>
      <c r="B93" s="60" t="s">
        <v>891</v>
      </c>
      <c r="C93" s="178">
        <v>1962</v>
      </c>
      <c r="D93" s="178"/>
      <c r="E93" s="178" t="s">
        <v>520</v>
      </c>
      <c r="F93" s="180">
        <v>2</v>
      </c>
      <c r="G93" s="180">
        <v>2</v>
      </c>
      <c r="H93" s="170">
        <v>703.24</v>
      </c>
      <c r="I93" s="179">
        <v>642.67999999999995</v>
      </c>
      <c r="J93" s="179">
        <v>642.67999999999995</v>
      </c>
      <c r="K93" s="180">
        <v>24</v>
      </c>
      <c r="L93" s="14" t="s">
        <v>530</v>
      </c>
      <c r="M93" s="26">
        <v>436008.8</v>
      </c>
      <c r="N93" s="170"/>
      <c r="O93" s="170"/>
      <c r="P93" s="170"/>
      <c r="Q93" s="26">
        <v>436008.8</v>
      </c>
      <c r="R93" s="179">
        <f t="shared" si="3"/>
        <v>678.42285429762876</v>
      </c>
      <c r="S93" s="14">
        <v>15143.38</v>
      </c>
      <c r="T93" s="14" t="s">
        <v>643</v>
      </c>
      <c r="U93" s="102">
        <v>6.53</v>
      </c>
      <c r="V93" s="297">
        <v>2021</v>
      </c>
      <c r="W93" s="276"/>
    </row>
    <row r="94" spans="1:23" s="15" customFormat="1" ht="45" x14ac:dyDescent="0.2">
      <c r="A94" s="89">
        <v>42</v>
      </c>
      <c r="B94" s="60" t="s">
        <v>469</v>
      </c>
      <c r="C94" s="178">
        <v>1965</v>
      </c>
      <c r="D94" s="178"/>
      <c r="E94" s="178" t="s">
        <v>520</v>
      </c>
      <c r="F94" s="180">
        <v>2</v>
      </c>
      <c r="G94" s="180">
        <v>2</v>
      </c>
      <c r="H94" s="170">
        <v>567.14</v>
      </c>
      <c r="I94" s="179">
        <v>520.5</v>
      </c>
      <c r="J94" s="179">
        <v>520.5</v>
      </c>
      <c r="K94" s="180">
        <v>25</v>
      </c>
      <c r="L94" s="14" t="s">
        <v>530</v>
      </c>
      <c r="M94" s="26">
        <v>351626.8</v>
      </c>
      <c r="N94" s="170"/>
      <c r="O94" s="170"/>
      <c r="P94" s="170"/>
      <c r="Q94" s="26">
        <v>351626.8</v>
      </c>
      <c r="R94" s="179">
        <f t="shared" si="3"/>
        <v>675.55581171950041</v>
      </c>
      <c r="S94" s="14">
        <v>15143.38</v>
      </c>
      <c r="T94" s="14" t="s">
        <v>643</v>
      </c>
      <c r="U94" s="102">
        <v>6.53</v>
      </c>
      <c r="V94" s="297">
        <v>2021</v>
      </c>
      <c r="W94" s="276"/>
    </row>
    <row r="95" spans="1:23" s="15" customFormat="1" ht="45" x14ac:dyDescent="0.2">
      <c r="A95" s="89">
        <v>43</v>
      </c>
      <c r="B95" s="60" t="s">
        <v>892</v>
      </c>
      <c r="C95" s="178">
        <v>1964</v>
      </c>
      <c r="D95" s="178"/>
      <c r="E95" s="178" t="s">
        <v>520</v>
      </c>
      <c r="F95" s="180">
        <v>2</v>
      </c>
      <c r="G95" s="180">
        <v>3</v>
      </c>
      <c r="H95" s="170">
        <v>602.30999999999995</v>
      </c>
      <c r="I95" s="179">
        <v>538.29</v>
      </c>
      <c r="J95" s="179">
        <v>538.29</v>
      </c>
      <c r="K95" s="180">
        <v>30</v>
      </c>
      <c r="L95" s="14" t="s">
        <v>530</v>
      </c>
      <c r="M95" s="26">
        <v>373432.2</v>
      </c>
      <c r="N95" s="170"/>
      <c r="O95" s="170"/>
      <c r="P95" s="170"/>
      <c r="Q95" s="26">
        <v>373432.2</v>
      </c>
      <c r="R95" s="179">
        <f t="shared" si="3"/>
        <v>693.7379479462744</v>
      </c>
      <c r="S95" s="14">
        <v>15143.38</v>
      </c>
      <c r="T95" s="14" t="s">
        <v>643</v>
      </c>
      <c r="U95" s="102">
        <v>6.53</v>
      </c>
      <c r="V95" s="297">
        <v>2021</v>
      </c>
      <c r="W95" s="276"/>
    </row>
    <row r="96" spans="1:23" s="15" customFormat="1" x14ac:dyDescent="0.2">
      <c r="A96" s="89"/>
      <c r="B96" s="108" t="s">
        <v>312</v>
      </c>
      <c r="C96" s="14"/>
      <c r="D96" s="14"/>
      <c r="E96" s="14"/>
      <c r="F96" s="37"/>
      <c r="G96" s="37"/>
      <c r="H96" s="27">
        <f>SUM(H87:H95)</f>
        <v>5296.2100000000009</v>
      </c>
      <c r="I96" s="27">
        <f>SUM(I87:I95)</f>
        <v>4820.8399999999992</v>
      </c>
      <c r="J96" s="27">
        <f>SUM(J87:J95)</f>
        <v>4820.8399999999992</v>
      </c>
      <c r="K96" s="28">
        <f>SUM(K87:K95)</f>
        <v>197</v>
      </c>
      <c r="L96" s="28"/>
      <c r="M96" s="27">
        <f>SUM(M87:M95)</f>
        <v>4395226.1999999993</v>
      </c>
      <c r="N96" s="28"/>
      <c r="O96" s="28"/>
      <c r="P96" s="28"/>
      <c r="Q96" s="27">
        <f>SUM(Q87:Q95)</f>
        <v>4395226.1999999993</v>
      </c>
      <c r="R96" s="76">
        <f>M96/I96</f>
        <v>911.71376772512679</v>
      </c>
      <c r="S96" s="19"/>
      <c r="T96" s="18"/>
      <c r="U96" s="91"/>
      <c r="V96" s="297"/>
      <c r="W96" s="277"/>
    </row>
    <row r="97" spans="1:23" s="15" customFormat="1" ht="15" customHeight="1" x14ac:dyDescent="0.2">
      <c r="A97" s="340" t="s">
        <v>531</v>
      </c>
      <c r="B97" s="340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275"/>
    </row>
    <row r="98" spans="1:23" s="15" customFormat="1" ht="45" x14ac:dyDescent="0.2">
      <c r="A98" s="89">
        <v>44</v>
      </c>
      <c r="B98" s="60" t="s">
        <v>319</v>
      </c>
      <c r="C98" s="178">
        <v>1990</v>
      </c>
      <c r="D98" s="178"/>
      <c r="E98" s="178" t="s">
        <v>520</v>
      </c>
      <c r="F98" s="180">
        <v>2</v>
      </c>
      <c r="G98" s="180">
        <v>2</v>
      </c>
      <c r="H98" s="170">
        <v>473.2</v>
      </c>
      <c r="I98" s="170">
        <v>459.2</v>
      </c>
      <c r="J98" s="170">
        <v>459.2</v>
      </c>
      <c r="K98" s="180">
        <v>9</v>
      </c>
      <c r="L98" s="14" t="s">
        <v>555</v>
      </c>
      <c r="M98" s="26">
        <v>2238682</v>
      </c>
      <c r="N98" s="170"/>
      <c r="O98" s="170"/>
      <c r="P98" s="181"/>
      <c r="Q98" s="26">
        <v>2238682</v>
      </c>
      <c r="R98" s="179">
        <f t="shared" ref="R98:R113" si="4">M98/I98</f>
        <v>4875.1785714285716</v>
      </c>
      <c r="S98" s="14">
        <v>15143.38</v>
      </c>
      <c r="T98" s="14" t="s">
        <v>643</v>
      </c>
      <c r="U98" s="102">
        <v>6.53</v>
      </c>
      <c r="V98" s="297">
        <v>2021</v>
      </c>
      <c r="W98" s="276"/>
    </row>
    <row r="99" spans="1:23" s="15" customFormat="1" ht="45" x14ac:dyDescent="0.2">
      <c r="A99" s="89">
        <v>45</v>
      </c>
      <c r="B99" s="60" t="s">
        <v>320</v>
      </c>
      <c r="C99" s="178">
        <v>1992</v>
      </c>
      <c r="D99" s="178"/>
      <c r="E99" s="178" t="s">
        <v>520</v>
      </c>
      <c r="F99" s="180">
        <v>2</v>
      </c>
      <c r="G99" s="180">
        <v>3</v>
      </c>
      <c r="H99" s="170">
        <v>1232.7</v>
      </c>
      <c r="I99" s="170">
        <v>740.9</v>
      </c>
      <c r="J99" s="170">
        <v>740.9</v>
      </c>
      <c r="K99" s="180">
        <v>63</v>
      </c>
      <c r="L99" s="14" t="s">
        <v>555</v>
      </c>
      <c r="M99" s="26">
        <v>4858808</v>
      </c>
      <c r="N99" s="170"/>
      <c r="O99" s="170"/>
      <c r="P99" s="181"/>
      <c r="Q99" s="26">
        <v>4858808</v>
      </c>
      <c r="R99" s="179">
        <f t="shared" si="4"/>
        <v>6557.9808341206644</v>
      </c>
      <c r="S99" s="14">
        <v>15143.38</v>
      </c>
      <c r="T99" s="14" t="s">
        <v>643</v>
      </c>
      <c r="U99" s="102">
        <v>6.53</v>
      </c>
      <c r="V99" s="297">
        <v>2021</v>
      </c>
      <c r="W99" s="276"/>
    </row>
    <row r="100" spans="1:23" s="15" customFormat="1" ht="53.25" customHeight="1" x14ac:dyDescent="0.2">
      <c r="A100" s="89">
        <v>46</v>
      </c>
      <c r="B100" s="60" t="s">
        <v>321</v>
      </c>
      <c r="C100" s="178">
        <v>1990</v>
      </c>
      <c r="D100" s="178"/>
      <c r="E100" s="178" t="s">
        <v>520</v>
      </c>
      <c r="F100" s="180">
        <v>2</v>
      </c>
      <c r="G100" s="180">
        <v>1</v>
      </c>
      <c r="H100" s="170">
        <v>600.20000000000005</v>
      </c>
      <c r="I100" s="170">
        <v>363.8</v>
      </c>
      <c r="J100" s="170">
        <v>318</v>
      </c>
      <c r="K100" s="180">
        <v>17</v>
      </c>
      <c r="L100" s="14" t="s">
        <v>555</v>
      </c>
      <c r="M100" s="26">
        <v>2422556</v>
      </c>
      <c r="N100" s="170"/>
      <c r="O100" s="170"/>
      <c r="P100" s="181"/>
      <c r="Q100" s="26">
        <v>2422556</v>
      </c>
      <c r="R100" s="179">
        <f t="shared" si="4"/>
        <v>6659.0324354040677</v>
      </c>
      <c r="S100" s="14">
        <v>15143.38</v>
      </c>
      <c r="T100" s="14" t="s">
        <v>643</v>
      </c>
      <c r="U100" s="102">
        <v>6.53</v>
      </c>
      <c r="V100" s="297">
        <v>2021</v>
      </c>
      <c r="W100" s="276"/>
    </row>
    <row r="101" spans="1:23" s="15" customFormat="1" ht="32.25" customHeight="1" x14ac:dyDescent="0.2">
      <c r="A101" s="89">
        <v>47</v>
      </c>
      <c r="B101" s="60" t="s">
        <v>322</v>
      </c>
      <c r="C101" s="178">
        <v>1986</v>
      </c>
      <c r="D101" s="178"/>
      <c r="E101" s="178" t="s">
        <v>520</v>
      </c>
      <c r="F101" s="180">
        <v>2</v>
      </c>
      <c r="G101" s="180">
        <v>3</v>
      </c>
      <c r="H101" s="170">
        <v>909</v>
      </c>
      <c r="I101" s="170">
        <v>858.2</v>
      </c>
      <c r="J101" s="170">
        <v>858.2</v>
      </c>
      <c r="K101" s="180">
        <v>46</v>
      </c>
      <c r="L101" s="14" t="s">
        <v>548</v>
      </c>
      <c r="M101" s="26">
        <v>2210520</v>
      </c>
      <c r="N101" s="170"/>
      <c r="O101" s="170"/>
      <c r="P101" s="181"/>
      <c r="Q101" s="26">
        <v>2210520</v>
      </c>
      <c r="R101" s="179">
        <f t="shared" si="4"/>
        <v>2575.7632253553948</v>
      </c>
      <c r="S101" s="14">
        <v>15143.38</v>
      </c>
      <c r="T101" s="14" t="s">
        <v>643</v>
      </c>
      <c r="U101" s="102">
        <v>6.53</v>
      </c>
      <c r="V101" s="297">
        <v>2021</v>
      </c>
      <c r="W101" s="276"/>
    </row>
    <row r="102" spans="1:23" s="15" customFormat="1" ht="45" x14ac:dyDescent="0.2">
      <c r="A102" s="89">
        <v>48</v>
      </c>
      <c r="B102" s="60" t="s">
        <v>323</v>
      </c>
      <c r="C102" s="178">
        <v>1994</v>
      </c>
      <c r="D102" s="178"/>
      <c r="E102" s="178" t="s">
        <v>520</v>
      </c>
      <c r="F102" s="180">
        <v>3</v>
      </c>
      <c r="G102" s="180">
        <v>3</v>
      </c>
      <c r="H102" s="170">
        <v>1388.4</v>
      </c>
      <c r="I102" s="170">
        <v>1255.5999999999999</v>
      </c>
      <c r="J102" s="170">
        <v>726.4</v>
      </c>
      <c r="K102" s="180">
        <v>47</v>
      </c>
      <c r="L102" s="14" t="s">
        <v>530</v>
      </c>
      <c r="M102" s="26">
        <v>778472</v>
      </c>
      <c r="N102" s="170"/>
      <c r="O102" s="170"/>
      <c r="P102" s="181"/>
      <c r="Q102" s="26">
        <v>778472</v>
      </c>
      <c r="R102" s="179">
        <f t="shared" si="4"/>
        <v>620</v>
      </c>
      <c r="S102" s="14">
        <v>15143.38</v>
      </c>
      <c r="T102" s="14" t="s">
        <v>643</v>
      </c>
      <c r="U102" s="102">
        <v>6.53</v>
      </c>
      <c r="V102" s="297">
        <v>2021</v>
      </c>
      <c r="W102" s="276"/>
    </row>
    <row r="103" spans="1:23" s="15" customFormat="1" ht="45" x14ac:dyDescent="0.2">
      <c r="A103" s="89">
        <v>49</v>
      </c>
      <c r="B103" s="60" t="s">
        <v>324</v>
      </c>
      <c r="C103" s="178">
        <v>1981</v>
      </c>
      <c r="D103" s="178"/>
      <c r="E103" s="178" t="s">
        <v>520</v>
      </c>
      <c r="F103" s="180">
        <v>3</v>
      </c>
      <c r="G103" s="180">
        <v>3</v>
      </c>
      <c r="H103" s="170">
        <v>1482.1</v>
      </c>
      <c r="I103" s="170">
        <v>1339.1</v>
      </c>
      <c r="J103" s="170">
        <v>1299.2</v>
      </c>
      <c r="K103" s="180">
        <v>46</v>
      </c>
      <c r="L103" s="14" t="s">
        <v>555</v>
      </c>
      <c r="M103" s="26">
        <v>4020962</v>
      </c>
      <c r="N103" s="170"/>
      <c r="O103" s="170"/>
      <c r="P103" s="181"/>
      <c r="Q103" s="26">
        <v>4020962</v>
      </c>
      <c r="R103" s="179">
        <f t="shared" si="4"/>
        <v>3002.7346725412594</v>
      </c>
      <c r="S103" s="14">
        <v>15143.38</v>
      </c>
      <c r="T103" s="14" t="s">
        <v>643</v>
      </c>
      <c r="U103" s="102">
        <v>6.53</v>
      </c>
      <c r="V103" s="297">
        <v>2021</v>
      </c>
      <c r="W103" s="276"/>
    </row>
    <row r="104" spans="1:23" s="15" customFormat="1" ht="33.75" customHeight="1" x14ac:dyDescent="0.2">
      <c r="A104" s="89">
        <v>50</v>
      </c>
      <c r="B104" s="60" t="s">
        <v>325</v>
      </c>
      <c r="C104" s="178">
        <v>1984</v>
      </c>
      <c r="D104" s="178"/>
      <c r="E104" s="178" t="s">
        <v>520</v>
      </c>
      <c r="F104" s="180">
        <v>3</v>
      </c>
      <c r="G104" s="180">
        <v>3</v>
      </c>
      <c r="H104" s="170">
        <v>1466.4</v>
      </c>
      <c r="I104" s="170">
        <v>1333.3</v>
      </c>
      <c r="J104" s="170">
        <v>1239.8</v>
      </c>
      <c r="K104" s="180">
        <v>40</v>
      </c>
      <c r="L104" s="14" t="s">
        <v>530</v>
      </c>
      <c r="M104" s="26">
        <v>826646</v>
      </c>
      <c r="N104" s="170"/>
      <c r="O104" s="170"/>
      <c r="P104" s="181"/>
      <c r="Q104" s="26">
        <v>826646</v>
      </c>
      <c r="R104" s="179">
        <f t="shared" si="4"/>
        <v>620</v>
      </c>
      <c r="S104" s="14">
        <v>15143.38</v>
      </c>
      <c r="T104" s="14" t="s">
        <v>643</v>
      </c>
      <c r="U104" s="102">
        <v>6.53</v>
      </c>
      <c r="V104" s="297">
        <v>2021</v>
      </c>
      <c r="W104" s="276"/>
    </row>
    <row r="105" spans="1:23" s="15" customFormat="1" ht="45" x14ac:dyDescent="0.2">
      <c r="A105" s="89">
        <v>51</v>
      </c>
      <c r="B105" s="60" t="s">
        <v>326</v>
      </c>
      <c r="C105" s="178">
        <v>1982</v>
      </c>
      <c r="D105" s="178"/>
      <c r="E105" s="178" t="s">
        <v>553</v>
      </c>
      <c r="F105" s="180">
        <v>3</v>
      </c>
      <c r="G105" s="180">
        <v>3</v>
      </c>
      <c r="H105" s="170">
        <v>1408.7</v>
      </c>
      <c r="I105" s="170">
        <v>1279.4000000000001</v>
      </c>
      <c r="J105" s="170">
        <v>972.1</v>
      </c>
      <c r="K105" s="180">
        <v>40</v>
      </c>
      <c r="L105" s="14" t="s">
        <v>530</v>
      </c>
      <c r="M105" s="26">
        <v>793228</v>
      </c>
      <c r="N105" s="170"/>
      <c r="O105" s="170"/>
      <c r="P105" s="181"/>
      <c r="Q105" s="26">
        <v>793228</v>
      </c>
      <c r="R105" s="179">
        <f t="shared" si="4"/>
        <v>620</v>
      </c>
      <c r="S105" s="14">
        <v>15143.38</v>
      </c>
      <c r="T105" s="14" t="s">
        <v>643</v>
      </c>
      <c r="U105" s="102">
        <v>6.53</v>
      </c>
      <c r="V105" s="297">
        <v>2021</v>
      </c>
      <c r="W105" s="276"/>
    </row>
    <row r="106" spans="1:23" s="15" customFormat="1" ht="33" customHeight="1" x14ac:dyDescent="0.2">
      <c r="A106" s="89">
        <v>52</v>
      </c>
      <c r="B106" s="60" t="s">
        <v>327</v>
      </c>
      <c r="C106" s="178">
        <v>1988</v>
      </c>
      <c r="D106" s="178"/>
      <c r="E106" s="178" t="s">
        <v>553</v>
      </c>
      <c r="F106" s="180">
        <v>3</v>
      </c>
      <c r="G106" s="180">
        <v>3</v>
      </c>
      <c r="H106" s="170">
        <v>2248.1999999999998</v>
      </c>
      <c r="I106" s="170">
        <v>1974.2</v>
      </c>
      <c r="J106" s="170">
        <v>1974.2</v>
      </c>
      <c r="K106" s="180">
        <v>71</v>
      </c>
      <c r="L106" s="14" t="s">
        <v>530</v>
      </c>
      <c r="M106" s="26">
        <v>1224004</v>
      </c>
      <c r="N106" s="170"/>
      <c r="O106" s="170"/>
      <c r="P106" s="181"/>
      <c r="Q106" s="26">
        <v>1224004</v>
      </c>
      <c r="R106" s="179">
        <f t="shared" si="4"/>
        <v>620</v>
      </c>
      <c r="S106" s="14">
        <v>15143.38</v>
      </c>
      <c r="T106" s="14" t="s">
        <v>643</v>
      </c>
      <c r="U106" s="102">
        <v>6.53</v>
      </c>
      <c r="V106" s="297">
        <v>2021</v>
      </c>
      <c r="W106" s="276"/>
    </row>
    <row r="107" spans="1:23" s="15" customFormat="1" ht="33" customHeight="1" x14ac:dyDescent="0.2">
      <c r="A107" s="89">
        <v>53</v>
      </c>
      <c r="B107" s="60" t="s">
        <v>328</v>
      </c>
      <c r="C107" s="160">
        <v>1989</v>
      </c>
      <c r="D107" s="160"/>
      <c r="E107" s="14" t="s">
        <v>553</v>
      </c>
      <c r="F107" s="162">
        <v>3</v>
      </c>
      <c r="G107" s="162">
        <v>4</v>
      </c>
      <c r="H107" s="33">
        <v>2974.2</v>
      </c>
      <c r="I107" s="33">
        <v>2661.2</v>
      </c>
      <c r="J107" s="33">
        <v>2627.5</v>
      </c>
      <c r="K107" s="162">
        <v>90</v>
      </c>
      <c r="L107" s="14" t="s">
        <v>530</v>
      </c>
      <c r="M107" s="26">
        <v>1649944</v>
      </c>
      <c r="N107" s="26"/>
      <c r="O107" s="170"/>
      <c r="P107" s="181"/>
      <c r="Q107" s="26">
        <v>1649944</v>
      </c>
      <c r="R107" s="179">
        <f t="shared" si="4"/>
        <v>620</v>
      </c>
      <c r="S107" s="14">
        <v>15143.38</v>
      </c>
      <c r="T107" s="14" t="s">
        <v>643</v>
      </c>
      <c r="U107" s="102">
        <v>6.53</v>
      </c>
      <c r="V107" s="297">
        <v>2021</v>
      </c>
      <c r="W107" s="276"/>
    </row>
    <row r="108" spans="1:23" s="15" customFormat="1" ht="33" customHeight="1" x14ac:dyDescent="0.2">
      <c r="A108" s="89">
        <v>54</v>
      </c>
      <c r="B108" s="60" t="s">
        <v>329</v>
      </c>
      <c r="C108" s="160">
        <v>1985</v>
      </c>
      <c r="D108" s="160"/>
      <c r="E108" s="14" t="s">
        <v>553</v>
      </c>
      <c r="F108" s="162">
        <v>3</v>
      </c>
      <c r="G108" s="162">
        <v>2</v>
      </c>
      <c r="H108" s="33">
        <v>968.7</v>
      </c>
      <c r="I108" s="33">
        <v>836.4</v>
      </c>
      <c r="J108" s="33">
        <v>836.4</v>
      </c>
      <c r="K108" s="162">
        <v>26</v>
      </c>
      <c r="L108" s="14" t="s">
        <v>548</v>
      </c>
      <c r="M108" s="26">
        <v>933915</v>
      </c>
      <c r="N108" s="26"/>
      <c r="O108" s="170"/>
      <c r="P108" s="181"/>
      <c r="Q108" s="26">
        <v>933915</v>
      </c>
      <c r="R108" s="179">
        <f t="shared" si="4"/>
        <v>1116.5889526542323</v>
      </c>
      <c r="S108" s="14">
        <v>15143.38</v>
      </c>
      <c r="T108" s="14" t="s">
        <v>643</v>
      </c>
      <c r="U108" s="102">
        <v>6.53</v>
      </c>
      <c r="V108" s="297">
        <v>2021</v>
      </c>
      <c r="W108" s="276"/>
    </row>
    <row r="109" spans="1:23" s="15" customFormat="1" ht="33" customHeight="1" x14ac:dyDescent="0.2">
      <c r="A109" s="89">
        <v>55</v>
      </c>
      <c r="B109" s="60" t="s">
        <v>330</v>
      </c>
      <c r="C109" s="160">
        <v>1985</v>
      </c>
      <c r="D109" s="160"/>
      <c r="E109" s="14" t="s">
        <v>520</v>
      </c>
      <c r="F109" s="162">
        <v>2</v>
      </c>
      <c r="G109" s="162">
        <v>3</v>
      </c>
      <c r="H109" s="33">
        <v>944.3</v>
      </c>
      <c r="I109" s="33">
        <v>862.6</v>
      </c>
      <c r="J109" s="33">
        <v>862.6</v>
      </c>
      <c r="K109" s="162">
        <v>53</v>
      </c>
      <c r="L109" s="14" t="s">
        <v>530</v>
      </c>
      <c r="M109" s="26">
        <v>534812</v>
      </c>
      <c r="N109" s="26"/>
      <c r="O109" s="170"/>
      <c r="P109" s="181"/>
      <c r="Q109" s="26">
        <v>534812</v>
      </c>
      <c r="R109" s="179">
        <f t="shared" si="4"/>
        <v>620</v>
      </c>
      <c r="S109" s="14">
        <v>15143.38</v>
      </c>
      <c r="T109" s="14" t="s">
        <v>643</v>
      </c>
      <c r="U109" s="102">
        <v>6.53</v>
      </c>
      <c r="V109" s="297">
        <v>2021</v>
      </c>
      <c r="W109" s="276"/>
    </row>
    <row r="110" spans="1:23" s="15" customFormat="1" ht="33" customHeight="1" x14ac:dyDescent="0.2">
      <c r="A110" s="89">
        <v>56</v>
      </c>
      <c r="B110" s="60" t="s">
        <v>331</v>
      </c>
      <c r="C110" s="160">
        <v>1981</v>
      </c>
      <c r="D110" s="160"/>
      <c r="E110" s="14" t="s">
        <v>520</v>
      </c>
      <c r="F110" s="162">
        <v>2</v>
      </c>
      <c r="G110" s="162">
        <v>3</v>
      </c>
      <c r="H110" s="33">
        <v>889.1</v>
      </c>
      <c r="I110" s="33">
        <v>810.1</v>
      </c>
      <c r="J110" s="33">
        <v>810.1</v>
      </c>
      <c r="K110" s="162">
        <v>37</v>
      </c>
      <c r="L110" s="14" t="s">
        <v>530</v>
      </c>
      <c r="M110" s="26">
        <v>502262</v>
      </c>
      <c r="N110" s="26"/>
      <c r="O110" s="170"/>
      <c r="P110" s="181"/>
      <c r="Q110" s="26">
        <v>502262</v>
      </c>
      <c r="R110" s="179">
        <f t="shared" si="4"/>
        <v>620</v>
      </c>
      <c r="S110" s="14">
        <v>15143.38</v>
      </c>
      <c r="T110" s="14" t="s">
        <v>643</v>
      </c>
      <c r="U110" s="102">
        <v>6.53</v>
      </c>
      <c r="V110" s="297">
        <v>2021</v>
      </c>
      <c r="W110" s="276"/>
    </row>
    <row r="111" spans="1:23" s="15" customFormat="1" ht="124.5" customHeight="1" x14ac:dyDescent="0.2">
      <c r="A111" s="89">
        <v>57</v>
      </c>
      <c r="B111" s="60" t="s">
        <v>332</v>
      </c>
      <c r="C111" s="160">
        <v>1983</v>
      </c>
      <c r="D111" s="160"/>
      <c r="E111" s="14" t="s">
        <v>520</v>
      </c>
      <c r="F111" s="162">
        <v>2</v>
      </c>
      <c r="G111" s="162">
        <v>3</v>
      </c>
      <c r="H111" s="33">
        <v>946.8</v>
      </c>
      <c r="I111" s="33">
        <v>864</v>
      </c>
      <c r="J111" s="33">
        <v>770.8</v>
      </c>
      <c r="K111" s="162">
        <v>34</v>
      </c>
      <c r="L111" s="14" t="s">
        <v>263</v>
      </c>
      <c r="M111" s="26">
        <v>443350</v>
      </c>
      <c r="N111" s="26"/>
      <c r="O111" s="170"/>
      <c r="P111" s="181"/>
      <c r="Q111" s="26">
        <v>443350</v>
      </c>
      <c r="R111" s="179">
        <f t="shared" si="4"/>
        <v>513.13657407407402</v>
      </c>
      <c r="S111" s="14">
        <v>15143.38</v>
      </c>
      <c r="T111" s="14" t="s">
        <v>643</v>
      </c>
      <c r="U111" s="102">
        <v>6.53</v>
      </c>
      <c r="V111" s="297">
        <v>2021</v>
      </c>
      <c r="W111" s="276"/>
    </row>
    <row r="112" spans="1:23" s="15" customFormat="1" ht="33" customHeight="1" x14ac:dyDescent="0.2">
      <c r="A112" s="89">
        <v>58</v>
      </c>
      <c r="B112" s="60" t="s">
        <v>333</v>
      </c>
      <c r="C112" s="160">
        <v>1967</v>
      </c>
      <c r="D112" s="160"/>
      <c r="E112" s="14" t="s">
        <v>520</v>
      </c>
      <c r="F112" s="162">
        <v>2</v>
      </c>
      <c r="G112" s="162">
        <v>4</v>
      </c>
      <c r="H112" s="33">
        <v>815.9</v>
      </c>
      <c r="I112" s="33">
        <v>741.4</v>
      </c>
      <c r="J112" s="33">
        <v>700.2</v>
      </c>
      <c r="K112" s="162">
        <v>39</v>
      </c>
      <c r="L112" s="14" t="s">
        <v>530</v>
      </c>
      <c r="M112" s="26">
        <v>459668</v>
      </c>
      <c r="N112" s="26"/>
      <c r="O112" s="170"/>
      <c r="P112" s="181"/>
      <c r="Q112" s="26">
        <v>459668</v>
      </c>
      <c r="R112" s="179">
        <f t="shared" si="4"/>
        <v>620</v>
      </c>
      <c r="S112" s="14">
        <v>15143.38</v>
      </c>
      <c r="T112" s="14" t="s">
        <v>643</v>
      </c>
      <c r="U112" s="102">
        <v>6.53</v>
      </c>
      <c r="V112" s="297">
        <v>2021</v>
      </c>
      <c r="W112" s="276"/>
    </row>
    <row r="113" spans="1:23" s="15" customFormat="1" ht="33" customHeight="1" x14ac:dyDescent="0.2">
      <c r="A113" s="89">
        <v>59</v>
      </c>
      <c r="B113" s="60" t="s">
        <v>334</v>
      </c>
      <c r="C113" s="160">
        <v>1983</v>
      </c>
      <c r="D113" s="160"/>
      <c r="E113" s="14" t="s">
        <v>553</v>
      </c>
      <c r="F113" s="162">
        <v>2</v>
      </c>
      <c r="G113" s="162">
        <v>3</v>
      </c>
      <c r="H113" s="33">
        <v>932.7</v>
      </c>
      <c r="I113" s="33">
        <v>846.9</v>
      </c>
      <c r="J113" s="33">
        <v>732.5</v>
      </c>
      <c r="K113" s="162">
        <v>58</v>
      </c>
      <c r="L113" s="14" t="s">
        <v>530</v>
      </c>
      <c r="M113" s="26">
        <v>525078</v>
      </c>
      <c r="N113" s="26"/>
      <c r="O113" s="170"/>
      <c r="P113" s="181"/>
      <c r="Q113" s="26">
        <v>525078</v>
      </c>
      <c r="R113" s="179">
        <f t="shared" si="4"/>
        <v>620</v>
      </c>
      <c r="S113" s="14">
        <v>15143.38</v>
      </c>
      <c r="T113" s="14" t="s">
        <v>643</v>
      </c>
      <c r="U113" s="102">
        <v>6.53</v>
      </c>
      <c r="V113" s="297">
        <v>2021</v>
      </c>
      <c r="W113" s="276"/>
    </row>
    <row r="114" spans="1:23" s="15" customFormat="1" x14ac:dyDescent="0.2">
      <c r="A114" s="89"/>
      <c r="B114" s="108" t="s">
        <v>337</v>
      </c>
      <c r="C114" s="14"/>
      <c r="D114" s="14"/>
      <c r="E114" s="14"/>
      <c r="F114" s="37"/>
      <c r="G114" s="37"/>
      <c r="H114" s="27">
        <f>SUM(H98:H113)</f>
        <v>19680.600000000002</v>
      </c>
      <c r="I114" s="27">
        <f t="shared" ref="I114:Q114" si="5">SUM(I98:I113)</f>
        <v>17226.300000000003</v>
      </c>
      <c r="J114" s="27">
        <f t="shared" si="5"/>
        <v>15928.100000000002</v>
      </c>
      <c r="K114" s="28">
        <f t="shared" si="5"/>
        <v>716</v>
      </c>
      <c r="L114" s="27"/>
      <c r="M114" s="27">
        <f t="shared" si="5"/>
        <v>24422907</v>
      </c>
      <c r="N114" s="27"/>
      <c r="O114" s="27"/>
      <c r="P114" s="27"/>
      <c r="Q114" s="27">
        <f t="shared" si="5"/>
        <v>24422907</v>
      </c>
      <c r="R114" s="77">
        <f>M114/I114</f>
        <v>1417.7685864056702</v>
      </c>
      <c r="S114" s="19"/>
      <c r="T114" s="18"/>
      <c r="U114" s="91"/>
      <c r="V114" s="297"/>
      <c r="W114" s="277"/>
    </row>
    <row r="115" spans="1:23" s="15" customFormat="1" ht="15" customHeight="1" x14ac:dyDescent="0.2">
      <c r="A115" s="340" t="s">
        <v>660</v>
      </c>
      <c r="B115" s="340"/>
      <c r="C115" s="340"/>
      <c r="D115" s="340"/>
      <c r="E115" s="340"/>
      <c r="F115" s="340"/>
      <c r="G115" s="340"/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40"/>
      <c r="W115" s="275"/>
    </row>
    <row r="116" spans="1:23" s="15" customFormat="1" ht="60" customHeight="1" x14ac:dyDescent="0.2">
      <c r="A116" s="89">
        <v>60</v>
      </c>
      <c r="B116" s="60" t="s">
        <v>268</v>
      </c>
      <c r="C116" s="14">
        <v>1983</v>
      </c>
      <c r="D116" s="14"/>
      <c r="E116" s="14" t="s">
        <v>520</v>
      </c>
      <c r="F116" s="37">
        <v>2</v>
      </c>
      <c r="G116" s="37">
        <v>2</v>
      </c>
      <c r="H116" s="26">
        <v>717.2</v>
      </c>
      <c r="I116" s="26">
        <v>626.4</v>
      </c>
      <c r="J116" s="26">
        <v>172.1</v>
      </c>
      <c r="K116" s="37">
        <v>38</v>
      </c>
      <c r="L116" s="14" t="s">
        <v>451</v>
      </c>
      <c r="M116" s="26">
        <v>710028</v>
      </c>
      <c r="N116" s="26"/>
      <c r="O116" s="26"/>
      <c r="P116" s="26"/>
      <c r="Q116" s="26">
        <v>710028</v>
      </c>
      <c r="R116" s="179">
        <f t="shared" ref="R116:R128" si="6">M116/I116</f>
        <v>1133.5057471264367</v>
      </c>
      <c r="S116" s="14">
        <v>15143.38</v>
      </c>
      <c r="T116" s="14" t="s">
        <v>643</v>
      </c>
      <c r="U116" s="102">
        <v>6.53</v>
      </c>
      <c r="V116" s="297">
        <v>2021</v>
      </c>
      <c r="W116" s="276"/>
    </row>
    <row r="117" spans="1:23" s="15" customFormat="1" ht="45" x14ac:dyDescent="0.2">
      <c r="A117" s="89">
        <v>61</v>
      </c>
      <c r="B117" s="60" t="s">
        <v>269</v>
      </c>
      <c r="C117" s="14">
        <v>1983</v>
      </c>
      <c r="D117" s="14"/>
      <c r="E117" s="14" t="s">
        <v>520</v>
      </c>
      <c r="F117" s="37">
        <v>2</v>
      </c>
      <c r="G117" s="37">
        <v>2</v>
      </c>
      <c r="H117" s="26">
        <v>700.6</v>
      </c>
      <c r="I117" s="26">
        <v>610.79999999999995</v>
      </c>
      <c r="J117" s="26">
        <v>143.19999999999999</v>
      </c>
      <c r="K117" s="37">
        <v>30</v>
      </c>
      <c r="L117" s="14" t="s">
        <v>530</v>
      </c>
      <c r="M117" s="26">
        <v>434372</v>
      </c>
      <c r="N117" s="26"/>
      <c r="O117" s="26"/>
      <c r="P117" s="26"/>
      <c r="Q117" s="26">
        <v>434372</v>
      </c>
      <c r="R117" s="179">
        <f t="shared" si="6"/>
        <v>711.15258677144732</v>
      </c>
      <c r="S117" s="14">
        <v>15143.38</v>
      </c>
      <c r="T117" s="14" t="s">
        <v>643</v>
      </c>
      <c r="U117" s="102">
        <v>6.53</v>
      </c>
      <c r="V117" s="297">
        <v>2021</v>
      </c>
      <c r="W117" s="276"/>
    </row>
    <row r="118" spans="1:23" s="15" customFormat="1" ht="45" x14ac:dyDescent="0.2">
      <c r="A118" s="89">
        <v>62</v>
      </c>
      <c r="B118" s="60" t="s">
        <v>270</v>
      </c>
      <c r="C118" s="14">
        <v>1983</v>
      </c>
      <c r="D118" s="14"/>
      <c r="E118" s="14" t="s">
        <v>553</v>
      </c>
      <c r="F118" s="37">
        <v>3</v>
      </c>
      <c r="G118" s="37">
        <v>3</v>
      </c>
      <c r="H118" s="26">
        <v>1431.6</v>
      </c>
      <c r="I118" s="26">
        <v>1270.5999999999999</v>
      </c>
      <c r="J118" s="26">
        <v>994.42</v>
      </c>
      <c r="K118" s="37">
        <v>77</v>
      </c>
      <c r="L118" s="14" t="s">
        <v>530</v>
      </c>
      <c r="M118" s="26">
        <v>887592</v>
      </c>
      <c r="N118" s="26"/>
      <c r="O118" s="26"/>
      <c r="P118" s="26"/>
      <c r="Q118" s="26">
        <v>887592</v>
      </c>
      <c r="R118" s="179">
        <f t="shared" si="6"/>
        <v>698.56130961750364</v>
      </c>
      <c r="S118" s="14">
        <v>15143.38</v>
      </c>
      <c r="T118" s="14" t="s">
        <v>643</v>
      </c>
      <c r="U118" s="102">
        <v>6.53</v>
      </c>
      <c r="V118" s="297">
        <v>2021</v>
      </c>
      <c r="W118" s="276"/>
    </row>
    <row r="119" spans="1:23" s="15" customFormat="1" ht="90" x14ac:dyDescent="0.2">
      <c r="A119" s="89">
        <v>63</v>
      </c>
      <c r="B119" s="60" t="s">
        <v>271</v>
      </c>
      <c r="C119" s="14">
        <v>1985</v>
      </c>
      <c r="D119" s="14"/>
      <c r="E119" s="14" t="s">
        <v>553</v>
      </c>
      <c r="F119" s="37">
        <v>3</v>
      </c>
      <c r="G119" s="37">
        <v>3</v>
      </c>
      <c r="H119" s="26">
        <v>1353.97</v>
      </c>
      <c r="I119" s="26">
        <v>1192.97</v>
      </c>
      <c r="J119" s="26">
        <v>545.66999999999996</v>
      </c>
      <c r="K119" s="37">
        <v>84</v>
      </c>
      <c r="L119" s="14" t="s">
        <v>276</v>
      </c>
      <c r="M119" s="26">
        <v>4129608.5</v>
      </c>
      <c r="N119" s="26"/>
      <c r="O119" s="26"/>
      <c r="P119" s="26"/>
      <c r="Q119" s="26">
        <v>4129608.5</v>
      </c>
      <c r="R119" s="179">
        <f t="shared" si="6"/>
        <v>3461.6197389708041</v>
      </c>
      <c r="S119" s="14">
        <v>15143.38</v>
      </c>
      <c r="T119" s="14" t="s">
        <v>643</v>
      </c>
      <c r="U119" s="102">
        <v>6.53</v>
      </c>
      <c r="V119" s="297">
        <v>2021</v>
      </c>
      <c r="W119" s="276"/>
    </row>
    <row r="120" spans="1:23" s="15" customFormat="1" ht="60" x14ac:dyDescent="0.2">
      <c r="A120" s="89">
        <v>64</v>
      </c>
      <c r="B120" s="60" t="s">
        <v>272</v>
      </c>
      <c r="C120" s="14">
        <v>1984</v>
      </c>
      <c r="D120" s="14"/>
      <c r="E120" s="14" t="s">
        <v>553</v>
      </c>
      <c r="F120" s="37">
        <v>3</v>
      </c>
      <c r="G120" s="37">
        <v>2</v>
      </c>
      <c r="H120" s="26">
        <v>1485.8</v>
      </c>
      <c r="I120" s="26">
        <v>1330</v>
      </c>
      <c r="J120" s="26">
        <v>1177.5999999999999</v>
      </c>
      <c r="K120" s="37">
        <v>60</v>
      </c>
      <c r="L120" s="14" t="s">
        <v>602</v>
      </c>
      <c r="M120" s="26">
        <v>1233214</v>
      </c>
      <c r="N120" s="26"/>
      <c r="O120" s="26"/>
      <c r="P120" s="26"/>
      <c r="Q120" s="26">
        <v>1233214</v>
      </c>
      <c r="R120" s="179">
        <f t="shared" si="6"/>
        <v>927.2285714285714</v>
      </c>
      <c r="S120" s="14">
        <v>15143.38</v>
      </c>
      <c r="T120" s="14" t="s">
        <v>643</v>
      </c>
      <c r="U120" s="102">
        <v>6.53</v>
      </c>
      <c r="V120" s="297">
        <v>2021</v>
      </c>
      <c r="W120" s="276"/>
    </row>
    <row r="121" spans="1:23" s="15" customFormat="1" ht="45" x14ac:dyDescent="0.2">
      <c r="A121" s="89">
        <v>65</v>
      </c>
      <c r="B121" s="40" t="s">
        <v>1168</v>
      </c>
      <c r="C121" s="14">
        <v>1982</v>
      </c>
      <c r="D121" s="14"/>
      <c r="E121" s="14" t="s">
        <v>553</v>
      </c>
      <c r="F121" s="37">
        <v>3</v>
      </c>
      <c r="G121" s="37">
        <v>3</v>
      </c>
      <c r="H121" s="26">
        <v>1651.4</v>
      </c>
      <c r="I121" s="26">
        <v>1505.9</v>
      </c>
      <c r="J121" s="26">
        <v>1260.9000000000001</v>
      </c>
      <c r="K121" s="37">
        <v>83</v>
      </c>
      <c r="L121" s="14" t="s">
        <v>548</v>
      </c>
      <c r="M121" s="26">
        <v>1104922</v>
      </c>
      <c r="N121" s="26"/>
      <c r="O121" s="26"/>
      <c r="P121" s="26"/>
      <c r="Q121" s="26">
        <v>1104922</v>
      </c>
      <c r="R121" s="179">
        <f t="shared" si="6"/>
        <v>733.72866724218068</v>
      </c>
      <c r="S121" s="14">
        <v>15143.38</v>
      </c>
      <c r="T121" s="14" t="s">
        <v>643</v>
      </c>
      <c r="U121" s="102">
        <v>6.53</v>
      </c>
      <c r="V121" s="297">
        <v>2021</v>
      </c>
      <c r="W121" s="276"/>
    </row>
    <row r="122" spans="1:23" s="15" customFormat="1" ht="45" x14ac:dyDescent="0.2">
      <c r="A122" s="89">
        <v>66</v>
      </c>
      <c r="B122" s="60" t="s">
        <v>1169</v>
      </c>
      <c r="C122" s="14">
        <v>1982</v>
      </c>
      <c r="D122" s="14"/>
      <c r="E122" s="14" t="s">
        <v>553</v>
      </c>
      <c r="F122" s="37">
        <v>3</v>
      </c>
      <c r="G122" s="37">
        <v>3</v>
      </c>
      <c r="H122" s="26">
        <v>1651.4</v>
      </c>
      <c r="I122" s="26">
        <v>1506.4</v>
      </c>
      <c r="J122" s="26">
        <v>1091.2</v>
      </c>
      <c r="K122" s="37">
        <v>76</v>
      </c>
      <c r="L122" s="14" t="s">
        <v>548</v>
      </c>
      <c r="M122" s="26">
        <v>1101464</v>
      </c>
      <c r="N122" s="26"/>
      <c r="O122" s="26"/>
      <c r="P122" s="26"/>
      <c r="Q122" s="26">
        <v>1101464</v>
      </c>
      <c r="R122" s="179">
        <f t="shared" si="6"/>
        <v>731.18959107806688</v>
      </c>
      <c r="S122" s="14">
        <v>15143.38</v>
      </c>
      <c r="T122" s="14" t="s">
        <v>643</v>
      </c>
      <c r="U122" s="102">
        <v>6.53</v>
      </c>
      <c r="V122" s="297">
        <v>2021</v>
      </c>
      <c r="W122" s="276"/>
    </row>
    <row r="123" spans="1:23" s="15" customFormat="1" ht="45" x14ac:dyDescent="0.2">
      <c r="A123" s="89">
        <v>67</v>
      </c>
      <c r="B123" s="40" t="s">
        <v>1170</v>
      </c>
      <c r="C123" s="14">
        <v>1982</v>
      </c>
      <c r="D123" s="14"/>
      <c r="E123" s="14" t="s">
        <v>553</v>
      </c>
      <c r="F123" s="37">
        <v>3</v>
      </c>
      <c r="G123" s="37">
        <v>3</v>
      </c>
      <c r="H123" s="26">
        <v>1787.7</v>
      </c>
      <c r="I123" s="26">
        <v>1576.8</v>
      </c>
      <c r="J123" s="26">
        <v>1266.9000000000001</v>
      </c>
      <c r="K123" s="37">
        <v>77</v>
      </c>
      <c r="L123" s="14" t="s">
        <v>548</v>
      </c>
      <c r="M123" s="26">
        <v>1106924</v>
      </c>
      <c r="N123" s="26"/>
      <c r="O123" s="26"/>
      <c r="P123" s="26"/>
      <c r="Q123" s="26">
        <v>1106924</v>
      </c>
      <c r="R123" s="179">
        <f t="shared" si="6"/>
        <v>702.00659563673264</v>
      </c>
      <c r="S123" s="14">
        <v>15143.38</v>
      </c>
      <c r="T123" s="14" t="s">
        <v>643</v>
      </c>
      <c r="U123" s="102">
        <v>6.53</v>
      </c>
      <c r="V123" s="297">
        <v>2021</v>
      </c>
      <c r="W123" s="276"/>
    </row>
    <row r="124" spans="1:23" s="15" customFormat="1" ht="45" x14ac:dyDescent="0.2">
      <c r="A124" s="89">
        <v>68</v>
      </c>
      <c r="B124" s="40" t="s">
        <v>1171</v>
      </c>
      <c r="C124" s="14">
        <v>1981</v>
      </c>
      <c r="D124" s="14"/>
      <c r="E124" s="14" t="s">
        <v>553</v>
      </c>
      <c r="F124" s="37">
        <v>3</v>
      </c>
      <c r="G124" s="37">
        <v>3</v>
      </c>
      <c r="H124" s="26">
        <v>1652.6</v>
      </c>
      <c r="I124" s="26">
        <v>1509.5</v>
      </c>
      <c r="J124" s="26">
        <v>1023</v>
      </c>
      <c r="K124" s="37">
        <v>72</v>
      </c>
      <c r="L124" s="14" t="s">
        <v>548</v>
      </c>
      <c r="M124" s="26">
        <v>1105650</v>
      </c>
      <c r="N124" s="26"/>
      <c r="O124" s="26"/>
      <c r="P124" s="26"/>
      <c r="Q124" s="26">
        <v>1105650</v>
      </c>
      <c r="R124" s="179">
        <f t="shared" si="6"/>
        <v>732.46107982775754</v>
      </c>
      <c r="S124" s="14">
        <v>15143.38</v>
      </c>
      <c r="T124" s="14" t="s">
        <v>643</v>
      </c>
      <c r="U124" s="102">
        <v>6.53</v>
      </c>
      <c r="V124" s="297">
        <v>2021</v>
      </c>
      <c r="W124" s="276"/>
    </row>
    <row r="125" spans="1:23" s="15" customFormat="1" ht="45" x14ac:dyDescent="0.2">
      <c r="A125" s="89">
        <v>69</v>
      </c>
      <c r="B125" s="40" t="s">
        <v>1172</v>
      </c>
      <c r="C125" s="14">
        <v>1984</v>
      </c>
      <c r="D125" s="14"/>
      <c r="E125" s="14" t="s">
        <v>520</v>
      </c>
      <c r="F125" s="37">
        <v>5</v>
      </c>
      <c r="G125" s="37">
        <v>1</v>
      </c>
      <c r="H125" s="26">
        <v>989.3</v>
      </c>
      <c r="I125" s="26">
        <v>903.5</v>
      </c>
      <c r="J125" s="26">
        <v>680.8</v>
      </c>
      <c r="K125" s="37">
        <v>39</v>
      </c>
      <c r="L125" s="14" t="s">
        <v>548</v>
      </c>
      <c r="M125" s="26">
        <v>531622</v>
      </c>
      <c r="N125" s="26"/>
      <c r="O125" s="26"/>
      <c r="P125" s="26"/>
      <c r="Q125" s="26">
        <v>531622</v>
      </c>
      <c r="R125" s="179">
        <f t="shared" si="6"/>
        <v>588.40287769784175</v>
      </c>
      <c r="S125" s="14">
        <v>15143.38</v>
      </c>
      <c r="T125" s="14" t="s">
        <v>643</v>
      </c>
      <c r="U125" s="102">
        <v>6.53</v>
      </c>
      <c r="V125" s="297">
        <v>2021</v>
      </c>
      <c r="W125" s="276"/>
    </row>
    <row r="126" spans="1:23" s="15" customFormat="1" ht="45" x14ac:dyDescent="0.2">
      <c r="A126" s="89">
        <v>70</v>
      </c>
      <c r="B126" s="40" t="s">
        <v>273</v>
      </c>
      <c r="C126" s="14">
        <v>1982</v>
      </c>
      <c r="D126" s="14"/>
      <c r="E126" s="14" t="s">
        <v>553</v>
      </c>
      <c r="F126" s="37">
        <v>3</v>
      </c>
      <c r="G126" s="37">
        <v>3</v>
      </c>
      <c r="H126" s="26">
        <v>1784.6</v>
      </c>
      <c r="I126" s="26">
        <v>1574.1</v>
      </c>
      <c r="J126" s="26">
        <v>1311.2</v>
      </c>
      <c r="K126" s="37">
        <v>74</v>
      </c>
      <c r="L126" s="14" t="s">
        <v>548</v>
      </c>
      <c r="M126" s="26">
        <v>1106196</v>
      </c>
      <c r="N126" s="26"/>
      <c r="O126" s="26"/>
      <c r="P126" s="26"/>
      <c r="Q126" s="26">
        <v>1106196</v>
      </c>
      <c r="R126" s="179">
        <f t="shared" si="6"/>
        <v>702.74823708785982</v>
      </c>
      <c r="S126" s="14">
        <v>15143.38</v>
      </c>
      <c r="T126" s="14" t="s">
        <v>643</v>
      </c>
      <c r="U126" s="102">
        <v>6.53</v>
      </c>
      <c r="V126" s="297">
        <v>2021</v>
      </c>
      <c r="W126" s="276"/>
    </row>
    <row r="127" spans="1:23" s="15" customFormat="1" ht="45" x14ac:dyDescent="0.2">
      <c r="A127" s="89">
        <v>71</v>
      </c>
      <c r="B127" s="40" t="s">
        <v>274</v>
      </c>
      <c r="C127" s="14">
        <v>1982</v>
      </c>
      <c r="D127" s="14"/>
      <c r="E127" s="14" t="s">
        <v>553</v>
      </c>
      <c r="F127" s="37">
        <v>3</v>
      </c>
      <c r="G127" s="37">
        <v>3</v>
      </c>
      <c r="H127" s="26">
        <v>1654.2</v>
      </c>
      <c r="I127" s="26">
        <v>1508.9</v>
      </c>
      <c r="J127" s="26">
        <v>1192.0999999999999</v>
      </c>
      <c r="K127" s="37">
        <v>59</v>
      </c>
      <c r="L127" s="14" t="s">
        <v>548</v>
      </c>
      <c r="M127" s="26">
        <v>1104922</v>
      </c>
      <c r="N127" s="26"/>
      <c r="O127" s="26"/>
      <c r="P127" s="26"/>
      <c r="Q127" s="26">
        <v>1104922</v>
      </c>
      <c r="R127" s="179">
        <f t="shared" si="6"/>
        <v>732.26986546490821</v>
      </c>
      <c r="S127" s="14">
        <v>15143.38</v>
      </c>
      <c r="T127" s="14" t="s">
        <v>643</v>
      </c>
      <c r="U127" s="102">
        <v>6.53</v>
      </c>
      <c r="V127" s="297">
        <v>2021</v>
      </c>
      <c r="W127" s="276"/>
    </row>
    <row r="128" spans="1:23" s="15" customFormat="1" ht="30" x14ac:dyDescent="0.2">
      <c r="A128" s="89">
        <v>72</v>
      </c>
      <c r="B128" s="40" t="s">
        <v>275</v>
      </c>
      <c r="C128" s="14">
        <v>1982</v>
      </c>
      <c r="D128" s="14"/>
      <c r="E128" s="14" t="s">
        <v>553</v>
      </c>
      <c r="F128" s="37">
        <v>5</v>
      </c>
      <c r="G128" s="37">
        <v>6</v>
      </c>
      <c r="H128" s="26">
        <v>4990.3</v>
      </c>
      <c r="I128" s="26">
        <v>4579.3</v>
      </c>
      <c r="J128" s="26">
        <v>4108</v>
      </c>
      <c r="K128" s="37">
        <v>165</v>
      </c>
      <c r="L128" s="14" t="s">
        <v>548</v>
      </c>
      <c r="M128" s="26">
        <v>2119572</v>
      </c>
      <c r="N128" s="26"/>
      <c r="O128" s="26"/>
      <c r="P128" s="26"/>
      <c r="Q128" s="26">
        <v>2119572</v>
      </c>
      <c r="R128" s="179">
        <f t="shared" si="6"/>
        <v>462.85938898958352</v>
      </c>
      <c r="S128" s="14">
        <v>15143.38</v>
      </c>
      <c r="T128" s="14" t="s">
        <v>433</v>
      </c>
      <c r="U128" s="102">
        <v>6.53</v>
      </c>
      <c r="V128" s="297">
        <v>2021</v>
      </c>
      <c r="W128" s="276"/>
    </row>
    <row r="129" spans="1:23" s="15" customFormat="1" x14ac:dyDescent="0.2">
      <c r="A129" s="89"/>
      <c r="B129" s="108" t="s">
        <v>398</v>
      </c>
      <c r="C129" s="14"/>
      <c r="D129" s="14"/>
      <c r="E129" s="14"/>
      <c r="F129" s="37"/>
      <c r="G129" s="37"/>
      <c r="H129" s="27">
        <f>SUM(H116:H128)</f>
        <v>21850.67</v>
      </c>
      <c r="I129" s="27">
        <f t="shared" ref="I129:Q129" si="7">SUM(I116:I128)</f>
        <v>19695.169999999998</v>
      </c>
      <c r="J129" s="27">
        <f t="shared" si="7"/>
        <v>14967.09</v>
      </c>
      <c r="K129" s="28">
        <f t="shared" si="7"/>
        <v>934</v>
      </c>
      <c r="L129" s="27"/>
      <c r="M129" s="27">
        <f t="shared" si="7"/>
        <v>16676086.5</v>
      </c>
      <c r="N129" s="27"/>
      <c r="O129" s="27"/>
      <c r="P129" s="27"/>
      <c r="Q129" s="27">
        <f t="shared" si="7"/>
        <v>16676086.5</v>
      </c>
      <c r="R129" s="20">
        <f>M129/I129</f>
        <v>846.70944703701468</v>
      </c>
      <c r="S129" s="19"/>
      <c r="T129" s="18"/>
      <c r="U129" s="91"/>
      <c r="V129" s="297"/>
      <c r="W129" s="277"/>
    </row>
    <row r="130" spans="1:23" s="15" customFormat="1" ht="15" customHeight="1" x14ac:dyDescent="0.2">
      <c r="A130" s="340" t="s">
        <v>584</v>
      </c>
      <c r="B130" s="340"/>
      <c r="C130" s="340"/>
      <c r="D130" s="340"/>
      <c r="E130" s="340"/>
      <c r="F130" s="340"/>
      <c r="G130" s="340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40"/>
      <c r="W130" s="275"/>
    </row>
    <row r="131" spans="1:23" s="15" customFormat="1" ht="45" x14ac:dyDescent="0.2">
      <c r="A131" s="89">
        <v>73</v>
      </c>
      <c r="B131" s="133" t="s">
        <v>95</v>
      </c>
      <c r="C131" s="14">
        <v>1972</v>
      </c>
      <c r="D131" s="14">
        <v>2009</v>
      </c>
      <c r="E131" s="14" t="s">
        <v>520</v>
      </c>
      <c r="F131" s="37">
        <v>2</v>
      </c>
      <c r="G131" s="37">
        <v>1</v>
      </c>
      <c r="H131" s="26">
        <v>391.2</v>
      </c>
      <c r="I131" s="26">
        <v>354.2</v>
      </c>
      <c r="J131" s="26">
        <v>221.81</v>
      </c>
      <c r="K131" s="37">
        <v>21</v>
      </c>
      <c r="L131" s="14" t="s">
        <v>548</v>
      </c>
      <c r="M131" s="26">
        <v>1203280</v>
      </c>
      <c r="N131" s="26"/>
      <c r="O131" s="26"/>
      <c r="P131" s="26"/>
      <c r="Q131" s="26">
        <v>1203280</v>
      </c>
      <c r="R131" s="19">
        <f>M131/H131</f>
        <v>3075.8691206543967</v>
      </c>
      <c r="S131" s="14">
        <v>15143.38</v>
      </c>
      <c r="T131" s="14" t="s">
        <v>643</v>
      </c>
      <c r="U131" s="102">
        <v>6.53</v>
      </c>
      <c r="V131" s="297">
        <v>2021</v>
      </c>
      <c r="W131" s="276"/>
    </row>
    <row r="132" spans="1:23" s="15" customFormat="1" x14ac:dyDescent="0.2">
      <c r="A132" s="89"/>
      <c r="B132" s="108" t="s">
        <v>586</v>
      </c>
      <c r="C132" s="22"/>
      <c r="D132" s="22"/>
      <c r="E132" s="22"/>
      <c r="F132" s="123"/>
      <c r="G132" s="123"/>
      <c r="H132" s="27">
        <f>SUM(H131)</f>
        <v>391.2</v>
      </c>
      <c r="I132" s="27">
        <f>SUM(I131)</f>
        <v>354.2</v>
      </c>
      <c r="J132" s="27">
        <f>SUM(J131)</f>
        <v>221.81</v>
      </c>
      <c r="K132" s="28">
        <f>SUM(K131)</f>
        <v>21</v>
      </c>
      <c r="L132" s="27"/>
      <c r="M132" s="27">
        <f>SUM(M131)</f>
        <v>1203280</v>
      </c>
      <c r="N132" s="20"/>
      <c r="O132" s="20"/>
      <c r="P132" s="20"/>
      <c r="Q132" s="27">
        <f>SUM(Q131)</f>
        <v>1203280</v>
      </c>
      <c r="R132" s="20">
        <f>M132/H132</f>
        <v>3075.8691206543967</v>
      </c>
      <c r="S132" s="22"/>
      <c r="T132" s="22"/>
      <c r="U132" s="101"/>
      <c r="V132" s="297"/>
      <c r="W132" s="275"/>
    </row>
    <row r="133" spans="1:23" s="15" customFormat="1" ht="15" customHeight="1" x14ac:dyDescent="0.2">
      <c r="A133" s="340" t="s">
        <v>585</v>
      </c>
      <c r="B133" s="340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275"/>
    </row>
    <row r="134" spans="1:23" s="15" customFormat="1" ht="34.5" customHeight="1" x14ac:dyDescent="0.2">
      <c r="A134" s="89">
        <v>74</v>
      </c>
      <c r="B134" s="133" t="s">
        <v>1176</v>
      </c>
      <c r="C134" s="182">
        <v>1965</v>
      </c>
      <c r="D134" s="182"/>
      <c r="E134" s="182" t="s">
        <v>520</v>
      </c>
      <c r="F134" s="321">
        <v>2</v>
      </c>
      <c r="G134" s="321">
        <v>2</v>
      </c>
      <c r="H134" s="182">
        <v>509.05</v>
      </c>
      <c r="I134" s="182">
        <v>473.45</v>
      </c>
      <c r="J134" s="182">
        <v>330.47</v>
      </c>
      <c r="K134" s="182">
        <v>17</v>
      </c>
      <c r="L134" s="14" t="s">
        <v>530</v>
      </c>
      <c r="M134" s="26">
        <v>315611</v>
      </c>
      <c r="N134" s="133"/>
      <c r="O134" s="133"/>
      <c r="P134" s="133"/>
      <c r="Q134" s="26">
        <v>315611</v>
      </c>
      <c r="R134" s="19">
        <f>M134/H134</f>
        <v>620</v>
      </c>
      <c r="S134" s="14">
        <v>15143.38</v>
      </c>
      <c r="T134" s="14" t="s">
        <v>643</v>
      </c>
      <c r="U134" s="102">
        <v>6.53</v>
      </c>
      <c r="V134" s="297">
        <v>2021</v>
      </c>
      <c r="W134" s="276"/>
    </row>
    <row r="135" spans="1:23" s="15" customFormat="1" ht="45" x14ac:dyDescent="0.2">
      <c r="A135" s="89">
        <v>75</v>
      </c>
      <c r="B135" s="133" t="s">
        <v>1177</v>
      </c>
      <c r="C135" s="182">
        <v>1963</v>
      </c>
      <c r="D135" s="182"/>
      <c r="E135" s="182" t="s">
        <v>520</v>
      </c>
      <c r="F135" s="321">
        <v>2</v>
      </c>
      <c r="G135" s="321">
        <v>2</v>
      </c>
      <c r="H135" s="182">
        <v>414.09</v>
      </c>
      <c r="I135" s="182">
        <v>369.73</v>
      </c>
      <c r="J135" s="182">
        <v>248.34</v>
      </c>
      <c r="K135" s="182">
        <v>22</v>
      </c>
      <c r="L135" s="14" t="s">
        <v>530</v>
      </c>
      <c r="M135" s="26">
        <v>256735.8</v>
      </c>
      <c r="N135" s="133"/>
      <c r="O135" s="133"/>
      <c r="P135" s="133"/>
      <c r="Q135" s="26">
        <v>256735.8</v>
      </c>
      <c r="R135" s="19">
        <f>M135/H135</f>
        <v>620</v>
      </c>
      <c r="S135" s="14">
        <v>15143.38</v>
      </c>
      <c r="T135" s="14" t="s">
        <v>643</v>
      </c>
      <c r="U135" s="102">
        <v>6.53</v>
      </c>
      <c r="V135" s="297">
        <v>2021</v>
      </c>
      <c r="W135" s="276"/>
    </row>
    <row r="136" spans="1:23" s="15" customFormat="1" ht="45" x14ac:dyDescent="0.2">
      <c r="A136" s="89">
        <v>76</v>
      </c>
      <c r="B136" s="133" t="s">
        <v>1178</v>
      </c>
      <c r="C136" s="182">
        <v>1965</v>
      </c>
      <c r="D136" s="182"/>
      <c r="E136" s="182" t="s">
        <v>520</v>
      </c>
      <c r="F136" s="321">
        <v>2</v>
      </c>
      <c r="G136" s="321">
        <v>2</v>
      </c>
      <c r="H136" s="182">
        <v>441.51</v>
      </c>
      <c r="I136" s="182">
        <v>397.25</v>
      </c>
      <c r="J136" s="182">
        <v>270.39</v>
      </c>
      <c r="K136" s="182">
        <v>16</v>
      </c>
      <c r="L136" s="14" t="s">
        <v>548</v>
      </c>
      <c r="M136" s="26">
        <v>1436500</v>
      </c>
      <c r="N136" s="133"/>
      <c r="O136" s="133"/>
      <c r="P136" s="133"/>
      <c r="Q136" s="26">
        <v>1436500</v>
      </c>
      <c r="R136" s="19">
        <f>M136/H136</f>
        <v>3253.6069398201626</v>
      </c>
      <c r="S136" s="14">
        <v>15143.38</v>
      </c>
      <c r="T136" s="14" t="s">
        <v>643</v>
      </c>
      <c r="U136" s="102">
        <v>6.53</v>
      </c>
      <c r="V136" s="297">
        <v>2021</v>
      </c>
      <c r="W136" s="276"/>
    </row>
    <row r="137" spans="1:23" s="15" customFormat="1" x14ac:dyDescent="0.2">
      <c r="A137" s="93"/>
      <c r="B137" s="108" t="s">
        <v>549</v>
      </c>
      <c r="C137" s="22"/>
      <c r="D137" s="22"/>
      <c r="E137" s="22"/>
      <c r="F137" s="123"/>
      <c r="G137" s="123"/>
      <c r="H137" s="27">
        <f>SUM(H134:H136)</f>
        <v>1364.65</v>
      </c>
      <c r="I137" s="27">
        <f t="shared" ref="I137:Q137" si="8">SUM(I134:I136)</f>
        <v>1240.43</v>
      </c>
      <c r="J137" s="27">
        <f t="shared" si="8"/>
        <v>849.2</v>
      </c>
      <c r="K137" s="28">
        <f t="shared" si="8"/>
        <v>55</v>
      </c>
      <c r="L137" s="27"/>
      <c r="M137" s="27">
        <f t="shared" si="8"/>
        <v>2008846.8</v>
      </c>
      <c r="N137" s="27"/>
      <c r="O137" s="27"/>
      <c r="P137" s="27"/>
      <c r="Q137" s="27">
        <f t="shared" si="8"/>
        <v>2008846.8</v>
      </c>
      <c r="R137" s="22">
        <v>460.52</v>
      </c>
      <c r="S137" s="22"/>
      <c r="T137" s="22"/>
      <c r="U137" s="101"/>
      <c r="V137" s="297"/>
      <c r="W137" s="275"/>
    </row>
    <row r="138" spans="1:23" s="15" customFormat="1" ht="15" customHeight="1" x14ac:dyDescent="0.2">
      <c r="A138" s="340" t="s">
        <v>649</v>
      </c>
      <c r="B138" s="340"/>
      <c r="C138" s="340"/>
      <c r="D138" s="340"/>
      <c r="E138" s="340"/>
      <c r="F138" s="340"/>
      <c r="G138" s="340"/>
      <c r="H138" s="340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  <c r="W138" s="275"/>
    </row>
    <row r="139" spans="1:23" s="15" customFormat="1" ht="45" x14ac:dyDescent="0.2">
      <c r="A139" s="89">
        <v>77</v>
      </c>
      <c r="B139" s="60" t="s">
        <v>897</v>
      </c>
      <c r="C139" s="160">
        <v>1970</v>
      </c>
      <c r="D139" s="160"/>
      <c r="E139" s="18" t="s">
        <v>520</v>
      </c>
      <c r="F139" s="162">
        <v>2</v>
      </c>
      <c r="G139" s="162">
        <v>2</v>
      </c>
      <c r="H139" s="33">
        <v>771.89</v>
      </c>
      <c r="I139" s="26">
        <v>711.17</v>
      </c>
      <c r="J139" s="26">
        <v>629.77</v>
      </c>
      <c r="K139" s="37">
        <v>28</v>
      </c>
      <c r="L139" s="14" t="s">
        <v>545</v>
      </c>
      <c r="M139" s="26">
        <v>2340639.2999999998</v>
      </c>
      <c r="N139" s="26"/>
      <c r="O139" s="26"/>
      <c r="P139" s="26"/>
      <c r="Q139" s="26">
        <v>2340639.2999999998</v>
      </c>
      <c r="R139" s="19">
        <f t="shared" ref="R139:R145" si="9">M139/I139</f>
        <v>3291.2514588635627</v>
      </c>
      <c r="S139" s="14">
        <v>15143.38</v>
      </c>
      <c r="T139" s="14" t="s">
        <v>643</v>
      </c>
      <c r="U139" s="102">
        <v>6.53</v>
      </c>
      <c r="V139" s="297">
        <v>2021</v>
      </c>
      <c r="W139" s="276"/>
    </row>
    <row r="140" spans="1:23" s="15" customFormat="1" ht="45" x14ac:dyDescent="0.2">
      <c r="A140" s="89">
        <v>78</v>
      </c>
      <c r="B140" s="60" t="s">
        <v>1179</v>
      </c>
      <c r="C140" s="160">
        <v>1982</v>
      </c>
      <c r="D140" s="160"/>
      <c r="E140" s="18" t="s">
        <v>553</v>
      </c>
      <c r="F140" s="162">
        <v>3</v>
      </c>
      <c r="G140" s="162">
        <v>3</v>
      </c>
      <c r="H140" s="33">
        <v>1487.42</v>
      </c>
      <c r="I140" s="26">
        <v>1358.87</v>
      </c>
      <c r="J140" s="26">
        <v>983.65</v>
      </c>
      <c r="K140" s="37">
        <v>84</v>
      </c>
      <c r="L140" s="14" t="s">
        <v>548</v>
      </c>
      <c r="M140" s="26">
        <v>3628500</v>
      </c>
      <c r="N140" s="26"/>
      <c r="O140" s="26"/>
      <c r="P140" s="26"/>
      <c r="Q140" s="26">
        <v>3628500</v>
      </c>
      <c r="R140" s="19">
        <f t="shared" si="9"/>
        <v>2670.2333556558024</v>
      </c>
      <c r="S140" s="14">
        <v>15143.38</v>
      </c>
      <c r="T140" s="14" t="s">
        <v>643</v>
      </c>
      <c r="U140" s="102">
        <v>6.53</v>
      </c>
      <c r="V140" s="297">
        <v>2021</v>
      </c>
      <c r="W140" s="276"/>
    </row>
    <row r="141" spans="1:23" s="15" customFormat="1" ht="45" x14ac:dyDescent="0.2">
      <c r="A141" s="89">
        <v>79</v>
      </c>
      <c r="B141" s="60" t="s">
        <v>1180</v>
      </c>
      <c r="C141" s="160">
        <v>1972</v>
      </c>
      <c r="D141" s="160">
        <v>2015</v>
      </c>
      <c r="E141" s="160" t="s">
        <v>520</v>
      </c>
      <c r="F141" s="162">
        <v>2</v>
      </c>
      <c r="G141" s="162">
        <v>2</v>
      </c>
      <c r="H141" s="33">
        <v>583.62</v>
      </c>
      <c r="I141" s="26">
        <v>537.41999999999996</v>
      </c>
      <c r="J141" s="26">
        <v>478.63</v>
      </c>
      <c r="K141" s="37">
        <v>25</v>
      </c>
      <c r="L141" s="14" t="s">
        <v>560</v>
      </c>
      <c r="M141" s="26">
        <v>1992265.2</v>
      </c>
      <c r="N141" s="26"/>
      <c r="O141" s="26"/>
      <c r="P141" s="26"/>
      <c r="Q141" s="26">
        <v>1992265.2</v>
      </c>
      <c r="R141" s="19">
        <f t="shared" si="9"/>
        <v>3707.0916601540698</v>
      </c>
      <c r="S141" s="14">
        <v>15143.38</v>
      </c>
      <c r="T141" s="14" t="s">
        <v>643</v>
      </c>
      <c r="U141" s="102">
        <v>6.53</v>
      </c>
      <c r="V141" s="297">
        <v>2021</v>
      </c>
      <c r="W141" s="276"/>
    </row>
    <row r="142" spans="1:23" s="15" customFormat="1" ht="45" x14ac:dyDescent="0.2">
      <c r="A142" s="89">
        <v>80</v>
      </c>
      <c r="B142" s="60" t="s">
        <v>898</v>
      </c>
      <c r="C142" s="160">
        <v>2006</v>
      </c>
      <c r="D142" s="160"/>
      <c r="E142" s="160" t="s">
        <v>520</v>
      </c>
      <c r="F142" s="162">
        <v>2</v>
      </c>
      <c r="G142" s="162">
        <v>1</v>
      </c>
      <c r="H142" s="33">
        <v>1098.5</v>
      </c>
      <c r="I142" s="26">
        <v>724</v>
      </c>
      <c r="J142" s="26">
        <v>265.39999999999998</v>
      </c>
      <c r="K142" s="37">
        <v>17</v>
      </c>
      <c r="L142" s="14" t="s">
        <v>548</v>
      </c>
      <c r="M142" s="26">
        <v>1527760</v>
      </c>
      <c r="N142" s="26"/>
      <c r="O142" s="26"/>
      <c r="P142" s="26"/>
      <c r="Q142" s="26">
        <v>1527760</v>
      </c>
      <c r="R142" s="19">
        <f t="shared" si="9"/>
        <v>2110.1657458563536</v>
      </c>
      <c r="S142" s="14">
        <v>15143.38</v>
      </c>
      <c r="T142" s="14" t="s">
        <v>643</v>
      </c>
      <c r="U142" s="102">
        <v>6.53</v>
      </c>
      <c r="V142" s="297">
        <v>2021</v>
      </c>
      <c r="W142" s="276"/>
    </row>
    <row r="143" spans="1:23" s="15" customFormat="1" ht="45" x14ac:dyDescent="0.2">
      <c r="A143" s="89">
        <v>81</v>
      </c>
      <c r="B143" s="60" t="s">
        <v>1182</v>
      </c>
      <c r="C143" s="162">
        <v>1972</v>
      </c>
      <c r="D143" s="160">
        <v>2015</v>
      </c>
      <c r="E143" s="160" t="s">
        <v>520</v>
      </c>
      <c r="F143" s="162">
        <v>2</v>
      </c>
      <c r="G143" s="162">
        <v>2</v>
      </c>
      <c r="H143" s="33">
        <v>648.80999999999995</v>
      </c>
      <c r="I143" s="26">
        <v>533.11</v>
      </c>
      <c r="J143" s="26">
        <v>487.81</v>
      </c>
      <c r="K143" s="37">
        <v>35</v>
      </c>
      <c r="L143" s="14" t="s">
        <v>548</v>
      </c>
      <c r="M143" s="26">
        <v>1487200</v>
      </c>
      <c r="N143" s="26"/>
      <c r="O143" s="26"/>
      <c r="P143" s="26"/>
      <c r="Q143" s="26">
        <v>1487200</v>
      </c>
      <c r="R143" s="19">
        <f>M143/I143</f>
        <v>2789.6681735476732</v>
      </c>
      <c r="S143" s="14">
        <v>15143.38</v>
      </c>
      <c r="T143" s="14" t="s">
        <v>643</v>
      </c>
      <c r="U143" s="102">
        <v>6.53</v>
      </c>
      <c r="V143" s="297">
        <v>2021</v>
      </c>
      <c r="W143" s="276"/>
    </row>
    <row r="144" spans="1:23" s="15" customFormat="1" ht="45" x14ac:dyDescent="0.2">
      <c r="A144" s="89">
        <v>82</v>
      </c>
      <c r="B144" s="60" t="s">
        <v>96</v>
      </c>
      <c r="C144" s="162">
        <v>1972</v>
      </c>
      <c r="D144" s="160">
        <v>2015</v>
      </c>
      <c r="E144" s="160" t="s">
        <v>520</v>
      </c>
      <c r="F144" s="162">
        <v>2</v>
      </c>
      <c r="G144" s="162">
        <v>2</v>
      </c>
      <c r="H144" s="33">
        <v>436.28</v>
      </c>
      <c r="I144" s="26">
        <v>406.28</v>
      </c>
      <c r="J144" s="26">
        <v>406.28</v>
      </c>
      <c r="K144" s="37">
        <v>20</v>
      </c>
      <c r="L144" s="160" t="s">
        <v>548</v>
      </c>
      <c r="M144" s="26">
        <v>980200</v>
      </c>
      <c r="N144" s="26"/>
      <c r="O144" s="26"/>
      <c r="P144" s="26"/>
      <c r="Q144" s="26">
        <v>980200</v>
      </c>
      <c r="R144" s="19">
        <f>M144/I144</f>
        <v>2412.621837156641</v>
      </c>
      <c r="S144" s="14">
        <v>15143.38</v>
      </c>
      <c r="T144" s="14" t="s">
        <v>643</v>
      </c>
      <c r="U144" s="102">
        <v>6.53</v>
      </c>
      <c r="V144" s="297">
        <v>2021</v>
      </c>
      <c r="W144" s="276"/>
    </row>
    <row r="145" spans="1:23" s="15" customFormat="1" x14ac:dyDescent="0.2">
      <c r="A145" s="89"/>
      <c r="B145" s="108" t="s">
        <v>313</v>
      </c>
      <c r="C145" s="160"/>
      <c r="D145" s="60"/>
      <c r="E145" s="160"/>
      <c r="F145" s="162"/>
      <c r="G145" s="162"/>
      <c r="H145" s="183">
        <f>SUM(H139:H144)</f>
        <v>5026.5199999999995</v>
      </c>
      <c r="I145" s="183">
        <f t="shared" ref="I145:Q145" si="10">SUM(I139:I144)</f>
        <v>4270.8500000000004</v>
      </c>
      <c r="J145" s="183">
        <f t="shared" si="10"/>
        <v>3251.54</v>
      </c>
      <c r="K145" s="184">
        <f t="shared" si="10"/>
        <v>209</v>
      </c>
      <c r="L145" s="183"/>
      <c r="M145" s="183">
        <f t="shared" si="10"/>
        <v>11956564.5</v>
      </c>
      <c r="N145" s="183"/>
      <c r="O145" s="183"/>
      <c r="P145" s="183"/>
      <c r="Q145" s="183">
        <f t="shared" si="10"/>
        <v>11956564.5</v>
      </c>
      <c r="R145" s="27">
        <f t="shared" si="9"/>
        <v>2799.5749089759647</v>
      </c>
      <c r="S145" s="26"/>
      <c r="T145" s="14"/>
      <c r="U145" s="100"/>
      <c r="V145" s="297"/>
      <c r="W145" s="272"/>
    </row>
    <row r="146" spans="1:23" s="15" customFormat="1" ht="15" customHeight="1" x14ac:dyDescent="0.2">
      <c r="A146" s="340" t="s">
        <v>554</v>
      </c>
      <c r="B146" s="340"/>
      <c r="C146" s="340"/>
      <c r="D146" s="340"/>
      <c r="E146" s="340"/>
      <c r="F146" s="340"/>
      <c r="G146" s="340"/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340"/>
      <c r="U146" s="340"/>
      <c r="V146" s="340"/>
      <c r="W146" s="275"/>
    </row>
    <row r="147" spans="1:23" s="15" customFormat="1" ht="45" x14ac:dyDescent="0.2">
      <c r="A147" s="89">
        <v>83</v>
      </c>
      <c r="B147" s="60" t="s">
        <v>97</v>
      </c>
      <c r="C147" s="160">
        <v>1985</v>
      </c>
      <c r="D147" s="160">
        <v>2015</v>
      </c>
      <c r="E147" s="160" t="s">
        <v>520</v>
      </c>
      <c r="F147" s="162">
        <v>3</v>
      </c>
      <c r="G147" s="162">
        <v>2</v>
      </c>
      <c r="H147" s="33">
        <v>1383.4</v>
      </c>
      <c r="I147" s="26">
        <v>1252.0999999999999</v>
      </c>
      <c r="J147" s="26">
        <v>1252.0999999999999</v>
      </c>
      <c r="K147" s="37">
        <v>56</v>
      </c>
      <c r="L147" s="14" t="s">
        <v>909</v>
      </c>
      <c r="M147" s="26">
        <v>1585584</v>
      </c>
      <c r="N147" s="26"/>
      <c r="O147" s="26"/>
      <c r="P147" s="26"/>
      <c r="Q147" s="26">
        <v>1585584</v>
      </c>
      <c r="R147" s="26">
        <v>830.24</v>
      </c>
      <c r="S147" s="14">
        <v>15143.38</v>
      </c>
      <c r="T147" s="14" t="s">
        <v>643</v>
      </c>
      <c r="U147" s="102">
        <v>6.53</v>
      </c>
      <c r="V147" s="297">
        <v>2021</v>
      </c>
      <c r="W147" s="276"/>
    </row>
    <row r="148" spans="1:23" s="15" customFormat="1" x14ac:dyDescent="0.2">
      <c r="A148" s="89"/>
      <c r="B148" s="108" t="s">
        <v>586</v>
      </c>
      <c r="C148" s="14"/>
      <c r="D148" s="14"/>
      <c r="E148" s="14"/>
      <c r="F148" s="37"/>
      <c r="G148" s="37"/>
      <c r="H148" s="27">
        <f>SUM(H147:H147)</f>
        <v>1383.4</v>
      </c>
      <c r="I148" s="27">
        <f>SUM(I147:I147)</f>
        <v>1252.0999999999999</v>
      </c>
      <c r="J148" s="27">
        <f>SUM(J147:J147)</f>
        <v>1252.0999999999999</v>
      </c>
      <c r="K148" s="123">
        <f>SUM(K147:K147)</f>
        <v>56</v>
      </c>
      <c r="L148" s="27"/>
      <c r="M148" s="27">
        <f>SUM(M147:M147)</f>
        <v>1585584</v>
      </c>
      <c r="N148" s="27"/>
      <c r="O148" s="27"/>
      <c r="P148" s="27"/>
      <c r="Q148" s="27">
        <f>SUM(Q147:Q147)</f>
        <v>1585584</v>
      </c>
      <c r="R148" s="27">
        <v>830.24</v>
      </c>
      <c r="S148" s="185"/>
      <c r="T148" s="40"/>
      <c r="U148" s="91"/>
      <c r="V148" s="297"/>
      <c r="W148" s="277"/>
    </row>
    <row r="149" spans="1:23" s="15" customFormat="1" ht="15" customHeight="1" x14ac:dyDescent="0.2">
      <c r="A149" s="340" t="s">
        <v>648</v>
      </c>
      <c r="B149" s="340"/>
      <c r="C149" s="340"/>
      <c r="D149" s="340"/>
      <c r="E149" s="340"/>
      <c r="F149" s="340"/>
      <c r="G149" s="340"/>
      <c r="H149" s="340"/>
      <c r="I149" s="340"/>
      <c r="J149" s="340"/>
      <c r="K149" s="340"/>
      <c r="L149" s="340"/>
      <c r="M149" s="340"/>
      <c r="N149" s="340"/>
      <c r="O149" s="340"/>
      <c r="P149" s="340"/>
      <c r="Q149" s="340"/>
      <c r="R149" s="340"/>
      <c r="S149" s="340"/>
      <c r="T149" s="340"/>
      <c r="U149" s="340"/>
      <c r="V149" s="340"/>
      <c r="W149" s="275"/>
    </row>
    <row r="150" spans="1:23" s="15" customFormat="1" ht="31.5" customHeight="1" x14ac:dyDescent="0.2">
      <c r="A150" s="89">
        <v>84</v>
      </c>
      <c r="B150" s="60" t="s">
        <v>98</v>
      </c>
      <c r="C150" s="14">
        <v>1978</v>
      </c>
      <c r="D150" s="14">
        <v>2013</v>
      </c>
      <c r="E150" s="14" t="s">
        <v>520</v>
      </c>
      <c r="F150" s="37">
        <v>2</v>
      </c>
      <c r="G150" s="37">
        <v>3</v>
      </c>
      <c r="H150" s="26">
        <v>837</v>
      </c>
      <c r="I150" s="26">
        <v>837</v>
      </c>
      <c r="J150" s="26">
        <v>738.19</v>
      </c>
      <c r="K150" s="37">
        <v>47</v>
      </c>
      <c r="L150" s="14" t="s">
        <v>557</v>
      </c>
      <c r="M150" s="26">
        <v>518940</v>
      </c>
      <c r="N150" s="26"/>
      <c r="O150" s="26"/>
      <c r="P150" s="26"/>
      <c r="Q150" s="26">
        <v>518940</v>
      </c>
      <c r="R150" s="19">
        <f>M150/I150</f>
        <v>620</v>
      </c>
      <c r="S150" s="14">
        <v>15143.38</v>
      </c>
      <c r="T150" s="14" t="s">
        <v>643</v>
      </c>
      <c r="U150" s="102">
        <v>6.53</v>
      </c>
      <c r="V150" s="297">
        <v>2021</v>
      </c>
      <c r="W150" s="276"/>
    </row>
    <row r="151" spans="1:23" s="15" customFormat="1" ht="31.5" customHeight="1" x14ac:dyDescent="0.2">
      <c r="A151" s="89">
        <v>85</v>
      </c>
      <c r="B151" s="60" t="s">
        <v>99</v>
      </c>
      <c r="C151" s="14">
        <v>1986</v>
      </c>
      <c r="D151" s="14">
        <v>2012</v>
      </c>
      <c r="E151" s="14" t="s">
        <v>520</v>
      </c>
      <c r="F151" s="37">
        <v>2</v>
      </c>
      <c r="G151" s="37">
        <v>2</v>
      </c>
      <c r="H151" s="26">
        <v>364.1</v>
      </c>
      <c r="I151" s="26">
        <v>364.1</v>
      </c>
      <c r="J151" s="26">
        <v>253.2</v>
      </c>
      <c r="K151" s="37">
        <v>14</v>
      </c>
      <c r="L151" s="14" t="s">
        <v>548</v>
      </c>
      <c r="M151" s="26">
        <v>2095600</v>
      </c>
      <c r="N151" s="26"/>
      <c r="O151" s="26"/>
      <c r="P151" s="26"/>
      <c r="Q151" s="26">
        <v>2095600</v>
      </c>
      <c r="R151" s="19">
        <f>M151/I151</f>
        <v>5755.5616588849216</v>
      </c>
      <c r="S151" s="14">
        <v>15143.38</v>
      </c>
      <c r="T151" s="14" t="s">
        <v>643</v>
      </c>
      <c r="U151" s="102">
        <v>6.53</v>
      </c>
      <c r="V151" s="297">
        <v>2021</v>
      </c>
      <c r="W151" s="276"/>
    </row>
    <row r="152" spans="1:23" s="15" customFormat="1" x14ac:dyDescent="0.2">
      <c r="A152" s="89"/>
      <c r="B152" s="106" t="s">
        <v>706</v>
      </c>
      <c r="C152" s="22" t="s">
        <v>525</v>
      </c>
      <c r="D152" s="22" t="s">
        <v>525</v>
      </c>
      <c r="E152" s="22" t="s">
        <v>525</v>
      </c>
      <c r="F152" s="123" t="s">
        <v>525</v>
      </c>
      <c r="G152" s="123" t="s">
        <v>525</v>
      </c>
      <c r="H152" s="27">
        <f>SUM(H150:H151)</f>
        <v>1201.0999999999999</v>
      </c>
      <c r="I152" s="27">
        <f>SUM(I150:I151)</f>
        <v>1201.0999999999999</v>
      </c>
      <c r="J152" s="27">
        <f>SUM(J150:J151)</f>
        <v>991.3900000000001</v>
      </c>
      <c r="K152" s="123">
        <f>SUM(K150:K151)</f>
        <v>61</v>
      </c>
      <c r="L152" s="27"/>
      <c r="M152" s="27">
        <f>SUM(M150:M151)</f>
        <v>2614540</v>
      </c>
      <c r="N152" s="27"/>
      <c r="O152" s="27"/>
      <c r="P152" s="27"/>
      <c r="Q152" s="27">
        <f>SUM(Q150:Q151)</f>
        <v>2614540</v>
      </c>
      <c r="R152" s="20">
        <f>M152/I152</f>
        <v>2176.7879443843144</v>
      </c>
      <c r="S152" s="19"/>
      <c r="T152" s="18"/>
      <c r="U152" s="91"/>
      <c r="V152" s="297"/>
      <c r="W152" s="277"/>
    </row>
    <row r="153" spans="1:23" s="15" customFormat="1" ht="15" customHeight="1" x14ac:dyDescent="0.2">
      <c r="A153" s="377" t="s">
        <v>653</v>
      </c>
      <c r="B153" s="377"/>
      <c r="C153" s="377"/>
      <c r="D153" s="377"/>
      <c r="E153" s="377"/>
      <c r="F153" s="377"/>
      <c r="G153" s="377"/>
      <c r="H153" s="377"/>
      <c r="I153" s="377"/>
      <c r="J153" s="377"/>
      <c r="K153" s="377"/>
      <c r="L153" s="377"/>
      <c r="M153" s="377"/>
      <c r="N153" s="377"/>
      <c r="O153" s="377"/>
      <c r="P153" s="377"/>
      <c r="Q153" s="377"/>
      <c r="R153" s="377"/>
      <c r="S153" s="377"/>
      <c r="T153" s="377"/>
      <c r="U153" s="377"/>
      <c r="V153" s="377"/>
      <c r="W153" s="275"/>
    </row>
    <row r="154" spans="1:23" s="15" customFormat="1" ht="90" x14ac:dyDescent="0.2">
      <c r="A154" s="89">
        <v>86</v>
      </c>
      <c r="B154" s="60" t="s">
        <v>100</v>
      </c>
      <c r="C154" s="14">
        <v>1977</v>
      </c>
      <c r="D154" s="14"/>
      <c r="E154" s="14" t="s">
        <v>553</v>
      </c>
      <c r="F154" s="37">
        <v>5</v>
      </c>
      <c r="G154" s="37">
        <v>6</v>
      </c>
      <c r="H154" s="26">
        <v>4563.6000000000004</v>
      </c>
      <c r="I154" s="26">
        <v>4563.6000000000004</v>
      </c>
      <c r="J154" s="26">
        <v>4243.8900000000003</v>
      </c>
      <c r="K154" s="37">
        <v>162</v>
      </c>
      <c r="L154" s="14" t="s">
        <v>858</v>
      </c>
      <c r="M154" s="26">
        <v>14987382</v>
      </c>
      <c r="N154" s="26"/>
      <c r="O154" s="26"/>
      <c r="P154" s="26"/>
      <c r="Q154" s="26">
        <v>14987382</v>
      </c>
      <c r="R154" s="19">
        <f>M154/I154</f>
        <v>3284.1138574809356</v>
      </c>
      <c r="S154" s="14">
        <v>15143.38</v>
      </c>
      <c r="T154" s="26" t="s">
        <v>643</v>
      </c>
      <c r="U154" s="102">
        <v>6.53</v>
      </c>
      <c r="V154" s="297">
        <v>2021</v>
      </c>
      <c r="W154" s="276"/>
    </row>
    <row r="155" spans="1:23" s="15" customFormat="1" ht="135" x14ac:dyDescent="0.2">
      <c r="A155" s="89">
        <v>87</v>
      </c>
      <c r="B155" s="60" t="s">
        <v>856</v>
      </c>
      <c r="C155" s="14">
        <v>1976</v>
      </c>
      <c r="D155" s="14"/>
      <c r="E155" s="14" t="s">
        <v>553</v>
      </c>
      <c r="F155" s="37">
        <v>5</v>
      </c>
      <c r="G155" s="37">
        <v>5</v>
      </c>
      <c r="H155" s="26">
        <v>3818.31</v>
      </c>
      <c r="I155" s="26">
        <v>3818.31</v>
      </c>
      <c r="J155" s="26">
        <v>3604.44</v>
      </c>
      <c r="K155" s="37">
        <v>143</v>
      </c>
      <c r="L155" s="14" t="s">
        <v>843</v>
      </c>
      <c r="M155" s="26">
        <v>5624443.5</v>
      </c>
      <c r="N155" s="26"/>
      <c r="O155" s="26"/>
      <c r="P155" s="26"/>
      <c r="Q155" s="26">
        <v>5624443.5</v>
      </c>
      <c r="R155" s="19">
        <f>M155/I155</f>
        <v>1473.0190843593109</v>
      </c>
      <c r="S155" s="14">
        <v>15143.38</v>
      </c>
      <c r="T155" s="26" t="s">
        <v>643</v>
      </c>
      <c r="U155" s="102">
        <v>6.53</v>
      </c>
      <c r="V155" s="297">
        <v>2021</v>
      </c>
      <c r="W155" s="276"/>
    </row>
    <row r="156" spans="1:23" s="15" customFormat="1" ht="75" x14ac:dyDescent="0.2">
      <c r="A156" s="89">
        <v>88</v>
      </c>
      <c r="B156" s="60" t="s">
        <v>857</v>
      </c>
      <c r="C156" s="14">
        <v>1954</v>
      </c>
      <c r="D156" s="14"/>
      <c r="E156" s="14" t="s">
        <v>520</v>
      </c>
      <c r="F156" s="37">
        <v>2</v>
      </c>
      <c r="G156" s="37">
        <v>3</v>
      </c>
      <c r="H156" s="26">
        <v>699.02</v>
      </c>
      <c r="I156" s="26">
        <v>699.02</v>
      </c>
      <c r="J156" s="26">
        <v>592.71</v>
      </c>
      <c r="K156" s="37">
        <v>26</v>
      </c>
      <c r="L156" s="14" t="s">
        <v>478</v>
      </c>
      <c r="M156" s="26">
        <v>2188258.6</v>
      </c>
      <c r="N156" s="26"/>
      <c r="O156" s="26"/>
      <c r="P156" s="26"/>
      <c r="Q156" s="26">
        <v>2188258.6</v>
      </c>
      <c r="R156" s="19">
        <f>M156/I156</f>
        <v>3130.4663671997941</v>
      </c>
      <c r="S156" s="14">
        <v>15143.38</v>
      </c>
      <c r="T156" s="26" t="s">
        <v>643</v>
      </c>
      <c r="U156" s="102">
        <v>6.53</v>
      </c>
      <c r="V156" s="297">
        <v>2021</v>
      </c>
      <c r="W156" s="276"/>
    </row>
    <row r="157" spans="1:23" s="15" customFormat="1" ht="60" x14ac:dyDescent="0.2">
      <c r="A157" s="89">
        <v>89</v>
      </c>
      <c r="B157" s="60" t="s">
        <v>686</v>
      </c>
      <c r="C157" s="14">
        <v>1979</v>
      </c>
      <c r="D157" s="14"/>
      <c r="E157" s="14" t="s">
        <v>520</v>
      </c>
      <c r="F157" s="37">
        <v>2</v>
      </c>
      <c r="G157" s="37">
        <v>3</v>
      </c>
      <c r="H157" s="26">
        <v>831.36</v>
      </c>
      <c r="I157" s="26">
        <v>831.36</v>
      </c>
      <c r="J157" s="26">
        <v>710.36</v>
      </c>
      <c r="K157" s="37">
        <v>19</v>
      </c>
      <c r="L157" s="14" t="s">
        <v>561</v>
      </c>
      <c r="M157" s="26">
        <v>735938.8</v>
      </c>
      <c r="N157" s="26"/>
      <c r="O157" s="26"/>
      <c r="P157" s="26"/>
      <c r="Q157" s="26">
        <v>735938.8</v>
      </c>
      <c r="R157" s="19">
        <f>M157/I157</f>
        <v>885.22276751347192</v>
      </c>
      <c r="S157" s="14">
        <v>15143.38</v>
      </c>
      <c r="T157" s="26" t="s">
        <v>643</v>
      </c>
      <c r="U157" s="102">
        <v>6.53</v>
      </c>
      <c r="V157" s="297">
        <v>2021</v>
      </c>
      <c r="W157" s="276"/>
    </row>
    <row r="158" spans="1:23" s="15" customFormat="1" x14ac:dyDescent="0.2">
      <c r="A158" s="89"/>
      <c r="B158" s="108" t="s">
        <v>314</v>
      </c>
      <c r="C158" s="14"/>
      <c r="D158" s="14"/>
      <c r="E158" s="14"/>
      <c r="F158" s="37"/>
      <c r="G158" s="37"/>
      <c r="H158" s="27">
        <f>SUM(H154:H157)</f>
        <v>9912.2900000000009</v>
      </c>
      <c r="I158" s="27">
        <f t="shared" ref="I158:Q158" si="11">SUM(I154:I157)</f>
        <v>9912.2900000000009</v>
      </c>
      <c r="J158" s="27">
        <f t="shared" si="11"/>
        <v>9151.4000000000015</v>
      </c>
      <c r="K158" s="28">
        <f t="shared" si="11"/>
        <v>350</v>
      </c>
      <c r="L158" s="27"/>
      <c r="M158" s="27">
        <f t="shared" si="11"/>
        <v>23536022.900000002</v>
      </c>
      <c r="N158" s="27"/>
      <c r="O158" s="27"/>
      <c r="P158" s="27"/>
      <c r="Q158" s="27">
        <f t="shared" si="11"/>
        <v>23536022.900000002</v>
      </c>
      <c r="R158" s="20">
        <f>M158/I158</f>
        <v>2374.4284015096409</v>
      </c>
      <c r="S158" s="52"/>
      <c r="T158" s="110"/>
      <c r="U158" s="111"/>
      <c r="V158" s="297"/>
      <c r="W158" s="279"/>
    </row>
    <row r="159" spans="1:23" s="15" customFormat="1" ht="15" customHeight="1" x14ac:dyDescent="0.2">
      <c r="A159" s="377" t="s">
        <v>654</v>
      </c>
      <c r="B159" s="377"/>
      <c r="C159" s="377"/>
      <c r="D159" s="377"/>
      <c r="E159" s="377"/>
      <c r="F159" s="377"/>
      <c r="G159" s="377"/>
      <c r="H159" s="377"/>
      <c r="I159" s="377"/>
      <c r="J159" s="377"/>
      <c r="K159" s="377"/>
      <c r="L159" s="377"/>
      <c r="M159" s="377"/>
      <c r="N159" s="377"/>
      <c r="O159" s="377"/>
      <c r="P159" s="377"/>
      <c r="Q159" s="377"/>
      <c r="R159" s="377"/>
      <c r="S159" s="377"/>
      <c r="T159" s="377"/>
      <c r="U159" s="377"/>
      <c r="V159" s="377"/>
      <c r="W159" s="280"/>
    </row>
    <row r="160" spans="1:23" s="15" customFormat="1" ht="31.5" customHeight="1" x14ac:dyDescent="0.2">
      <c r="A160" s="89">
        <v>90</v>
      </c>
      <c r="B160" s="166" t="s">
        <v>101</v>
      </c>
      <c r="C160" s="14">
        <v>1971</v>
      </c>
      <c r="D160" s="14"/>
      <c r="E160" s="14" t="s">
        <v>520</v>
      </c>
      <c r="F160" s="37">
        <v>5</v>
      </c>
      <c r="G160" s="37">
        <v>8</v>
      </c>
      <c r="H160" s="26">
        <v>6004.66</v>
      </c>
      <c r="I160" s="26">
        <v>6004.66</v>
      </c>
      <c r="J160" s="26">
        <v>5568.33</v>
      </c>
      <c r="K160" s="37">
        <v>283</v>
      </c>
      <c r="L160" s="14" t="s">
        <v>548</v>
      </c>
      <c r="M160" s="26">
        <v>2527980</v>
      </c>
      <c r="N160" s="26"/>
      <c r="O160" s="26"/>
      <c r="P160" s="26"/>
      <c r="Q160" s="26">
        <v>2527980</v>
      </c>
      <c r="R160" s="19">
        <f>M160/I160</f>
        <v>421.00302098703344</v>
      </c>
      <c r="S160" s="14">
        <v>15143.38</v>
      </c>
      <c r="T160" s="26" t="s">
        <v>643</v>
      </c>
      <c r="U160" s="102">
        <v>6.53</v>
      </c>
      <c r="V160" s="297">
        <v>2021</v>
      </c>
      <c r="W160" s="276"/>
    </row>
    <row r="161" spans="1:23" s="15" customFormat="1" ht="30" x14ac:dyDescent="0.2">
      <c r="A161" s="89">
        <v>91</v>
      </c>
      <c r="B161" s="166" t="s">
        <v>1186</v>
      </c>
      <c r="C161" s="14">
        <v>1973</v>
      </c>
      <c r="D161" s="14"/>
      <c r="E161" s="14" t="s">
        <v>520</v>
      </c>
      <c r="F161" s="37">
        <v>5</v>
      </c>
      <c r="G161" s="37">
        <v>4</v>
      </c>
      <c r="H161" s="26">
        <v>2763.98</v>
      </c>
      <c r="I161" s="26">
        <v>2763.98</v>
      </c>
      <c r="J161" s="26">
        <v>2763.98</v>
      </c>
      <c r="K161" s="37">
        <v>119</v>
      </c>
      <c r="L161" s="14" t="s">
        <v>548</v>
      </c>
      <c r="M161" s="26">
        <v>2732121.6</v>
      </c>
      <c r="N161" s="26"/>
      <c r="O161" s="26"/>
      <c r="P161" s="26"/>
      <c r="Q161" s="26">
        <v>2732121.6</v>
      </c>
      <c r="R161" s="19">
        <f t="shared" ref="R161:R196" si="12">M161/I161</f>
        <v>988.4737226752726</v>
      </c>
      <c r="S161" s="14">
        <v>15143.38</v>
      </c>
      <c r="T161" s="339" t="s">
        <v>433</v>
      </c>
      <c r="U161" s="102">
        <v>6.53</v>
      </c>
      <c r="V161" s="297">
        <v>2021</v>
      </c>
      <c r="W161" s="276"/>
    </row>
    <row r="162" spans="1:23" s="15" customFormat="1" ht="45" x14ac:dyDescent="0.2">
      <c r="A162" s="89">
        <v>92</v>
      </c>
      <c r="B162" s="166" t="s">
        <v>1187</v>
      </c>
      <c r="C162" s="14">
        <v>1970</v>
      </c>
      <c r="D162" s="14"/>
      <c r="E162" s="14" t="s">
        <v>520</v>
      </c>
      <c r="F162" s="37">
        <v>5</v>
      </c>
      <c r="G162" s="37">
        <v>4</v>
      </c>
      <c r="H162" s="26">
        <v>3438.85</v>
      </c>
      <c r="I162" s="26">
        <v>3438.85</v>
      </c>
      <c r="J162" s="26">
        <v>3118.5</v>
      </c>
      <c r="K162" s="37">
        <v>163</v>
      </c>
      <c r="L162" s="14" t="s">
        <v>548</v>
      </c>
      <c r="M162" s="26">
        <v>4157400</v>
      </c>
      <c r="N162" s="26"/>
      <c r="O162" s="26"/>
      <c r="P162" s="26"/>
      <c r="Q162" s="26">
        <v>4157400</v>
      </c>
      <c r="R162" s="19">
        <f t="shared" si="12"/>
        <v>1208.9506666472803</v>
      </c>
      <c r="S162" s="14">
        <v>15143.38</v>
      </c>
      <c r="T162" s="26" t="s">
        <v>643</v>
      </c>
      <c r="U162" s="102">
        <v>6.53</v>
      </c>
      <c r="V162" s="297">
        <v>2021</v>
      </c>
      <c r="W162" s="276"/>
    </row>
    <row r="163" spans="1:23" s="15" customFormat="1" ht="45" x14ac:dyDescent="0.2">
      <c r="A163" s="89">
        <v>93</v>
      </c>
      <c r="B163" s="166" t="s">
        <v>1188</v>
      </c>
      <c r="C163" s="14">
        <v>1972</v>
      </c>
      <c r="D163" s="14"/>
      <c r="E163" s="14" t="s">
        <v>520</v>
      </c>
      <c r="F163" s="37">
        <v>5</v>
      </c>
      <c r="G163" s="37">
        <v>6</v>
      </c>
      <c r="H163" s="26">
        <v>4361.68</v>
      </c>
      <c r="I163" s="26">
        <v>4361.68</v>
      </c>
      <c r="J163" s="26">
        <v>4052.66</v>
      </c>
      <c r="K163" s="37">
        <v>229</v>
      </c>
      <c r="L163" s="14" t="s">
        <v>548</v>
      </c>
      <c r="M163" s="26">
        <v>5428280</v>
      </c>
      <c r="N163" s="26"/>
      <c r="O163" s="26"/>
      <c r="P163" s="26"/>
      <c r="Q163" s="26">
        <v>5428280</v>
      </c>
      <c r="R163" s="19">
        <f t="shared" si="12"/>
        <v>1244.5388015627004</v>
      </c>
      <c r="S163" s="14">
        <v>15143.38</v>
      </c>
      <c r="T163" s="26" t="s">
        <v>643</v>
      </c>
      <c r="U163" s="102">
        <v>6.53</v>
      </c>
      <c r="V163" s="297">
        <v>2021</v>
      </c>
      <c r="W163" s="276"/>
    </row>
    <row r="164" spans="1:23" s="15" customFormat="1" ht="30" x14ac:dyDescent="0.2">
      <c r="A164" s="89">
        <v>94</v>
      </c>
      <c r="B164" s="166" t="s">
        <v>102</v>
      </c>
      <c r="C164" s="14">
        <v>1970</v>
      </c>
      <c r="D164" s="14"/>
      <c r="E164" s="14" t="s">
        <v>520</v>
      </c>
      <c r="F164" s="37">
        <v>5</v>
      </c>
      <c r="G164" s="37">
        <v>6</v>
      </c>
      <c r="H164" s="26">
        <v>4872.63</v>
      </c>
      <c r="I164" s="26">
        <v>4872.63</v>
      </c>
      <c r="J164" s="26">
        <v>4362.72</v>
      </c>
      <c r="K164" s="37">
        <v>217</v>
      </c>
      <c r="L164" s="14" t="s">
        <v>548</v>
      </c>
      <c r="M164" s="26">
        <v>5475600</v>
      </c>
      <c r="N164" s="26"/>
      <c r="O164" s="26"/>
      <c r="P164" s="26"/>
      <c r="Q164" s="26">
        <v>5475600</v>
      </c>
      <c r="R164" s="19">
        <f t="shared" si="12"/>
        <v>1123.746313592454</v>
      </c>
      <c r="S164" s="14">
        <v>15143.38</v>
      </c>
      <c r="T164" s="26" t="s">
        <v>433</v>
      </c>
      <c r="U164" s="102">
        <v>6.53</v>
      </c>
      <c r="V164" s="297">
        <v>2021</v>
      </c>
      <c r="W164" s="276"/>
    </row>
    <row r="165" spans="1:23" s="15" customFormat="1" ht="30" x14ac:dyDescent="0.2">
      <c r="A165" s="89">
        <v>95</v>
      </c>
      <c r="B165" s="166" t="s">
        <v>103</v>
      </c>
      <c r="C165" s="14">
        <v>1969</v>
      </c>
      <c r="D165" s="14"/>
      <c r="E165" s="14" t="s">
        <v>520</v>
      </c>
      <c r="F165" s="37">
        <v>5</v>
      </c>
      <c r="G165" s="37">
        <v>4</v>
      </c>
      <c r="H165" s="26">
        <v>3170.26</v>
      </c>
      <c r="I165" s="26">
        <v>3170.26</v>
      </c>
      <c r="J165" s="26">
        <v>2924</v>
      </c>
      <c r="K165" s="37">
        <v>151</v>
      </c>
      <c r="L165" s="14" t="s">
        <v>548</v>
      </c>
      <c r="M165" s="26">
        <v>4066140</v>
      </c>
      <c r="N165" s="26"/>
      <c r="O165" s="26"/>
      <c r="P165" s="26"/>
      <c r="Q165" s="26">
        <v>4066140</v>
      </c>
      <c r="R165" s="19">
        <f t="shared" si="12"/>
        <v>1282.5888097506197</v>
      </c>
      <c r="S165" s="14">
        <v>15143.38</v>
      </c>
      <c r="T165" s="19" t="s">
        <v>433</v>
      </c>
      <c r="U165" s="102">
        <v>6.53</v>
      </c>
      <c r="V165" s="297">
        <v>2021</v>
      </c>
      <c r="W165" s="276"/>
    </row>
    <row r="166" spans="1:23" s="15" customFormat="1" ht="45" x14ac:dyDescent="0.2">
      <c r="A166" s="89">
        <v>96</v>
      </c>
      <c r="B166" s="166" t="s">
        <v>1191</v>
      </c>
      <c r="C166" s="14">
        <v>1972</v>
      </c>
      <c r="D166" s="14"/>
      <c r="E166" s="14" t="s">
        <v>520</v>
      </c>
      <c r="F166" s="37">
        <v>5</v>
      </c>
      <c r="G166" s="37">
        <v>6</v>
      </c>
      <c r="H166" s="26">
        <v>4493.3599999999997</v>
      </c>
      <c r="I166" s="26">
        <v>4493.3599999999997</v>
      </c>
      <c r="J166" s="26">
        <v>4124.24</v>
      </c>
      <c r="K166" s="37">
        <v>231</v>
      </c>
      <c r="L166" s="14" t="s">
        <v>548</v>
      </c>
      <c r="M166" s="26">
        <v>5543200</v>
      </c>
      <c r="N166" s="26"/>
      <c r="O166" s="26"/>
      <c r="P166" s="26"/>
      <c r="Q166" s="26">
        <v>5543200</v>
      </c>
      <c r="R166" s="19">
        <f t="shared" si="12"/>
        <v>1233.6425303113929</v>
      </c>
      <c r="S166" s="14">
        <v>15143.38</v>
      </c>
      <c r="T166" s="26" t="s">
        <v>643</v>
      </c>
      <c r="U166" s="102">
        <v>6.53</v>
      </c>
      <c r="V166" s="297">
        <v>2021</v>
      </c>
      <c r="W166" s="276"/>
    </row>
    <row r="167" spans="1:23" s="15" customFormat="1" ht="45" x14ac:dyDescent="0.2">
      <c r="A167" s="89">
        <v>97</v>
      </c>
      <c r="B167" s="166" t="s">
        <v>1192</v>
      </c>
      <c r="C167" s="14">
        <v>1970</v>
      </c>
      <c r="D167" s="14"/>
      <c r="E167" s="14" t="s">
        <v>553</v>
      </c>
      <c r="F167" s="37">
        <v>5</v>
      </c>
      <c r="G167" s="37">
        <v>4</v>
      </c>
      <c r="H167" s="26">
        <v>3540.82</v>
      </c>
      <c r="I167" s="26">
        <v>3540.82</v>
      </c>
      <c r="J167" s="26">
        <v>3276.17</v>
      </c>
      <c r="K167" s="37">
        <v>181</v>
      </c>
      <c r="L167" s="14" t="s">
        <v>548</v>
      </c>
      <c r="M167" s="26">
        <v>1592136</v>
      </c>
      <c r="N167" s="26"/>
      <c r="O167" s="26"/>
      <c r="P167" s="26"/>
      <c r="Q167" s="26">
        <v>1592136</v>
      </c>
      <c r="R167" s="19">
        <f t="shared" si="12"/>
        <v>449.65177557740861</v>
      </c>
      <c r="S167" s="14">
        <v>15143.38</v>
      </c>
      <c r="T167" s="26" t="s">
        <v>643</v>
      </c>
      <c r="U167" s="102">
        <v>6.53</v>
      </c>
      <c r="V167" s="297">
        <v>2021</v>
      </c>
      <c r="W167" s="276"/>
    </row>
    <row r="168" spans="1:23" s="15" customFormat="1" ht="45" x14ac:dyDescent="0.2">
      <c r="A168" s="89">
        <v>98</v>
      </c>
      <c r="B168" s="166" t="s">
        <v>104</v>
      </c>
      <c r="C168" s="14">
        <v>1970</v>
      </c>
      <c r="D168" s="14"/>
      <c r="E168" s="14" t="s">
        <v>520</v>
      </c>
      <c r="F168" s="37">
        <v>5</v>
      </c>
      <c r="G168" s="37">
        <v>4</v>
      </c>
      <c r="H168" s="26">
        <v>3365.02</v>
      </c>
      <c r="I168" s="26">
        <v>3365.02</v>
      </c>
      <c r="J168" s="26">
        <v>3020.41</v>
      </c>
      <c r="K168" s="37">
        <v>94</v>
      </c>
      <c r="L168" s="14" t="s">
        <v>548</v>
      </c>
      <c r="M168" s="26">
        <v>2122120</v>
      </c>
      <c r="N168" s="26"/>
      <c r="O168" s="26"/>
      <c r="P168" s="26"/>
      <c r="Q168" s="26">
        <v>2122120</v>
      </c>
      <c r="R168" s="19">
        <f t="shared" si="12"/>
        <v>630.64112546136425</v>
      </c>
      <c r="S168" s="14">
        <v>15143.38</v>
      </c>
      <c r="T168" s="26" t="s">
        <v>643</v>
      </c>
      <c r="U168" s="102">
        <v>6.53</v>
      </c>
      <c r="V168" s="297">
        <v>2021</v>
      </c>
      <c r="W168" s="276"/>
    </row>
    <row r="169" spans="1:23" s="15" customFormat="1" ht="45" x14ac:dyDescent="0.2">
      <c r="A169" s="89">
        <v>99</v>
      </c>
      <c r="B169" s="166" t="s">
        <v>105</v>
      </c>
      <c r="C169" s="14">
        <v>1974</v>
      </c>
      <c r="D169" s="14"/>
      <c r="E169" s="14" t="s">
        <v>520</v>
      </c>
      <c r="F169" s="37">
        <v>2</v>
      </c>
      <c r="G169" s="37">
        <v>5</v>
      </c>
      <c r="H169" s="26">
        <v>1436.6</v>
      </c>
      <c r="I169" s="26">
        <v>1436.6</v>
      </c>
      <c r="J169" s="26">
        <v>1436.6</v>
      </c>
      <c r="K169" s="37">
        <v>61</v>
      </c>
      <c r="L169" s="14" t="s">
        <v>548</v>
      </c>
      <c r="M169" s="26">
        <v>5982600</v>
      </c>
      <c r="N169" s="26"/>
      <c r="O169" s="26"/>
      <c r="P169" s="26"/>
      <c r="Q169" s="26">
        <v>5982600</v>
      </c>
      <c r="R169" s="19">
        <f t="shared" si="12"/>
        <v>4164.4159821801477</v>
      </c>
      <c r="S169" s="14">
        <v>15143.38</v>
      </c>
      <c r="T169" s="26" t="s">
        <v>643</v>
      </c>
      <c r="U169" s="102">
        <v>6.53</v>
      </c>
      <c r="V169" s="297">
        <v>2021</v>
      </c>
      <c r="W169" s="276"/>
    </row>
    <row r="170" spans="1:23" s="15" customFormat="1" ht="45" x14ac:dyDescent="0.2">
      <c r="A170" s="89">
        <v>100</v>
      </c>
      <c r="B170" s="166" t="s">
        <v>1195</v>
      </c>
      <c r="C170" s="14">
        <v>1971</v>
      </c>
      <c r="D170" s="14"/>
      <c r="E170" s="14" t="s">
        <v>520</v>
      </c>
      <c r="F170" s="37">
        <v>5</v>
      </c>
      <c r="G170" s="37">
        <v>4</v>
      </c>
      <c r="H170" s="26">
        <v>3299.13</v>
      </c>
      <c r="I170" s="26">
        <v>3299.13</v>
      </c>
      <c r="J170" s="26">
        <v>2880.42</v>
      </c>
      <c r="K170" s="37">
        <v>171</v>
      </c>
      <c r="L170" s="14" t="s">
        <v>548</v>
      </c>
      <c r="M170" s="26">
        <v>1798706</v>
      </c>
      <c r="N170" s="26"/>
      <c r="O170" s="26"/>
      <c r="P170" s="26"/>
      <c r="Q170" s="26">
        <v>1798706</v>
      </c>
      <c r="R170" s="19">
        <f t="shared" si="12"/>
        <v>545.20616041198741</v>
      </c>
      <c r="S170" s="14">
        <v>15143.38</v>
      </c>
      <c r="T170" s="26" t="s">
        <v>643</v>
      </c>
      <c r="U170" s="102">
        <v>6.53</v>
      </c>
      <c r="V170" s="297">
        <v>2021</v>
      </c>
      <c r="W170" s="276"/>
    </row>
    <row r="171" spans="1:23" s="15" customFormat="1" ht="45" x14ac:dyDescent="0.2">
      <c r="A171" s="89">
        <v>101</v>
      </c>
      <c r="B171" s="166" t="s">
        <v>440</v>
      </c>
      <c r="C171" s="14">
        <v>1972</v>
      </c>
      <c r="D171" s="14"/>
      <c r="E171" s="14" t="s">
        <v>520</v>
      </c>
      <c r="F171" s="37">
        <v>5</v>
      </c>
      <c r="G171" s="37">
        <v>6</v>
      </c>
      <c r="H171" s="26">
        <v>4514.71</v>
      </c>
      <c r="I171" s="26">
        <v>4514.71</v>
      </c>
      <c r="J171" s="26">
        <v>4139.96</v>
      </c>
      <c r="K171" s="37">
        <v>200</v>
      </c>
      <c r="L171" s="14" t="s">
        <v>548</v>
      </c>
      <c r="M171" s="26">
        <v>2393300</v>
      </c>
      <c r="N171" s="26"/>
      <c r="O171" s="26"/>
      <c r="P171" s="26"/>
      <c r="Q171" s="26">
        <v>2393300</v>
      </c>
      <c r="R171" s="19">
        <f t="shared" si="12"/>
        <v>530.11156862788528</v>
      </c>
      <c r="S171" s="14">
        <v>15143.38</v>
      </c>
      <c r="T171" s="26" t="s">
        <v>643</v>
      </c>
      <c r="U171" s="102">
        <v>6.53</v>
      </c>
      <c r="V171" s="297">
        <v>2021</v>
      </c>
      <c r="W171" s="276"/>
    </row>
    <row r="172" spans="1:23" s="15" customFormat="1" ht="45" x14ac:dyDescent="0.2">
      <c r="A172" s="89">
        <v>102</v>
      </c>
      <c r="B172" s="166" t="s">
        <v>441</v>
      </c>
      <c r="C172" s="14">
        <v>1974</v>
      </c>
      <c r="D172" s="14"/>
      <c r="E172" s="14" t="s">
        <v>520</v>
      </c>
      <c r="F172" s="37">
        <v>5</v>
      </c>
      <c r="G172" s="37">
        <v>6</v>
      </c>
      <c r="H172" s="26">
        <v>4472.88</v>
      </c>
      <c r="I172" s="26">
        <v>4472.88</v>
      </c>
      <c r="J172" s="26">
        <v>3854.28</v>
      </c>
      <c r="K172" s="37">
        <v>92</v>
      </c>
      <c r="L172" s="14" t="s">
        <v>548</v>
      </c>
      <c r="M172" s="26">
        <v>2371460</v>
      </c>
      <c r="N172" s="26"/>
      <c r="O172" s="26"/>
      <c r="P172" s="26"/>
      <c r="Q172" s="26">
        <v>2371460</v>
      </c>
      <c r="R172" s="19">
        <f t="shared" si="12"/>
        <v>530.18636761996743</v>
      </c>
      <c r="S172" s="14">
        <v>15143.38</v>
      </c>
      <c r="T172" s="26" t="s">
        <v>643</v>
      </c>
      <c r="U172" s="102">
        <v>6.53</v>
      </c>
      <c r="V172" s="297">
        <v>2021</v>
      </c>
      <c r="W172" s="276"/>
    </row>
    <row r="173" spans="1:23" s="15" customFormat="1" ht="45" x14ac:dyDescent="0.2">
      <c r="A173" s="89">
        <v>103</v>
      </c>
      <c r="B173" s="166" t="s">
        <v>106</v>
      </c>
      <c r="C173" s="14">
        <v>1971</v>
      </c>
      <c r="D173" s="14"/>
      <c r="E173" s="14" t="s">
        <v>520</v>
      </c>
      <c r="F173" s="37">
        <v>5</v>
      </c>
      <c r="G173" s="37">
        <v>1</v>
      </c>
      <c r="H173" s="26">
        <v>3703.22</v>
      </c>
      <c r="I173" s="26">
        <v>3703.22</v>
      </c>
      <c r="J173" s="26">
        <v>2874.82</v>
      </c>
      <c r="K173" s="37">
        <v>267</v>
      </c>
      <c r="L173" s="14" t="s">
        <v>548</v>
      </c>
      <c r="M173" s="26">
        <v>1769768</v>
      </c>
      <c r="N173" s="26"/>
      <c r="O173" s="26"/>
      <c r="P173" s="26"/>
      <c r="Q173" s="26">
        <v>1769768</v>
      </c>
      <c r="R173" s="19">
        <f t="shared" si="12"/>
        <v>477.8997737104466</v>
      </c>
      <c r="S173" s="14">
        <v>15143.38</v>
      </c>
      <c r="T173" s="26" t="s">
        <v>643</v>
      </c>
      <c r="U173" s="102">
        <v>6.53</v>
      </c>
      <c r="V173" s="297">
        <v>2021</v>
      </c>
      <c r="W173" s="276"/>
    </row>
    <row r="174" spans="1:23" s="15" customFormat="1" ht="45" x14ac:dyDescent="0.2">
      <c r="A174" s="89">
        <v>104</v>
      </c>
      <c r="B174" s="166" t="s">
        <v>703</v>
      </c>
      <c r="C174" s="14">
        <v>1974</v>
      </c>
      <c r="D174" s="14"/>
      <c r="E174" s="14" t="s">
        <v>520</v>
      </c>
      <c r="F174" s="37">
        <v>5</v>
      </c>
      <c r="G174" s="37">
        <v>1</v>
      </c>
      <c r="H174" s="26">
        <v>3693.52</v>
      </c>
      <c r="I174" s="26">
        <v>3693.52</v>
      </c>
      <c r="J174" s="26">
        <v>2864.05</v>
      </c>
      <c r="K174" s="37">
        <v>224</v>
      </c>
      <c r="L174" s="14" t="s">
        <v>548</v>
      </c>
      <c r="M174" s="26">
        <v>1790006.4</v>
      </c>
      <c r="N174" s="26"/>
      <c r="O174" s="26"/>
      <c r="P174" s="26"/>
      <c r="Q174" s="26">
        <v>1790006.4</v>
      </c>
      <c r="R174" s="19">
        <f t="shared" si="12"/>
        <v>484.6342784119214</v>
      </c>
      <c r="S174" s="14">
        <v>15143.38</v>
      </c>
      <c r="T174" s="26" t="s">
        <v>643</v>
      </c>
      <c r="U174" s="102">
        <v>6.53</v>
      </c>
      <c r="V174" s="297">
        <v>2021</v>
      </c>
      <c r="W174" s="276"/>
    </row>
    <row r="175" spans="1:23" s="15" customFormat="1" ht="45" x14ac:dyDescent="0.2">
      <c r="A175" s="89">
        <v>105</v>
      </c>
      <c r="B175" s="166" t="s">
        <v>1198</v>
      </c>
      <c r="C175" s="14">
        <v>1956</v>
      </c>
      <c r="D175" s="14"/>
      <c r="E175" s="14" t="s">
        <v>520</v>
      </c>
      <c r="F175" s="37">
        <v>2</v>
      </c>
      <c r="G175" s="37">
        <v>1</v>
      </c>
      <c r="H175" s="26">
        <v>264.62</v>
      </c>
      <c r="I175" s="26">
        <v>264.62</v>
      </c>
      <c r="J175" s="26">
        <v>235.32</v>
      </c>
      <c r="K175" s="37">
        <v>17</v>
      </c>
      <c r="L175" s="14" t="s">
        <v>548</v>
      </c>
      <c r="M175" s="26">
        <v>814580</v>
      </c>
      <c r="N175" s="26"/>
      <c r="O175" s="26"/>
      <c r="P175" s="26"/>
      <c r="Q175" s="26">
        <v>814580</v>
      </c>
      <c r="R175" s="19">
        <f t="shared" si="12"/>
        <v>3078.3009598669792</v>
      </c>
      <c r="S175" s="14">
        <v>15143.38</v>
      </c>
      <c r="T175" s="26" t="s">
        <v>643</v>
      </c>
      <c r="U175" s="102">
        <v>6.53</v>
      </c>
      <c r="V175" s="297">
        <v>2021</v>
      </c>
      <c r="W175" s="276"/>
    </row>
    <row r="176" spans="1:23" s="15" customFormat="1" ht="90" x14ac:dyDescent="0.2">
      <c r="A176" s="89">
        <v>106</v>
      </c>
      <c r="B176" s="166" t="s">
        <v>107</v>
      </c>
      <c r="C176" s="14">
        <v>1976</v>
      </c>
      <c r="D176" s="14"/>
      <c r="E176" s="14" t="s">
        <v>553</v>
      </c>
      <c r="F176" s="37">
        <v>5</v>
      </c>
      <c r="G176" s="37">
        <v>6</v>
      </c>
      <c r="H176" s="26">
        <v>4617.46</v>
      </c>
      <c r="I176" s="26">
        <v>4617.46</v>
      </c>
      <c r="J176" s="26">
        <v>4231.34</v>
      </c>
      <c r="K176" s="37">
        <v>188</v>
      </c>
      <c r="L176" s="14" t="s">
        <v>596</v>
      </c>
      <c r="M176" s="26">
        <v>6048872.5999999996</v>
      </c>
      <c r="N176" s="26"/>
      <c r="O176" s="26"/>
      <c r="P176" s="26"/>
      <c r="Q176" s="26">
        <v>6048872.5999999996</v>
      </c>
      <c r="R176" s="19">
        <f t="shared" si="12"/>
        <v>1310</v>
      </c>
      <c r="S176" s="14">
        <v>15143.38</v>
      </c>
      <c r="T176" s="26" t="s">
        <v>643</v>
      </c>
      <c r="U176" s="102">
        <v>6.53</v>
      </c>
      <c r="V176" s="297">
        <v>2021</v>
      </c>
      <c r="W176" s="276"/>
    </row>
    <row r="177" spans="1:23" s="15" customFormat="1" x14ac:dyDescent="0.2">
      <c r="A177" s="89"/>
      <c r="B177" s="108" t="s">
        <v>565</v>
      </c>
      <c r="C177" s="19"/>
      <c r="D177" s="19"/>
      <c r="E177" s="19"/>
      <c r="F177" s="37"/>
      <c r="G177" s="37"/>
      <c r="H177" s="27">
        <f>SUM(H160:H176)</f>
        <v>62013.399999999987</v>
      </c>
      <c r="I177" s="27">
        <f>SUM(I160:I176)</f>
        <v>62013.399999999987</v>
      </c>
      <c r="J177" s="27">
        <f>SUM(J160:J176)</f>
        <v>55727.799999999988</v>
      </c>
      <c r="K177" s="123">
        <f>SUM(K160:K176)</f>
        <v>2888</v>
      </c>
      <c r="L177" s="27"/>
      <c r="M177" s="27">
        <f>SUM(M160:M176)</f>
        <v>56614270.600000001</v>
      </c>
      <c r="N177" s="27"/>
      <c r="O177" s="27"/>
      <c r="P177" s="27"/>
      <c r="Q177" s="27">
        <f>SUM(Q160:Q176)</f>
        <v>56614270.600000001</v>
      </c>
      <c r="R177" s="20">
        <f t="shared" si="12"/>
        <v>912.93608478167641</v>
      </c>
      <c r="S177" s="20"/>
      <c r="T177" s="18"/>
      <c r="U177" s="91"/>
      <c r="V177" s="297"/>
      <c r="W177" s="277"/>
    </row>
    <row r="178" spans="1:23" s="15" customFormat="1" ht="15" customHeight="1" x14ac:dyDescent="0.2">
      <c r="A178" s="340" t="s">
        <v>655</v>
      </c>
      <c r="B178" s="340"/>
      <c r="C178" s="340"/>
      <c r="D178" s="340"/>
      <c r="E178" s="340"/>
      <c r="F178" s="340"/>
      <c r="G178" s="340"/>
      <c r="H178" s="340"/>
      <c r="I178" s="340"/>
      <c r="J178" s="340"/>
      <c r="K178" s="340"/>
      <c r="L178" s="340"/>
      <c r="M178" s="340"/>
      <c r="N178" s="340"/>
      <c r="O178" s="340"/>
      <c r="P178" s="340"/>
      <c r="Q178" s="340"/>
      <c r="R178" s="340"/>
      <c r="S178" s="340"/>
      <c r="T178" s="340"/>
      <c r="U178" s="340"/>
      <c r="V178" s="340"/>
      <c r="W178" s="275"/>
    </row>
    <row r="179" spans="1:23" s="15" customFormat="1" ht="45" x14ac:dyDescent="0.2">
      <c r="A179" s="89">
        <v>107</v>
      </c>
      <c r="B179" s="36" t="s">
        <v>108</v>
      </c>
      <c r="C179" s="21">
        <v>1969</v>
      </c>
      <c r="D179" s="19"/>
      <c r="E179" s="21" t="s">
        <v>520</v>
      </c>
      <c r="F179" s="37">
        <v>5</v>
      </c>
      <c r="G179" s="37">
        <v>3</v>
      </c>
      <c r="H179" s="26">
        <v>3877.3</v>
      </c>
      <c r="I179" s="26">
        <v>3549.3</v>
      </c>
      <c r="J179" s="26">
        <v>2846.9</v>
      </c>
      <c r="K179" s="37">
        <v>215</v>
      </c>
      <c r="L179" s="14" t="s">
        <v>530</v>
      </c>
      <c r="M179" s="26">
        <v>2403926</v>
      </c>
      <c r="N179" s="26"/>
      <c r="O179" s="26"/>
      <c r="P179" s="26"/>
      <c r="Q179" s="26">
        <v>2403926</v>
      </c>
      <c r="R179" s="19">
        <f t="shared" si="12"/>
        <v>677.2958048065816</v>
      </c>
      <c r="S179" s="14">
        <v>15143.38</v>
      </c>
      <c r="T179" s="26" t="s">
        <v>643</v>
      </c>
      <c r="U179" s="102">
        <v>6.53</v>
      </c>
      <c r="V179" s="297">
        <v>2021</v>
      </c>
      <c r="W179" s="276"/>
    </row>
    <row r="180" spans="1:23" s="15" customFormat="1" ht="75" x14ac:dyDescent="0.2">
      <c r="A180" s="89">
        <v>108</v>
      </c>
      <c r="B180" s="36" t="s">
        <v>109</v>
      </c>
      <c r="C180" s="21">
        <v>1971</v>
      </c>
      <c r="D180" s="19"/>
      <c r="E180" s="21" t="s">
        <v>520</v>
      </c>
      <c r="F180" s="37">
        <v>5</v>
      </c>
      <c r="G180" s="37">
        <v>3</v>
      </c>
      <c r="H180" s="26">
        <v>3707.23</v>
      </c>
      <c r="I180" s="26">
        <v>3191.03</v>
      </c>
      <c r="J180" s="26">
        <v>2977.38</v>
      </c>
      <c r="K180" s="37">
        <v>251</v>
      </c>
      <c r="L180" s="14" t="s">
        <v>1095</v>
      </c>
      <c r="M180" s="26">
        <v>9616871.8000000007</v>
      </c>
      <c r="N180" s="26"/>
      <c r="O180" s="26"/>
      <c r="P180" s="26"/>
      <c r="Q180" s="26">
        <v>9616871.8000000007</v>
      </c>
      <c r="R180" s="19">
        <f t="shared" si="12"/>
        <v>3013.7202721378362</v>
      </c>
      <c r="S180" s="14">
        <v>15143.38</v>
      </c>
      <c r="T180" s="26" t="s">
        <v>643</v>
      </c>
      <c r="U180" s="102">
        <v>6.53</v>
      </c>
      <c r="V180" s="297">
        <v>2021</v>
      </c>
      <c r="W180" s="276"/>
    </row>
    <row r="181" spans="1:23" s="15" customFormat="1" ht="90" x14ac:dyDescent="0.2">
      <c r="A181" s="89">
        <v>109</v>
      </c>
      <c r="B181" s="36" t="s">
        <v>110</v>
      </c>
      <c r="C181" s="21">
        <v>1972</v>
      </c>
      <c r="D181" s="19"/>
      <c r="E181" s="21" t="s">
        <v>553</v>
      </c>
      <c r="F181" s="37">
        <v>5</v>
      </c>
      <c r="G181" s="37">
        <v>6</v>
      </c>
      <c r="H181" s="26">
        <v>5010</v>
      </c>
      <c r="I181" s="26">
        <v>4554</v>
      </c>
      <c r="J181" s="26">
        <v>4343.2</v>
      </c>
      <c r="K181" s="37">
        <v>214</v>
      </c>
      <c r="L181" s="14" t="s">
        <v>79</v>
      </c>
      <c r="M181" s="26">
        <v>12725400</v>
      </c>
      <c r="N181" s="26"/>
      <c r="O181" s="26"/>
      <c r="P181" s="26"/>
      <c r="Q181" s="26">
        <v>12725400</v>
      </c>
      <c r="R181" s="19">
        <f t="shared" si="12"/>
        <v>2794.33465085639</v>
      </c>
      <c r="S181" s="14">
        <v>15143.38</v>
      </c>
      <c r="T181" s="26" t="s">
        <v>643</v>
      </c>
      <c r="U181" s="102">
        <v>6.53</v>
      </c>
      <c r="V181" s="297">
        <v>2021</v>
      </c>
      <c r="W181" s="276"/>
    </row>
    <row r="182" spans="1:23" s="15" customFormat="1" ht="105" x14ac:dyDescent="0.2">
      <c r="A182" s="89">
        <v>110</v>
      </c>
      <c r="B182" s="36" t="s">
        <v>111</v>
      </c>
      <c r="C182" s="21">
        <v>1972</v>
      </c>
      <c r="D182" s="19"/>
      <c r="E182" s="21" t="s">
        <v>553</v>
      </c>
      <c r="F182" s="37">
        <v>5</v>
      </c>
      <c r="G182" s="37">
        <v>4</v>
      </c>
      <c r="H182" s="26">
        <v>3756.4</v>
      </c>
      <c r="I182" s="26">
        <v>3479.9</v>
      </c>
      <c r="J182" s="26">
        <v>3479.9</v>
      </c>
      <c r="K182" s="37">
        <v>189</v>
      </c>
      <c r="L182" s="14" t="s">
        <v>83</v>
      </c>
      <c r="M182" s="26">
        <v>10931124</v>
      </c>
      <c r="N182" s="26"/>
      <c r="O182" s="26"/>
      <c r="P182" s="26"/>
      <c r="Q182" s="26">
        <v>10931124</v>
      </c>
      <c r="R182" s="19">
        <f t="shared" si="12"/>
        <v>3141.2178510876747</v>
      </c>
      <c r="S182" s="14">
        <v>15143.38</v>
      </c>
      <c r="T182" s="26" t="s">
        <v>643</v>
      </c>
      <c r="U182" s="102">
        <v>6.53</v>
      </c>
      <c r="V182" s="297">
        <v>2021</v>
      </c>
      <c r="W182" s="276"/>
    </row>
    <row r="183" spans="1:23" s="15" customFormat="1" ht="105" x14ac:dyDescent="0.2">
      <c r="A183" s="89">
        <v>111</v>
      </c>
      <c r="B183" s="186" t="s">
        <v>112</v>
      </c>
      <c r="C183" s="21">
        <v>1974</v>
      </c>
      <c r="D183" s="19"/>
      <c r="E183" s="21" t="s">
        <v>553</v>
      </c>
      <c r="F183" s="37">
        <v>5</v>
      </c>
      <c r="G183" s="37">
        <v>3</v>
      </c>
      <c r="H183" s="26">
        <v>2506.4</v>
      </c>
      <c r="I183" s="26">
        <v>2296.4</v>
      </c>
      <c r="J183" s="26">
        <v>2190.1</v>
      </c>
      <c r="K183" s="37">
        <v>107</v>
      </c>
      <c r="L183" s="14" t="s">
        <v>84</v>
      </c>
      <c r="M183" s="26">
        <v>7293624</v>
      </c>
      <c r="N183" s="26"/>
      <c r="O183" s="26"/>
      <c r="P183" s="26"/>
      <c r="Q183" s="26">
        <v>7293624</v>
      </c>
      <c r="R183" s="19">
        <f t="shared" si="12"/>
        <v>3176.1121755791673</v>
      </c>
      <c r="S183" s="14">
        <v>15143.38</v>
      </c>
      <c r="T183" s="26" t="s">
        <v>643</v>
      </c>
      <c r="U183" s="102">
        <v>6.53</v>
      </c>
      <c r="V183" s="297">
        <v>2021</v>
      </c>
      <c r="W183" s="276"/>
    </row>
    <row r="184" spans="1:23" s="15" customFormat="1" ht="60" x14ac:dyDescent="0.2">
      <c r="A184" s="89">
        <v>112</v>
      </c>
      <c r="B184" s="36" t="s">
        <v>1200</v>
      </c>
      <c r="C184" s="21">
        <v>1973</v>
      </c>
      <c r="D184" s="19"/>
      <c r="E184" s="21" t="s">
        <v>520</v>
      </c>
      <c r="F184" s="37">
        <v>5</v>
      </c>
      <c r="G184" s="37">
        <v>2</v>
      </c>
      <c r="H184" s="26">
        <v>5009.8999999999996</v>
      </c>
      <c r="I184" s="26">
        <v>4153.1000000000004</v>
      </c>
      <c r="J184" s="26">
        <v>3667</v>
      </c>
      <c r="K184" s="37">
        <v>161</v>
      </c>
      <c r="L184" s="14" t="s">
        <v>81</v>
      </c>
      <c r="M184" s="26">
        <v>12579742</v>
      </c>
      <c r="N184" s="26"/>
      <c r="O184" s="26"/>
      <c r="P184" s="26"/>
      <c r="Q184" s="26">
        <v>12579742</v>
      </c>
      <c r="R184" s="19">
        <f t="shared" si="12"/>
        <v>3029.0005056463842</v>
      </c>
      <c r="S184" s="14">
        <v>15143.38</v>
      </c>
      <c r="T184" s="26" t="s">
        <v>643</v>
      </c>
      <c r="U184" s="102">
        <v>6.53</v>
      </c>
      <c r="V184" s="297">
        <v>2021</v>
      </c>
      <c r="W184" s="276"/>
    </row>
    <row r="185" spans="1:23" s="15" customFormat="1" ht="105" x14ac:dyDescent="0.2">
      <c r="A185" s="89">
        <v>113</v>
      </c>
      <c r="B185" s="36" t="s">
        <v>1201</v>
      </c>
      <c r="C185" s="21">
        <v>1973</v>
      </c>
      <c r="D185" s="19"/>
      <c r="E185" s="21" t="s">
        <v>553</v>
      </c>
      <c r="F185" s="37">
        <v>5</v>
      </c>
      <c r="G185" s="37">
        <v>4</v>
      </c>
      <c r="H185" s="26">
        <v>3304.9</v>
      </c>
      <c r="I185" s="26">
        <v>3031.8</v>
      </c>
      <c r="J185" s="26">
        <v>2887</v>
      </c>
      <c r="K185" s="37">
        <v>154</v>
      </c>
      <c r="L185" s="14" t="s">
        <v>77</v>
      </c>
      <c r="M185" s="26">
        <v>9617259</v>
      </c>
      <c r="N185" s="26"/>
      <c r="O185" s="26"/>
      <c r="P185" s="26"/>
      <c r="Q185" s="26">
        <v>9617259</v>
      </c>
      <c r="R185" s="19">
        <f t="shared" si="12"/>
        <v>3172.1284385513554</v>
      </c>
      <c r="S185" s="14">
        <v>15143.38</v>
      </c>
      <c r="T185" s="26" t="s">
        <v>113</v>
      </c>
      <c r="U185" s="102">
        <v>6.53</v>
      </c>
      <c r="V185" s="297">
        <v>2021</v>
      </c>
      <c r="W185" s="276"/>
    </row>
    <row r="186" spans="1:23" s="15" customFormat="1" ht="90" x14ac:dyDescent="0.2">
      <c r="A186" s="89">
        <v>114</v>
      </c>
      <c r="B186" s="36" t="s">
        <v>1202</v>
      </c>
      <c r="C186" s="21">
        <v>1974</v>
      </c>
      <c r="D186" s="19"/>
      <c r="E186" s="21" t="s">
        <v>520</v>
      </c>
      <c r="F186" s="37">
        <v>5</v>
      </c>
      <c r="G186" s="37">
        <v>7</v>
      </c>
      <c r="H186" s="26">
        <v>6158.91</v>
      </c>
      <c r="I186" s="26">
        <v>5652.51</v>
      </c>
      <c r="J186" s="26">
        <v>5342.9</v>
      </c>
      <c r="K186" s="37">
        <v>248</v>
      </c>
      <c r="L186" s="14" t="s">
        <v>1137</v>
      </c>
      <c r="M186" s="26">
        <v>24803931.399999999</v>
      </c>
      <c r="N186" s="26"/>
      <c r="O186" s="26"/>
      <c r="P186" s="26"/>
      <c r="Q186" s="26">
        <v>24803931.399999999</v>
      </c>
      <c r="R186" s="19">
        <f t="shared" si="12"/>
        <v>4388.1269382982073</v>
      </c>
      <c r="S186" s="14">
        <v>15143.38</v>
      </c>
      <c r="T186" s="26" t="s">
        <v>643</v>
      </c>
      <c r="U186" s="102">
        <v>6.53</v>
      </c>
      <c r="V186" s="297">
        <v>2021</v>
      </c>
      <c r="W186" s="276"/>
    </row>
    <row r="187" spans="1:23" s="15" customFormat="1" ht="120" x14ac:dyDescent="0.2">
      <c r="A187" s="89">
        <v>115</v>
      </c>
      <c r="B187" s="36" t="s">
        <v>1203</v>
      </c>
      <c r="C187" s="21">
        <v>1971</v>
      </c>
      <c r="D187" s="19"/>
      <c r="E187" s="21" t="s">
        <v>520</v>
      </c>
      <c r="F187" s="37">
        <v>9</v>
      </c>
      <c r="G187" s="37">
        <v>1</v>
      </c>
      <c r="H187" s="26">
        <v>2419.3000000000002</v>
      </c>
      <c r="I187" s="26">
        <v>2166.3000000000002</v>
      </c>
      <c r="J187" s="26">
        <v>2046.1</v>
      </c>
      <c r="K187" s="37">
        <v>98</v>
      </c>
      <c r="L187" s="14" t="s">
        <v>254</v>
      </c>
      <c r="M187" s="26">
        <v>3659966</v>
      </c>
      <c r="N187" s="26"/>
      <c r="O187" s="26"/>
      <c r="P187" s="26"/>
      <c r="Q187" s="26">
        <v>3659966</v>
      </c>
      <c r="R187" s="19">
        <f t="shared" si="12"/>
        <v>1689.5009924756496</v>
      </c>
      <c r="S187" s="14">
        <v>15143.38</v>
      </c>
      <c r="T187" s="26" t="s">
        <v>643</v>
      </c>
      <c r="U187" s="102">
        <v>6.53</v>
      </c>
      <c r="V187" s="297">
        <v>2021</v>
      </c>
      <c r="W187" s="276"/>
    </row>
    <row r="188" spans="1:23" s="15" customFormat="1" ht="105" x14ac:dyDescent="0.2">
      <c r="A188" s="89">
        <v>116</v>
      </c>
      <c r="B188" s="186" t="s">
        <v>1204</v>
      </c>
      <c r="C188" s="21">
        <v>1968</v>
      </c>
      <c r="D188" s="19"/>
      <c r="E188" s="21" t="s">
        <v>520</v>
      </c>
      <c r="F188" s="37">
        <v>5</v>
      </c>
      <c r="G188" s="37">
        <v>1</v>
      </c>
      <c r="H188" s="26">
        <v>1771.25</v>
      </c>
      <c r="I188" s="26">
        <v>1645.25</v>
      </c>
      <c r="J188" s="26">
        <v>1326.35</v>
      </c>
      <c r="K188" s="37">
        <v>131</v>
      </c>
      <c r="L188" s="14" t="s">
        <v>1025</v>
      </c>
      <c r="M188" s="26">
        <v>5154337.5</v>
      </c>
      <c r="N188" s="26"/>
      <c r="O188" s="26"/>
      <c r="P188" s="26"/>
      <c r="Q188" s="26">
        <v>5154337.5</v>
      </c>
      <c r="R188" s="19">
        <f t="shared" si="12"/>
        <v>3132.8597477586991</v>
      </c>
      <c r="S188" s="14">
        <v>15143.38</v>
      </c>
      <c r="T188" s="26" t="s">
        <v>643</v>
      </c>
      <c r="U188" s="102">
        <v>6.53</v>
      </c>
      <c r="V188" s="297">
        <v>2021</v>
      </c>
      <c r="W188" s="276"/>
    </row>
    <row r="189" spans="1:23" s="15" customFormat="1" ht="105" x14ac:dyDescent="0.2">
      <c r="A189" s="89">
        <v>117</v>
      </c>
      <c r="B189" s="36" t="s">
        <v>1205</v>
      </c>
      <c r="C189" s="21">
        <v>1972</v>
      </c>
      <c r="D189" s="19"/>
      <c r="E189" s="21" t="s">
        <v>553</v>
      </c>
      <c r="F189" s="37">
        <v>5</v>
      </c>
      <c r="G189" s="37">
        <v>6</v>
      </c>
      <c r="H189" s="26">
        <v>6170</v>
      </c>
      <c r="I189" s="26">
        <v>5758.2</v>
      </c>
      <c r="J189" s="26">
        <v>5101.8999999999996</v>
      </c>
      <c r="K189" s="37">
        <v>343</v>
      </c>
      <c r="L189" s="14" t="s">
        <v>85</v>
      </c>
      <c r="M189" s="26">
        <v>17954700</v>
      </c>
      <c r="N189" s="26"/>
      <c r="O189" s="26"/>
      <c r="P189" s="26"/>
      <c r="Q189" s="26">
        <v>17954700</v>
      </c>
      <c r="R189" s="19">
        <f t="shared" si="12"/>
        <v>3118.1098259872879</v>
      </c>
      <c r="S189" s="14">
        <v>15143.38</v>
      </c>
      <c r="T189" s="26" t="s">
        <v>643</v>
      </c>
      <c r="U189" s="102">
        <v>6.53</v>
      </c>
      <c r="V189" s="297">
        <v>2021</v>
      </c>
      <c r="W189" s="276"/>
    </row>
    <row r="190" spans="1:23" s="15" customFormat="1" ht="105" x14ac:dyDescent="0.2">
      <c r="A190" s="89">
        <v>118</v>
      </c>
      <c r="B190" s="186" t="s">
        <v>1206</v>
      </c>
      <c r="C190" s="21">
        <v>1974</v>
      </c>
      <c r="D190" s="19"/>
      <c r="E190" s="21" t="s">
        <v>553</v>
      </c>
      <c r="F190" s="37">
        <v>5</v>
      </c>
      <c r="G190" s="37">
        <v>3</v>
      </c>
      <c r="H190" s="26">
        <v>3291.7</v>
      </c>
      <c r="I190" s="26">
        <v>3059.7</v>
      </c>
      <c r="J190" s="26">
        <v>3006.2</v>
      </c>
      <c r="K190" s="37">
        <v>161</v>
      </c>
      <c r="L190" s="14" t="s">
        <v>85</v>
      </c>
      <c r="M190" s="26">
        <v>9578847</v>
      </c>
      <c r="N190" s="26"/>
      <c r="O190" s="26"/>
      <c r="P190" s="26"/>
      <c r="Q190" s="26">
        <v>9578847</v>
      </c>
      <c r="R190" s="19">
        <f t="shared" si="12"/>
        <v>3130.6490832434556</v>
      </c>
      <c r="S190" s="14">
        <v>15143.38</v>
      </c>
      <c r="T190" s="26" t="s">
        <v>643</v>
      </c>
      <c r="U190" s="102">
        <v>6.53</v>
      </c>
      <c r="V190" s="297">
        <v>2021</v>
      </c>
      <c r="W190" s="276"/>
    </row>
    <row r="191" spans="1:23" s="15" customFormat="1" ht="75" x14ac:dyDescent="0.2">
      <c r="A191" s="89">
        <v>119</v>
      </c>
      <c r="B191" s="36" t="s">
        <v>1207</v>
      </c>
      <c r="C191" s="21">
        <v>1974</v>
      </c>
      <c r="D191" s="19"/>
      <c r="E191" s="21" t="s">
        <v>553</v>
      </c>
      <c r="F191" s="37">
        <v>5</v>
      </c>
      <c r="G191" s="37">
        <v>4</v>
      </c>
      <c r="H191" s="26">
        <v>3752.9</v>
      </c>
      <c r="I191" s="26">
        <v>3503</v>
      </c>
      <c r="J191" s="26">
        <v>3036.5</v>
      </c>
      <c r="K191" s="37">
        <v>218</v>
      </c>
      <c r="L191" s="14" t="s">
        <v>86</v>
      </c>
      <c r="M191" s="26">
        <v>13979347</v>
      </c>
      <c r="N191" s="26"/>
      <c r="O191" s="26"/>
      <c r="P191" s="26"/>
      <c r="Q191" s="26">
        <v>13979347</v>
      </c>
      <c r="R191" s="19">
        <f t="shared" si="12"/>
        <v>3990.6785612332287</v>
      </c>
      <c r="S191" s="14">
        <v>15143.38</v>
      </c>
      <c r="T191" s="26" t="s">
        <v>643</v>
      </c>
      <c r="U191" s="102">
        <v>6.53</v>
      </c>
      <c r="V191" s="297">
        <v>2021</v>
      </c>
      <c r="W191" s="276"/>
    </row>
    <row r="192" spans="1:23" s="15" customFormat="1" ht="105" x14ac:dyDescent="0.2">
      <c r="A192" s="89">
        <v>120</v>
      </c>
      <c r="B192" s="36" t="s">
        <v>1208</v>
      </c>
      <c r="C192" s="21">
        <v>1972</v>
      </c>
      <c r="D192" s="19"/>
      <c r="E192" s="21" t="s">
        <v>553</v>
      </c>
      <c r="F192" s="37">
        <v>5</v>
      </c>
      <c r="G192" s="37">
        <v>6</v>
      </c>
      <c r="H192" s="26">
        <v>6325.93</v>
      </c>
      <c r="I192" s="26">
        <v>5564.53</v>
      </c>
      <c r="J192" s="26">
        <v>4957.2299999999996</v>
      </c>
      <c r="K192" s="37">
        <v>340</v>
      </c>
      <c r="L192" s="14" t="s">
        <v>87</v>
      </c>
      <c r="M192" s="26">
        <v>18408456.300000001</v>
      </c>
      <c r="N192" s="26"/>
      <c r="O192" s="26"/>
      <c r="P192" s="26"/>
      <c r="Q192" s="26">
        <v>18408456.300000001</v>
      </c>
      <c r="R192" s="19">
        <f t="shared" si="12"/>
        <v>3308.1781030922652</v>
      </c>
      <c r="S192" s="14">
        <v>15143.38</v>
      </c>
      <c r="T192" s="26" t="s">
        <v>643</v>
      </c>
      <c r="U192" s="102">
        <v>6.53</v>
      </c>
      <c r="V192" s="297">
        <v>2021</v>
      </c>
      <c r="W192" s="276"/>
    </row>
    <row r="193" spans="1:23" s="15" customFormat="1" ht="105" x14ac:dyDescent="0.2">
      <c r="A193" s="89">
        <v>121</v>
      </c>
      <c r="B193" s="36" t="s">
        <v>1219</v>
      </c>
      <c r="C193" s="21">
        <v>1967</v>
      </c>
      <c r="D193" s="19"/>
      <c r="E193" s="21" t="s">
        <v>553</v>
      </c>
      <c r="F193" s="37">
        <v>5</v>
      </c>
      <c r="G193" s="37">
        <v>6</v>
      </c>
      <c r="H193" s="26">
        <v>5519.4</v>
      </c>
      <c r="I193" s="26">
        <v>5144.3999999999996</v>
      </c>
      <c r="J193" s="26">
        <v>4573.3999999999996</v>
      </c>
      <c r="K193" s="37">
        <v>279</v>
      </c>
      <c r="L193" s="14" t="s">
        <v>88</v>
      </c>
      <c r="M193" s="26">
        <v>16061454</v>
      </c>
      <c r="N193" s="26"/>
      <c r="O193" s="26"/>
      <c r="P193" s="26"/>
      <c r="Q193" s="26">
        <v>16061454</v>
      </c>
      <c r="R193" s="19">
        <f t="shared" si="12"/>
        <v>3122.1238628411479</v>
      </c>
      <c r="S193" s="14">
        <v>15143.38</v>
      </c>
      <c r="T193" s="26" t="s">
        <v>643</v>
      </c>
      <c r="U193" s="102">
        <v>6.53</v>
      </c>
      <c r="V193" s="297">
        <v>2021</v>
      </c>
      <c r="W193" s="276"/>
    </row>
    <row r="194" spans="1:23" s="15" customFormat="1" ht="105" x14ac:dyDescent="0.2">
      <c r="A194" s="89">
        <v>122</v>
      </c>
      <c r="B194" s="36" t="s">
        <v>1217</v>
      </c>
      <c r="C194" s="21">
        <v>1969</v>
      </c>
      <c r="D194" s="19"/>
      <c r="E194" s="21" t="s">
        <v>553</v>
      </c>
      <c r="F194" s="37">
        <v>5</v>
      </c>
      <c r="G194" s="37">
        <v>4</v>
      </c>
      <c r="H194" s="26">
        <v>3616.9</v>
      </c>
      <c r="I194" s="26">
        <v>3360.9</v>
      </c>
      <c r="J194" s="26">
        <v>3074.4</v>
      </c>
      <c r="K194" s="37">
        <v>162</v>
      </c>
      <c r="L194" s="14" t="s">
        <v>89</v>
      </c>
      <c r="M194" s="26">
        <v>10525179</v>
      </c>
      <c r="N194" s="26"/>
      <c r="O194" s="26"/>
      <c r="P194" s="26"/>
      <c r="Q194" s="26">
        <v>10525179</v>
      </c>
      <c r="R194" s="19">
        <f t="shared" si="12"/>
        <v>3131.6549138623582</v>
      </c>
      <c r="S194" s="14">
        <v>15143.38</v>
      </c>
      <c r="T194" s="26" t="s">
        <v>643</v>
      </c>
      <c r="U194" s="102">
        <v>6.53</v>
      </c>
      <c r="V194" s="297">
        <v>2021</v>
      </c>
      <c r="W194" s="276"/>
    </row>
    <row r="195" spans="1:23" s="15" customFormat="1" ht="105" x14ac:dyDescent="0.2">
      <c r="A195" s="89">
        <v>123</v>
      </c>
      <c r="B195" s="36" t="s">
        <v>1218</v>
      </c>
      <c r="C195" s="21">
        <v>1969</v>
      </c>
      <c r="D195" s="19"/>
      <c r="E195" s="21" t="s">
        <v>553</v>
      </c>
      <c r="F195" s="37">
        <v>5</v>
      </c>
      <c r="G195" s="37">
        <v>4</v>
      </c>
      <c r="H195" s="26">
        <v>3745.9</v>
      </c>
      <c r="I195" s="26">
        <v>3512.9</v>
      </c>
      <c r="J195" s="26">
        <v>3404.4</v>
      </c>
      <c r="K195" s="37">
        <v>174</v>
      </c>
      <c r="L195" s="14" t="s">
        <v>83</v>
      </c>
      <c r="M195" s="26">
        <v>10900569</v>
      </c>
      <c r="N195" s="26"/>
      <c r="O195" s="26"/>
      <c r="P195" s="26"/>
      <c r="Q195" s="26">
        <v>10900569</v>
      </c>
      <c r="R195" s="19"/>
      <c r="S195" s="14">
        <v>15143.38</v>
      </c>
      <c r="T195" s="26" t="s">
        <v>643</v>
      </c>
      <c r="U195" s="102">
        <v>6.53</v>
      </c>
      <c r="V195" s="297">
        <v>2021</v>
      </c>
      <c r="W195" s="276"/>
    </row>
    <row r="196" spans="1:23" s="15" customFormat="1" ht="20.25" customHeight="1" x14ac:dyDescent="0.2">
      <c r="A196" s="89"/>
      <c r="B196" s="108" t="s">
        <v>565</v>
      </c>
      <c r="C196" s="14"/>
      <c r="D196" s="14"/>
      <c r="E196" s="14"/>
      <c r="F196" s="37"/>
      <c r="G196" s="37"/>
      <c r="H196" s="27">
        <f>SUM(H179:H195)</f>
        <v>69944.320000000007</v>
      </c>
      <c r="I196" s="27">
        <f t="shared" ref="I196:Q196" si="13">SUM(I179:I195)</f>
        <v>63623.219999999994</v>
      </c>
      <c r="J196" s="27">
        <f t="shared" si="13"/>
        <v>58260.859999999993</v>
      </c>
      <c r="K196" s="28">
        <f t="shared" si="13"/>
        <v>3445</v>
      </c>
      <c r="L196" s="27"/>
      <c r="M196" s="27">
        <f t="shared" si="13"/>
        <v>196194734</v>
      </c>
      <c r="N196" s="27"/>
      <c r="O196" s="27"/>
      <c r="P196" s="27"/>
      <c r="Q196" s="27">
        <f t="shared" si="13"/>
        <v>196194734</v>
      </c>
      <c r="R196" s="27">
        <f t="shared" si="12"/>
        <v>3083.6970213076297</v>
      </c>
      <c r="S196" s="19"/>
      <c r="T196" s="26"/>
      <c r="U196" s="109"/>
      <c r="V196" s="297"/>
      <c r="W196" s="281"/>
    </row>
    <row r="197" spans="1:23" s="15" customFormat="1" x14ac:dyDescent="0.2">
      <c r="A197" s="342" t="s">
        <v>618</v>
      </c>
      <c r="B197" s="343"/>
      <c r="C197" s="343"/>
      <c r="D197" s="343"/>
      <c r="E197" s="343"/>
      <c r="F197" s="343"/>
      <c r="G197" s="343"/>
      <c r="H197" s="343"/>
      <c r="I197" s="343"/>
      <c r="J197" s="343"/>
      <c r="K197" s="343"/>
      <c r="L197" s="343"/>
      <c r="M197" s="343"/>
      <c r="N197" s="343"/>
      <c r="O197" s="343"/>
      <c r="P197" s="343"/>
      <c r="Q197" s="344"/>
      <c r="R197" s="343"/>
      <c r="S197" s="343"/>
      <c r="T197" s="343"/>
      <c r="U197" s="345"/>
      <c r="V197" s="297"/>
      <c r="W197" s="275"/>
    </row>
    <row r="198" spans="1:23" s="15" customFormat="1" ht="120" x14ac:dyDescent="0.2">
      <c r="A198" s="165">
        <v>124</v>
      </c>
      <c r="B198" s="36" t="s">
        <v>461</v>
      </c>
      <c r="C198" s="21">
        <v>1982</v>
      </c>
      <c r="D198" s="21"/>
      <c r="E198" s="21" t="s">
        <v>520</v>
      </c>
      <c r="F198" s="37">
        <v>5</v>
      </c>
      <c r="G198" s="37">
        <v>4</v>
      </c>
      <c r="H198" s="26">
        <v>3511.18</v>
      </c>
      <c r="I198" s="26">
        <v>273.12</v>
      </c>
      <c r="J198" s="26">
        <v>3163.58</v>
      </c>
      <c r="K198" s="21">
        <v>126</v>
      </c>
      <c r="L198" s="19" t="s">
        <v>625</v>
      </c>
      <c r="M198" s="26">
        <v>9597490</v>
      </c>
      <c r="N198" s="19"/>
      <c r="O198" s="19"/>
      <c r="P198" s="19"/>
      <c r="Q198" s="26">
        <v>9597490</v>
      </c>
      <c r="R198" s="19">
        <f>M198/H198</f>
        <v>2733.4087116012283</v>
      </c>
      <c r="S198" s="14">
        <v>15143.38</v>
      </c>
      <c r="T198" s="19" t="s">
        <v>643</v>
      </c>
      <c r="U198" s="102">
        <v>6.53</v>
      </c>
      <c r="V198" s="297">
        <v>2021</v>
      </c>
      <c r="W198" s="276"/>
    </row>
    <row r="199" spans="1:23" s="15" customFormat="1" ht="45" x14ac:dyDescent="0.2">
      <c r="A199" s="165">
        <v>125</v>
      </c>
      <c r="B199" s="36" t="s">
        <v>1038</v>
      </c>
      <c r="C199" s="21">
        <v>1994</v>
      </c>
      <c r="D199" s="21" t="s">
        <v>1034</v>
      </c>
      <c r="E199" s="21" t="s">
        <v>520</v>
      </c>
      <c r="F199" s="37">
        <v>3</v>
      </c>
      <c r="G199" s="37">
        <v>1</v>
      </c>
      <c r="H199" s="26">
        <v>416.97</v>
      </c>
      <c r="I199" s="26">
        <v>389.21</v>
      </c>
      <c r="J199" s="26">
        <v>389.21</v>
      </c>
      <c r="K199" s="21">
        <v>9</v>
      </c>
      <c r="L199" s="19" t="s">
        <v>548</v>
      </c>
      <c r="M199" s="26">
        <v>672620</v>
      </c>
      <c r="N199" s="19"/>
      <c r="O199" s="19"/>
      <c r="P199" s="19"/>
      <c r="Q199" s="26">
        <v>672620</v>
      </c>
      <c r="R199" s="19">
        <f>M199/I199</f>
        <v>1728.1673132756096</v>
      </c>
      <c r="S199" s="14">
        <v>15143.38</v>
      </c>
      <c r="T199" s="19" t="s">
        <v>643</v>
      </c>
      <c r="U199" s="102">
        <v>6.53</v>
      </c>
      <c r="V199" s="297">
        <v>2021</v>
      </c>
      <c r="W199" s="276"/>
    </row>
    <row r="200" spans="1:23" s="15" customFormat="1" ht="45" x14ac:dyDescent="0.2">
      <c r="A200" s="165">
        <v>126</v>
      </c>
      <c r="B200" s="36" t="s">
        <v>1211</v>
      </c>
      <c r="C200" s="21">
        <v>1969</v>
      </c>
      <c r="D200" s="21" t="s">
        <v>1035</v>
      </c>
      <c r="E200" s="21" t="s">
        <v>553</v>
      </c>
      <c r="F200" s="37">
        <v>5</v>
      </c>
      <c r="G200" s="37">
        <v>4</v>
      </c>
      <c r="H200" s="26">
        <v>3771.75</v>
      </c>
      <c r="I200" s="26">
        <v>3491.75</v>
      </c>
      <c r="J200" s="26">
        <v>3000.7</v>
      </c>
      <c r="K200" s="21">
        <v>149</v>
      </c>
      <c r="L200" s="19" t="s">
        <v>530</v>
      </c>
      <c r="M200" s="26">
        <v>2338206</v>
      </c>
      <c r="N200" s="19"/>
      <c r="O200" s="19"/>
      <c r="P200" s="19"/>
      <c r="Q200" s="26">
        <v>2338206</v>
      </c>
      <c r="R200" s="19">
        <f t="shared" ref="R200:R207" si="14">M200/I200</f>
        <v>669.63728789289041</v>
      </c>
      <c r="S200" s="14">
        <v>620</v>
      </c>
      <c r="T200" s="19" t="s">
        <v>643</v>
      </c>
      <c r="U200" s="102">
        <v>6.53</v>
      </c>
      <c r="V200" s="297">
        <v>2021</v>
      </c>
      <c r="W200" s="276"/>
    </row>
    <row r="201" spans="1:23" s="15" customFormat="1" ht="75" x14ac:dyDescent="0.2">
      <c r="A201" s="165">
        <v>127</v>
      </c>
      <c r="B201" s="36" t="s">
        <v>1212</v>
      </c>
      <c r="C201" s="21">
        <v>1976</v>
      </c>
      <c r="D201" s="21"/>
      <c r="E201" s="21" t="s">
        <v>520</v>
      </c>
      <c r="F201" s="37">
        <v>5</v>
      </c>
      <c r="G201" s="37">
        <v>4</v>
      </c>
      <c r="H201" s="26">
        <v>3593.6</v>
      </c>
      <c r="I201" s="26">
        <v>3235.99</v>
      </c>
      <c r="J201" s="26">
        <v>3235.99</v>
      </c>
      <c r="K201" s="21">
        <v>143</v>
      </c>
      <c r="L201" s="19" t="s">
        <v>439</v>
      </c>
      <c r="M201" s="26">
        <v>4304422</v>
      </c>
      <c r="N201" s="19"/>
      <c r="O201" s="19"/>
      <c r="P201" s="19"/>
      <c r="Q201" s="26">
        <v>4304422</v>
      </c>
      <c r="R201" s="19">
        <f t="shared" si="14"/>
        <v>1330.1716012719446</v>
      </c>
      <c r="S201" s="14">
        <v>3760</v>
      </c>
      <c r="T201" s="19" t="s">
        <v>433</v>
      </c>
      <c r="U201" s="102">
        <v>6.53</v>
      </c>
      <c r="V201" s="297">
        <v>2021</v>
      </c>
      <c r="W201" s="276"/>
    </row>
    <row r="202" spans="1:23" s="15" customFormat="1" ht="30" x14ac:dyDescent="0.2">
      <c r="A202" s="165">
        <v>128</v>
      </c>
      <c r="B202" s="36" t="s">
        <v>1213</v>
      </c>
      <c r="C202" s="21">
        <v>1991</v>
      </c>
      <c r="D202" s="21"/>
      <c r="E202" s="21" t="s">
        <v>520</v>
      </c>
      <c r="F202" s="37">
        <v>5</v>
      </c>
      <c r="G202" s="37">
        <v>4</v>
      </c>
      <c r="H202" s="26">
        <v>3686.1</v>
      </c>
      <c r="I202" s="26">
        <v>3485.1</v>
      </c>
      <c r="J202" s="26">
        <v>3485.1</v>
      </c>
      <c r="K202" s="21">
        <v>137</v>
      </c>
      <c r="L202" s="19" t="s">
        <v>548</v>
      </c>
      <c r="M202" s="26">
        <v>1961960</v>
      </c>
      <c r="N202" s="19"/>
      <c r="O202" s="19"/>
      <c r="P202" s="19"/>
      <c r="Q202" s="26">
        <v>1961960</v>
      </c>
      <c r="R202" s="19">
        <f t="shared" si="14"/>
        <v>562.95658661157495</v>
      </c>
      <c r="S202" s="14">
        <v>1820</v>
      </c>
      <c r="T202" s="19" t="s">
        <v>433</v>
      </c>
      <c r="U202" s="102">
        <v>6.53</v>
      </c>
      <c r="V202" s="297">
        <v>2021</v>
      </c>
      <c r="W202" s="276"/>
    </row>
    <row r="203" spans="1:23" s="15" customFormat="1" ht="30" x14ac:dyDescent="0.2">
      <c r="A203" s="165">
        <v>129</v>
      </c>
      <c r="B203" s="36" t="s">
        <v>1214</v>
      </c>
      <c r="C203" s="21">
        <v>1988</v>
      </c>
      <c r="D203" s="21"/>
      <c r="E203" s="21" t="s">
        <v>520</v>
      </c>
      <c r="F203" s="37">
        <v>5</v>
      </c>
      <c r="G203" s="37">
        <v>8</v>
      </c>
      <c r="H203" s="26">
        <v>6810.44</v>
      </c>
      <c r="I203" s="26">
        <v>6084</v>
      </c>
      <c r="J203" s="26">
        <v>6084</v>
      </c>
      <c r="K203" s="21">
        <v>173</v>
      </c>
      <c r="L203" s="19" t="s">
        <v>548</v>
      </c>
      <c r="M203" s="26">
        <v>3650920</v>
      </c>
      <c r="N203" s="19"/>
      <c r="O203" s="19"/>
      <c r="P203" s="19"/>
      <c r="Q203" s="26">
        <v>3650920</v>
      </c>
      <c r="R203" s="19">
        <f t="shared" si="14"/>
        <v>600.08547008547009</v>
      </c>
      <c r="S203" s="14">
        <v>1820</v>
      </c>
      <c r="T203" s="19" t="s">
        <v>433</v>
      </c>
      <c r="U203" s="102">
        <v>6.53</v>
      </c>
      <c r="V203" s="297">
        <v>2021</v>
      </c>
      <c r="W203" s="276"/>
    </row>
    <row r="204" spans="1:23" s="15" customFormat="1" ht="45" x14ac:dyDescent="0.2">
      <c r="A204" s="165">
        <v>130</v>
      </c>
      <c r="B204" s="36" t="s">
        <v>576</v>
      </c>
      <c r="C204" s="21">
        <v>1969</v>
      </c>
      <c r="D204" s="21" t="s">
        <v>1035</v>
      </c>
      <c r="E204" s="21" t="s">
        <v>520</v>
      </c>
      <c r="F204" s="37">
        <v>5</v>
      </c>
      <c r="G204" s="37">
        <v>4</v>
      </c>
      <c r="H204" s="26">
        <v>3454.24</v>
      </c>
      <c r="I204" s="26">
        <v>3424.54</v>
      </c>
      <c r="J204" s="26">
        <v>2542.7399999999998</v>
      </c>
      <c r="K204" s="21">
        <v>68</v>
      </c>
      <c r="L204" s="19" t="s">
        <v>530</v>
      </c>
      <c r="M204" s="26">
        <v>1977676</v>
      </c>
      <c r="N204" s="19"/>
      <c r="O204" s="19"/>
      <c r="P204" s="19"/>
      <c r="Q204" s="26">
        <v>1977676</v>
      </c>
      <c r="R204" s="19">
        <f t="shared" si="14"/>
        <v>577.50121184159036</v>
      </c>
      <c r="S204" s="14">
        <v>620</v>
      </c>
      <c r="T204" s="19" t="s">
        <v>643</v>
      </c>
      <c r="U204" s="102">
        <v>6.53</v>
      </c>
      <c r="V204" s="297">
        <v>2021</v>
      </c>
      <c r="W204" s="276"/>
    </row>
    <row r="205" spans="1:23" s="15" customFormat="1" ht="45" x14ac:dyDescent="0.2">
      <c r="A205" s="165">
        <v>131</v>
      </c>
      <c r="B205" s="36" t="s">
        <v>435</v>
      </c>
      <c r="C205" s="21">
        <v>1979</v>
      </c>
      <c r="D205" s="21" t="s">
        <v>1036</v>
      </c>
      <c r="E205" s="21" t="s">
        <v>520</v>
      </c>
      <c r="F205" s="37">
        <v>5</v>
      </c>
      <c r="G205" s="37">
        <v>2</v>
      </c>
      <c r="H205" s="26">
        <v>1922.6</v>
      </c>
      <c r="I205" s="26">
        <v>1599.6</v>
      </c>
      <c r="J205" s="26">
        <v>1300.2</v>
      </c>
      <c r="K205" s="21">
        <v>75</v>
      </c>
      <c r="L205" s="19" t="s">
        <v>473</v>
      </c>
      <c r="M205" s="26">
        <v>1097152</v>
      </c>
      <c r="N205" s="19"/>
      <c r="O205" s="19"/>
      <c r="P205" s="19"/>
      <c r="Q205" s="26">
        <v>1097152</v>
      </c>
      <c r="R205" s="19">
        <f t="shared" si="14"/>
        <v>685.89147286821708</v>
      </c>
      <c r="S205" s="14">
        <v>620</v>
      </c>
      <c r="T205" s="19" t="s">
        <v>643</v>
      </c>
      <c r="U205" s="102">
        <v>6.53</v>
      </c>
      <c r="V205" s="297">
        <v>2021</v>
      </c>
      <c r="W205" s="276"/>
    </row>
    <row r="206" spans="1:23" s="15" customFormat="1" ht="45" x14ac:dyDescent="0.2">
      <c r="A206" s="165">
        <v>132</v>
      </c>
      <c r="B206" s="36" t="s">
        <v>436</v>
      </c>
      <c r="C206" s="21">
        <v>1958</v>
      </c>
      <c r="D206" s="21" t="s">
        <v>1037</v>
      </c>
      <c r="E206" s="21" t="s">
        <v>605</v>
      </c>
      <c r="F206" s="37">
        <v>2</v>
      </c>
      <c r="G206" s="37">
        <v>1</v>
      </c>
      <c r="H206" s="26">
        <v>293.79000000000002</v>
      </c>
      <c r="I206" s="26">
        <v>196.15</v>
      </c>
      <c r="J206" s="26">
        <v>196.15</v>
      </c>
      <c r="K206" s="21">
        <v>17</v>
      </c>
      <c r="L206" s="19" t="s">
        <v>548</v>
      </c>
      <c r="M206" s="26">
        <v>872040</v>
      </c>
      <c r="N206" s="19"/>
      <c r="O206" s="19"/>
      <c r="P206" s="19"/>
      <c r="Q206" s="26">
        <v>872040</v>
      </c>
      <c r="R206" s="19">
        <f t="shared" si="14"/>
        <v>4445.7812898292123</v>
      </c>
      <c r="S206" s="14" t="s">
        <v>437</v>
      </c>
      <c r="T206" s="19" t="s">
        <v>643</v>
      </c>
      <c r="U206" s="102">
        <v>6.53</v>
      </c>
      <c r="V206" s="297">
        <v>2021</v>
      </c>
      <c r="W206" s="276"/>
    </row>
    <row r="207" spans="1:23" s="15" customFormat="1" ht="60" x14ac:dyDescent="0.2">
      <c r="A207" s="165">
        <v>133</v>
      </c>
      <c r="B207" s="36" t="s">
        <v>114</v>
      </c>
      <c r="C207" s="21">
        <v>1984</v>
      </c>
      <c r="D207" s="21"/>
      <c r="E207" s="21" t="s">
        <v>520</v>
      </c>
      <c r="F207" s="37">
        <v>2</v>
      </c>
      <c r="G207" s="37">
        <v>3</v>
      </c>
      <c r="H207" s="26">
        <v>1025</v>
      </c>
      <c r="I207" s="26">
        <v>907.9</v>
      </c>
      <c r="J207" s="26">
        <v>907.9</v>
      </c>
      <c r="K207" s="21">
        <v>35</v>
      </c>
      <c r="L207" s="19" t="s">
        <v>561</v>
      </c>
      <c r="M207" s="26">
        <v>850252</v>
      </c>
      <c r="N207" s="19"/>
      <c r="O207" s="19"/>
      <c r="P207" s="19"/>
      <c r="Q207" s="26">
        <v>850252</v>
      </c>
      <c r="R207" s="19">
        <f t="shared" si="14"/>
        <v>936.50402026654922</v>
      </c>
      <c r="S207" s="14">
        <v>1820</v>
      </c>
      <c r="T207" s="19" t="s">
        <v>643</v>
      </c>
      <c r="U207" s="102">
        <v>6.53</v>
      </c>
      <c r="V207" s="297">
        <v>2021</v>
      </c>
      <c r="W207" s="276"/>
    </row>
    <row r="208" spans="1:23" s="15" customFormat="1" x14ac:dyDescent="0.2">
      <c r="A208" s="112"/>
      <c r="B208" s="103" t="s">
        <v>438</v>
      </c>
      <c r="C208" s="36"/>
      <c r="D208" s="36"/>
      <c r="E208" s="36"/>
      <c r="F208" s="120"/>
      <c r="G208" s="120"/>
      <c r="H208" s="20">
        <f>SUM(H198:H207)</f>
        <v>28485.67</v>
      </c>
      <c r="I208" s="20">
        <f t="shared" ref="I208:Q208" si="15">SUM(I198:I207)</f>
        <v>23087.360000000001</v>
      </c>
      <c r="J208" s="20">
        <f t="shared" si="15"/>
        <v>24305.570000000003</v>
      </c>
      <c r="K208" s="157">
        <f t="shared" si="15"/>
        <v>932</v>
      </c>
      <c r="L208" s="20"/>
      <c r="M208" s="27">
        <f t="shared" si="15"/>
        <v>27322738</v>
      </c>
      <c r="N208" s="27"/>
      <c r="O208" s="27"/>
      <c r="P208" s="27"/>
      <c r="Q208" s="27">
        <f t="shared" si="15"/>
        <v>27322738</v>
      </c>
      <c r="R208" s="20">
        <f>M208/I208</f>
        <v>1183.4500783112492</v>
      </c>
      <c r="S208" s="36"/>
      <c r="T208" s="36"/>
      <c r="U208" s="36"/>
      <c r="V208" s="297"/>
      <c r="W208" s="282"/>
    </row>
    <row r="209" spans="1:23" s="15" customFormat="1" ht="15" customHeight="1" x14ac:dyDescent="0.2">
      <c r="A209" s="340" t="s">
        <v>656</v>
      </c>
      <c r="B209" s="340"/>
      <c r="C209" s="340"/>
      <c r="D209" s="340"/>
      <c r="E209" s="340"/>
      <c r="F209" s="340"/>
      <c r="G209" s="340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340"/>
      <c r="W209" s="275"/>
    </row>
    <row r="210" spans="1:23" s="15" customFormat="1" ht="45" x14ac:dyDescent="0.2">
      <c r="A210" s="89">
        <v>134</v>
      </c>
      <c r="B210" s="36" t="s">
        <v>940</v>
      </c>
      <c r="C210" s="21">
        <v>1972</v>
      </c>
      <c r="D210" s="21">
        <v>2013</v>
      </c>
      <c r="E210" s="19" t="s">
        <v>553</v>
      </c>
      <c r="F210" s="37">
        <v>5</v>
      </c>
      <c r="G210" s="37">
        <v>9</v>
      </c>
      <c r="H210" s="26">
        <v>7572.7</v>
      </c>
      <c r="I210" s="26">
        <v>6921.9</v>
      </c>
      <c r="J210" s="26">
        <v>6399.83</v>
      </c>
      <c r="K210" s="37">
        <v>336</v>
      </c>
      <c r="L210" s="19" t="s">
        <v>606</v>
      </c>
      <c r="M210" s="26">
        <v>11075040</v>
      </c>
      <c r="N210" s="26"/>
      <c r="O210" s="26"/>
      <c r="P210" s="26"/>
      <c r="Q210" s="26">
        <v>11075040</v>
      </c>
      <c r="R210" s="26">
        <v>1600</v>
      </c>
      <c r="S210" s="14">
        <v>15143.38</v>
      </c>
      <c r="T210" s="14" t="s">
        <v>643</v>
      </c>
      <c r="U210" s="102">
        <v>6.53</v>
      </c>
      <c r="V210" s="297">
        <v>2021</v>
      </c>
      <c r="W210" s="276"/>
    </row>
    <row r="211" spans="1:23" s="15" customFormat="1" ht="60" x14ac:dyDescent="0.2">
      <c r="A211" s="89">
        <v>135</v>
      </c>
      <c r="B211" s="36" t="s">
        <v>941</v>
      </c>
      <c r="C211" s="21">
        <v>1975</v>
      </c>
      <c r="D211" s="21"/>
      <c r="E211" s="19" t="s">
        <v>520</v>
      </c>
      <c r="F211" s="37">
        <v>9</v>
      </c>
      <c r="G211" s="37" t="s">
        <v>615</v>
      </c>
      <c r="H211" s="26">
        <v>5168.1000000000004</v>
      </c>
      <c r="I211" s="26">
        <v>4596.6000000000004</v>
      </c>
      <c r="J211" s="26">
        <v>4179.8</v>
      </c>
      <c r="K211" s="37">
        <v>251</v>
      </c>
      <c r="L211" s="19" t="s">
        <v>1000</v>
      </c>
      <c r="M211" s="26">
        <v>12768302.000000002</v>
      </c>
      <c r="N211" s="26"/>
      <c r="O211" s="26"/>
      <c r="P211" s="26"/>
      <c r="Q211" s="26">
        <v>12768302.000000002</v>
      </c>
      <c r="R211" s="26">
        <v>2777.7709611451946</v>
      </c>
      <c r="S211" s="14">
        <v>15143.38</v>
      </c>
      <c r="T211" s="14" t="s">
        <v>643</v>
      </c>
      <c r="U211" s="102">
        <v>6.53</v>
      </c>
      <c r="V211" s="297">
        <v>2021</v>
      </c>
      <c r="W211" s="276"/>
    </row>
    <row r="212" spans="1:23" s="15" customFormat="1" ht="45" x14ac:dyDescent="0.2">
      <c r="A212" s="89">
        <v>136</v>
      </c>
      <c r="B212" s="36" t="s">
        <v>942</v>
      </c>
      <c r="C212" s="18" t="s">
        <v>943</v>
      </c>
      <c r="D212" s="21"/>
      <c r="E212" s="18" t="s">
        <v>520</v>
      </c>
      <c r="F212" s="37" t="s">
        <v>610</v>
      </c>
      <c r="G212" s="37" t="s">
        <v>615</v>
      </c>
      <c r="H212" s="26">
        <v>3632.5</v>
      </c>
      <c r="I212" s="26">
        <v>3392.5</v>
      </c>
      <c r="J212" s="26">
        <v>3224.9</v>
      </c>
      <c r="K212" s="37">
        <v>222</v>
      </c>
      <c r="L212" s="18" t="s">
        <v>548</v>
      </c>
      <c r="M212" s="26">
        <v>5395600</v>
      </c>
      <c r="N212" s="26"/>
      <c r="O212" s="26"/>
      <c r="P212" s="26"/>
      <c r="Q212" s="26">
        <v>5395600</v>
      </c>
      <c r="R212" s="26">
        <v>1590.4495210022108</v>
      </c>
      <c r="S212" s="14">
        <v>15143.38</v>
      </c>
      <c r="T212" s="14" t="s">
        <v>643</v>
      </c>
      <c r="U212" s="102">
        <v>6.53</v>
      </c>
      <c r="V212" s="297">
        <v>2021</v>
      </c>
      <c r="W212" s="276"/>
    </row>
    <row r="213" spans="1:23" s="15" customFormat="1" ht="105" x14ac:dyDescent="0.2">
      <c r="A213" s="89">
        <v>137</v>
      </c>
      <c r="B213" s="36" t="s">
        <v>115</v>
      </c>
      <c r="C213" s="18" t="s">
        <v>542</v>
      </c>
      <c r="D213" s="21"/>
      <c r="E213" s="19" t="s">
        <v>553</v>
      </c>
      <c r="F213" s="37" t="s">
        <v>610</v>
      </c>
      <c r="G213" s="37" t="s">
        <v>609</v>
      </c>
      <c r="H213" s="26">
        <v>3370.7</v>
      </c>
      <c r="I213" s="26">
        <v>3024.7</v>
      </c>
      <c r="J213" s="26">
        <v>2873</v>
      </c>
      <c r="K213" s="37">
        <v>154</v>
      </c>
      <c r="L213" s="18" t="s">
        <v>1001</v>
      </c>
      <c r="M213" s="26">
        <v>9558052</v>
      </c>
      <c r="N213" s="170"/>
      <c r="O213" s="170"/>
      <c r="P213" s="170"/>
      <c r="Q213" s="26">
        <v>9558052</v>
      </c>
      <c r="R213" s="26">
        <v>3160</v>
      </c>
      <c r="S213" s="14">
        <v>15143.38</v>
      </c>
      <c r="T213" s="14" t="s">
        <v>643</v>
      </c>
      <c r="U213" s="102">
        <v>6.53</v>
      </c>
      <c r="V213" s="297">
        <v>2021</v>
      </c>
      <c r="W213" s="276"/>
    </row>
    <row r="214" spans="1:23" s="15" customFormat="1" ht="45" x14ac:dyDescent="0.2">
      <c r="A214" s="89">
        <v>138</v>
      </c>
      <c r="B214" s="36" t="s">
        <v>116</v>
      </c>
      <c r="C214" s="18" t="s">
        <v>541</v>
      </c>
      <c r="D214" s="21">
        <v>2012</v>
      </c>
      <c r="E214" s="19" t="s">
        <v>553</v>
      </c>
      <c r="F214" s="37" t="s">
        <v>610</v>
      </c>
      <c r="G214" s="37" t="s">
        <v>613</v>
      </c>
      <c r="H214" s="26">
        <v>5093.2</v>
      </c>
      <c r="I214" s="26">
        <v>4527.2</v>
      </c>
      <c r="J214" s="26">
        <v>4120.8</v>
      </c>
      <c r="K214" s="37">
        <v>221</v>
      </c>
      <c r="L214" s="18" t="s">
        <v>530</v>
      </c>
      <c r="M214" s="26">
        <v>2806864</v>
      </c>
      <c r="N214" s="170"/>
      <c r="O214" s="170"/>
      <c r="P214" s="170"/>
      <c r="Q214" s="26">
        <v>2806864</v>
      </c>
      <c r="R214" s="26">
        <v>620</v>
      </c>
      <c r="S214" s="14">
        <v>15143.38</v>
      </c>
      <c r="T214" s="14" t="s">
        <v>643</v>
      </c>
      <c r="U214" s="102">
        <v>6.53</v>
      </c>
      <c r="V214" s="297">
        <v>2021</v>
      </c>
      <c r="W214" s="276"/>
    </row>
    <row r="215" spans="1:23" s="15" customFormat="1" ht="45" x14ac:dyDescent="0.2">
      <c r="A215" s="89">
        <v>139</v>
      </c>
      <c r="B215" s="36" t="s">
        <v>1215</v>
      </c>
      <c r="C215" s="18" t="s">
        <v>945</v>
      </c>
      <c r="D215" s="21"/>
      <c r="E215" s="19" t="s">
        <v>520</v>
      </c>
      <c r="F215" s="37" t="s">
        <v>610</v>
      </c>
      <c r="G215" s="37" t="s">
        <v>611</v>
      </c>
      <c r="H215" s="26">
        <v>2705.1</v>
      </c>
      <c r="I215" s="26">
        <v>2475.1</v>
      </c>
      <c r="J215" s="26">
        <v>2169.3000000000002</v>
      </c>
      <c r="K215" s="37">
        <v>137</v>
      </c>
      <c r="L215" s="19" t="s">
        <v>606</v>
      </c>
      <c r="M215" s="26">
        <v>3960160</v>
      </c>
      <c r="N215" s="170"/>
      <c r="O215" s="170"/>
      <c r="P215" s="170"/>
      <c r="Q215" s="26">
        <v>3960160</v>
      </c>
      <c r="R215" s="26">
        <v>1600</v>
      </c>
      <c r="S215" s="14">
        <v>15143.38</v>
      </c>
      <c r="T215" s="14" t="s">
        <v>643</v>
      </c>
      <c r="U215" s="102">
        <v>6.53</v>
      </c>
      <c r="V215" s="297">
        <v>2021</v>
      </c>
      <c r="W215" s="276"/>
    </row>
    <row r="216" spans="1:23" s="15" customFormat="1" ht="45" x14ac:dyDescent="0.2">
      <c r="A216" s="89">
        <v>140</v>
      </c>
      <c r="B216" s="36" t="s">
        <v>1216</v>
      </c>
      <c r="C216" s="18" t="s">
        <v>489</v>
      </c>
      <c r="D216" s="21"/>
      <c r="E216" s="19" t="s">
        <v>520</v>
      </c>
      <c r="F216" s="37">
        <v>3</v>
      </c>
      <c r="G216" s="37" t="s">
        <v>608</v>
      </c>
      <c r="H216" s="26">
        <v>1521.53</v>
      </c>
      <c r="I216" s="26">
        <v>1438.33</v>
      </c>
      <c r="J216" s="26">
        <v>1136.1199999999999</v>
      </c>
      <c r="K216" s="37">
        <v>110</v>
      </c>
      <c r="L216" s="18" t="s">
        <v>145</v>
      </c>
      <c r="M216" s="26">
        <v>2833510.1</v>
      </c>
      <c r="N216" s="170"/>
      <c r="O216" s="170"/>
      <c r="P216" s="170"/>
      <c r="Q216" s="26">
        <v>2833510.1</v>
      </c>
      <c r="R216" s="26">
        <f>M216/I216</f>
        <v>1970.0000000000002</v>
      </c>
      <c r="S216" s="14">
        <v>15143.38</v>
      </c>
      <c r="T216" s="14" t="s">
        <v>643</v>
      </c>
      <c r="U216" s="102">
        <v>6.53</v>
      </c>
      <c r="V216" s="297">
        <v>2021</v>
      </c>
      <c r="W216" s="276"/>
    </row>
    <row r="217" spans="1:23" s="15" customFormat="1" ht="105" x14ac:dyDescent="0.2">
      <c r="A217" s="89">
        <v>141</v>
      </c>
      <c r="B217" s="36" t="s">
        <v>117</v>
      </c>
      <c r="C217" s="18" t="s">
        <v>540</v>
      </c>
      <c r="D217" s="21"/>
      <c r="E217" s="19" t="s">
        <v>553</v>
      </c>
      <c r="F217" s="37" t="s">
        <v>610</v>
      </c>
      <c r="G217" s="37" t="s">
        <v>610</v>
      </c>
      <c r="H217" s="26">
        <v>4305</v>
      </c>
      <c r="I217" s="26">
        <v>3846.1</v>
      </c>
      <c r="J217" s="26">
        <v>3644.5</v>
      </c>
      <c r="K217" s="37">
        <v>201</v>
      </c>
      <c r="L217" s="18" t="s">
        <v>1003</v>
      </c>
      <c r="M217" s="26">
        <v>11192151</v>
      </c>
      <c r="N217" s="170"/>
      <c r="O217" s="170"/>
      <c r="P217" s="170"/>
      <c r="Q217" s="26">
        <v>11192151</v>
      </c>
      <c r="R217" s="26">
        <v>2910</v>
      </c>
      <c r="S217" s="14">
        <v>15143.38</v>
      </c>
      <c r="T217" s="19" t="s">
        <v>433</v>
      </c>
      <c r="U217" s="109">
        <v>11192151</v>
      </c>
      <c r="V217" s="297">
        <v>2021</v>
      </c>
      <c r="W217" s="281"/>
    </row>
    <row r="218" spans="1:23" s="15" customFormat="1" ht="45" x14ac:dyDescent="0.2">
      <c r="A218" s="89">
        <v>142</v>
      </c>
      <c r="B218" s="36" t="s">
        <v>118</v>
      </c>
      <c r="C218" s="18" t="s">
        <v>483</v>
      </c>
      <c r="D218" s="21">
        <v>2012</v>
      </c>
      <c r="E218" s="19" t="s">
        <v>553</v>
      </c>
      <c r="F218" s="37" t="s">
        <v>614</v>
      </c>
      <c r="G218" s="37" t="s">
        <v>615</v>
      </c>
      <c r="H218" s="26">
        <v>4376.3999999999996</v>
      </c>
      <c r="I218" s="26">
        <v>3910.4</v>
      </c>
      <c r="J218" s="26">
        <v>3857.4</v>
      </c>
      <c r="K218" s="37">
        <v>192</v>
      </c>
      <c r="L218" s="18" t="s">
        <v>722</v>
      </c>
      <c r="M218" s="26">
        <v>3750460</v>
      </c>
      <c r="N218" s="170"/>
      <c r="O218" s="170"/>
      <c r="P218" s="170"/>
      <c r="Q218" s="26">
        <v>3750460</v>
      </c>
      <c r="R218" s="26">
        <v>959.09881342062192</v>
      </c>
      <c r="S218" s="14">
        <v>15143.38</v>
      </c>
      <c r="T218" s="14" t="s">
        <v>643</v>
      </c>
      <c r="U218" s="102">
        <v>6.53</v>
      </c>
      <c r="V218" s="297">
        <v>2021</v>
      </c>
      <c r="W218" s="276"/>
    </row>
    <row r="219" spans="1:23" s="15" customFormat="1" ht="75" x14ac:dyDescent="0.2">
      <c r="A219" s="89">
        <v>143</v>
      </c>
      <c r="B219" s="36" t="s">
        <v>119</v>
      </c>
      <c r="C219" s="18" t="s">
        <v>483</v>
      </c>
      <c r="D219" s="21"/>
      <c r="E219" s="19" t="s">
        <v>553</v>
      </c>
      <c r="F219" s="37" t="s">
        <v>610</v>
      </c>
      <c r="G219" s="37" t="s">
        <v>612</v>
      </c>
      <c r="H219" s="26">
        <v>6700.6</v>
      </c>
      <c r="I219" s="26">
        <v>6077.6</v>
      </c>
      <c r="J219" s="26">
        <v>5757.6</v>
      </c>
      <c r="K219" s="37">
        <v>363</v>
      </c>
      <c r="L219" s="18" t="s">
        <v>1002</v>
      </c>
      <c r="M219" s="26">
        <v>14768568</v>
      </c>
      <c r="N219" s="170"/>
      <c r="O219" s="170"/>
      <c r="P219" s="170"/>
      <c r="Q219" s="26">
        <v>14768568</v>
      </c>
      <c r="R219" s="26">
        <v>2430</v>
      </c>
      <c r="S219" s="14">
        <v>15143.38</v>
      </c>
      <c r="T219" s="14" t="s">
        <v>643</v>
      </c>
      <c r="U219" s="102">
        <v>6.53</v>
      </c>
      <c r="V219" s="297">
        <v>2021</v>
      </c>
      <c r="W219" s="276"/>
    </row>
    <row r="220" spans="1:23" s="118" customFormat="1" ht="90" x14ac:dyDescent="0.2">
      <c r="A220" s="89">
        <v>144</v>
      </c>
      <c r="B220" s="36" t="s">
        <v>120</v>
      </c>
      <c r="C220" s="18" t="s">
        <v>948</v>
      </c>
      <c r="D220" s="21"/>
      <c r="E220" s="19" t="s">
        <v>553</v>
      </c>
      <c r="F220" s="37">
        <v>9</v>
      </c>
      <c r="G220" s="37">
        <v>1</v>
      </c>
      <c r="H220" s="26">
        <v>4308.6000000000004</v>
      </c>
      <c r="I220" s="26">
        <v>3632.3</v>
      </c>
      <c r="J220" s="26">
        <v>3518.7</v>
      </c>
      <c r="K220" s="37">
        <v>278</v>
      </c>
      <c r="L220" s="18" t="s">
        <v>1004</v>
      </c>
      <c r="M220" s="26">
        <v>9226042</v>
      </c>
      <c r="N220" s="170"/>
      <c r="O220" s="170"/>
      <c r="P220" s="170"/>
      <c r="Q220" s="26">
        <v>9226042</v>
      </c>
      <c r="R220" s="26">
        <v>2540</v>
      </c>
      <c r="S220" s="14">
        <v>15143.38</v>
      </c>
      <c r="T220" s="14" t="s">
        <v>643</v>
      </c>
      <c r="U220" s="102">
        <v>6.53</v>
      </c>
      <c r="V220" s="297">
        <v>2021</v>
      </c>
      <c r="W220" s="276"/>
    </row>
    <row r="221" spans="1:23" ht="60" x14ac:dyDescent="0.2">
      <c r="A221" s="89">
        <v>145</v>
      </c>
      <c r="B221" s="36" t="s">
        <v>676</v>
      </c>
      <c r="C221" s="18" t="s">
        <v>949</v>
      </c>
      <c r="D221" s="21"/>
      <c r="E221" s="19" t="s">
        <v>553</v>
      </c>
      <c r="F221" s="37">
        <v>9</v>
      </c>
      <c r="G221" s="37" t="s">
        <v>615</v>
      </c>
      <c r="H221" s="26">
        <v>4416.8</v>
      </c>
      <c r="I221" s="26">
        <v>3862.5</v>
      </c>
      <c r="J221" s="26">
        <v>3516.1</v>
      </c>
      <c r="K221" s="37">
        <v>199</v>
      </c>
      <c r="L221" s="18" t="s">
        <v>1005</v>
      </c>
      <c r="M221" s="26">
        <v>8034000</v>
      </c>
      <c r="N221" s="170"/>
      <c r="O221" s="170"/>
      <c r="P221" s="170"/>
      <c r="Q221" s="26">
        <v>8034000</v>
      </c>
      <c r="R221" s="26">
        <v>2080</v>
      </c>
      <c r="S221" s="14">
        <v>15143.38</v>
      </c>
      <c r="T221" s="19" t="s">
        <v>433</v>
      </c>
      <c r="U221" s="109">
        <v>8034000</v>
      </c>
      <c r="V221" s="297">
        <v>2021</v>
      </c>
      <c r="W221" s="281"/>
    </row>
    <row r="222" spans="1:23" ht="45" x14ac:dyDescent="0.2">
      <c r="A222" s="89">
        <v>146</v>
      </c>
      <c r="B222" s="36" t="s">
        <v>677</v>
      </c>
      <c r="C222" s="18" t="s">
        <v>949</v>
      </c>
      <c r="D222" s="21"/>
      <c r="E222" s="19" t="s">
        <v>553</v>
      </c>
      <c r="F222" s="37">
        <v>9</v>
      </c>
      <c r="G222" s="37" t="s">
        <v>609</v>
      </c>
      <c r="H222" s="26">
        <v>8870.7000000000007</v>
      </c>
      <c r="I222" s="26">
        <v>7762</v>
      </c>
      <c r="J222" s="26">
        <v>7236.1</v>
      </c>
      <c r="K222" s="37">
        <v>403</v>
      </c>
      <c r="L222" s="18" t="s">
        <v>558</v>
      </c>
      <c r="M222" s="26">
        <v>17915850</v>
      </c>
      <c r="N222" s="170"/>
      <c r="O222" s="170"/>
      <c r="P222" s="170"/>
      <c r="Q222" s="26">
        <v>17915850</v>
      </c>
      <c r="R222" s="26">
        <v>2308.1486730224169</v>
      </c>
      <c r="S222" s="14">
        <v>15143.38</v>
      </c>
      <c r="T222" s="19" t="s">
        <v>433</v>
      </c>
      <c r="U222" s="109">
        <v>17915850</v>
      </c>
      <c r="V222" s="297">
        <v>2021</v>
      </c>
      <c r="W222" s="281"/>
    </row>
    <row r="223" spans="1:23" ht="105" x14ac:dyDescent="0.2">
      <c r="A223" s="89">
        <v>147</v>
      </c>
      <c r="B223" s="36" t="s">
        <v>950</v>
      </c>
      <c r="C223" s="18" t="s">
        <v>951</v>
      </c>
      <c r="D223" s="21"/>
      <c r="E223" s="19" t="s">
        <v>553</v>
      </c>
      <c r="F223" s="37" t="s">
        <v>610</v>
      </c>
      <c r="G223" s="37" t="s">
        <v>616</v>
      </c>
      <c r="H223" s="26">
        <v>6886.82</v>
      </c>
      <c r="I223" s="26">
        <v>6154.82</v>
      </c>
      <c r="J223" s="26">
        <v>5581.63</v>
      </c>
      <c r="K223" s="37">
        <v>291</v>
      </c>
      <c r="L223" s="18" t="s">
        <v>1006</v>
      </c>
      <c r="M223" s="26">
        <v>17910526.199999999</v>
      </c>
      <c r="N223" s="170"/>
      <c r="O223" s="170"/>
      <c r="P223" s="170"/>
      <c r="Q223" s="26">
        <v>17910526.199999999</v>
      </c>
      <c r="R223" s="26">
        <v>2910</v>
      </c>
      <c r="S223" s="14">
        <v>15143.38</v>
      </c>
      <c r="T223" s="14" t="s">
        <v>643</v>
      </c>
      <c r="U223" s="102">
        <v>6.53</v>
      </c>
      <c r="V223" s="297">
        <v>2021</v>
      </c>
      <c r="W223" s="276"/>
    </row>
    <row r="224" spans="1:23" ht="105" x14ac:dyDescent="0.2">
      <c r="A224" s="89">
        <v>148</v>
      </c>
      <c r="B224" s="36" t="s">
        <v>952</v>
      </c>
      <c r="C224" s="18" t="s">
        <v>541</v>
      </c>
      <c r="D224" s="21"/>
      <c r="E224" s="19" t="s">
        <v>553</v>
      </c>
      <c r="F224" s="37" t="s">
        <v>610</v>
      </c>
      <c r="G224" s="37" t="s">
        <v>609</v>
      </c>
      <c r="H224" s="26">
        <v>3339.7</v>
      </c>
      <c r="I224" s="26">
        <v>3034.7</v>
      </c>
      <c r="J224" s="26">
        <v>2773.5</v>
      </c>
      <c r="K224" s="37">
        <v>141</v>
      </c>
      <c r="L224" s="18" t="s">
        <v>480</v>
      </c>
      <c r="M224" s="26">
        <v>8830977</v>
      </c>
      <c r="N224" s="170"/>
      <c r="O224" s="170"/>
      <c r="P224" s="170"/>
      <c r="Q224" s="26">
        <v>8830977</v>
      </c>
      <c r="R224" s="26">
        <v>2910</v>
      </c>
      <c r="S224" s="14">
        <v>15143.38</v>
      </c>
      <c r="T224" s="14" t="s">
        <v>643</v>
      </c>
      <c r="U224" s="102">
        <v>6.53</v>
      </c>
      <c r="V224" s="297">
        <v>2021</v>
      </c>
      <c r="W224" s="276"/>
    </row>
    <row r="225" spans="1:23" ht="90" x14ac:dyDescent="0.2">
      <c r="A225" s="89">
        <v>149</v>
      </c>
      <c r="B225" s="36" t="s">
        <v>953</v>
      </c>
      <c r="C225" s="18" t="s">
        <v>542</v>
      </c>
      <c r="D225" s="21"/>
      <c r="E225" s="19" t="s">
        <v>520</v>
      </c>
      <c r="F225" s="37" t="s">
        <v>610</v>
      </c>
      <c r="G225" s="37" t="s">
        <v>954</v>
      </c>
      <c r="H225" s="26">
        <v>10421.1</v>
      </c>
      <c r="I225" s="26">
        <v>9521.9</v>
      </c>
      <c r="J225" s="26">
        <v>8565.7999999999993</v>
      </c>
      <c r="K225" s="37">
        <v>417</v>
      </c>
      <c r="L225" s="14" t="s">
        <v>1007</v>
      </c>
      <c r="M225" s="26">
        <v>29232233</v>
      </c>
      <c r="N225" s="170"/>
      <c r="O225" s="170"/>
      <c r="P225" s="170"/>
      <c r="Q225" s="26">
        <v>29232233</v>
      </c>
      <c r="R225" s="26">
        <v>3070</v>
      </c>
      <c r="S225" s="14">
        <v>15143.38</v>
      </c>
      <c r="T225" s="14" t="s">
        <v>643</v>
      </c>
      <c r="U225" s="102">
        <v>6.53</v>
      </c>
      <c r="V225" s="297">
        <v>2021</v>
      </c>
      <c r="W225" s="276"/>
    </row>
    <row r="226" spans="1:23" ht="105" x14ac:dyDescent="0.2">
      <c r="A226" s="89">
        <v>150</v>
      </c>
      <c r="B226" s="36" t="s">
        <v>955</v>
      </c>
      <c r="C226" s="18" t="s">
        <v>541</v>
      </c>
      <c r="D226" s="21"/>
      <c r="E226" s="18" t="s">
        <v>520</v>
      </c>
      <c r="F226" s="37" t="s">
        <v>614</v>
      </c>
      <c r="G226" s="37" t="s">
        <v>608</v>
      </c>
      <c r="H226" s="26">
        <v>6391.6</v>
      </c>
      <c r="I226" s="26">
        <v>5877.8</v>
      </c>
      <c r="J226" s="26">
        <v>5112.95</v>
      </c>
      <c r="K226" s="37">
        <v>427</v>
      </c>
      <c r="L226" s="18" t="s">
        <v>1008</v>
      </c>
      <c r="M226" s="26">
        <v>17104398</v>
      </c>
      <c r="N226" s="170"/>
      <c r="O226" s="170"/>
      <c r="P226" s="170"/>
      <c r="Q226" s="26">
        <v>17104398</v>
      </c>
      <c r="R226" s="26">
        <v>2910</v>
      </c>
      <c r="S226" s="14">
        <v>15143.38</v>
      </c>
      <c r="T226" s="14" t="s">
        <v>643</v>
      </c>
      <c r="U226" s="102">
        <v>6.53</v>
      </c>
      <c r="V226" s="297">
        <v>2021</v>
      </c>
      <c r="W226" s="276"/>
    </row>
    <row r="227" spans="1:23" ht="45" x14ac:dyDescent="0.2">
      <c r="A227" s="89">
        <v>151</v>
      </c>
      <c r="B227" s="36" t="s">
        <v>956</v>
      </c>
      <c r="C227" s="18" t="s">
        <v>540</v>
      </c>
      <c r="D227" s="21"/>
      <c r="E227" s="18" t="s">
        <v>520</v>
      </c>
      <c r="F227" s="37" t="s">
        <v>610</v>
      </c>
      <c r="G227" s="37" t="s">
        <v>615</v>
      </c>
      <c r="H227" s="26">
        <v>4064.13</v>
      </c>
      <c r="I227" s="26">
        <v>3401.5</v>
      </c>
      <c r="J227" s="26">
        <v>3078.9</v>
      </c>
      <c r="K227" s="37">
        <v>219</v>
      </c>
      <c r="L227" s="18" t="s">
        <v>548</v>
      </c>
      <c r="M227" s="26">
        <v>9085100</v>
      </c>
      <c r="N227" s="170"/>
      <c r="O227" s="170"/>
      <c r="P227" s="170"/>
      <c r="Q227" s="26">
        <v>9085100</v>
      </c>
      <c r="R227" s="26">
        <v>2670.9098926943993</v>
      </c>
      <c r="S227" s="14">
        <v>15143.38</v>
      </c>
      <c r="T227" s="14" t="s">
        <v>643</v>
      </c>
      <c r="U227" s="102">
        <v>6.53</v>
      </c>
      <c r="V227" s="297">
        <v>2021</v>
      </c>
      <c r="W227" s="276"/>
    </row>
    <row r="228" spans="1:23" ht="45" x14ac:dyDescent="0.2">
      <c r="A228" s="89">
        <v>152</v>
      </c>
      <c r="B228" s="36" t="s">
        <v>1221</v>
      </c>
      <c r="C228" s="18" t="s">
        <v>951</v>
      </c>
      <c r="D228" s="21"/>
      <c r="E228" s="19" t="s">
        <v>520</v>
      </c>
      <c r="F228" s="37" t="s">
        <v>614</v>
      </c>
      <c r="G228" s="37" t="s">
        <v>608</v>
      </c>
      <c r="H228" s="26">
        <v>6278.2</v>
      </c>
      <c r="I228" s="26">
        <v>5297.6</v>
      </c>
      <c r="J228" s="26">
        <v>4748.2</v>
      </c>
      <c r="K228" s="37">
        <v>349</v>
      </c>
      <c r="L228" s="18" t="s">
        <v>548</v>
      </c>
      <c r="M228" s="26">
        <v>4243630</v>
      </c>
      <c r="N228" s="170"/>
      <c r="O228" s="170"/>
      <c r="P228" s="170"/>
      <c r="Q228" s="26">
        <v>4243630</v>
      </c>
      <c r="R228" s="26">
        <v>801.04764421624884</v>
      </c>
      <c r="S228" s="14">
        <v>15143.38</v>
      </c>
      <c r="T228" s="14" t="s">
        <v>643</v>
      </c>
      <c r="U228" s="102">
        <v>6.53</v>
      </c>
      <c r="V228" s="297">
        <v>2021</v>
      </c>
      <c r="W228" s="276"/>
    </row>
    <row r="229" spans="1:23" ht="75" x14ac:dyDescent="0.2">
      <c r="A229" s="89">
        <v>153</v>
      </c>
      <c r="B229" s="36" t="s">
        <v>957</v>
      </c>
      <c r="C229" s="18" t="s">
        <v>482</v>
      </c>
      <c r="D229" s="21"/>
      <c r="E229" s="19" t="s">
        <v>520</v>
      </c>
      <c r="F229" s="37" t="s">
        <v>610</v>
      </c>
      <c r="G229" s="37" t="s">
        <v>615</v>
      </c>
      <c r="H229" s="26">
        <v>1849.4</v>
      </c>
      <c r="I229" s="26">
        <v>1688.6</v>
      </c>
      <c r="J229" s="26">
        <v>1362.4</v>
      </c>
      <c r="K229" s="37">
        <v>50</v>
      </c>
      <c r="L229" s="14" t="s">
        <v>1009</v>
      </c>
      <c r="M229" s="26">
        <v>2448470</v>
      </c>
      <c r="N229" s="170"/>
      <c r="O229" s="170"/>
      <c r="P229" s="170"/>
      <c r="Q229" s="26">
        <v>2448470</v>
      </c>
      <c r="R229" s="26">
        <v>1450</v>
      </c>
      <c r="S229" s="14">
        <v>15143.38</v>
      </c>
      <c r="T229" s="14" t="s">
        <v>643</v>
      </c>
      <c r="U229" s="102">
        <v>6.53</v>
      </c>
      <c r="V229" s="297">
        <v>2021</v>
      </c>
      <c r="W229" s="276"/>
    </row>
    <row r="230" spans="1:23" ht="45" x14ac:dyDescent="0.2">
      <c r="A230" s="89">
        <v>154</v>
      </c>
      <c r="B230" s="36" t="s">
        <v>543</v>
      </c>
      <c r="C230" s="18" t="s">
        <v>482</v>
      </c>
      <c r="D230" s="21"/>
      <c r="E230" s="19" t="s">
        <v>520</v>
      </c>
      <c r="F230" s="37" t="s">
        <v>613</v>
      </c>
      <c r="G230" s="37" t="s">
        <v>611</v>
      </c>
      <c r="H230" s="26">
        <v>3458.9</v>
      </c>
      <c r="I230" s="26">
        <v>3237.5</v>
      </c>
      <c r="J230" s="26">
        <v>3164</v>
      </c>
      <c r="K230" s="37">
        <v>138</v>
      </c>
      <c r="L230" s="18" t="s">
        <v>548</v>
      </c>
      <c r="M230" s="26">
        <v>3819970</v>
      </c>
      <c r="N230" s="170"/>
      <c r="O230" s="170"/>
      <c r="P230" s="170"/>
      <c r="Q230" s="26">
        <v>3819970</v>
      </c>
      <c r="R230" s="26">
        <v>1179.9135135135134</v>
      </c>
      <c r="S230" s="14">
        <v>15143.38</v>
      </c>
      <c r="T230" s="14" t="s">
        <v>643</v>
      </c>
      <c r="U230" s="102">
        <v>6.53</v>
      </c>
      <c r="V230" s="297">
        <v>2021</v>
      </c>
      <c r="W230" s="276"/>
    </row>
    <row r="231" spans="1:23" ht="60" x14ac:dyDescent="0.2">
      <c r="A231" s="89">
        <v>155</v>
      </c>
      <c r="B231" s="36" t="s">
        <v>590</v>
      </c>
      <c r="C231" s="18" t="s">
        <v>958</v>
      </c>
      <c r="D231" s="21"/>
      <c r="E231" s="19" t="s">
        <v>520</v>
      </c>
      <c r="F231" s="37" t="s">
        <v>610</v>
      </c>
      <c r="G231" s="37" t="s">
        <v>611</v>
      </c>
      <c r="H231" s="26">
        <v>2964.08</v>
      </c>
      <c r="I231" s="26">
        <v>2755.08</v>
      </c>
      <c r="J231" s="26">
        <v>2619.84</v>
      </c>
      <c r="K231" s="37">
        <v>135</v>
      </c>
      <c r="L231" s="14" t="s">
        <v>577</v>
      </c>
      <c r="M231" s="26">
        <v>5675464.7999999998</v>
      </c>
      <c r="N231" s="170"/>
      <c r="O231" s="170"/>
      <c r="P231" s="170"/>
      <c r="Q231" s="26">
        <v>5675464.7999999998</v>
      </c>
      <c r="R231" s="26">
        <v>2060</v>
      </c>
      <c r="S231" s="14">
        <v>15143.38</v>
      </c>
      <c r="T231" s="14" t="s">
        <v>643</v>
      </c>
      <c r="U231" s="102">
        <v>6.53</v>
      </c>
      <c r="V231" s="297">
        <v>2021</v>
      </c>
      <c r="W231" s="276"/>
    </row>
    <row r="232" spans="1:23" ht="90" x14ac:dyDescent="0.2">
      <c r="A232" s="89">
        <v>156</v>
      </c>
      <c r="B232" s="36" t="s">
        <v>959</v>
      </c>
      <c r="C232" s="18" t="s">
        <v>540</v>
      </c>
      <c r="D232" s="21">
        <v>2014</v>
      </c>
      <c r="E232" s="19" t="s">
        <v>520</v>
      </c>
      <c r="F232" s="37" t="s">
        <v>614</v>
      </c>
      <c r="G232" s="37" t="s">
        <v>615</v>
      </c>
      <c r="H232" s="26">
        <v>5801.73</v>
      </c>
      <c r="I232" s="26">
        <v>5257.13</v>
      </c>
      <c r="J232" s="26">
        <v>4874.2299999999996</v>
      </c>
      <c r="K232" s="37">
        <v>346</v>
      </c>
      <c r="L232" s="14" t="s">
        <v>574</v>
      </c>
      <c r="M232" s="26">
        <v>6886840.3000000007</v>
      </c>
      <c r="N232" s="170"/>
      <c r="O232" s="170"/>
      <c r="P232" s="170"/>
      <c r="Q232" s="26">
        <v>6886840.3000000007</v>
      </c>
      <c r="R232" s="26">
        <v>1310.0000000000002</v>
      </c>
      <c r="S232" s="14">
        <v>15143.38</v>
      </c>
      <c r="T232" s="14" t="s">
        <v>643</v>
      </c>
      <c r="U232" s="102">
        <v>6.53</v>
      </c>
      <c r="V232" s="297">
        <v>2021</v>
      </c>
      <c r="W232" s="276"/>
    </row>
    <row r="233" spans="1:23" ht="45" x14ac:dyDescent="0.2">
      <c r="A233" s="89">
        <v>157</v>
      </c>
      <c r="B233" s="36" t="s">
        <v>121</v>
      </c>
      <c r="C233" s="18" t="s">
        <v>542</v>
      </c>
      <c r="D233" s="21"/>
      <c r="E233" s="19" t="s">
        <v>520</v>
      </c>
      <c r="F233" s="37" t="s">
        <v>610</v>
      </c>
      <c r="G233" s="37" t="s">
        <v>609</v>
      </c>
      <c r="H233" s="26">
        <v>4446.6000000000004</v>
      </c>
      <c r="I233" s="26">
        <v>4097.6000000000004</v>
      </c>
      <c r="J233" s="26">
        <v>3997.8</v>
      </c>
      <c r="K233" s="37">
        <v>139</v>
      </c>
      <c r="L233" s="158" t="s">
        <v>1010</v>
      </c>
      <c r="M233" s="26">
        <v>2540512</v>
      </c>
      <c r="N233" s="170"/>
      <c r="O233" s="170"/>
      <c r="P233" s="170"/>
      <c r="Q233" s="26">
        <v>2540512</v>
      </c>
      <c r="R233" s="26">
        <v>620</v>
      </c>
      <c r="S233" s="14">
        <v>15143.38</v>
      </c>
      <c r="T233" s="14" t="s">
        <v>643</v>
      </c>
      <c r="U233" s="102">
        <v>6.53</v>
      </c>
      <c r="V233" s="297">
        <v>2021</v>
      </c>
      <c r="W233" s="276"/>
    </row>
    <row r="234" spans="1:23" ht="105" x14ac:dyDescent="0.2">
      <c r="A234" s="89">
        <v>158</v>
      </c>
      <c r="B234" s="36" t="s">
        <v>122</v>
      </c>
      <c r="C234" s="18" t="s">
        <v>483</v>
      </c>
      <c r="D234" s="21">
        <v>2011</v>
      </c>
      <c r="E234" s="19" t="s">
        <v>520</v>
      </c>
      <c r="F234" s="37" t="s">
        <v>610</v>
      </c>
      <c r="G234" s="37" t="s">
        <v>609</v>
      </c>
      <c r="H234" s="26">
        <v>4691</v>
      </c>
      <c r="I234" s="26">
        <v>4315.8999999999996</v>
      </c>
      <c r="J234" s="26">
        <v>3903.1</v>
      </c>
      <c r="K234" s="37">
        <v>159</v>
      </c>
      <c r="L234" s="14" t="s">
        <v>1011</v>
      </c>
      <c r="M234" s="26">
        <v>12559268.999999998</v>
      </c>
      <c r="N234" s="170"/>
      <c r="O234" s="170"/>
      <c r="P234" s="170"/>
      <c r="Q234" s="26">
        <v>12559268.999999998</v>
      </c>
      <c r="R234" s="26">
        <v>2910</v>
      </c>
      <c r="S234" s="14">
        <v>15143.38</v>
      </c>
      <c r="T234" s="14" t="s">
        <v>643</v>
      </c>
      <c r="U234" s="102">
        <v>6.53</v>
      </c>
      <c r="V234" s="297">
        <v>2021</v>
      </c>
      <c r="W234" s="276"/>
    </row>
    <row r="235" spans="1:23" ht="45" x14ac:dyDescent="0.2">
      <c r="A235" s="89">
        <v>159</v>
      </c>
      <c r="B235" s="36" t="s">
        <v>123</v>
      </c>
      <c r="C235" s="18" t="s">
        <v>483</v>
      </c>
      <c r="D235" s="21"/>
      <c r="E235" s="19" t="s">
        <v>520</v>
      </c>
      <c r="F235" s="37" t="s">
        <v>610</v>
      </c>
      <c r="G235" s="37" t="s">
        <v>609</v>
      </c>
      <c r="H235" s="26">
        <v>4481.5</v>
      </c>
      <c r="I235" s="26">
        <v>3924.5</v>
      </c>
      <c r="J235" s="26">
        <v>3227.8</v>
      </c>
      <c r="K235" s="37">
        <v>159</v>
      </c>
      <c r="L235" s="18" t="s">
        <v>530</v>
      </c>
      <c r="M235" s="26">
        <v>2433190</v>
      </c>
      <c r="N235" s="170"/>
      <c r="O235" s="170"/>
      <c r="P235" s="170"/>
      <c r="Q235" s="26">
        <v>2433190</v>
      </c>
      <c r="R235" s="26">
        <v>620</v>
      </c>
      <c r="S235" s="14">
        <v>15143.38</v>
      </c>
      <c r="T235" s="14" t="s">
        <v>643</v>
      </c>
      <c r="U235" s="102">
        <v>6.53</v>
      </c>
      <c r="V235" s="297">
        <v>2021</v>
      </c>
      <c r="W235" s="276"/>
    </row>
    <row r="236" spans="1:23" ht="105" x14ac:dyDescent="0.2">
      <c r="A236" s="89">
        <v>160</v>
      </c>
      <c r="B236" s="36" t="s">
        <v>124</v>
      </c>
      <c r="C236" s="18" t="s">
        <v>483</v>
      </c>
      <c r="D236" s="21"/>
      <c r="E236" s="19" t="s">
        <v>520</v>
      </c>
      <c r="F236" s="37" t="s">
        <v>610</v>
      </c>
      <c r="G236" s="37" t="s">
        <v>614</v>
      </c>
      <c r="H236" s="26">
        <v>8340.41</v>
      </c>
      <c r="I236" s="26">
        <v>6895.41</v>
      </c>
      <c r="J236" s="26"/>
      <c r="K236" s="37">
        <v>343</v>
      </c>
      <c r="L236" s="18" t="s">
        <v>1012</v>
      </c>
      <c r="M236" s="26">
        <v>13308141.300000001</v>
      </c>
      <c r="N236" s="170"/>
      <c r="O236" s="170"/>
      <c r="P236" s="170"/>
      <c r="Q236" s="26">
        <v>13308141.300000001</v>
      </c>
      <c r="R236" s="26">
        <v>1930.0000000000002</v>
      </c>
      <c r="S236" s="14">
        <v>15143.38</v>
      </c>
      <c r="T236" s="14" t="s">
        <v>643</v>
      </c>
      <c r="U236" s="102">
        <v>6.53</v>
      </c>
      <c r="V236" s="297">
        <v>2021</v>
      </c>
      <c r="W236" s="276"/>
    </row>
    <row r="237" spans="1:23" ht="105" x14ac:dyDescent="0.2">
      <c r="A237" s="89">
        <v>161</v>
      </c>
      <c r="B237" s="36" t="s">
        <v>125</v>
      </c>
      <c r="C237" s="18" t="s">
        <v>483</v>
      </c>
      <c r="D237" s="21"/>
      <c r="E237" s="19" t="s">
        <v>520</v>
      </c>
      <c r="F237" s="37" t="s">
        <v>610</v>
      </c>
      <c r="G237" s="37" t="s">
        <v>613</v>
      </c>
      <c r="H237" s="26">
        <v>4892</v>
      </c>
      <c r="I237" s="26">
        <v>4441.3999999999996</v>
      </c>
      <c r="J237" s="26">
        <v>4074.65</v>
      </c>
      <c r="K237" s="37">
        <v>243</v>
      </c>
      <c r="L237" s="158" t="s">
        <v>1013</v>
      </c>
      <c r="M237" s="26">
        <v>12924474</v>
      </c>
      <c r="N237" s="170"/>
      <c r="O237" s="170"/>
      <c r="P237" s="170"/>
      <c r="Q237" s="26">
        <v>12924474</v>
      </c>
      <c r="R237" s="26">
        <v>2910.0000000000005</v>
      </c>
      <c r="S237" s="14">
        <v>15143.38</v>
      </c>
      <c r="T237" s="14" t="s">
        <v>643</v>
      </c>
      <c r="U237" s="102">
        <v>6.53</v>
      </c>
      <c r="V237" s="297">
        <v>2021</v>
      </c>
      <c r="W237" s="276"/>
    </row>
    <row r="238" spans="1:23" ht="105" x14ac:dyDescent="0.2">
      <c r="A238" s="89">
        <v>162</v>
      </c>
      <c r="B238" s="36" t="s">
        <v>127</v>
      </c>
      <c r="C238" s="18" t="s">
        <v>949</v>
      </c>
      <c r="D238" s="21"/>
      <c r="E238" s="19" t="s">
        <v>553</v>
      </c>
      <c r="F238" s="37" t="s">
        <v>614</v>
      </c>
      <c r="G238" s="37" t="s">
        <v>608</v>
      </c>
      <c r="H238" s="26">
        <v>4464.5</v>
      </c>
      <c r="I238" s="26">
        <v>3718.1</v>
      </c>
      <c r="J238" s="26">
        <v>3567.4</v>
      </c>
      <c r="K238" s="37">
        <v>216</v>
      </c>
      <c r="L238" s="18" t="s">
        <v>1014</v>
      </c>
      <c r="M238" s="26">
        <v>10819671</v>
      </c>
      <c r="N238" s="170"/>
      <c r="O238" s="170"/>
      <c r="P238" s="170"/>
      <c r="Q238" s="26">
        <v>10819671</v>
      </c>
      <c r="R238" s="26">
        <v>2910</v>
      </c>
      <c r="S238" s="14">
        <v>15143.38</v>
      </c>
      <c r="T238" s="19" t="s">
        <v>433</v>
      </c>
      <c r="U238" s="109">
        <v>10819671</v>
      </c>
      <c r="V238" s="297">
        <v>2021</v>
      </c>
      <c r="W238" s="281"/>
    </row>
    <row r="239" spans="1:23" ht="105" x14ac:dyDescent="0.2">
      <c r="A239" s="89">
        <v>163</v>
      </c>
      <c r="B239" s="36" t="s">
        <v>126</v>
      </c>
      <c r="C239" s="18" t="s">
        <v>949</v>
      </c>
      <c r="D239" s="21"/>
      <c r="E239" s="19" t="s">
        <v>553</v>
      </c>
      <c r="F239" s="37" t="s">
        <v>614</v>
      </c>
      <c r="G239" s="37" t="s">
        <v>608</v>
      </c>
      <c r="H239" s="26">
        <v>4389.7</v>
      </c>
      <c r="I239" s="26">
        <v>3670.9</v>
      </c>
      <c r="J239" s="26">
        <v>3572.2</v>
      </c>
      <c r="K239" s="37">
        <v>256</v>
      </c>
      <c r="L239" s="18" t="s">
        <v>1015</v>
      </c>
      <c r="M239" s="26">
        <v>10682319</v>
      </c>
      <c r="N239" s="170"/>
      <c r="O239" s="170"/>
      <c r="P239" s="170"/>
      <c r="Q239" s="26">
        <v>10682319</v>
      </c>
      <c r="R239" s="26">
        <v>2910</v>
      </c>
      <c r="S239" s="14">
        <v>15143.38</v>
      </c>
      <c r="T239" s="19" t="s">
        <v>433</v>
      </c>
      <c r="U239" s="109">
        <v>10682319</v>
      </c>
      <c r="V239" s="297">
        <v>2021</v>
      </c>
      <c r="W239" s="281"/>
    </row>
    <row r="240" spans="1:23" ht="60" x14ac:dyDescent="0.2">
      <c r="A240" s="89">
        <v>164</v>
      </c>
      <c r="B240" s="36" t="s">
        <v>965</v>
      </c>
      <c r="C240" s="18" t="s">
        <v>943</v>
      </c>
      <c r="D240" s="21"/>
      <c r="E240" s="19" t="s">
        <v>520</v>
      </c>
      <c r="F240" s="37" t="s">
        <v>610</v>
      </c>
      <c r="G240" s="37" t="s">
        <v>616</v>
      </c>
      <c r="H240" s="26">
        <v>7682.2</v>
      </c>
      <c r="I240" s="26">
        <v>7064.1</v>
      </c>
      <c r="J240" s="26">
        <v>6725.5</v>
      </c>
      <c r="K240" s="37">
        <v>292</v>
      </c>
      <c r="L240" s="18" t="s">
        <v>563</v>
      </c>
      <c r="M240" s="26">
        <v>20167656</v>
      </c>
      <c r="N240" s="170"/>
      <c r="O240" s="170"/>
      <c r="P240" s="170"/>
      <c r="Q240" s="26">
        <v>20167656</v>
      </c>
      <c r="R240" s="26">
        <v>2854.9505244829488</v>
      </c>
      <c r="S240" s="14">
        <v>15143.38</v>
      </c>
      <c r="T240" s="14" t="s">
        <v>643</v>
      </c>
      <c r="U240" s="102">
        <v>6.53</v>
      </c>
      <c r="V240" s="297">
        <v>2021</v>
      </c>
      <c r="W240" s="276"/>
    </row>
    <row r="241" spans="1:23" ht="75" x14ac:dyDescent="0.2">
      <c r="A241" s="89">
        <v>165</v>
      </c>
      <c r="B241" s="36" t="s">
        <v>966</v>
      </c>
      <c r="C241" s="18" t="s">
        <v>541</v>
      </c>
      <c r="D241" s="21">
        <v>2012</v>
      </c>
      <c r="E241" s="19" t="s">
        <v>520</v>
      </c>
      <c r="F241" s="37" t="s">
        <v>614</v>
      </c>
      <c r="G241" s="37" t="s">
        <v>615</v>
      </c>
      <c r="H241" s="26">
        <v>5672.8</v>
      </c>
      <c r="I241" s="26">
        <v>4766</v>
      </c>
      <c r="J241" s="26">
        <v>4207.6000000000004</v>
      </c>
      <c r="K241" s="37">
        <v>269</v>
      </c>
      <c r="L241" s="18" t="s">
        <v>1016</v>
      </c>
      <c r="M241" s="26">
        <v>16116160</v>
      </c>
      <c r="N241" s="170"/>
      <c r="O241" s="170"/>
      <c r="P241" s="170"/>
      <c r="Q241" s="26">
        <v>16116160</v>
      </c>
      <c r="R241" s="26">
        <v>3381.4855224506923</v>
      </c>
      <c r="S241" s="14">
        <v>15143.38</v>
      </c>
      <c r="T241" s="14" t="s">
        <v>643</v>
      </c>
      <c r="U241" s="102">
        <v>6.53</v>
      </c>
      <c r="V241" s="297">
        <v>2021</v>
      </c>
      <c r="W241" s="276"/>
    </row>
    <row r="242" spans="1:23" ht="60" x14ac:dyDescent="0.2">
      <c r="A242" s="89">
        <v>166</v>
      </c>
      <c r="B242" s="36" t="s">
        <v>967</v>
      </c>
      <c r="C242" s="21">
        <v>1973</v>
      </c>
      <c r="D242" s="21"/>
      <c r="E242" s="18" t="s">
        <v>520</v>
      </c>
      <c r="F242" s="37" t="s">
        <v>610</v>
      </c>
      <c r="G242" s="37">
        <v>4</v>
      </c>
      <c r="H242" s="26">
        <v>3654.9</v>
      </c>
      <c r="I242" s="26">
        <v>3309.6</v>
      </c>
      <c r="J242" s="26">
        <v>3159.7</v>
      </c>
      <c r="K242" s="37">
        <v>139</v>
      </c>
      <c r="L242" s="163" t="s">
        <v>595</v>
      </c>
      <c r="M242" s="26">
        <v>2746968</v>
      </c>
      <c r="N242" s="26"/>
      <c r="O242" s="26"/>
      <c r="P242" s="26"/>
      <c r="Q242" s="26">
        <v>2746968</v>
      </c>
      <c r="R242" s="26">
        <v>830</v>
      </c>
      <c r="S242" s="14">
        <v>15143.38</v>
      </c>
      <c r="T242" s="14" t="s">
        <v>643</v>
      </c>
      <c r="U242" s="102">
        <v>6.53</v>
      </c>
      <c r="V242" s="297">
        <v>2021</v>
      </c>
      <c r="W242" s="276"/>
    </row>
    <row r="243" spans="1:23" ht="75" x14ac:dyDescent="0.2">
      <c r="A243" s="89">
        <v>167</v>
      </c>
      <c r="B243" s="36" t="s">
        <v>128</v>
      </c>
      <c r="C243" s="21">
        <v>1973</v>
      </c>
      <c r="D243" s="21">
        <v>2014</v>
      </c>
      <c r="E243" s="19" t="s">
        <v>520</v>
      </c>
      <c r="F243" s="37">
        <v>5</v>
      </c>
      <c r="G243" s="37">
        <v>3</v>
      </c>
      <c r="H243" s="26">
        <v>3561.44</v>
      </c>
      <c r="I243" s="26">
        <v>3289.84</v>
      </c>
      <c r="J243" s="26">
        <v>2893.84</v>
      </c>
      <c r="K243" s="37">
        <v>296</v>
      </c>
      <c r="L243" s="19" t="s">
        <v>1017</v>
      </c>
      <c r="M243" s="26">
        <v>7994311.2000000002</v>
      </c>
      <c r="N243" s="26"/>
      <c r="O243" s="26"/>
      <c r="P243" s="26"/>
      <c r="Q243" s="26">
        <v>7994311.2000000002</v>
      </c>
      <c r="R243" s="26">
        <v>2430</v>
      </c>
      <c r="S243" s="14">
        <v>15143.38</v>
      </c>
      <c r="T243" s="14" t="s">
        <v>643</v>
      </c>
      <c r="U243" s="102">
        <v>6.53</v>
      </c>
      <c r="V243" s="297">
        <v>2021</v>
      </c>
      <c r="W243" s="276"/>
    </row>
    <row r="244" spans="1:23" ht="90" x14ac:dyDescent="0.2">
      <c r="A244" s="89">
        <v>168</v>
      </c>
      <c r="B244" s="36" t="s">
        <v>969</v>
      </c>
      <c r="C244" s="21">
        <v>1975</v>
      </c>
      <c r="D244" s="21">
        <v>2008</v>
      </c>
      <c r="E244" s="19" t="s">
        <v>520</v>
      </c>
      <c r="F244" s="37">
        <v>5</v>
      </c>
      <c r="G244" s="37">
        <v>4</v>
      </c>
      <c r="H244" s="26">
        <v>3850.3</v>
      </c>
      <c r="I244" s="26">
        <v>3512.3</v>
      </c>
      <c r="J244" s="26">
        <v>3308.5</v>
      </c>
      <c r="K244" s="37">
        <v>203</v>
      </c>
      <c r="L244" s="19" t="s">
        <v>1018</v>
      </c>
      <c r="M244" s="26">
        <v>10712515</v>
      </c>
      <c r="N244" s="26"/>
      <c r="O244" s="26"/>
      <c r="P244" s="26"/>
      <c r="Q244" s="26">
        <v>10712515</v>
      </c>
      <c r="R244" s="26">
        <v>3050</v>
      </c>
      <c r="S244" s="14">
        <v>15143.38</v>
      </c>
      <c r="T244" s="14" t="s">
        <v>643</v>
      </c>
      <c r="U244" s="102">
        <v>6.53</v>
      </c>
      <c r="V244" s="297">
        <v>2021</v>
      </c>
      <c r="W244" s="276"/>
    </row>
    <row r="245" spans="1:23" ht="45" x14ac:dyDescent="0.2">
      <c r="A245" s="89">
        <v>169</v>
      </c>
      <c r="B245" s="36" t="s">
        <v>1223</v>
      </c>
      <c r="C245" s="21">
        <v>1962</v>
      </c>
      <c r="D245" s="21"/>
      <c r="E245" s="19" t="s">
        <v>520</v>
      </c>
      <c r="F245" s="37">
        <v>5</v>
      </c>
      <c r="G245" s="37">
        <v>4</v>
      </c>
      <c r="H245" s="26">
        <v>3477</v>
      </c>
      <c r="I245" s="26">
        <v>3181</v>
      </c>
      <c r="J245" s="26">
        <v>2961.5</v>
      </c>
      <c r="K245" s="37">
        <v>132</v>
      </c>
      <c r="L245" s="19" t="s">
        <v>557</v>
      </c>
      <c r="M245" s="26">
        <v>1972220</v>
      </c>
      <c r="N245" s="26"/>
      <c r="O245" s="26"/>
      <c r="P245" s="26"/>
      <c r="Q245" s="26">
        <v>1972220</v>
      </c>
      <c r="R245" s="26">
        <v>620</v>
      </c>
      <c r="S245" s="14">
        <v>15143.38</v>
      </c>
      <c r="T245" s="14" t="s">
        <v>643</v>
      </c>
      <c r="U245" s="102">
        <v>6.53</v>
      </c>
      <c r="V245" s="297">
        <v>2021</v>
      </c>
      <c r="W245" s="276"/>
    </row>
    <row r="246" spans="1:23" ht="105" x14ac:dyDescent="0.2">
      <c r="A246" s="89">
        <v>170</v>
      </c>
      <c r="B246" s="36" t="s">
        <v>1224</v>
      </c>
      <c r="C246" s="18" t="s">
        <v>542</v>
      </c>
      <c r="D246" s="21">
        <v>2014</v>
      </c>
      <c r="E246" s="19" t="s">
        <v>520</v>
      </c>
      <c r="F246" s="37" t="s">
        <v>610</v>
      </c>
      <c r="G246" s="37" t="s">
        <v>616</v>
      </c>
      <c r="H246" s="26">
        <v>8849</v>
      </c>
      <c r="I246" s="26">
        <v>8051.6</v>
      </c>
      <c r="J246" s="26">
        <v>7734.7</v>
      </c>
      <c r="K246" s="37">
        <v>268</v>
      </c>
      <c r="L246" s="18" t="s">
        <v>129</v>
      </c>
      <c r="M246" s="26">
        <v>23430156</v>
      </c>
      <c r="N246" s="170"/>
      <c r="O246" s="170"/>
      <c r="P246" s="170"/>
      <c r="Q246" s="26">
        <v>23430156</v>
      </c>
      <c r="R246" s="26">
        <v>2910</v>
      </c>
      <c r="S246" s="14">
        <v>15143.38</v>
      </c>
      <c r="T246" s="14" t="s">
        <v>643</v>
      </c>
      <c r="U246" s="102">
        <v>6.53</v>
      </c>
      <c r="V246" s="297">
        <v>2021</v>
      </c>
      <c r="W246" s="276"/>
    </row>
    <row r="247" spans="1:23" ht="45" x14ac:dyDescent="0.2">
      <c r="A247" s="89">
        <v>171</v>
      </c>
      <c r="B247" s="36" t="s">
        <v>1225</v>
      </c>
      <c r="C247" s="18" t="s">
        <v>970</v>
      </c>
      <c r="D247" s="21"/>
      <c r="E247" s="19" t="s">
        <v>520</v>
      </c>
      <c r="F247" s="37" t="s">
        <v>610</v>
      </c>
      <c r="G247" s="37" t="s">
        <v>611</v>
      </c>
      <c r="H247" s="26">
        <v>4727.5</v>
      </c>
      <c r="I247" s="26">
        <v>4327.5</v>
      </c>
      <c r="J247" s="26">
        <v>4327.5</v>
      </c>
      <c r="K247" s="37">
        <v>100</v>
      </c>
      <c r="L247" s="18" t="s">
        <v>545</v>
      </c>
      <c r="M247" s="26">
        <v>5836175</v>
      </c>
      <c r="N247" s="170"/>
      <c r="O247" s="170"/>
      <c r="P247" s="170"/>
      <c r="Q247" s="26">
        <v>5836175</v>
      </c>
      <c r="R247" s="26">
        <v>1348.625072212594</v>
      </c>
      <c r="S247" s="14">
        <v>15143.38</v>
      </c>
      <c r="T247" s="14" t="s">
        <v>643</v>
      </c>
      <c r="U247" s="102">
        <v>6.53</v>
      </c>
      <c r="V247" s="297">
        <v>2021</v>
      </c>
      <c r="W247" s="276"/>
    </row>
    <row r="248" spans="1:23" ht="45" x14ac:dyDescent="0.2">
      <c r="A248" s="89">
        <v>172</v>
      </c>
      <c r="B248" s="36" t="s">
        <v>1226</v>
      </c>
      <c r="C248" s="18" t="s">
        <v>542</v>
      </c>
      <c r="D248" s="21"/>
      <c r="E248" s="19" t="s">
        <v>520</v>
      </c>
      <c r="F248" s="37" t="s">
        <v>610</v>
      </c>
      <c r="G248" s="37" t="s">
        <v>613</v>
      </c>
      <c r="H248" s="26">
        <v>5100</v>
      </c>
      <c r="I248" s="26">
        <v>4620.8999999999996</v>
      </c>
      <c r="J248" s="26">
        <v>4186.5</v>
      </c>
      <c r="K248" s="37">
        <v>196</v>
      </c>
      <c r="L248" s="18" t="s">
        <v>606</v>
      </c>
      <c r="M248" s="26">
        <v>7393439.9999999991</v>
      </c>
      <c r="N248" s="170"/>
      <c r="O248" s="170"/>
      <c r="P248" s="170"/>
      <c r="Q248" s="26">
        <v>7393439.9999999991</v>
      </c>
      <c r="R248" s="26">
        <v>1600</v>
      </c>
      <c r="S248" s="14">
        <v>15143.38</v>
      </c>
      <c r="T248" s="14" t="s">
        <v>643</v>
      </c>
      <c r="U248" s="102">
        <v>6.53</v>
      </c>
      <c r="V248" s="297">
        <v>2021</v>
      </c>
      <c r="W248" s="276"/>
    </row>
    <row r="249" spans="1:23" ht="45" x14ac:dyDescent="0.2">
      <c r="A249" s="89">
        <v>173</v>
      </c>
      <c r="B249" s="36" t="s">
        <v>971</v>
      </c>
      <c r="C249" s="18" t="s">
        <v>542</v>
      </c>
      <c r="D249" s="21"/>
      <c r="E249" s="19" t="s">
        <v>520</v>
      </c>
      <c r="F249" s="37" t="s">
        <v>610</v>
      </c>
      <c r="G249" s="37" t="s">
        <v>616</v>
      </c>
      <c r="H249" s="26">
        <v>7866.2</v>
      </c>
      <c r="I249" s="26">
        <v>6960.5</v>
      </c>
      <c r="J249" s="26">
        <v>6524.6</v>
      </c>
      <c r="K249" s="37">
        <v>276</v>
      </c>
      <c r="L249" s="18" t="s">
        <v>556</v>
      </c>
      <c r="M249" s="26">
        <v>7941120</v>
      </c>
      <c r="N249" s="170"/>
      <c r="O249" s="170"/>
      <c r="P249" s="170"/>
      <c r="Q249" s="26">
        <v>7941120</v>
      </c>
      <c r="R249" s="26">
        <v>1140.8835572157172</v>
      </c>
      <c r="S249" s="14">
        <v>15143.38</v>
      </c>
      <c r="T249" s="14" t="s">
        <v>643</v>
      </c>
      <c r="U249" s="102">
        <v>6.53</v>
      </c>
      <c r="V249" s="297">
        <v>2021</v>
      </c>
      <c r="W249" s="276"/>
    </row>
    <row r="250" spans="1:23" ht="75" x14ac:dyDescent="0.2">
      <c r="A250" s="89">
        <v>174</v>
      </c>
      <c r="B250" s="36" t="s">
        <v>1228</v>
      </c>
      <c r="C250" s="18" t="s">
        <v>958</v>
      </c>
      <c r="D250" s="21"/>
      <c r="E250" s="19" t="s">
        <v>520</v>
      </c>
      <c r="F250" s="37" t="s">
        <v>609</v>
      </c>
      <c r="G250" s="37" t="s">
        <v>611</v>
      </c>
      <c r="H250" s="26">
        <v>1610.6</v>
      </c>
      <c r="I250" s="26">
        <v>1443.8</v>
      </c>
      <c r="J250" s="26">
        <v>1186.5999999999999</v>
      </c>
      <c r="K250" s="37">
        <v>92</v>
      </c>
      <c r="L250" s="18" t="s">
        <v>1019</v>
      </c>
      <c r="M250" s="26">
        <v>3508434</v>
      </c>
      <c r="N250" s="170"/>
      <c r="O250" s="170"/>
      <c r="P250" s="170"/>
      <c r="Q250" s="26">
        <v>3508434</v>
      </c>
      <c r="R250" s="26">
        <v>2430</v>
      </c>
      <c r="S250" s="14">
        <v>15143.38</v>
      </c>
      <c r="T250" s="14" t="s">
        <v>643</v>
      </c>
      <c r="U250" s="102">
        <v>6.53</v>
      </c>
      <c r="V250" s="297">
        <v>2021</v>
      </c>
      <c r="W250" s="276"/>
    </row>
    <row r="251" spans="1:23" ht="75" x14ac:dyDescent="0.2">
      <c r="A251" s="89">
        <v>175</v>
      </c>
      <c r="B251" s="36" t="s">
        <v>1229</v>
      </c>
      <c r="C251" s="18" t="s">
        <v>958</v>
      </c>
      <c r="D251" s="21"/>
      <c r="E251" s="19" t="s">
        <v>520</v>
      </c>
      <c r="F251" s="37" t="s">
        <v>609</v>
      </c>
      <c r="G251" s="37" t="s">
        <v>611</v>
      </c>
      <c r="H251" s="26">
        <v>1608.1</v>
      </c>
      <c r="I251" s="26">
        <v>1456.8</v>
      </c>
      <c r="J251" s="26">
        <v>1193.2</v>
      </c>
      <c r="K251" s="37">
        <v>110</v>
      </c>
      <c r="L251" s="18" t="s">
        <v>1020</v>
      </c>
      <c r="M251" s="26">
        <v>3540024</v>
      </c>
      <c r="N251" s="170"/>
      <c r="O251" s="170"/>
      <c r="P251" s="170"/>
      <c r="Q251" s="26">
        <v>3540024</v>
      </c>
      <c r="R251" s="26">
        <v>2430</v>
      </c>
      <c r="S251" s="14">
        <v>15143.38</v>
      </c>
      <c r="T251" s="14" t="s">
        <v>643</v>
      </c>
      <c r="U251" s="102">
        <v>6.53</v>
      </c>
      <c r="V251" s="297">
        <v>2021</v>
      </c>
      <c r="W251" s="276"/>
    </row>
    <row r="252" spans="1:23" ht="45" x14ac:dyDescent="0.2">
      <c r="A252" s="89">
        <v>176</v>
      </c>
      <c r="B252" s="36" t="s">
        <v>130</v>
      </c>
      <c r="C252" s="18" t="s">
        <v>544</v>
      </c>
      <c r="D252" s="21"/>
      <c r="E252" s="19" t="s">
        <v>520</v>
      </c>
      <c r="F252" s="37" t="s">
        <v>609</v>
      </c>
      <c r="G252" s="37" t="s">
        <v>611</v>
      </c>
      <c r="H252" s="26">
        <v>1597.6</v>
      </c>
      <c r="I252" s="26">
        <v>1451.1</v>
      </c>
      <c r="J252" s="26">
        <v>1155.52</v>
      </c>
      <c r="K252" s="37">
        <v>107</v>
      </c>
      <c r="L252" s="158" t="s">
        <v>573</v>
      </c>
      <c r="M252" s="26">
        <v>2858667</v>
      </c>
      <c r="N252" s="170"/>
      <c r="O252" s="170"/>
      <c r="P252" s="170"/>
      <c r="Q252" s="26">
        <v>2858667</v>
      </c>
      <c r="R252" s="26">
        <v>1970.0000000000002</v>
      </c>
      <c r="S252" s="14">
        <v>15143.38</v>
      </c>
      <c r="T252" s="14" t="s">
        <v>643</v>
      </c>
      <c r="U252" s="102">
        <v>6.53</v>
      </c>
      <c r="V252" s="297">
        <v>2021</v>
      </c>
      <c r="W252" s="276"/>
    </row>
    <row r="253" spans="1:23" ht="60" x14ac:dyDescent="0.2">
      <c r="A253" s="89">
        <v>177</v>
      </c>
      <c r="B253" s="36" t="s">
        <v>972</v>
      </c>
      <c r="C253" s="18" t="s">
        <v>951</v>
      </c>
      <c r="D253" s="21"/>
      <c r="E253" s="19" t="s">
        <v>520</v>
      </c>
      <c r="F253" s="37" t="s">
        <v>614</v>
      </c>
      <c r="G253" s="37" t="s">
        <v>611</v>
      </c>
      <c r="H253" s="26">
        <v>6559.7</v>
      </c>
      <c r="I253" s="26">
        <v>5851.7</v>
      </c>
      <c r="J253" s="26">
        <v>5313.7</v>
      </c>
      <c r="K253" s="37">
        <v>302</v>
      </c>
      <c r="L253" s="18" t="s">
        <v>1021</v>
      </c>
      <c r="M253" s="26">
        <v>16579879</v>
      </c>
      <c r="N253" s="170"/>
      <c r="O253" s="170"/>
      <c r="P253" s="170"/>
      <c r="Q253" s="26">
        <v>16579879</v>
      </c>
      <c r="R253" s="26">
        <v>2833.3439855084848</v>
      </c>
      <c r="S253" s="14">
        <v>15143.38</v>
      </c>
      <c r="T253" s="14" t="s">
        <v>643</v>
      </c>
      <c r="U253" s="102">
        <v>6.53</v>
      </c>
      <c r="V253" s="297">
        <v>2021</v>
      </c>
      <c r="W253" s="276"/>
    </row>
    <row r="254" spans="1:23" ht="60" x14ac:dyDescent="0.2">
      <c r="A254" s="89">
        <v>178</v>
      </c>
      <c r="B254" s="36" t="s">
        <v>973</v>
      </c>
      <c r="C254" s="18" t="s">
        <v>544</v>
      </c>
      <c r="D254" s="21"/>
      <c r="E254" s="19" t="s">
        <v>520</v>
      </c>
      <c r="F254" s="37" t="s">
        <v>609</v>
      </c>
      <c r="G254" s="37" t="s">
        <v>609</v>
      </c>
      <c r="H254" s="26">
        <v>2795.9</v>
      </c>
      <c r="I254" s="26">
        <v>2538.9</v>
      </c>
      <c r="J254" s="26">
        <v>2387.4</v>
      </c>
      <c r="K254" s="37">
        <v>127</v>
      </c>
      <c r="L254" s="18" t="s">
        <v>595</v>
      </c>
      <c r="M254" s="26">
        <v>2107287</v>
      </c>
      <c r="N254" s="170"/>
      <c r="O254" s="170"/>
      <c r="P254" s="170"/>
      <c r="Q254" s="26">
        <v>2107287</v>
      </c>
      <c r="R254" s="26">
        <v>830</v>
      </c>
      <c r="S254" s="14">
        <v>15143.38</v>
      </c>
      <c r="T254" s="14" t="s">
        <v>643</v>
      </c>
      <c r="U254" s="102">
        <v>6.53</v>
      </c>
      <c r="V254" s="297">
        <v>2021</v>
      </c>
      <c r="W254" s="276"/>
    </row>
    <row r="255" spans="1:23" ht="75" x14ac:dyDescent="0.2">
      <c r="A255" s="89">
        <v>179</v>
      </c>
      <c r="B255" s="36" t="s">
        <v>681</v>
      </c>
      <c r="C255" s="21">
        <v>1985</v>
      </c>
      <c r="D255" s="21"/>
      <c r="E255" s="19" t="s">
        <v>520</v>
      </c>
      <c r="F255" s="37">
        <v>9</v>
      </c>
      <c r="G255" s="37">
        <v>1</v>
      </c>
      <c r="H255" s="26">
        <v>5717.1</v>
      </c>
      <c r="I255" s="26">
        <v>4810.6000000000004</v>
      </c>
      <c r="J255" s="26">
        <v>4621.5</v>
      </c>
      <c r="K255" s="37">
        <v>325</v>
      </c>
      <c r="L255" s="19" t="s">
        <v>1022</v>
      </c>
      <c r="M255" s="26">
        <v>11785970</v>
      </c>
      <c r="N255" s="26"/>
      <c r="O255" s="26"/>
      <c r="P255" s="26"/>
      <c r="Q255" s="26">
        <v>11785970</v>
      </c>
      <c r="R255" s="26">
        <v>2450</v>
      </c>
      <c r="S255" s="14">
        <v>15143.38</v>
      </c>
      <c r="T255" s="19" t="s">
        <v>433</v>
      </c>
      <c r="U255" s="109">
        <v>11785970</v>
      </c>
      <c r="V255" s="297">
        <v>2021</v>
      </c>
      <c r="W255" s="281"/>
    </row>
    <row r="256" spans="1:23" ht="45" x14ac:dyDescent="0.2">
      <c r="A256" s="89">
        <v>180</v>
      </c>
      <c r="B256" s="36" t="s">
        <v>682</v>
      </c>
      <c r="C256" s="18" t="s">
        <v>949</v>
      </c>
      <c r="D256" s="21"/>
      <c r="E256" s="19" t="s">
        <v>520</v>
      </c>
      <c r="F256" s="37" t="s">
        <v>614</v>
      </c>
      <c r="G256" s="37" t="s">
        <v>608</v>
      </c>
      <c r="H256" s="26">
        <v>5056.7</v>
      </c>
      <c r="I256" s="26">
        <v>4326.8</v>
      </c>
      <c r="J256" s="26">
        <v>4044.4</v>
      </c>
      <c r="K256" s="37">
        <v>319</v>
      </c>
      <c r="L256" s="18" t="s">
        <v>479</v>
      </c>
      <c r="M256" s="26">
        <v>8523796</v>
      </c>
      <c r="N256" s="170"/>
      <c r="O256" s="170"/>
      <c r="P256" s="170"/>
      <c r="Q256" s="26">
        <v>8523796</v>
      </c>
      <c r="R256" s="26">
        <v>1970</v>
      </c>
      <c r="S256" s="14">
        <v>15143.38</v>
      </c>
      <c r="T256" s="19" t="s">
        <v>433</v>
      </c>
      <c r="U256" s="109">
        <v>8523796</v>
      </c>
      <c r="V256" s="297">
        <v>2021</v>
      </c>
      <c r="W256" s="281"/>
    </row>
    <row r="257" spans="1:23" ht="45" x14ac:dyDescent="0.2">
      <c r="A257" s="89">
        <v>181</v>
      </c>
      <c r="B257" s="36" t="s">
        <v>974</v>
      </c>
      <c r="C257" s="21">
        <v>1963</v>
      </c>
      <c r="D257" s="21"/>
      <c r="E257" s="18" t="s">
        <v>520</v>
      </c>
      <c r="F257" s="37">
        <v>4</v>
      </c>
      <c r="G257" s="37">
        <v>2</v>
      </c>
      <c r="H257" s="26">
        <v>1832.9</v>
      </c>
      <c r="I257" s="26">
        <v>1588.2</v>
      </c>
      <c r="J257" s="26">
        <v>1328.25</v>
      </c>
      <c r="K257" s="37">
        <v>161</v>
      </c>
      <c r="L257" s="19" t="s">
        <v>558</v>
      </c>
      <c r="M257" s="26">
        <v>5878300</v>
      </c>
      <c r="N257" s="26"/>
      <c r="O257" s="26"/>
      <c r="P257" s="26"/>
      <c r="Q257" s="26">
        <v>5878300</v>
      </c>
      <c r="R257" s="26">
        <v>3701.2341014985518</v>
      </c>
      <c r="S257" s="14">
        <v>15143.38</v>
      </c>
      <c r="T257" s="14" t="s">
        <v>643</v>
      </c>
      <c r="U257" s="102">
        <v>6.53</v>
      </c>
      <c r="V257" s="297">
        <v>2021</v>
      </c>
      <c r="W257" s="276"/>
    </row>
    <row r="258" spans="1:23" ht="105" x14ac:dyDescent="0.2">
      <c r="A258" s="89">
        <v>182</v>
      </c>
      <c r="B258" s="36" t="s">
        <v>1</v>
      </c>
      <c r="C258" s="18" t="s">
        <v>975</v>
      </c>
      <c r="D258" s="21"/>
      <c r="E258" s="19" t="s">
        <v>553</v>
      </c>
      <c r="F258" s="37" t="s">
        <v>614</v>
      </c>
      <c r="G258" s="37" t="s">
        <v>608</v>
      </c>
      <c r="H258" s="26">
        <v>4298.1000000000004</v>
      </c>
      <c r="I258" s="26">
        <v>3699.3</v>
      </c>
      <c r="J258" s="26">
        <v>3582.9</v>
      </c>
      <c r="K258" s="37">
        <v>231</v>
      </c>
      <c r="L258" s="18" t="s">
        <v>1023</v>
      </c>
      <c r="M258" s="26">
        <v>11689788</v>
      </c>
      <c r="N258" s="170"/>
      <c r="O258" s="170"/>
      <c r="P258" s="170"/>
      <c r="Q258" s="26">
        <v>11689788</v>
      </c>
      <c r="R258" s="26">
        <v>3160</v>
      </c>
      <c r="S258" s="14">
        <v>15143.38</v>
      </c>
      <c r="T258" s="19" t="s">
        <v>433</v>
      </c>
      <c r="U258" s="109">
        <v>11689788</v>
      </c>
      <c r="V258" s="297">
        <v>2021</v>
      </c>
      <c r="W258" s="281"/>
    </row>
    <row r="259" spans="1:23" ht="60" x14ac:dyDescent="0.2">
      <c r="A259" s="89">
        <v>183</v>
      </c>
      <c r="B259" s="36" t="s">
        <v>476</v>
      </c>
      <c r="C259" s="21">
        <v>1971</v>
      </c>
      <c r="D259" s="21">
        <v>2011</v>
      </c>
      <c r="E259" s="19" t="s">
        <v>520</v>
      </c>
      <c r="F259" s="37">
        <v>5</v>
      </c>
      <c r="G259" s="37">
        <v>4</v>
      </c>
      <c r="H259" s="26">
        <v>4684.5</v>
      </c>
      <c r="I259" s="26">
        <v>4079.5</v>
      </c>
      <c r="J259" s="26">
        <v>1846.8</v>
      </c>
      <c r="K259" s="37">
        <v>171</v>
      </c>
      <c r="L259" s="19" t="s">
        <v>683</v>
      </c>
      <c r="M259" s="26">
        <v>8515016.8000000007</v>
      </c>
      <c r="N259" s="26"/>
      <c r="O259" s="26"/>
      <c r="P259" s="26"/>
      <c r="Q259" s="26">
        <v>8515016.8000000007</v>
      </c>
      <c r="R259" s="26">
        <v>2087.2697144257877</v>
      </c>
      <c r="S259" s="14">
        <v>15143.38</v>
      </c>
      <c r="T259" s="14" t="s">
        <v>643</v>
      </c>
      <c r="U259" s="102">
        <v>6.53</v>
      </c>
      <c r="V259" s="297">
        <v>2021</v>
      </c>
      <c r="W259" s="276"/>
    </row>
    <row r="260" spans="1:23" ht="45" x14ac:dyDescent="0.2">
      <c r="A260" s="89">
        <v>184</v>
      </c>
      <c r="B260" s="36" t="s">
        <v>381</v>
      </c>
      <c r="C260" s="37">
        <v>1973</v>
      </c>
      <c r="D260" s="21"/>
      <c r="E260" s="19" t="s">
        <v>520</v>
      </c>
      <c r="F260" s="37">
        <v>5</v>
      </c>
      <c r="G260" s="37">
        <v>2</v>
      </c>
      <c r="H260" s="26">
        <v>1950.3</v>
      </c>
      <c r="I260" s="26">
        <v>1746.5</v>
      </c>
      <c r="J260" s="26">
        <v>1400.6</v>
      </c>
      <c r="K260" s="37">
        <v>94</v>
      </c>
      <c r="L260" s="19" t="s">
        <v>530</v>
      </c>
      <c r="M260" s="26">
        <v>1082830</v>
      </c>
      <c r="N260" s="26"/>
      <c r="O260" s="26"/>
      <c r="P260" s="26"/>
      <c r="Q260" s="26">
        <v>1082830</v>
      </c>
      <c r="R260" s="26">
        <v>620</v>
      </c>
      <c r="S260" s="14">
        <v>15143.38</v>
      </c>
      <c r="T260" s="14" t="s">
        <v>643</v>
      </c>
      <c r="U260" s="102">
        <v>6.53</v>
      </c>
      <c r="V260" s="297">
        <v>2021</v>
      </c>
      <c r="W260" s="276"/>
    </row>
    <row r="261" spans="1:23" ht="75" x14ac:dyDescent="0.2">
      <c r="A261" s="89">
        <v>185</v>
      </c>
      <c r="B261" s="36" t="s">
        <v>382</v>
      </c>
      <c r="C261" s="21">
        <v>1973</v>
      </c>
      <c r="D261" s="21"/>
      <c r="E261" s="19" t="s">
        <v>520</v>
      </c>
      <c r="F261" s="37">
        <v>5</v>
      </c>
      <c r="G261" s="37">
        <v>2</v>
      </c>
      <c r="H261" s="26">
        <v>1768.3</v>
      </c>
      <c r="I261" s="26">
        <v>1600.3</v>
      </c>
      <c r="J261" s="26">
        <v>1241.0999999999999</v>
      </c>
      <c r="K261" s="37">
        <v>99</v>
      </c>
      <c r="L261" s="19" t="s">
        <v>131</v>
      </c>
      <c r="M261" s="26">
        <v>3888729</v>
      </c>
      <c r="N261" s="26"/>
      <c r="O261" s="26"/>
      <c r="P261" s="26"/>
      <c r="Q261" s="26">
        <v>3888729</v>
      </c>
      <c r="R261" s="26">
        <v>2430</v>
      </c>
      <c r="S261" s="14">
        <v>15143.38</v>
      </c>
      <c r="T261" s="14" t="s">
        <v>643</v>
      </c>
      <c r="U261" s="102">
        <v>6.53</v>
      </c>
      <c r="V261" s="297">
        <v>2021</v>
      </c>
      <c r="W261" s="276"/>
    </row>
    <row r="262" spans="1:23" ht="105" x14ac:dyDescent="0.2">
      <c r="A262" s="89">
        <v>186</v>
      </c>
      <c r="B262" s="36" t="s">
        <v>976</v>
      </c>
      <c r="C262" s="21">
        <v>1975</v>
      </c>
      <c r="D262" s="21">
        <v>2012</v>
      </c>
      <c r="E262" s="19" t="s">
        <v>520</v>
      </c>
      <c r="F262" s="37">
        <v>9</v>
      </c>
      <c r="G262" s="37">
        <v>2</v>
      </c>
      <c r="H262" s="26">
        <v>6124.38</v>
      </c>
      <c r="I262" s="26">
        <v>5763.58</v>
      </c>
      <c r="J262" s="26">
        <v>5487.16</v>
      </c>
      <c r="K262" s="37">
        <v>330</v>
      </c>
      <c r="L262" s="19" t="s">
        <v>1024</v>
      </c>
      <c r="M262" s="26">
        <v>11123709.399999999</v>
      </c>
      <c r="N262" s="26"/>
      <c r="O262" s="26"/>
      <c r="P262" s="26"/>
      <c r="Q262" s="26">
        <v>11123709.399999999</v>
      </c>
      <c r="R262" s="26">
        <v>1929.9999999999998</v>
      </c>
      <c r="S262" s="14">
        <v>15143.38</v>
      </c>
      <c r="T262" s="14" t="s">
        <v>643</v>
      </c>
      <c r="U262" s="102">
        <v>6.53</v>
      </c>
      <c r="V262" s="297">
        <v>2021</v>
      </c>
      <c r="W262" s="276"/>
    </row>
    <row r="263" spans="1:23" ht="105" x14ac:dyDescent="0.2">
      <c r="A263" s="89">
        <v>187</v>
      </c>
      <c r="B263" s="36" t="s">
        <v>977</v>
      </c>
      <c r="C263" s="18" t="s">
        <v>483</v>
      </c>
      <c r="D263" s="21"/>
      <c r="E263" s="19" t="s">
        <v>520</v>
      </c>
      <c r="F263" s="37" t="s">
        <v>614</v>
      </c>
      <c r="G263" s="37" t="s">
        <v>608</v>
      </c>
      <c r="H263" s="26">
        <v>3392.62</v>
      </c>
      <c r="I263" s="26">
        <v>3212.62</v>
      </c>
      <c r="J263" s="26">
        <v>2972.04</v>
      </c>
      <c r="K263" s="37">
        <v>206</v>
      </c>
      <c r="L263" s="18" t="s">
        <v>1025</v>
      </c>
      <c r="M263" s="26">
        <v>9348724.1999999993</v>
      </c>
      <c r="N263" s="170"/>
      <c r="O263" s="170"/>
      <c r="P263" s="170"/>
      <c r="Q263" s="26">
        <v>9348724.1999999993</v>
      </c>
      <c r="R263" s="26">
        <v>2910</v>
      </c>
      <c r="S263" s="14">
        <v>15143.38</v>
      </c>
      <c r="T263" s="14" t="s">
        <v>643</v>
      </c>
      <c r="U263" s="102">
        <v>6.53</v>
      </c>
      <c r="V263" s="297">
        <v>2021</v>
      </c>
      <c r="W263" s="276"/>
    </row>
    <row r="264" spans="1:23" ht="105" x14ac:dyDescent="0.2">
      <c r="A264" s="89">
        <v>188</v>
      </c>
      <c r="B264" s="36" t="s">
        <v>978</v>
      </c>
      <c r="C264" s="18" t="s">
        <v>542</v>
      </c>
      <c r="D264" s="21"/>
      <c r="E264" s="18" t="s">
        <v>520</v>
      </c>
      <c r="F264" s="37" t="s">
        <v>614</v>
      </c>
      <c r="G264" s="37" t="s">
        <v>608</v>
      </c>
      <c r="H264" s="26">
        <v>3255.32</v>
      </c>
      <c r="I264" s="26">
        <v>3075.32</v>
      </c>
      <c r="J264" s="26">
        <v>2893.94</v>
      </c>
      <c r="K264" s="37">
        <v>185</v>
      </c>
      <c r="L264" s="18" t="s">
        <v>1026</v>
      </c>
      <c r="M264" s="26">
        <v>8949181.2000000011</v>
      </c>
      <c r="N264" s="170"/>
      <c r="O264" s="170"/>
      <c r="P264" s="170"/>
      <c r="Q264" s="26">
        <v>8949181.2000000011</v>
      </c>
      <c r="R264" s="26">
        <v>2910</v>
      </c>
      <c r="S264" s="14">
        <v>15143.38</v>
      </c>
      <c r="T264" s="14" t="s">
        <v>643</v>
      </c>
      <c r="U264" s="102">
        <v>6.53</v>
      </c>
      <c r="V264" s="297">
        <v>2021</v>
      </c>
      <c r="W264" s="276"/>
    </row>
    <row r="265" spans="1:23" ht="105" x14ac:dyDescent="0.2">
      <c r="A265" s="89">
        <v>189</v>
      </c>
      <c r="B265" s="36" t="s">
        <v>979</v>
      </c>
      <c r="C265" s="18" t="s">
        <v>540</v>
      </c>
      <c r="D265" s="21"/>
      <c r="E265" s="19" t="s">
        <v>520</v>
      </c>
      <c r="F265" s="37" t="s">
        <v>614</v>
      </c>
      <c r="G265" s="37" t="s">
        <v>615</v>
      </c>
      <c r="H265" s="26">
        <v>6515.62</v>
      </c>
      <c r="I265" s="26">
        <v>5786.02</v>
      </c>
      <c r="J265" s="26">
        <v>5482.58</v>
      </c>
      <c r="K265" s="37">
        <v>308</v>
      </c>
      <c r="L265" s="18" t="s">
        <v>1027</v>
      </c>
      <c r="M265" s="26">
        <v>16837318.200000003</v>
      </c>
      <c r="N265" s="170"/>
      <c r="O265" s="170"/>
      <c r="P265" s="170"/>
      <c r="Q265" s="26">
        <v>16837318.200000003</v>
      </c>
      <c r="R265" s="26">
        <v>2910.0000000000005</v>
      </c>
      <c r="S265" s="14">
        <v>15143.38</v>
      </c>
      <c r="T265" s="14" t="s">
        <v>643</v>
      </c>
      <c r="U265" s="102">
        <v>6.53</v>
      </c>
      <c r="V265" s="297">
        <v>2021</v>
      </c>
      <c r="W265" s="276"/>
    </row>
    <row r="266" spans="1:23" ht="105" x14ac:dyDescent="0.2">
      <c r="A266" s="89">
        <v>190</v>
      </c>
      <c r="B266" s="36" t="s">
        <v>980</v>
      </c>
      <c r="C266" s="21">
        <v>1973</v>
      </c>
      <c r="D266" s="21"/>
      <c r="E266" s="19" t="s">
        <v>520</v>
      </c>
      <c r="F266" s="37">
        <v>9</v>
      </c>
      <c r="G266" s="37">
        <v>1</v>
      </c>
      <c r="H266" s="26">
        <v>2616.9</v>
      </c>
      <c r="I266" s="26">
        <v>2303.6</v>
      </c>
      <c r="J266" s="26">
        <v>2219.9</v>
      </c>
      <c r="K266" s="37">
        <v>115</v>
      </c>
      <c r="L266" s="19" t="s">
        <v>1028</v>
      </c>
      <c r="M266" s="26">
        <v>6703476</v>
      </c>
      <c r="N266" s="26"/>
      <c r="O266" s="26"/>
      <c r="P266" s="26"/>
      <c r="Q266" s="26">
        <v>6703476</v>
      </c>
      <c r="R266" s="26">
        <v>2910</v>
      </c>
      <c r="S266" s="14">
        <v>15143.38</v>
      </c>
      <c r="T266" s="14" t="s">
        <v>643</v>
      </c>
      <c r="U266" s="102">
        <v>6.53</v>
      </c>
      <c r="V266" s="297">
        <v>2021</v>
      </c>
      <c r="W266" s="276"/>
    </row>
    <row r="267" spans="1:23" ht="105" x14ac:dyDescent="0.2">
      <c r="A267" s="89">
        <v>191</v>
      </c>
      <c r="B267" s="36" t="s">
        <v>981</v>
      </c>
      <c r="C267" s="21">
        <v>1973</v>
      </c>
      <c r="D267" s="21">
        <v>2011</v>
      </c>
      <c r="E267" s="19" t="s">
        <v>520</v>
      </c>
      <c r="F267" s="37">
        <v>5</v>
      </c>
      <c r="G267" s="37">
        <v>4</v>
      </c>
      <c r="H267" s="26">
        <v>4495.7</v>
      </c>
      <c r="I267" s="26">
        <v>3985.5</v>
      </c>
      <c r="J267" s="26">
        <v>3115.4</v>
      </c>
      <c r="K267" s="37">
        <v>183</v>
      </c>
      <c r="L267" s="19" t="s">
        <v>1029</v>
      </c>
      <c r="M267" s="26">
        <v>11597805</v>
      </c>
      <c r="N267" s="26"/>
      <c r="O267" s="26"/>
      <c r="P267" s="26"/>
      <c r="Q267" s="26">
        <v>11597805</v>
      </c>
      <c r="R267" s="26">
        <v>2910</v>
      </c>
      <c r="S267" s="14">
        <v>15143.38</v>
      </c>
      <c r="T267" s="14" t="s">
        <v>643</v>
      </c>
      <c r="U267" s="102">
        <v>6.53</v>
      </c>
      <c r="V267" s="297">
        <v>2021</v>
      </c>
      <c r="W267" s="276"/>
    </row>
    <row r="268" spans="1:23" ht="90" x14ac:dyDescent="0.2">
      <c r="A268" s="89">
        <v>192</v>
      </c>
      <c r="B268" s="36" t="s">
        <v>132</v>
      </c>
      <c r="C268" s="18" t="s">
        <v>541</v>
      </c>
      <c r="D268" s="21"/>
      <c r="E268" s="19" t="s">
        <v>553</v>
      </c>
      <c r="F268" s="37" t="s">
        <v>610</v>
      </c>
      <c r="G268" s="37" t="s">
        <v>607</v>
      </c>
      <c r="H268" s="26">
        <v>10110.5</v>
      </c>
      <c r="I268" s="26">
        <v>9042.5</v>
      </c>
      <c r="J268" s="26">
        <v>8544.6</v>
      </c>
      <c r="K268" s="37">
        <v>440</v>
      </c>
      <c r="L268" s="18" t="s">
        <v>1030</v>
      </c>
      <c r="M268" s="26">
        <v>11845675</v>
      </c>
      <c r="N268" s="170"/>
      <c r="O268" s="170"/>
      <c r="P268" s="170"/>
      <c r="Q268" s="26">
        <v>11845675</v>
      </c>
      <c r="R268" s="26">
        <v>1310</v>
      </c>
      <c r="S268" s="14">
        <v>15143.38</v>
      </c>
      <c r="T268" s="19" t="s">
        <v>433</v>
      </c>
      <c r="U268" s="109">
        <v>11845675</v>
      </c>
      <c r="V268" s="297">
        <v>2021</v>
      </c>
      <c r="W268" s="281"/>
    </row>
    <row r="269" spans="1:23" ht="45" x14ac:dyDescent="0.2">
      <c r="A269" s="89">
        <v>193</v>
      </c>
      <c r="B269" s="36" t="s">
        <v>133</v>
      </c>
      <c r="C269" s="18" t="s">
        <v>542</v>
      </c>
      <c r="D269" s="21"/>
      <c r="E269" s="19" t="s">
        <v>520</v>
      </c>
      <c r="F269" s="37" t="s">
        <v>610</v>
      </c>
      <c r="G269" s="37" t="s">
        <v>613</v>
      </c>
      <c r="H269" s="26">
        <v>6077.4</v>
      </c>
      <c r="I269" s="26">
        <v>5537.3</v>
      </c>
      <c r="J269" s="26">
        <v>5085.8999999999996</v>
      </c>
      <c r="K269" s="37">
        <v>288</v>
      </c>
      <c r="L269" s="18" t="s">
        <v>548</v>
      </c>
      <c r="M269" s="26">
        <v>6923100</v>
      </c>
      <c r="N269" s="170"/>
      <c r="O269" s="170"/>
      <c r="P269" s="170"/>
      <c r="Q269" s="26">
        <v>6923100</v>
      </c>
      <c r="R269" s="26">
        <v>1250.2663753092661</v>
      </c>
      <c r="S269" s="14">
        <v>15143.38</v>
      </c>
      <c r="T269" s="14" t="s">
        <v>643</v>
      </c>
      <c r="U269" s="102">
        <v>6.53</v>
      </c>
      <c r="V269" s="297">
        <v>2021</v>
      </c>
      <c r="W269" s="276"/>
    </row>
    <row r="270" spans="1:23" ht="60" x14ac:dyDescent="0.2">
      <c r="A270" s="89">
        <v>194</v>
      </c>
      <c r="B270" s="36" t="s">
        <v>134</v>
      </c>
      <c r="C270" s="18" t="s">
        <v>948</v>
      </c>
      <c r="D270" s="21">
        <v>2014</v>
      </c>
      <c r="E270" s="19" t="s">
        <v>553</v>
      </c>
      <c r="F270" s="37" t="s">
        <v>614</v>
      </c>
      <c r="G270" s="37" t="s">
        <v>616</v>
      </c>
      <c r="H270" s="26">
        <v>17568.29</v>
      </c>
      <c r="I270" s="26">
        <v>15475.29</v>
      </c>
      <c r="J270" s="26">
        <v>14947.63</v>
      </c>
      <c r="K270" s="37">
        <v>832</v>
      </c>
      <c r="L270" s="18" t="s">
        <v>581</v>
      </c>
      <c r="M270" s="26">
        <v>31879097.399999999</v>
      </c>
      <c r="N270" s="170"/>
      <c r="O270" s="170"/>
      <c r="P270" s="170"/>
      <c r="Q270" s="26">
        <v>31879097.399999999</v>
      </c>
      <c r="R270" s="26">
        <v>2060</v>
      </c>
      <c r="S270" s="14">
        <v>15143.38</v>
      </c>
      <c r="T270" s="14" t="s">
        <v>643</v>
      </c>
      <c r="U270" s="102">
        <v>6.53</v>
      </c>
      <c r="V270" s="297">
        <v>2021</v>
      </c>
      <c r="W270" s="276"/>
    </row>
    <row r="271" spans="1:23" ht="105" x14ac:dyDescent="0.2">
      <c r="A271" s="89">
        <v>195</v>
      </c>
      <c r="B271" s="36" t="s">
        <v>136</v>
      </c>
      <c r="C271" s="18" t="s">
        <v>948</v>
      </c>
      <c r="D271" s="21"/>
      <c r="E271" s="19" t="s">
        <v>520</v>
      </c>
      <c r="F271" s="37" t="s">
        <v>614</v>
      </c>
      <c r="G271" s="37" t="s">
        <v>608</v>
      </c>
      <c r="H271" s="26">
        <v>5587.61</v>
      </c>
      <c r="I271" s="26">
        <v>5069.51</v>
      </c>
      <c r="J271" s="26">
        <v>4568.1099999999997</v>
      </c>
      <c r="K271" s="37">
        <v>386</v>
      </c>
      <c r="L271" s="18" t="s">
        <v>1031</v>
      </c>
      <c r="M271" s="26">
        <v>14752274.100000001</v>
      </c>
      <c r="N271" s="170"/>
      <c r="O271" s="170"/>
      <c r="P271" s="170"/>
      <c r="Q271" s="26">
        <v>14752274.1</v>
      </c>
      <c r="R271" s="26">
        <v>2910</v>
      </c>
      <c r="S271" s="14">
        <v>15143.38</v>
      </c>
      <c r="T271" s="14" t="s">
        <v>643</v>
      </c>
      <c r="U271" s="102">
        <v>6.53</v>
      </c>
      <c r="V271" s="297">
        <v>2021</v>
      </c>
      <c r="W271" s="276"/>
    </row>
    <row r="272" spans="1:23" ht="45" x14ac:dyDescent="0.2">
      <c r="A272" s="89">
        <v>196</v>
      </c>
      <c r="B272" s="36" t="s">
        <v>137</v>
      </c>
      <c r="C272" s="21">
        <v>1985</v>
      </c>
      <c r="D272" s="21"/>
      <c r="E272" s="19" t="s">
        <v>553</v>
      </c>
      <c r="F272" s="37">
        <v>9</v>
      </c>
      <c r="G272" s="37">
        <v>2</v>
      </c>
      <c r="H272" s="26">
        <v>8673.7000000000007</v>
      </c>
      <c r="I272" s="26">
        <v>7389.9</v>
      </c>
      <c r="J272" s="26">
        <v>7043.3</v>
      </c>
      <c r="K272" s="37">
        <v>490</v>
      </c>
      <c r="L272" s="19" t="s">
        <v>722</v>
      </c>
      <c r="M272" s="26">
        <v>7105560</v>
      </c>
      <c r="N272" s="26"/>
      <c r="O272" s="26"/>
      <c r="P272" s="26"/>
      <c r="Q272" s="26">
        <v>7105560</v>
      </c>
      <c r="R272" s="26">
        <v>961.52315998863321</v>
      </c>
      <c r="S272" s="14">
        <v>15143.38</v>
      </c>
      <c r="T272" s="14" t="s">
        <v>643</v>
      </c>
      <c r="U272" s="102">
        <v>6.53</v>
      </c>
      <c r="V272" s="297">
        <v>2021</v>
      </c>
      <c r="W272" s="276"/>
    </row>
    <row r="273" spans="1:23" ht="30" x14ac:dyDescent="0.2">
      <c r="A273" s="89">
        <v>197</v>
      </c>
      <c r="B273" s="36" t="s">
        <v>138</v>
      </c>
      <c r="C273" s="21">
        <v>1973</v>
      </c>
      <c r="D273" s="21"/>
      <c r="E273" s="19" t="s">
        <v>553</v>
      </c>
      <c r="F273" s="37">
        <v>5</v>
      </c>
      <c r="G273" s="37">
        <v>7</v>
      </c>
      <c r="H273" s="26">
        <v>5825.95</v>
      </c>
      <c r="I273" s="26">
        <v>5231.95</v>
      </c>
      <c r="J273" s="26">
        <v>4983.95</v>
      </c>
      <c r="K273" s="37">
        <v>262</v>
      </c>
      <c r="L273" s="19" t="s">
        <v>530</v>
      </c>
      <c r="M273" s="26">
        <v>3243809</v>
      </c>
      <c r="N273" s="26"/>
      <c r="O273" s="26"/>
      <c r="P273" s="26"/>
      <c r="Q273" s="26">
        <v>3243809</v>
      </c>
      <c r="R273" s="26">
        <v>620</v>
      </c>
      <c r="S273" s="14">
        <v>15143.38</v>
      </c>
      <c r="T273" s="19" t="s">
        <v>433</v>
      </c>
      <c r="U273" s="109">
        <v>3243809</v>
      </c>
      <c r="V273" s="297">
        <v>2021</v>
      </c>
      <c r="W273" s="281"/>
    </row>
    <row r="274" spans="1:23" ht="45" x14ac:dyDescent="0.2">
      <c r="A274" s="89">
        <v>198</v>
      </c>
      <c r="B274" s="36" t="s">
        <v>139</v>
      </c>
      <c r="C274" s="21">
        <v>1974</v>
      </c>
      <c r="D274" s="21"/>
      <c r="E274" s="19" t="s">
        <v>553</v>
      </c>
      <c r="F274" s="37">
        <v>5</v>
      </c>
      <c r="G274" s="37">
        <v>6</v>
      </c>
      <c r="H274" s="26">
        <v>5135.8999999999996</v>
      </c>
      <c r="I274" s="26">
        <v>4631.8999999999996</v>
      </c>
      <c r="J274" s="26">
        <v>4530.8999999999996</v>
      </c>
      <c r="K274" s="37">
        <v>209</v>
      </c>
      <c r="L274" s="19" t="s">
        <v>558</v>
      </c>
      <c r="M274" s="26">
        <v>13069840</v>
      </c>
      <c r="N274" s="26"/>
      <c r="O274" s="26"/>
      <c r="P274" s="26"/>
      <c r="Q274" s="26">
        <v>13069840</v>
      </c>
      <c r="R274" s="26">
        <v>2821.7016774973554</v>
      </c>
      <c r="S274" s="14">
        <v>15143.38</v>
      </c>
      <c r="T274" s="14" t="s">
        <v>643</v>
      </c>
      <c r="U274" s="102">
        <v>6.53</v>
      </c>
      <c r="V274" s="297">
        <v>2021</v>
      </c>
      <c r="W274" s="276"/>
    </row>
    <row r="275" spans="1:23" ht="45" x14ac:dyDescent="0.2">
      <c r="A275" s="89">
        <v>199</v>
      </c>
      <c r="B275" s="36" t="s">
        <v>988</v>
      </c>
      <c r="C275" s="21">
        <v>1972</v>
      </c>
      <c r="D275" s="21"/>
      <c r="E275" s="19" t="s">
        <v>520</v>
      </c>
      <c r="F275" s="37">
        <v>5</v>
      </c>
      <c r="G275" s="37">
        <v>6</v>
      </c>
      <c r="H275" s="26">
        <v>4934.5600000000004</v>
      </c>
      <c r="I275" s="26">
        <v>4444.5600000000004</v>
      </c>
      <c r="J275" s="26">
        <v>4096.46</v>
      </c>
      <c r="K275" s="37">
        <v>244</v>
      </c>
      <c r="L275" s="19" t="s">
        <v>582</v>
      </c>
      <c r="M275" s="26">
        <v>1644487.2000000002</v>
      </c>
      <c r="N275" s="26"/>
      <c r="O275" s="26"/>
      <c r="P275" s="26"/>
      <c r="Q275" s="26">
        <v>1644487.2000000002</v>
      </c>
      <c r="R275" s="26">
        <v>370</v>
      </c>
      <c r="S275" s="14">
        <v>15143.38</v>
      </c>
      <c r="T275" s="14" t="s">
        <v>643</v>
      </c>
      <c r="U275" s="102">
        <v>6.53</v>
      </c>
      <c r="V275" s="297">
        <v>2021</v>
      </c>
      <c r="W275" s="276"/>
    </row>
    <row r="276" spans="1:23" ht="105" x14ac:dyDescent="0.2">
      <c r="A276" s="89">
        <v>200</v>
      </c>
      <c r="B276" s="36" t="s">
        <v>989</v>
      </c>
      <c r="C276" s="18" t="s">
        <v>541</v>
      </c>
      <c r="D276" s="21"/>
      <c r="E276" s="19" t="s">
        <v>553</v>
      </c>
      <c r="F276" s="37" t="s">
        <v>610</v>
      </c>
      <c r="G276" s="37" t="s">
        <v>609</v>
      </c>
      <c r="H276" s="26">
        <v>3353.7</v>
      </c>
      <c r="I276" s="26">
        <v>2985.7</v>
      </c>
      <c r="J276" s="26">
        <v>2772.6</v>
      </c>
      <c r="K276" s="37">
        <v>146</v>
      </c>
      <c r="L276" s="18" t="s">
        <v>1032</v>
      </c>
      <c r="M276" s="26">
        <v>8688387</v>
      </c>
      <c r="N276" s="170"/>
      <c r="O276" s="170"/>
      <c r="P276" s="170"/>
      <c r="Q276" s="26">
        <v>8688387</v>
      </c>
      <c r="R276" s="26">
        <v>2910</v>
      </c>
      <c r="S276" s="14">
        <v>15143.38</v>
      </c>
      <c r="T276" s="14" t="s">
        <v>643</v>
      </c>
      <c r="U276" s="102">
        <v>6.53</v>
      </c>
      <c r="V276" s="297">
        <v>2021</v>
      </c>
      <c r="W276" s="276"/>
    </row>
    <row r="277" spans="1:23" ht="105" x14ac:dyDescent="0.2">
      <c r="A277" s="89">
        <v>201</v>
      </c>
      <c r="B277" s="36" t="s">
        <v>135</v>
      </c>
      <c r="C277" s="18" t="s">
        <v>541</v>
      </c>
      <c r="D277" s="21"/>
      <c r="E277" s="19" t="s">
        <v>553</v>
      </c>
      <c r="F277" s="37" t="s">
        <v>610</v>
      </c>
      <c r="G277" s="37" t="s">
        <v>616</v>
      </c>
      <c r="H277" s="26">
        <v>6761.1</v>
      </c>
      <c r="I277" s="26">
        <v>6049.1</v>
      </c>
      <c r="J277" s="26">
        <v>5521.2</v>
      </c>
      <c r="K277" s="37">
        <v>326</v>
      </c>
      <c r="L277" s="18" t="s">
        <v>1033</v>
      </c>
      <c r="M277" s="26">
        <v>17602881</v>
      </c>
      <c r="N277" s="170"/>
      <c r="O277" s="170"/>
      <c r="P277" s="170"/>
      <c r="Q277" s="26">
        <v>17602881</v>
      </c>
      <c r="R277" s="26">
        <v>2910</v>
      </c>
      <c r="S277" s="14">
        <v>15143.38</v>
      </c>
      <c r="T277" s="14" t="s">
        <v>643</v>
      </c>
      <c r="U277" s="102">
        <v>6.53</v>
      </c>
      <c r="V277" s="297">
        <v>2021</v>
      </c>
      <c r="W277" s="276"/>
    </row>
    <row r="278" spans="1:23" ht="45" x14ac:dyDescent="0.2">
      <c r="A278" s="89">
        <v>202</v>
      </c>
      <c r="B278" s="36" t="s">
        <v>991</v>
      </c>
      <c r="C278" s="18" t="s">
        <v>541</v>
      </c>
      <c r="D278" s="21"/>
      <c r="E278" s="19" t="s">
        <v>553</v>
      </c>
      <c r="F278" s="37" t="s">
        <v>610</v>
      </c>
      <c r="G278" s="37" t="s">
        <v>609</v>
      </c>
      <c r="H278" s="26">
        <v>3279.2</v>
      </c>
      <c r="I278" s="26">
        <v>2999.2</v>
      </c>
      <c r="J278" s="26">
        <v>2738.6</v>
      </c>
      <c r="K278" s="37">
        <v>143</v>
      </c>
      <c r="L278" s="18" t="s">
        <v>606</v>
      </c>
      <c r="M278" s="26">
        <v>4798720</v>
      </c>
      <c r="N278" s="170"/>
      <c r="O278" s="170"/>
      <c r="P278" s="170"/>
      <c r="Q278" s="26">
        <v>4798720</v>
      </c>
      <c r="R278" s="26">
        <v>1600</v>
      </c>
      <c r="S278" s="14">
        <v>15143.38</v>
      </c>
      <c r="T278" s="14" t="s">
        <v>643</v>
      </c>
      <c r="U278" s="102">
        <v>6.53</v>
      </c>
      <c r="V278" s="297">
        <v>2021</v>
      </c>
      <c r="W278" s="276"/>
    </row>
    <row r="279" spans="1:23" ht="45" x14ac:dyDescent="0.2">
      <c r="A279" s="89">
        <v>203</v>
      </c>
      <c r="B279" s="36" t="s">
        <v>992</v>
      </c>
      <c r="C279" s="18" t="s">
        <v>541</v>
      </c>
      <c r="D279" s="21"/>
      <c r="E279" s="18" t="s">
        <v>553</v>
      </c>
      <c r="F279" s="37" t="s">
        <v>610</v>
      </c>
      <c r="G279" s="37" t="s">
        <v>609</v>
      </c>
      <c r="H279" s="26">
        <v>3336.6</v>
      </c>
      <c r="I279" s="26">
        <v>2980.6</v>
      </c>
      <c r="J279" s="26">
        <v>2980.6</v>
      </c>
      <c r="K279" s="37">
        <v>144</v>
      </c>
      <c r="L279" s="18" t="s">
        <v>606</v>
      </c>
      <c r="M279" s="26">
        <v>4768960</v>
      </c>
      <c r="N279" s="170"/>
      <c r="O279" s="170"/>
      <c r="P279" s="170"/>
      <c r="Q279" s="26">
        <v>4768960</v>
      </c>
      <c r="R279" s="26">
        <v>1600</v>
      </c>
      <c r="S279" s="14">
        <v>15143.38</v>
      </c>
      <c r="T279" s="14" t="s">
        <v>643</v>
      </c>
      <c r="U279" s="102">
        <v>6.53</v>
      </c>
      <c r="V279" s="297">
        <v>2021</v>
      </c>
      <c r="W279" s="276"/>
    </row>
    <row r="280" spans="1:23" ht="45" x14ac:dyDescent="0.2">
      <c r="A280" s="89">
        <v>204</v>
      </c>
      <c r="B280" s="36" t="s">
        <v>487</v>
      </c>
      <c r="C280" s="18" t="s">
        <v>540</v>
      </c>
      <c r="D280" s="21">
        <v>2011</v>
      </c>
      <c r="E280" s="19" t="s">
        <v>553</v>
      </c>
      <c r="F280" s="37" t="s">
        <v>610</v>
      </c>
      <c r="G280" s="37" t="s">
        <v>609</v>
      </c>
      <c r="H280" s="26">
        <v>3327.2</v>
      </c>
      <c r="I280" s="26">
        <v>2989.2</v>
      </c>
      <c r="J280" s="26">
        <v>2820.9</v>
      </c>
      <c r="K280" s="37">
        <v>157</v>
      </c>
      <c r="L280" s="18" t="s">
        <v>530</v>
      </c>
      <c r="M280" s="26">
        <v>1853304</v>
      </c>
      <c r="N280" s="170"/>
      <c r="O280" s="170"/>
      <c r="P280" s="170"/>
      <c r="Q280" s="26">
        <v>1853304</v>
      </c>
      <c r="R280" s="26">
        <v>620</v>
      </c>
      <c r="S280" s="14">
        <v>15143.38</v>
      </c>
      <c r="T280" s="14" t="s">
        <v>643</v>
      </c>
      <c r="U280" s="102">
        <v>6.53</v>
      </c>
      <c r="V280" s="297">
        <v>2021</v>
      </c>
      <c r="W280" s="276"/>
    </row>
    <row r="281" spans="1:23" ht="30" x14ac:dyDescent="0.2">
      <c r="A281" s="89">
        <v>205</v>
      </c>
      <c r="B281" s="36" t="s">
        <v>993</v>
      </c>
      <c r="C281" s="21">
        <v>1975</v>
      </c>
      <c r="D281" s="21"/>
      <c r="E281" s="19" t="s">
        <v>553</v>
      </c>
      <c r="F281" s="37">
        <v>5</v>
      </c>
      <c r="G281" s="37">
        <v>6</v>
      </c>
      <c r="H281" s="26">
        <v>5020.6000000000004</v>
      </c>
      <c r="I281" s="26">
        <v>4526.8</v>
      </c>
      <c r="J281" s="26">
        <v>4165.1000000000004</v>
      </c>
      <c r="K281" s="37">
        <v>218</v>
      </c>
      <c r="L281" s="19" t="s">
        <v>530</v>
      </c>
      <c r="M281" s="26">
        <v>2806616</v>
      </c>
      <c r="N281" s="26"/>
      <c r="O281" s="26"/>
      <c r="P281" s="26"/>
      <c r="Q281" s="26">
        <v>2806616</v>
      </c>
      <c r="R281" s="26">
        <v>620</v>
      </c>
      <c r="S281" s="14">
        <v>15143.38</v>
      </c>
      <c r="T281" s="19" t="s">
        <v>433</v>
      </c>
      <c r="U281" s="109">
        <v>2806616</v>
      </c>
      <c r="V281" s="297">
        <v>2021</v>
      </c>
      <c r="W281" s="281"/>
    </row>
    <row r="282" spans="1:23" ht="60" x14ac:dyDescent="0.2">
      <c r="A282" s="89">
        <v>206</v>
      </c>
      <c r="B282" s="36" t="s">
        <v>3</v>
      </c>
      <c r="C282" s="21">
        <v>1971</v>
      </c>
      <c r="D282" s="21">
        <v>2011</v>
      </c>
      <c r="E282" s="19" t="s">
        <v>520</v>
      </c>
      <c r="F282" s="37">
        <v>5</v>
      </c>
      <c r="G282" s="37">
        <v>8</v>
      </c>
      <c r="H282" s="26">
        <v>7312.34</v>
      </c>
      <c r="I282" s="26">
        <v>6650.04</v>
      </c>
      <c r="J282" s="26">
        <v>6173.64</v>
      </c>
      <c r="K282" s="37">
        <v>327</v>
      </c>
      <c r="L282" s="19" t="s">
        <v>581</v>
      </c>
      <c r="M282" s="26">
        <v>13699082.4</v>
      </c>
      <c r="N282" s="26"/>
      <c r="O282" s="26"/>
      <c r="P282" s="26"/>
      <c r="Q282" s="26">
        <v>13699082.4</v>
      </c>
      <c r="R282" s="26">
        <v>2060</v>
      </c>
      <c r="S282" s="14">
        <v>15143.38</v>
      </c>
      <c r="T282" s="14" t="s">
        <v>643</v>
      </c>
      <c r="U282" s="102">
        <v>6.53</v>
      </c>
      <c r="V282" s="297">
        <v>2021</v>
      </c>
      <c r="W282" s="276"/>
    </row>
    <row r="283" spans="1:23" ht="45" x14ac:dyDescent="0.2">
      <c r="A283" s="89">
        <v>207</v>
      </c>
      <c r="B283" s="36" t="s">
        <v>994</v>
      </c>
      <c r="C283" s="21">
        <v>1971</v>
      </c>
      <c r="D283" s="21">
        <v>2014</v>
      </c>
      <c r="E283" s="19" t="s">
        <v>520</v>
      </c>
      <c r="F283" s="37">
        <v>2</v>
      </c>
      <c r="G283" s="37">
        <v>3</v>
      </c>
      <c r="H283" s="26">
        <v>953.7</v>
      </c>
      <c r="I283" s="26">
        <v>872.1</v>
      </c>
      <c r="J283" s="26">
        <v>832.8</v>
      </c>
      <c r="K283" s="37">
        <v>65</v>
      </c>
      <c r="L283" s="19" t="s">
        <v>481</v>
      </c>
      <c r="M283" s="26">
        <v>863379</v>
      </c>
      <c r="N283" s="26"/>
      <c r="O283" s="26"/>
      <c r="P283" s="26"/>
      <c r="Q283" s="26">
        <v>863379</v>
      </c>
      <c r="R283" s="26">
        <v>990</v>
      </c>
      <c r="S283" s="14">
        <v>15143.38</v>
      </c>
      <c r="T283" s="14" t="s">
        <v>643</v>
      </c>
      <c r="U283" s="102">
        <v>6.53</v>
      </c>
      <c r="V283" s="297">
        <v>2021</v>
      </c>
      <c r="W283" s="276"/>
    </row>
    <row r="284" spans="1:23" ht="45" x14ac:dyDescent="0.2">
      <c r="A284" s="89">
        <v>208</v>
      </c>
      <c r="B284" s="36" t="s">
        <v>689</v>
      </c>
      <c r="C284" s="21">
        <v>1973</v>
      </c>
      <c r="D284" s="21"/>
      <c r="E284" s="19" t="s">
        <v>553</v>
      </c>
      <c r="F284" s="37">
        <v>5</v>
      </c>
      <c r="G284" s="37">
        <v>8</v>
      </c>
      <c r="H284" s="26">
        <v>6739.41</v>
      </c>
      <c r="I284" s="26">
        <v>6027.41</v>
      </c>
      <c r="J284" s="26">
        <v>5742</v>
      </c>
      <c r="K284" s="37">
        <v>282</v>
      </c>
      <c r="L284" s="19" t="s">
        <v>606</v>
      </c>
      <c r="M284" s="26">
        <v>9643856</v>
      </c>
      <c r="N284" s="26"/>
      <c r="O284" s="26"/>
      <c r="P284" s="26"/>
      <c r="Q284" s="26">
        <v>9643856</v>
      </c>
      <c r="R284" s="26">
        <v>1600</v>
      </c>
      <c r="S284" s="14">
        <v>15143.38</v>
      </c>
      <c r="T284" s="14" t="s">
        <v>643</v>
      </c>
      <c r="U284" s="102">
        <v>6.53</v>
      </c>
      <c r="V284" s="297">
        <v>2021</v>
      </c>
      <c r="W284" s="276"/>
    </row>
    <row r="285" spans="1:23" ht="45" x14ac:dyDescent="0.2">
      <c r="A285" s="89">
        <v>209</v>
      </c>
      <c r="B285" s="36" t="s">
        <v>995</v>
      </c>
      <c r="C285" s="21">
        <v>1972</v>
      </c>
      <c r="D285" s="21"/>
      <c r="E285" s="19" t="s">
        <v>520</v>
      </c>
      <c r="F285" s="37">
        <v>5</v>
      </c>
      <c r="G285" s="37">
        <v>8</v>
      </c>
      <c r="H285" s="26">
        <v>6570.9</v>
      </c>
      <c r="I285" s="26">
        <v>5915.6</v>
      </c>
      <c r="J285" s="26">
        <v>5620.5</v>
      </c>
      <c r="K285" s="37">
        <v>330</v>
      </c>
      <c r="L285" s="19" t="s">
        <v>606</v>
      </c>
      <c r="M285" s="26">
        <v>9464960</v>
      </c>
      <c r="N285" s="26"/>
      <c r="O285" s="26"/>
      <c r="P285" s="26"/>
      <c r="Q285" s="26">
        <v>9464960</v>
      </c>
      <c r="R285" s="26">
        <v>1600</v>
      </c>
      <c r="S285" s="14">
        <v>15143.38</v>
      </c>
      <c r="T285" s="14" t="s">
        <v>643</v>
      </c>
      <c r="U285" s="102">
        <v>6.53</v>
      </c>
      <c r="V285" s="297">
        <v>2021</v>
      </c>
      <c r="W285" s="276"/>
    </row>
    <row r="286" spans="1:23" ht="45" x14ac:dyDescent="0.2">
      <c r="A286" s="89">
        <v>210</v>
      </c>
      <c r="B286" s="36" t="s">
        <v>6</v>
      </c>
      <c r="C286" s="21">
        <v>1993</v>
      </c>
      <c r="D286" s="21"/>
      <c r="E286" s="19" t="s">
        <v>520</v>
      </c>
      <c r="F286" s="37">
        <v>5</v>
      </c>
      <c r="G286" s="37">
        <v>6</v>
      </c>
      <c r="H286" s="26">
        <v>4747.7</v>
      </c>
      <c r="I286" s="26">
        <v>4287.7</v>
      </c>
      <c r="J286" s="26">
        <v>4287.7</v>
      </c>
      <c r="K286" s="37">
        <v>175</v>
      </c>
      <c r="L286" s="19" t="s">
        <v>617</v>
      </c>
      <c r="M286" s="26">
        <v>1972342</v>
      </c>
      <c r="N286" s="26"/>
      <c r="O286" s="26"/>
      <c r="P286" s="26"/>
      <c r="Q286" s="26">
        <v>1972342</v>
      </c>
      <c r="R286" s="26">
        <v>460</v>
      </c>
      <c r="S286" s="14">
        <v>15143.38</v>
      </c>
      <c r="T286" s="19" t="s">
        <v>433</v>
      </c>
      <c r="U286" s="102">
        <v>6.53</v>
      </c>
      <c r="V286" s="297">
        <v>2021</v>
      </c>
      <c r="W286" s="276"/>
    </row>
    <row r="287" spans="1:23" ht="60" x14ac:dyDescent="0.2">
      <c r="A287" s="89">
        <v>211</v>
      </c>
      <c r="B287" s="36" t="s">
        <v>996</v>
      </c>
      <c r="C287" s="21">
        <v>1965</v>
      </c>
      <c r="D287" s="21"/>
      <c r="E287" s="19" t="s">
        <v>520</v>
      </c>
      <c r="F287" s="37">
        <v>2</v>
      </c>
      <c r="G287" s="37">
        <v>2</v>
      </c>
      <c r="H287" s="26">
        <v>361.8</v>
      </c>
      <c r="I287" s="26">
        <v>361.8</v>
      </c>
      <c r="J287" s="26">
        <v>272</v>
      </c>
      <c r="K287" s="37">
        <v>19</v>
      </c>
      <c r="L287" s="19" t="s">
        <v>561</v>
      </c>
      <c r="M287" s="26">
        <v>300294</v>
      </c>
      <c r="O287" s="26"/>
      <c r="P287" s="26"/>
      <c r="Q287" s="26">
        <v>300294</v>
      </c>
      <c r="R287" s="26">
        <v>830</v>
      </c>
      <c r="S287" s="14">
        <v>15143.38</v>
      </c>
      <c r="T287" s="14" t="s">
        <v>643</v>
      </c>
      <c r="U287" s="102">
        <v>6.53</v>
      </c>
      <c r="V287" s="297">
        <v>2021</v>
      </c>
      <c r="W287" s="276"/>
    </row>
    <row r="288" spans="1:23" ht="60" x14ac:dyDescent="0.2">
      <c r="A288" s="89">
        <v>212</v>
      </c>
      <c r="B288" s="36" t="s">
        <v>997</v>
      </c>
      <c r="C288" s="21">
        <v>1975</v>
      </c>
      <c r="D288" s="21"/>
      <c r="E288" s="19" t="s">
        <v>553</v>
      </c>
      <c r="F288" s="37">
        <v>5</v>
      </c>
      <c r="G288" s="37">
        <v>12</v>
      </c>
      <c r="H288" s="26">
        <v>10131.200000000001</v>
      </c>
      <c r="I288" s="26">
        <v>9065.2000000000007</v>
      </c>
      <c r="J288" s="26">
        <v>8765</v>
      </c>
      <c r="K288" s="37">
        <v>419</v>
      </c>
      <c r="L288" s="19" t="s">
        <v>602</v>
      </c>
      <c r="M288" s="26">
        <v>7524116.0000000009</v>
      </c>
      <c r="N288" s="26"/>
      <c r="O288" s="26"/>
      <c r="P288" s="26"/>
      <c r="Q288" s="26">
        <v>7524116.0000000009</v>
      </c>
      <c r="R288" s="26">
        <v>830</v>
      </c>
      <c r="S288" s="14">
        <v>15143.38</v>
      </c>
      <c r="T288" s="19" t="s">
        <v>433</v>
      </c>
      <c r="U288" s="109">
        <v>7524116.0000000009</v>
      </c>
      <c r="V288" s="297">
        <v>2021</v>
      </c>
      <c r="W288" s="281"/>
    </row>
    <row r="289" spans="1:23" ht="90" x14ac:dyDescent="0.2">
      <c r="A289" s="89">
        <v>213</v>
      </c>
      <c r="B289" s="36" t="s">
        <v>7</v>
      </c>
      <c r="C289" s="21">
        <v>1984</v>
      </c>
      <c r="D289" s="21"/>
      <c r="E289" s="19" t="s">
        <v>553</v>
      </c>
      <c r="F289" s="37">
        <v>9</v>
      </c>
      <c r="G289" s="37">
        <v>3</v>
      </c>
      <c r="H289" s="26">
        <v>6444</v>
      </c>
      <c r="I289" s="26">
        <v>5714.3</v>
      </c>
      <c r="J289" s="26">
        <v>5714.3</v>
      </c>
      <c r="K289" s="37">
        <v>282</v>
      </c>
      <c r="L289" s="19" t="s">
        <v>383</v>
      </c>
      <c r="M289" s="26">
        <v>6480000</v>
      </c>
      <c r="N289" s="26"/>
      <c r="O289" s="26"/>
      <c r="P289" s="26"/>
      <c r="Q289" s="26">
        <v>6480000</v>
      </c>
      <c r="R289" s="26">
        <v>1133.9971650070875</v>
      </c>
      <c r="S289" s="14">
        <v>15143.38</v>
      </c>
      <c r="T289" s="14" t="s">
        <v>643</v>
      </c>
      <c r="U289" s="102">
        <v>6.53</v>
      </c>
      <c r="V289" s="297">
        <v>2021</v>
      </c>
      <c r="W289" s="276"/>
    </row>
    <row r="290" spans="1:23" ht="90" x14ac:dyDescent="0.2">
      <c r="A290" s="89">
        <v>214</v>
      </c>
      <c r="B290" s="36" t="s">
        <v>8</v>
      </c>
      <c r="C290" s="21">
        <v>1991</v>
      </c>
      <c r="D290" s="21"/>
      <c r="E290" s="19" t="s">
        <v>520</v>
      </c>
      <c r="F290" s="37">
        <v>9</v>
      </c>
      <c r="G290" s="37">
        <v>2</v>
      </c>
      <c r="H290" s="26">
        <v>4285.7</v>
      </c>
      <c r="I290" s="26">
        <v>3856</v>
      </c>
      <c r="J290" s="26">
        <v>3462.7</v>
      </c>
      <c r="K290" s="37">
        <v>236</v>
      </c>
      <c r="L290" s="19" t="s">
        <v>383</v>
      </c>
      <c r="M290" s="26">
        <v>4320000</v>
      </c>
      <c r="N290" s="26"/>
      <c r="O290" s="26"/>
      <c r="P290" s="26"/>
      <c r="Q290" s="26">
        <v>4320000</v>
      </c>
      <c r="R290" s="26">
        <v>1120.3319502074689</v>
      </c>
      <c r="S290" s="14">
        <v>15143.38</v>
      </c>
      <c r="T290" s="14" t="s">
        <v>643</v>
      </c>
      <c r="U290" s="102">
        <v>6.53</v>
      </c>
      <c r="V290" s="297">
        <v>2021</v>
      </c>
      <c r="W290" s="276"/>
    </row>
    <row r="291" spans="1:23" ht="45" x14ac:dyDescent="0.2">
      <c r="A291" s="89">
        <v>215</v>
      </c>
      <c r="B291" s="36" t="s">
        <v>998</v>
      </c>
      <c r="C291" s="21">
        <v>1975</v>
      </c>
      <c r="D291" s="21">
        <v>2017</v>
      </c>
      <c r="E291" s="19" t="s">
        <v>553</v>
      </c>
      <c r="F291" s="37">
        <v>5</v>
      </c>
      <c r="G291" s="37">
        <v>9</v>
      </c>
      <c r="H291" s="26">
        <v>7604.4</v>
      </c>
      <c r="I291" s="26">
        <v>6849.4</v>
      </c>
      <c r="J291" s="26">
        <v>6556.9</v>
      </c>
      <c r="K291" s="37">
        <v>352</v>
      </c>
      <c r="L291" s="19" t="s">
        <v>530</v>
      </c>
      <c r="M291" s="26">
        <v>4065278</v>
      </c>
      <c r="N291" s="26"/>
      <c r="O291" s="26"/>
      <c r="P291" s="26"/>
      <c r="Q291" s="26">
        <v>4065278</v>
      </c>
      <c r="R291" s="26">
        <v>593.52322831196898</v>
      </c>
      <c r="S291" s="14">
        <v>15143.38</v>
      </c>
      <c r="T291" s="14" t="s">
        <v>643</v>
      </c>
      <c r="U291" s="102">
        <v>6.53</v>
      </c>
      <c r="V291" s="297">
        <v>2021</v>
      </c>
      <c r="W291" s="276"/>
    </row>
    <row r="292" spans="1:23" ht="45" x14ac:dyDescent="0.2">
      <c r="A292" s="89">
        <v>216</v>
      </c>
      <c r="B292" s="36" t="s">
        <v>999</v>
      </c>
      <c r="C292" s="21">
        <v>1952</v>
      </c>
      <c r="D292" s="21">
        <v>2015</v>
      </c>
      <c r="E292" s="19" t="s">
        <v>520</v>
      </c>
      <c r="F292" s="37">
        <v>3</v>
      </c>
      <c r="G292" s="37">
        <v>3</v>
      </c>
      <c r="H292" s="26">
        <v>6050.6</v>
      </c>
      <c r="I292" s="26">
        <v>5426.1</v>
      </c>
      <c r="J292" s="26">
        <v>1922.4</v>
      </c>
      <c r="K292" s="37">
        <v>55</v>
      </c>
      <c r="L292" s="19" t="s">
        <v>597</v>
      </c>
      <c r="M292" s="26">
        <v>2196572</v>
      </c>
      <c r="N292" s="26"/>
      <c r="O292" s="26"/>
      <c r="P292" s="26"/>
      <c r="Q292" s="26">
        <v>2196572</v>
      </c>
      <c r="R292" s="26">
        <v>404.81598201286374</v>
      </c>
      <c r="S292" s="14">
        <v>15143.38</v>
      </c>
      <c r="T292" s="14" t="s">
        <v>643</v>
      </c>
      <c r="U292" s="102">
        <v>6.53</v>
      </c>
      <c r="V292" s="297">
        <v>2021</v>
      </c>
      <c r="W292" s="276"/>
    </row>
    <row r="293" spans="1:23" ht="45" x14ac:dyDescent="0.2">
      <c r="A293" s="89">
        <v>217</v>
      </c>
      <c r="B293" s="334" t="s">
        <v>1232</v>
      </c>
      <c r="C293" s="21">
        <v>1955</v>
      </c>
      <c r="D293" s="21">
        <v>2020</v>
      </c>
      <c r="E293" s="19" t="s">
        <v>520</v>
      </c>
      <c r="F293" s="21">
        <v>4</v>
      </c>
      <c r="G293" s="21">
        <v>3</v>
      </c>
      <c r="H293" s="26">
        <v>3929.6</v>
      </c>
      <c r="I293" s="26">
        <v>3572.9</v>
      </c>
      <c r="J293" s="26">
        <v>3512.6</v>
      </c>
      <c r="K293" s="75">
        <v>83</v>
      </c>
      <c r="L293" s="335" t="s">
        <v>373</v>
      </c>
      <c r="M293" s="26">
        <f>H293*4680</f>
        <v>18390528</v>
      </c>
      <c r="N293" s="26"/>
      <c r="O293" s="26"/>
      <c r="P293" s="26"/>
      <c r="Q293" s="26">
        <f>M293</f>
        <v>18390528</v>
      </c>
      <c r="R293" s="26">
        <f>M293/I293</f>
        <v>5147.2271824008503</v>
      </c>
      <c r="S293" s="14">
        <v>15143.38</v>
      </c>
      <c r="T293" s="14" t="s">
        <v>643</v>
      </c>
      <c r="U293" s="170">
        <v>6.53</v>
      </c>
      <c r="V293" s="297">
        <v>2021</v>
      </c>
      <c r="W293" s="276"/>
    </row>
    <row r="294" spans="1:23" x14ac:dyDescent="0.2">
      <c r="A294" s="89"/>
      <c r="B294" s="108" t="s">
        <v>1231</v>
      </c>
      <c r="C294" s="36"/>
      <c r="D294" s="36"/>
      <c r="E294" s="19"/>
      <c r="F294" s="120"/>
      <c r="G294" s="120"/>
      <c r="H294" s="27">
        <f>SUM(H210:H293)</f>
        <v>423648.64000000013</v>
      </c>
      <c r="I294" s="27">
        <f>SUM(I210:I293)</f>
        <v>378513.2099999999</v>
      </c>
      <c r="J294" s="27">
        <f>SUM(J210:J293)</f>
        <v>341023.87</v>
      </c>
      <c r="K294" s="28">
        <f>SUM(K210:K293)</f>
        <v>19641</v>
      </c>
      <c r="L294" s="27"/>
      <c r="M294" s="27">
        <f>SUM(M210:M293)</f>
        <v>742522558.80000007</v>
      </c>
      <c r="N294" s="27"/>
      <c r="O294" s="27"/>
      <c r="P294" s="27"/>
      <c r="Q294" s="27">
        <f>SUM(Q210:Q293)</f>
        <v>742522558.80000007</v>
      </c>
      <c r="R294" s="27">
        <f>M294/I294</f>
        <v>1961.6820210845488</v>
      </c>
      <c r="S294" s="27"/>
      <c r="T294" s="27"/>
      <c r="U294" s="27"/>
      <c r="V294" s="109"/>
      <c r="W294" s="281"/>
    </row>
    <row r="295" spans="1:23" x14ac:dyDescent="0.2">
      <c r="A295" s="89"/>
      <c r="B295" s="36"/>
      <c r="C295" s="36"/>
      <c r="D295" s="36"/>
      <c r="E295" s="19"/>
      <c r="F295" s="120"/>
      <c r="G295" s="120"/>
      <c r="H295" s="80"/>
      <c r="I295" s="80"/>
      <c r="J295" s="80"/>
      <c r="K295" s="120"/>
      <c r="L295" s="36"/>
      <c r="M295" s="80"/>
      <c r="N295" s="36"/>
      <c r="O295" s="36"/>
      <c r="P295" s="36"/>
      <c r="Q295" s="36"/>
      <c r="R295" s="27"/>
      <c r="S295" s="36"/>
      <c r="T295" s="36"/>
      <c r="U295" s="27"/>
      <c r="V295" s="109"/>
      <c r="W295" s="281"/>
    </row>
    <row r="296" spans="1:23" ht="15.75" x14ac:dyDescent="0.2">
      <c r="A296" s="112"/>
      <c r="B296" s="113" t="s">
        <v>1235</v>
      </c>
      <c r="C296" s="36"/>
      <c r="D296" s="36"/>
      <c r="E296" s="19"/>
      <c r="F296" s="120"/>
      <c r="G296" s="120"/>
      <c r="H296" s="27">
        <f>H30+H35+H40+H43+H48+H57+H60+H63+H67+H73+H80+H85+H96+H114+H129+H132+H137+H145+H148+H152+H158+H177+H196+H208+H294</f>
        <v>690035.91000000015</v>
      </c>
      <c r="I296" s="27">
        <f>I30+I35+I40+I43+I48+I57+I60+I63+I67+I73+I80+I85+I96+I114+I129+I132+I137+I145+I148+I152+I158+I177+I196+I208+I294</f>
        <v>624715.83999999985</v>
      </c>
      <c r="J296" s="27">
        <f>J30+J35+J40+J43+J48+J57+J60+J63+J67+J73+J80+J85+J96+J114+J129+J132+J137+J145+J148+J152+J158+J177+J196+J208+J294</f>
        <v>559600.66999999993</v>
      </c>
      <c r="K296" s="28">
        <f>K30+K35+K40+K43+K48+K57+K60+K63+K67+K73+K80+K85+K96+K114+K129+K132+K137+K145+K148+K152+K158+K177+K196+K208+K294</f>
        <v>31052</v>
      </c>
      <c r="L296" s="27"/>
      <c r="M296" s="27">
        <f>M30+M35+M40+M43+M48+M57+M60+M63+M67+M73+M80+M85+M96+M114+M129+M132+M137+M145+M148+M152+M158+M177+M196+M208+M294</f>
        <v>1174472305.3997684</v>
      </c>
      <c r="N296" s="27"/>
      <c r="O296" s="27"/>
      <c r="P296" s="27"/>
      <c r="Q296" s="27">
        <f>Q30+Q35+Q40+Q43+Q48+Q57+Q60+Q63+Q67+Q73+Q80+Q85+Q96+Q114+Q129+Q132+Q137+Q145+Q148+Q152+Q158+Q177+Q196+Q208+Q294</f>
        <v>1174472305.3997684</v>
      </c>
      <c r="R296" s="27"/>
      <c r="S296" s="36"/>
      <c r="T296" s="36"/>
      <c r="U296" s="27"/>
      <c r="V296" s="109"/>
      <c r="W296" s="281"/>
    </row>
    <row r="297" spans="1:23" s="154" customFormat="1" ht="14.25" customHeight="1" x14ac:dyDescent="0.2">
      <c r="A297" s="376" t="s">
        <v>697</v>
      </c>
      <c r="B297" s="376"/>
      <c r="C297" s="376"/>
      <c r="D297" s="376"/>
      <c r="E297" s="376"/>
      <c r="F297" s="376"/>
      <c r="G297" s="376"/>
      <c r="H297" s="376"/>
      <c r="I297" s="376"/>
      <c r="J297" s="376"/>
      <c r="K297" s="376"/>
      <c r="L297" s="376"/>
      <c r="M297" s="376"/>
      <c r="N297" s="376"/>
      <c r="O297" s="376"/>
      <c r="P297" s="376"/>
      <c r="Q297" s="376"/>
      <c r="R297" s="376"/>
      <c r="S297" s="376"/>
      <c r="T297" s="376"/>
      <c r="U297" s="376"/>
      <c r="V297" s="376"/>
      <c r="W297" s="275"/>
    </row>
    <row r="298" spans="1:23" ht="14.25" customHeight="1" x14ac:dyDescent="0.2">
      <c r="A298" s="341" t="s">
        <v>652</v>
      </c>
      <c r="B298" s="341"/>
      <c r="C298" s="341"/>
      <c r="D298" s="341"/>
      <c r="E298" s="341"/>
      <c r="F298" s="341"/>
      <c r="G298" s="341"/>
      <c r="H298" s="341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341"/>
      <c r="T298" s="341"/>
      <c r="U298" s="341"/>
      <c r="V298" s="341"/>
      <c r="W298" s="275"/>
    </row>
    <row r="299" spans="1:23" ht="45" x14ac:dyDescent="0.2">
      <c r="A299" s="89">
        <v>1</v>
      </c>
      <c r="B299" s="187" t="s">
        <v>9</v>
      </c>
      <c r="C299" s="160">
        <v>1988</v>
      </c>
      <c r="D299" s="160"/>
      <c r="E299" s="160" t="s">
        <v>520</v>
      </c>
      <c r="F299" s="162">
        <v>2</v>
      </c>
      <c r="G299" s="162">
        <v>3</v>
      </c>
      <c r="H299" s="33">
        <v>1838.05</v>
      </c>
      <c r="I299" s="33">
        <v>1085.55</v>
      </c>
      <c r="J299" s="33">
        <v>1085.55</v>
      </c>
      <c r="K299" s="162">
        <v>45</v>
      </c>
      <c r="L299" s="160" t="s">
        <v>548</v>
      </c>
      <c r="M299" s="26">
        <v>1427608</v>
      </c>
      <c r="N299" s="33"/>
      <c r="O299" s="33"/>
      <c r="P299" s="33"/>
      <c r="Q299" s="26">
        <v>1427608</v>
      </c>
      <c r="R299" s="26">
        <f>M299/I299</f>
        <v>1315.1011008244668</v>
      </c>
      <c r="S299" s="14">
        <v>15143.38</v>
      </c>
      <c r="T299" s="14" t="s">
        <v>643</v>
      </c>
      <c r="U299" s="19">
        <v>6.53</v>
      </c>
      <c r="V299" s="300">
        <v>2022</v>
      </c>
      <c r="W299" s="276"/>
    </row>
    <row r="300" spans="1:23" ht="45" x14ac:dyDescent="0.2">
      <c r="A300" s="89">
        <v>2</v>
      </c>
      <c r="B300" s="187" t="s">
        <v>10</v>
      </c>
      <c r="C300" s="160">
        <v>1989</v>
      </c>
      <c r="D300" s="160">
        <v>2011</v>
      </c>
      <c r="E300" s="160" t="s">
        <v>865</v>
      </c>
      <c r="F300" s="162">
        <v>3</v>
      </c>
      <c r="G300" s="162">
        <v>5</v>
      </c>
      <c r="H300" s="33">
        <v>3330.89</v>
      </c>
      <c r="I300" s="33">
        <v>1949.6</v>
      </c>
      <c r="J300" s="33">
        <v>1654.53</v>
      </c>
      <c r="K300" s="162">
        <v>101</v>
      </c>
      <c r="L300" s="160" t="s">
        <v>530</v>
      </c>
      <c r="M300" s="26">
        <v>2065151.8</v>
      </c>
      <c r="N300" s="33"/>
      <c r="O300" s="33"/>
      <c r="P300" s="33"/>
      <c r="Q300" s="26">
        <v>2065151.8</v>
      </c>
      <c r="R300" s="26">
        <f>M300/I300</f>
        <v>1059.2694911776775</v>
      </c>
      <c r="S300" s="14">
        <v>15143.38</v>
      </c>
      <c r="T300" s="14" t="s">
        <v>643</v>
      </c>
      <c r="U300" s="19">
        <v>6.53</v>
      </c>
      <c r="V300" s="300">
        <v>2022</v>
      </c>
      <c r="W300" s="276"/>
    </row>
    <row r="301" spans="1:23" x14ac:dyDescent="0.2">
      <c r="A301" s="134"/>
      <c r="B301" s="108" t="s">
        <v>706</v>
      </c>
      <c r="C301" s="136"/>
      <c r="D301" s="136"/>
      <c r="E301" s="136"/>
      <c r="F301" s="189"/>
      <c r="G301" s="189"/>
      <c r="H301" s="27">
        <f>SUM(H299:H300)</f>
        <v>5168.9399999999996</v>
      </c>
      <c r="I301" s="27">
        <f>SUM(I299:I300)</f>
        <v>3035.1499999999996</v>
      </c>
      <c r="J301" s="27">
        <f>SUM(J299:J300)</f>
        <v>2740.08</v>
      </c>
      <c r="K301" s="28">
        <f>SUM(K299:K300)</f>
        <v>146</v>
      </c>
      <c r="L301" s="27"/>
      <c r="M301" s="27">
        <f>SUM(M299:M300)</f>
        <v>3492759.8</v>
      </c>
      <c r="N301" s="27"/>
      <c r="O301" s="27"/>
      <c r="P301" s="27"/>
      <c r="Q301" s="27">
        <f>SUM(Q299:Q300)</f>
        <v>3492759.8</v>
      </c>
      <c r="R301" s="27">
        <f>M301/I301</f>
        <v>1150.7700772614205</v>
      </c>
      <c r="S301" s="136"/>
      <c r="T301" s="136"/>
      <c r="U301" s="136"/>
      <c r="V301" s="297"/>
      <c r="W301" s="283"/>
    </row>
    <row r="302" spans="1:23" ht="14.25" customHeight="1" x14ac:dyDescent="0.2">
      <c r="A302" s="340" t="s">
        <v>529</v>
      </c>
      <c r="B302" s="340"/>
      <c r="C302" s="340"/>
      <c r="D302" s="340"/>
      <c r="E302" s="340"/>
      <c r="F302" s="340"/>
      <c r="G302" s="340"/>
      <c r="H302" s="340"/>
      <c r="I302" s="340"/>
      <c r="J302" s="340"/>
      <c r="K302" s="340"/>
      <c r="L302" s="340"/>
      <c r="M302" s="340"/>
      <c r="N302" s="340"/>
      <c r="O302" s="340"/>
      <c r="P302" s="340"/>
      <c r="Q302" s="340"/>
      <c r="R302" s="340"/>
      <c r="S302" s="340"/>
      <c r="T302" s="340"/>
      <c r="U302" s="340"/>
      <c r="V302" s="340"/>
      <c r="W302" s="275"/>
    </row>
    <row r="303" spans="1:23" ht="45" x14ac:dyDescent="0.2">
      <c r="A303" s="89">
        <v>3</v>
      </c>
      <c r="B303" s="187" t="s">
        <v>140</v>
      </c>
      <c r="C303" s="14">
        <v>1982</v>
      </c>
      <c r="D303" s="137"/>
      <c r="E303" s="14" t="s">
        <v>520</v>
      </c>
      <c r="F303" s="189">
        <v>2</v>
      </c>
      <c r="G303" s="189">
        <v>1</v>
      </c>
      <c r="H303" s="26">
        <v>1254</v>
      </c>
      <c r="I303" s="26">
        <v>1002.2</v>
      </c>
      <c r="J303" s="26">
        <v>903.2</v>
      </c>
      <c r="K303" s="37">
        <v>80</v>
      </c>
      <c r="L303" s="26" t="s">
        <v>548</v>
      </c>
      <c r="M303" s="26">
        <v>3261700</v>
      </c>
      <c r="N303" s="138"/>
      <c r="O303" s="138"/>
      <c r="P303" s="138"/>
      <c r="Q303" s="26">
        <v>3261700</v>
      </c>
      <c r="R303" s="27">
        <f>M303/I303</f>
        <v>3254.5400119736578</v>
      </c>
      <c r="S303" s="14">
        <v>15143.38</v>
      </c>
      <c r="T303" s="14" t="s">
        <v>643</v>
      </c>
      <c r="U303" s="19">
        <v>6.53</v>
      </c>
      <c r="V303" s="297">
        <v>2022</v>
      </c>
      <c r="W303" s="276"/>
    </row>
    <row r="304" spans="1:23" ht="45" x14ac:dyDescent="0.2">
      <c r="A304" s="89">
        <v>4</v>
      </c>
      <c r="B304" s="187" t="s">
        <v>851</v>
      </c>
      <c r="C304" s="14">
        <v>1985</v>
      </c>
      <c r="D304" s="137"/>
      <c r="E304" s="14" t="s">
        <v>520</v>
      </c>
      <c r="F304" s="189">
        <v>2</v>
      </c>
      <c r="G304" s="189">
        <v>2</v>
      </c>
      <c r="H304" s="26">
        <v>632.1</v>
      </c>
      <c r="I304" s="26">
        <v>582.9</v>
      </c>
      <c r="J304" s="26">
        <v>582.9</v>
      </c>
      <c r="K304" s="37">
        <v>24</v>
      </c>
      <c r="L304" s="26" t="s">
        <v>548</v>
      </c>
      <c r="M304" s="26">
        <v>1866436</v>
      </c>
      <c r="N304" s="138"/>
      <c r="O304" s="138"/>
      <c r="P304" s="138"/>
      <c r="Q304" s="26">
        <v>1866436</v>
      </c>
      <c r="R304" s="27">
        <f>M304/I304</f>
        <v>3201.9831875107225</v>
      </c>
      <c r="S304" s="14">
        <v>15143.38</v>
      </c>
      <c r="T304" s="14" t="s">
        <v>643</v>
      </c>
      <c r="U304" s="19">
        <v>6.53</v>
      </c>
      <c r="V304" s="297">
        <v>2022</v>
      </c>
      <c r="W304" s="276"/>
    </row>
    <row r="305" spans="1:23" x14ac:dyDescent="0.2">
      <c r="A305" s="134"/>
      <c r="B305" s="139" t="s">
        <v>550</v>
      </c>
      <c r="C305" s="137"/>
      <c r="D305" s="137"/>
      <c r="E305" s="137"/>
      <c r="F305" s="189"/>
      <c r="G305" s="189"/>
      <c r="H305" s="27">
        <f>SUM(H303:H304)</f>
        <v>1886.1</v>
      </c>
      <c r="I305" s="27">
        <f>SUM(I303:I304)</f>
        <v>1585.1</v>
      </c>
      <c r="J305" s="27">
        <f>SUM(J303:J304)</f>
        <v>1486.1</v>
      </c>
      <c r="K305" s="28">
        <f>SUM(K303:K304)</f>
        <v>104</v>
      </c>
      <c r="L305" s="27"/>
      <c r="M305" s="27">
        <f>SUM(M303:M304)</f>
        <v>5128136</v>
      </c>
      <c r="N305" s="140"/>
      <c r="O305" s="140"/>
      <c r="P305" s="140"/>
      <c r="Q305" s="140">
        <f>SUM(Q303:Q304)</f>
        <v>5128136</v>
      </c>
      <c r="R305" s="27">
        <f>M305/I305</f>
        <v>3235.2129203204845</v>
      </c>
      <c r="S305" s="136"/>
      <c r="T305" s="141"/>
      <c r="U305" s="141"/>
      <c r="V305" s="297"/>
      <c r="W305" s="281"/>
    </row>
    <row r="306" spans="1:23" ht="14.25" customHeight="1" x14ac:dyDescent="0.2">
      <c r="A306" s="340" t="s">
        <v>532</v>
      </c>
      <c r="B306" s="340"/>
      <c r="C306" s="340"/>
      <c r="D306" s="340"/>
      <c r="E306" s="340"/>
      <c r="F306" s="340"/>
      <c r="G306" s="340"/>
      <c r="H306" s="340"/>
      <c r="I306" s="340"/>
      <c r="J306" s="340"/>
      <c r="K306" s="340"/>
      <c r="L306" s="340"/>
      <c r="M306" s="340"/>
      <c r="N306" s="340"/>
      <c r="O306" s="340"/>
      <c r="P306" s="340"/>
      <c r="Q306" s="340"/>
      <c r="R306" s="340"/>
      <c r="S306" s="340"/>
      <c r="T306" s="340"/>
      <c r="U306" s="340"/>
      <c r="V306" s="340"/>
      <c r="W306" s="275"/>
    </row>
    <row r="307" spans="1:23" ht="45" x14ac:dyDescent="0.2">
      <c r="A307" s="89">
        <v>5</v>
      </c>
      <c r="B307" s="188" t="s">
        <v>719</v>
      </c>
      <c r="C307" s="37">
        <v>1979</v>
      </c>
      <c r="D307" s="189"/>
      <c r="E307" s="14" t="s">
        <v>520</v>
      </c>
      <c r="F307" s="37">
        <v>2</v>
      </c>
      <c r="G307" s="37">
        <v>2</v>
      </c>
      <c r="H307" s="26">
        <v>612.9</v>
      </c>
      <c r="I307" s="26">
        <v>612.9</v>
      </c>
      <c r="J307" s="26">
        <v>565.70000000000005</v>
      </c>
      <c r="K307" s="37">
        <v>37</v>
      </c>
      <c r="L307" s="26" t="s">
        <v>555</v>
      </c>
      <c r="M307" s="26">
        <v>2137598</v>
      </c>
      <c r="N307" s="26"/>
      <c r="O307" s="138"/>
      <c r="P307" s="138"/>
      <c r="Q307" s="26">
        <v>2137598</v>
      </c>
      <c r="R307" s="26">
        <f>M307/I307</f>
        <v>3487.6782509381628</v>
      </c>
      <c r="S307" s="14">
        <v>15143.38</v>
      </c>
      <c r="T307" s="19" t="s">
        <v>643</v>
      </c>
      <c r="U307" s="19">
        <v>6.53</v>
      </c>
      <c r="V307" s="297">
        <v>2022</v>
      </c>
      <c r="W307" s="276"/>
    </row>
    <row r="308" spans="1:23" ht="45" x14ac:dyDescent="0.2">
      <c r="A308" s="89">
        <v>6</v>
      </c>
      <c r="B308" s="190" t="s">
        <v>11</v>
      </c>
      <c r="C308" s="37">
        <v>1974</v>
      </c>
      <c r="D308" s="189"/>
      <c r="E308" s="14" t="s">
        <v>520</v>
      </c>
      <c r="F308" s="37">
        <v>2</v>
      </c>
      <c r="G308" s="37">
        <v>3</v>
      </c>
      <c r="H308" s="26">
        <v>921.3</v>
      </c>
      <c r="I308" s="26">
        <v>841.8</v>
      </c>
      <c r="J308" s="26">
        <v>794.31</v>
      </c>
      <c r="K308" s="37">
        <v>42</v>
      </c>
      <c r="L308" s="26" t="s">
        <v>530</v>
      </c>
      <c r="M308" s="26">
        <v>571206</v>
      </c>
      <c r="N308" s="26"/>
      <c r="O308" s="138"/>
      <c r="P308" s="138"/>
      <c r="Q308" s="26">
        <v>571206</v>
      </c>
      <c r="R308" s="26">
        <f>M308/I308</f>
        <v>678.55310049893092</v>
      </c>
      <c r="S308" s="14">
        <v>15143.38</v>
      </c>
      <c r="T308" s="19" t="s">
        <v>643</v>
      </c>
      <c r="U308" s="19">
        <v>6.53</v>
      </c>
      <c r="V308" s="297">
        <v>2022</v>
      </c>
      <c r="W308" s="276"/>
    </row>
    <row r="309" spans="1:23" ht="45" x14ac:dyDescent="0.2">
      <c r="A309" s="89">
        <v>7</v>
      </c>
      <c r="B309" s="188" t="s">
        <v>12</v>
      </c>
      <c r="C309" s="37">
        <v>1975</v>
      </c>
      <c r="D309" s="189"/>
      <c r="E309" s="14" t="s">
        <v>520</v>
      </c>
      <c r="F309" s="37">
        <v>3</v>
      </c>
      <c r="G309" s="37">
        <v>2</v>
      </c>
      <c r="H309" s="26">
        <v>1174.6300000000001</v>
      </c>
      <c r="I309" s="26">
        <v>1174.6300000000001</v>
      </c>
      <c r="J309" s="26">
        <v>1084.5899999999999</v>
      </c>
      <c r="K309" s="37">
        <v>43</v>
      </c>
      <c r="L309" s="26" t="s">
        <v>530</v>
      </c>
      <c r="M309" s="26">
        <v>728270.6</v>
      </c>
      <c r="N309" s="26"/>
      <c r="O309" s="138"/>
      <c r="P309" s="138"/>
      <c r="Q309" s="26">
        <v>728270.6</v>
      </c>
      <c r="R309" s="26">
        <f>M309/I309</f>
        <v>619.99999999999989</v>
      </c>
      <c r="S309" s="14">
        <v>15143.38</v>
      </c>
      <c r="T309" s="19" t="s">
        <v>643</v>
      </c>
      <c r="U309" s="19">
        <v>6.53</v>
      </c>
      <c r="V309" s="297">
        <v>2022</v>
      </c>
      <c r="W309" s="276"/>
    </row>
    <row r="310" spans="1:23" ht="45" x14ac:dyDescent="0.2">
      <c r="A310" s="89">
        <v>8</v>
      </c>
      <c r="B310" s="188" t="s">
        <v>141</v>
      </c>
      <c r="C310" s="37">
        <v>1972</v>
      </c>
      <c r="D310" s="189"/>
      <c r="E310" s="14" t="s">
        <v>520</v>
      </c>
      <c r="F310" s="37">
        <v>2</v>
      </c>
      <c r="G310" s="37">
        <v>3</v>
      </c>
      <c r="H310" s="26">
        <v>927.87</v>
      </c>
      <c r="I310" s="26">
        <v>850.43</v>
      </c>
      <c r="J310" s="26">
        <v>820.07</v>
      </c>
      <c r="K310" s="37">
        <v>36</v>
      </c>
      <c r="L310" s="26" t="s">
        <v>548</v>
      </c>
      <c r="M310" s="26">
        <v>2578940</v>
      </c>
      <c r="N310" s="26"/>
      <c r="O310" s="138"/>
      <c r="P310" s="138"/>
      <c r="Q310" s="26">
        <v>2578940</v>
      </c>
      <c r="R310" s="26">
        <f>M310/I310</f>
        <v>3032.5129640299615</v>
      </c>
      <c r="S310" s="14">
        <v>15143.38</v>
      </c>
      <c r="T310" s="19" t="s">
        <v>643</v>
      </c>
      <c r="U310" s="19">
        <v>6.53</v>
      </c>
      <c r="V310" s="297">
        <v>2022</v>
      </c>
      <c r="W310" s="276"/>
    </row>
    <row r="311" spans="1:23" x14ac:dyDescent="0.2">
      <c r="A311" s="142"/>
      <c r="B311" s="144" t="s">
        <v>619</v>
      </c>
      <c r="C311" s="138"/>
      <c r="D311" s="138"/>
      <c r="E311" s="138"/>
      <c r="F311" s="189"/>
      <c r="G311" s="189"/>
      <c r="H311" s="27">
        <f>SUM(H307:H310)</f>
        <v>3636.7</v>
      </c>
      <c r="I311" s="27">
        <f t="shared" ref="I311:Q311" si="16">SUM(I307:I310)</f>
        <v>3479.7599999999998</v>
      </c>
      <c r="J311" s="27">
        <f t="shared" si="16"/>
        <v>3264.67</v>
      </c>
      <c r="K311" s="28">
        <f t="shared" si="16"/>
        <v>158</v>
      </c>
      <c r="L311" s="27"/>
      <c r="M311" s="27">
        <f t="shared" si="16"/>
        <v>6016014.5999999996</v>
      </c>
      <c r="N311" s="27"/>
      <c r="O311" s="27"/>
      <c r="P311" s="27"/>
      <c r="Q311" s="27">
        <f t="shared" si="16"/>
        <v>6016014.5999999996</v>
      </c>
      <c r="R311" s="27">
        <f>M311/I311</f>
        <v>1728.8590592454652</v>
      </c>
      <c r="S311" s="136"/>
      <c r="T311" s="136"/>
      <c r="U311" s="301"/>
      <c r="V311" s="302"/>
      <c r="W311" s="284"/>
    </row>
    <row r="312" spans="1:23" ht="14.25" customHeight="1" x14ac:dyDescent="0.2">
      <c r="A312" s="340" t="s">
        <v>651</v>
      </c>
      <c r="B312" s="340"/>
      <c r="C312" s="340"/>
      <c r="D312" s="340"/>
      <c r="E312" s="340"/>
      <c r="F312" s="340"/>
      <c r="G312" s="340"/>
      <c r="H312" s="340"/>
      <c r="I312" s="340"/>
      <c r="J312" s="340"/>
      <c r="K312" s="340"/>
      <c r="L312" s="340"/>
      <c r="M312" s="340"/>
      <c r="N312" s="340"/>
      <c r="O312" s="340"/>
      <c r="P312" s="340"/>
      <c r="Q312" s="340"/>
      <c r="R312" s="340"/>
      <c r="S312" s="340"/>
      <c r="T312" s="340"/>
      <c r="U312" s="340"/>
      <c r="V312" s="340"/>
      <c r="W312" s="275"/>
    </row>
    <row r="313" spans="1:23" ht="75" x14ac:dyDescent="0.2">
      <c r="A313" s="89">
        <v>9</v>
      </c>
      <c r="B313" s="40" t="s">
        <v>587</v>
      </c>
      <c r="C313" s="191">
        <v>1996</v>
      </c>
      <c r="D313" s="192"/>
      <c r="E313" s="26" t="s">
        <v>520</v>
      </c>
      <c r="F313" s="37">
        <v>5</v>
      </c>
      <c r="G313" s="37">
        <v>6</v>
      </c>
      <c r="H313" s="26">
        <v>3221.03</v>
      </c>
      <c r="I313" s="26">
        <v>3221.03</v>
      </c>
      <c r="J313" s="26">
        <v>3221.03</v>
      </c>
      <c r="K313" s="37">
        <v>136</v>
      </c>
      <c r="L313" s="26" t="s">
        <v>667</v>
      </c>
      <c r="M313" s="26">
        <v>9018884</v>
      </c>
      <c r="N313" s="138"/>
      <c r="O313" s="138"/>
      <c r="P313" s="138"/>
      <c r="Q313" s="26">
        <v>9018884</v>
      </c>
      <c r="R313" s="26">
        <f>M313/I313</f>
        <v>2800</v>
      </c>
      <c r="S313" s="14">
        <v>15143.38</v>
      </c>
      <c r="T313" s="14" t="s">
        <v>643</v>
      </c>
      <c r="U313" s="19">
        <v>6.53</v>
      </c>
      <c r="V313" s="297">
        <v>2022</v>
      </c>
      <c r="W313" s="276"/>
    </row>
    <row r="314" spans="1:23" ht="14.25" x14ac:dyDescent="0.2">
      <c r="A314" s="193"/>
      <c r="B314" s="144" t="s">
        <v>586</v>
      </c>
      <c r="C314" s="135"/>
      <c r="D314" s="135"/>
      <c r="E314" s="135"/>
      <c r="F314" s="322"/>
      <c r="G314" s="322"/>
      <c r="H314" s="27">
        <f>SUM(H313)</f>
        <v>3221.03</v>
      </c>
      <c r="I314" s="27">
        <f t="shared" ref="I314:Q314" si="17">SUM(I313)</f>
        <v>3221.03</v>
      </c>
      <c r="J314" s="27">
        <f t="shared" si="17"/>
        <v>3221.03</v>
      </c>
      <c r="K314" s="28">
        <f t="shared" si="17"/>
        <v>136</v>
      </c>
      <c r="L314" s="140"/>
      <c r="M314" s="27">
        <f t="shared" si="17"/>
        <v>9018884</v>
      </c>
      <c r="N314" s="140"/>
      <c r="O314" s="140"/>
      <c r="P314" s="140"/>
      <c r="Q314" s="27">
        <f t="shared" si="17"/>
        <v>9018884</v>
      </c>
      <c r="R314" s="27">
        <f>M314/I314</f>
        <v>2800</v>
      </c>
      <c r="S314" s="139"/>
      <c r="T314" s="139"/>
      <c r="U314" s="139"/>
      <c r="V314" s="303"/>
      <c r="W314" s="285"/>
    </row>
    <row r="315" spans="1:23" ht="14.25" customHeight="1" x14ac:dyDescent="0.2">
      <c r="A315" s="340" t="s">
        <v>522</v>
      </c>
      <c r="B315" s="340"/>
      <c r="C315" s="340"/>
      <c r="D315" s="340"/>
      <c r="E315" s="340"/>
      <c r="F315" s="340"/>
      <c r="G315" s="340"/>
      <c r="H315" s="340"/>
      <c r="I315" s="340"/>
      <c r="J315" s="340"/>
      <c r="K315" s="340"/>
      <c r="L315" s="340"/>
      <c r="M315" s="340"/>
      <c r="N315" s="340"/>
      <c r="O315" s="340"/>
      <c r="P315" s="340"/>
      <c r="Q315" s="340"/>
      <c r="R315" s="340"/>
      <c r="S315" s="340"/>
      <c r="T315" s="340"/>
      <c r="U315" s="340"/>
      <c r="V315" s="340"/>
      <c r="W315" s="275"/>
    </row>
    <row r="316" spans="1:23" ht="60" x14ac:dyDescent="0.2">
      <c r="A316" s="89">
        <v>10</v>
      </c>
      <c r="B316" s="187" t="s">
        <v>867</v>
      </c>
      <c r="C316" s="14">
        <v>1976</v>
      </c>
      <c r="D316" s="137"/>
      <c r="E316" s="14" t="s">
        <v>520</v>
      </c>
      <c r="F316" s="37">
        <v>2</v>
      </c>
      <c r="G316" s="37">
        <v>3</v>
      </c>
      <c r="H316" s="26">
        <v>878.1</v>
      </c>
      <c r="I316" s="26">
        <v>478.08</v>
      </c>
      <c r="J316" s="26">
        <v>478.08</v>
      </c>
      <c r="K316" s="37">
        <v>38</v>
      </c>
      <c r="L316" s="160" t="s">
        <v>602</v>
      </c>
      <c r="M316" s="26">
        <v>728823</v>
      </c>
      <c r="N316" s="138"/>
      <c r="O316" s="138"/>
      <c r="P316" s="138"/>
      <c r="Q316" s="26">
        <v>728823</v>
      </c>
      <c r="R316" s="19">
        <f>M316/I316</f>
        <v>1524.4791666666667</v>
      </c>
      <c r="S316" s="14">
        <v>15143.38</v>
      </c>
      <c r="T316" s="14" t="s">
        <v>643</v>
      </c>
      <c r="U316" s="19">
        <v>6.53</v>
      </c>
      <c r="V316" s="297">
        <v>2022</v>
      </c>
      <c r="W316" s="276"/>
    </row>
    <row r="317" spans="1:23" ht="45" x14ac:dyDescent="0.2">
      <c r="A317" s="89">
        <v>11</v>
      </c>
      <c r="B317" s="187" t="s">
        <v>869</v>
      </c>
      <c r="C317" s="14">
        <v>1974</v>
      </c>
      <c r="D317" s="137"/>
      <c r="E317" s="14" t="s">
        <v>520</v>
      </c>
      <c r="F317" s="37">
        <v>2</v>
      </c>
      <c r="G317" s="37">
        <v>1</v>
      </c>
      <c r="H317" s="26">
        <v>923.83</v>
      </c>
      <c r="I317" s="26">
        <v>842.39</v>
      </c>
      <c r="J317" s="26">
        <v>842.39</v>
      </c>
      <c r="K317" s="37">
        <v>41</v>
      </c>
      <c r="L317" s="160" t="s">
        <v>548</v>
      </c>
      <c r="M317" s="26">
        <v>1561560</v>
      </c>
      <c r="N317" s="138"/>
      <c r="O317" s="138"/>
      <c r="P317" s="138"/>
      <c r="Q317" s="26">
        <v>1561560</v>
      </c>
      <c r="R317" s="19">
        <f>M317/I317</f>
        <v>1853.7257089946463</v>
      </c>
      <c r="S317" s="14">
        <v>15143.38</v>
      </c>
      <c r="T317" s="14" t="s">
        <v>643</v>
      </c>
      <c r="U317" s="19">
        <v>6.53</v>
      </c>
      <c r="V317" s="297">
        <v>2022</v>
      </c>
      <c r="W317" s="276"/>
    </row>
    <row r="318" spans="1:23" ht="60" x14ac:dyDescent="0.2">
      <c r="A318" s="89">
        <v>12</v>
      </c>
      <c r="B318" s="187" t="s">
        <v>467</v>
      </c>
      <c r="C318" s="14">
        <v>1979</v>
      </c>
      <c r="D318" s="137"/>
      <c r="E318" s="14" t="s">
        <v>520</v>
      </c>
      <c r="F318" s="37">
        <v>2</v>
      </c>
      <c r="G318" s="37">
        <v>3</v>
      </c>
      <c r="H318" s="26">
        <v>429.34</v>
      </c>
      <c r="I318" s="26">
        <v>384.61</v>
      </c>
      <c r="J318" s="26">
        <v>486.56</v>
      </c>
      <c r="K318" s="37">
        <v>14</v>
      </c>
      <c r="L318" s="160" t="s">
        <v>561</v>
      </c>
      <c r="M318" s="26">
        <v>356352.2</v>
      </c>
      <c r="N318" s="138"/>
      <c r="O318" s="138"/>
      <c r="P318" s="138"/>
      <c r="Q318" s="26">
        <v>356352.2</v>
      </c>
      <c r="R318" s="19">
        <f>M318/I318</f>
        <v>926.52869140167957</v>
      </c>
      <c r="S318" s="14">
        <v>15143.38</v>
      </c>
      <c r="T318" s="14" t="s">
        <v>643</v>
      </c>
      <c r="U318" s="19">
        <v>6.53</v>
      </c>
      <c r="V318" s="297">
        <v>2022</v>
      </c>
      <c r="W318" s="276"/>
    </row>
    <row r="319" spans="1:23" ht="15.75" customHeight="1" x14ac:dyDescent="0.2">
      <c r="A319" s="134"/>
      <c r="B319" s="139" t="s">
        <v>549</v>
      </c>
      <c r="C319" s="137"/>
      <c r="D319" s="137"/>
      <c r="E319" s="137"/>
      <c r="F319" s="189"/>
      <c r="G319" s="189"/>
      <c r="H319" s="27">
        <f>SUM(H316:H318)</f>
        <v>2231.27</v>
      </c>
      <c r="I319" s="27">
        <f>SUM(I316:I318)</f>
        <v>1705.08</v>
      </c>
      <c r="J319" s="27">
        <f>SUM(J316:J318)</f>
        <v>1807.03</v>
      </c>
      <c r="K319" s="28">
        <f>SUM(K316:K318)</f>
        <v>93</v>
      </c>
      <c r="L319" s="27"/>
      <c r="M319" s="27">
        <f>SUM(M316:M318)</f>
        <v>2646735.2000000002</v>
      </c>
      <c r="N319" s="27"/>
      <c r="O319" s="27"/>
      <c r="P319" s="27"/>
      <c r="Q319" s="27">
        <f>SUM(Q316:Q318)</f>
        <v>2646735.2000000002</v>
      </c>
      <c r="R319" s="20">
        <f>M319/I319</f>
        <v>1552.2645271776107</v>
      </c>
      <c r="S319" s="136"/>
      <c r="T319" s="141"/>
      <c r="U319" s="137"/>
      <c r="V319" s="297"/>
      <c r="W319" s="286"/>
    </row>
    <row r="320" spans="1:23" ht="14.25" customHeight="1" x14ac:dyDescent="0.2">
      <c r="A320" s="340" t="s">
        <v>523</v>
      </c>
      <c r="B320" s="340"/>
      <c r="C320" s="340"/>
      <c r="D320" s="340"/>
      <c r="E320" s="340"/>
      <c r="F320" s="340"/>
      <c r="G320" s="340"/>
      <c r="H320" s="340"/>
      <c r="I320" s="340"/>
      <c r="J320" s="340"/>
      <c r="K320" s="340"/>
      <c r="L320" s="340"/>
      <c r="M320" s="340"/>
      <c r="N320" s="340"/>
      <c r="O320" s="340"/>
      <c r="P320" s="340"/>
      <c r="Q320" s="340"/>
      <c r="R320" s="340"/>
      <c r="S320" s="340"/>
      <c r="T320" s="340"/>
      <c r="U320" s="340"/>
      <c r="V320" s="340"/>
      <c r="W320" s="275"/>
    </row>
    <row r="321" spans="1:23" ht="75" x14ac:dyDescent="0.2">
      <c r="A321" s="89">
        <v>13</v>
      </c>
      <c r="B321" s="40" t="s">
        <v>634</v>
      </c>
      <c r="C321" s="14">
        <v>1977</v>
      </c>
      <c r="D321" s="14"/>
      <c r="E321" s="14" t="s">
        <v>520</v>
      </c>
      <c r="F321" s="37">
        <v>5</v>
      </c>
      <c r="G321" s="37">
        <v>2</v>
      </c>
      <c r="H321" s="26">
        <v>1731.8</v>
      </c>
      <c r="I321" s="26">
        <v>1731.8</v>
      </c>
      <c r="J321" s="26">
        <v>1731.8</v>
      </c>
      <c r="K321" s="37">
        <v>52</v>
      </c>
      <c r="L321" s="14" t="s">
        <v>883</v>
      </c>
      <c r="M321" s="26">
        <v>4208274</v>
      </c>
      <c r="N321" s="138"/>
      <c r="O321" s="138"/>
      <c r="P321" s="138"/>
      <c r="Q321" s="26">
        <v>4208274</v>
      </c>
      <c r="R321" s="19">
        <f t="shared" ref="R321:R326" si="18">M321/I321</f>
        <v>2430</v>
      </c>
      <c r="S321" s="14">
        <v>15143.38</v>
      </c>
      <c r="T321" s="14" t="s">
        <v>643</v>
      </c>
      <c r="U321" s="19">
        <v>6.53</v>
      </c>
      <c r="V321" s="297">
        <v>2022</v>
      </c>
      <c r="W321" s="276"/>
    </row>
    <row r="322" spans="1:23" ht="45" x14ac:dyDescent="0.2">
      <c r="A322" s="89">
        <v>14</v>
      </c>
      <c r="B322" s="40" t="s">
        <v>881</v>
      </c>
      <c r="C322" s="14">
        <v>1969</v>
      </c>
      <c r="D322" s="14">
        <v>2009</v>
      </c>
      <c r="E322" s="14" t="s">
        <v>520</v>
      </c>
      <c r="F322" s="37">
        <v>2</v>
      </c>
      <c r="G322" s="37">
        <v>2</v>
      </c>
      <c r="H322" s="26">
        <v>689.28</v>
      </c>
      <c r="I322" s="26">
        <v>689.28</v>
      </c>
      <c r="J322" s="26">
        <v>633.88</v>
      </c>
      <c r="K322" s="37">
        <v>25</v>
      </c>
      <c r="L322" s="14" t="s">
        <v>530</v>
      </c>
      <c r="M322" s="26">
        <v>427353.59999999998</v>
      </c>
      <c r="N322" s="26"/>
      <c r="O322" s="138"/>
      <c r="P322" s="26"/>
      <c r="Q322" s="26">
        <v>427353.59999999998</v>
      </c>
      <c r="R322" s="19">
        <f t="shared" si="18"/>
        <v>620</v>
      </c>
      <c r="S322" s="14">
        <v>15143.38</v>
      </c>
      <c r="T322" s="14" t="s">
        <v>643</v>
      </c>
      <c r="U322" s="19">
        <v>6.53</v>
      </c>
      <c r="V322" s="297">
        <v>2022</v>
      </c>
      <c r="W322" s="276"/>
    </row>
    <row r="323" spans="1:23" ht="60" x14ac:dyDescent="0.2">
      <c r="A323" s="89">
        <v>15</v>
      </c>
      <c r="B323" s="40" t="s">
        <v>684</v>
      </c>
      <c r="C323" s="14">
        <v>1966</v>
      </c>
      <c r="D323" s="14"/>
      <c r="E323" s="14" t="s">
        <v>520</v>
      </c>
      <c r="F323" s="37">
        <v>4</v>
      </c>
      <c r="G323" s="37">
        <v>2</v>
      </c>
      <c r="H323" s="26">
        <v>1292.2</v>
      </c>
      <c r="I323" s="26">
        <v>1292.2</v>
      </c>
      <c r="J323" s="26">
        <v>1209.0999999999999</v>
      </c>
      <c r="K323" s="37">
        <v>36</v>
      </c>
      <c r="L323" s="14" t="s">
        <v>601</v>
      </c>
      <c r="M323" s="26">
        <v>2661932</v>
      </c>
      <c r="N323" s="26"/>
      <c r="O323" s="138"/>
      <c r="P323" s="26"/>
      <c r="Q323" s="26">
        <v>2661932</v>
      </c>
      <c r="R323" s="19">
        <f t="shared" si="18"/>
        <v>2060</v>
      </c>
      <c r="S323" s="14">
        <v>15143.38</v>
      </c>
      <c r="T323" s="14" t="s">
        <v>643</v>
      </c>
      <c r="U323" s="19">
        <v>6.53</v>
      </c>
      <c r="V323" s="297">
        <v>2022</v>
      </c>
      <c r="W323" s="276"/>
    </row>
    <row r="324" spans="1:23" ht="45" x14ac:dyDescent="0.2">
      <c r="A324" s="89">
        <v>16</v>
      </c>
      <c r="B324" s="40" t="s">
        <v>882</v>
      </c>
      <c r="C324" s="14">
        <v>1984</v>
      </c>
      <c r="D324" s="14"/>
      <c r="E324" s="14" t="s">
        <v>520</v>
      </c>
      <c r="F324" s="37">
        <v>2</v>
      </c>
      <c r="G324" s="37">
        <v>2</v>
      </c>
      <c r="H324" s="26">
        <v>372.29</v>
      </c>
      <c r="I324" s="26">
        <v>372.29</v>
      </c>
      <c r="J324" s="26">
        <v>236.22</v>
      </c>
      <c r="K324" s="37">
        <v>13</v>
      </c>
      <c r="L324" s="14" t="s">
        <v>560</v>
      </c>
      <c r="M324" s="26">
        <v>1418000.2</v>
      </c>
      <c r="N324" s="26"/>
      <c r="O324" s="138"/>
      <c r="P324" s="26"/>
      <c r="Q324" s="26">
        <v>1418000.2</v>
      </c>
      <c r="R324" s="19">
        <f t="shared" si="18"/>
        <v>3808.85922264901</v>
      </c>
      <c r="S324" s="14">
        <v>15143.38</v>
      </c>
      <c r="T324" s="14" t="s">
        <v>643</v>
      </c>
      <c r="U324" s="19">
        <v>6.53</v>
      </c>
      <c r="V324" s="297">
        <v>2022</v>
      </c>
      <c r="W324" s="276"/>
    </row>
    <row r="325" spans="1:23" ht="45" x14ac:dyDescent="0.2">
      <c r="A325" s="89">
        <v>17</v>
      </c>
      <c r="B325" s="40" t="s">
        <v>628</v>
      </c>
      <c r="C325" s="14">
        <v>1957</v>
      </c>
      <c r="D325" s="14">
        <v>2015</v>
      </c>
      <c r="E325" s="14" t="s">
        <v>520</v>
      </c>
      <c r="F325" s="37">
        <v>2</v>
      </c>
      <c r="G325" s="37">
        <v>2</v>
      </c>
      <c r="H325" s="26">
        <v>632.28</v>
      </c>
      <c r="I325" s="26">
        <v>632.28</v>
      </c>
      <c r="J325" s="26">
        <v>583.59</v>
      </c>
      <c r="K325" s="37">
        <v>22</v>
      </c>
      <c r="L325" s="14" t="s">
        <v>617</v>
      </c>
      <c r="M325" s="26">
        <v>290848.8</v>
      </c>
      <c r="N325" s="26"/>
      <c r="O325" s="138"/>
      <c r="P325" s="26"/>
      <c r="Q325" s="26">
        <v>290848.8</v>
      </c>
      <c r="R325" s="19">
        <f t="shared" si="18"/>
        <v>460</v>
      </c>
      <c r="S325" s="14">
        <v>15143.38</v>
      </c>
      <c r="T325" s="14" t="s">
        <v>643</v>
      </c>
      <c r="U325" s="19">
        <v>6.53</v>
      </c>
      <c r="V325" s="297">
        <v>2022</v>
      </c>
      <c r="W325" s="276"/>
    </row>
    <row r="326" spans="1:23" x14ac:dyDescent="0.2">
      <c r="A326" s="134"/>
      <c r="B326" s="144" t="s">
        <v>600</v>
      </c>
      <c r="C326" s="137"/>
      <c r="D326" s="137"/>
      <c r="E326" s="137"/>
      <c r="F326" s="189"/>
      <c r="G326" s="189"/>
      <c r="H326" s="27">
        <f>SUM(H321:H325)</f>
        <v>4717.8499999999995</v>
      </c>
      <c r="I326" s="27">
        <f t="shared" ref="I326:Q326" si="19">SUM(I321:I325)</f>
        <v>4717.8499999999995</v>
      </c>
      <c r="J326" s="27">
        <f t="shared" si="19"/>
        <v>4394.5899999999992</v>
      </c>
      <c r="K326" s="28">
        <f t="shared" si="19"/>
        <v>148</v>
      </c>
      <c r="L326" s="27"/>
      <c r="M326" s="27">
        <f t="shared" si="19"/>
        <v>9006408.5999999996</v>
      </c>
      <c r="N326" s="27"/>
      <c r="O326" s="27"/>
      <c r="P326" s="27"/>
      <c r="Q326" s="27">
        <f t="shared" si="19"/>
        <v>9006408.5999999996</v>
      </c>
      <c r="R326" s="27">
        <f t="shared" si="18"/>
        <v>1909.0069841135264</v>
      </c>
      <c r="S326" s="136"/>
      <c r="T326" s="141"/>
      <c r="U326" s="143"/>
      <c r="V326" s="304"/>
      <c r="W326" s="284"/>
    </row>
    <row r="327" spans="1:23" ht="14.25" customHeight="1" x14ac:dyDescent="0.2">
      <c r="A327" s="340" t="s">
        <v>538</v>
      </c>
      <c r="B327" s="340"/>
      <c r="C327" s="340"/>
      <c r="D327" s="340"/>
      <c r="E327" s="340"/>
      <c r="F327" s="340"/>
      <c r="G327" s="340"/>
      <c r="H327" s="340"/>
      <c r="I327" s="340"/>
      <c r="J327" s="340"/>
      <c r="K327" s="340"/>
      <c r="L327" s="340"/>
      <c r="M327" s="340"/>
      <c r="N327" s="340"/>
      <c r="O327" s="340"/>
      <c r="P327" s="340"/>
      <c r="Q327" s="340"/>
      <c r="R327" s="340"/>
      <c r="S327" s="340"/>
      <c r="T327" s="340"/>
      <c r="U327" s="340"/>
      <c r="V327" s="340"/>
      <c r="W327" s="275"/>
    </row>
    <row r="328" spans="1:23" ht="45" x14ac:dyDescent="0.2">
      <c r="A328" s="89">
        <v>18</v>
      </c>
      <c r="B328" s="174" t="s">
        <v>727</v>
      </c>
      <c r="C328" s="14">
        <v>1987</v>
      </c>
      <c r="D328" s="17"/>
      <c r="E328" s="176" t="s">
        <v>520</v>
      </c>
      <c r="F328" s="37">
        <v>2</v>
      </c>
      <c r="G328" s="37">
        <v>3</v>
      </c>
      <c r="H328" s="26">
        <v>986.95</v>
      </c>
      <c r="I328" s="26">
        <v>873.87</v>
      </c>
      <c r="J328" s="26">
        <v>873.87</v>
      </c>
      <c r="K328" s="21">
        <v>46</v>
      </c>
      <c r="L328" s="176" t="s">
        <v>530</v>
      </c>
      <c r="M328" s="26">
        <v>611909</v>
      </c>
      <c r="N328" s="26"/>
      <c r="O328" s="26"/>
      <c r="P328" s="26"/>
      <c r="Q328" s="26">
        <v>611909</v>
      </c>
      <c r="R328" s="19">
        <f>M328/I328</f>
        <v>700.22886699394644</v>
      </c>
      <c r="S328" s="14">
        <v>15143.38</v>
      </c>
      <c r="T328" s="14" t="s">
        <v>643</v>
      </c>
      <c r="U328" s="19">
        <v>6.53</v>
      </c>
      <c r="V328" s="297">
        <v>2022</v>
      </c>
      <c r="W328" s="276"/>
    </row>
    <row r="329" spans="1:23" ht="45" x14ac:dyDescent="0.2">
      <c r="A329" s="89">
        <v>19</v>
      </c>
      <c r="B329" s="174" t="s">
        <v>728</v>
      </c>
      <c r="C329" s="14">
        <v>1988</v>
      </c>
      <c r="D329" s="17"/>
      <c r="E329" s="176" t="s">
        <v>520</v>
      </c>
      <c r="F329" s="37">
        <v>2</v>
      </c>
      <c r="G329" s="37">
        <v>3</v>
      </c>
      <c r="H329" s="26">
        <v>991.68</v>
      </c>
      <c r="I329" s="26">
        <v>840.2</v>
      </c>
      <c r="J329" s="26">
        <v>840.2</v>
      </c>
      <c r="K329" s="21">
        <v>53</v>
      </c>
      <c r="L329" s="176" t="s">
        <v>530</v>
      </c>
      <c r="M329" s="26">
        <v>614841.59999999998</v>
      </c>
      <c r="N329" s="26"/>
      <c r="O329" s="26" t="s">
        <v>637</v>
      </c>
      <c r="P329" s="26"/>
      <c r="Q329" s="26">
        <v>614841.59999999998</v>
      </c>
      <c r="R329" s="19">
        <f>M329/I329</f>
        <v>731.78005236848367</v>
      </c>
      <c r="S329" s="14">
        <v>15143.38</v>
      </c>
      <c r="T329" s="14" t="s">
        <v>643</v>
      </c>
      <c r="U329" s="19">
        <v>6.53</v>
      </c>
      <c r="V329" s="297">
        <v>2022</v>
      </c>
      <c r="W329" s="276"/>
    </row>
    <row r="330" spans="1:23" ht="45" x14ac:dyDescent="0.2">
      <c r="A330" s="89">
        <v>20</v>
      </c>
      <c r="B330" s="174" t="s">
        <v>1151</v>
      </c>
      <c r="C330" s="14">
        <v>1988</v>
      </c>
      <c r="D330" s="17"/>
      <c r="E330" s="176" t="s">
        <v>520</v>
      </c>
      <c r="F330" s="37">
        <v>2</v>
      </c>
      <c r="G330" s="37">
        <v>2</v>
      </c>
      <c r="H330" s="26">
        <v>682.3</v>
      </c>
      <c r="I330" s="26">
        <v>559.51</v>
      </c>
      <c r="J330" s="26">
        <v>559.51</v>
      </c>
      <c r="K330" s="21">
        <v>23</v>
      </c>
      <c r="L330" s="176" t="s">
        <v>530</v>
      </c>
      <c r="M330" s="26">
        <v>423026</v>
      </c>
      <c r="N330" s="27"/>
      <c r="O330" s="27"/>
      <c r="P330" s="27"/>
      <c r="Q330" s="26">
        <v>423026</v>
      </c>
      <c r="R330" s="19">
        <f>M330/I330</f>
        <v>756.06512841593542</v>
      </c>
      <c r="S330" s="14">
        <v>15143.38</v>
      </c>
      <c r="T330" s="14" t="s">
        <v>643</v>
      </c>
      <c r="U330" s="19">
        <v>6.53</v>
      </c>
      <c r="V330" s="297">
        <v>2022</v>
      </c>
      <c r="W330" s="276"/>
    </row>
    <row r="331" spans="1:23" ht="45" x14ac:dyDescent="0.2">
      <c r="A331" s="89">
        <v>21</v>
      </c>
      <c r="B331" s="174" t="s">
        <v>723</v>
      </c>
      <c r="C331" s="14">
        <v>1986</v>
      </c>
      <c r="D331" s="17"/>
      <c r="E331" s="176" t="s">
        <v>520</v>
      </c>
      <c r="F331" s="37">
        <v>2</v>
      </c>
      <c r="G331" s="37">
        <v>3</v>
      </c>
      <c r="H331" s="26">
        <v>1013.37</v>
      </c>
      <c r="I331" s="26">
        <v>850.39</v>
      </c>
      <c r="J331" s="26">
        <v>850.39</v>
      </c>
      <c r="K331" s="21">
        <v>38</v>
      </c>
      <c r="L331" s="176" t="s">
        <v>556</v>
      </c>
      <c r="M331" s="47">
        <v>2820981.8</v>
      </c>
      <c r="N331" s="27"/>
      <c r="O331" s="27"/>
      <c r="P331" s="27"/>
      <c r="Q331" s="47">
        <v>2820981.8</v>
      </c>
      <c r="R331" s="19">
        <f>M331/I331</f>
        <v>3317.2800714966074</v>
      </c>
      <c r="S331" s="14">
        <v>15143.38</v>
      </c>
      <c r="T331" s="14" t="s">
        <v>643</v>
      </c>
      <c r="U331" s="19">
        <v>6.53</v>
      </c>
      <c r="V331" s="297">
        <v>2022</v>
      </c>
      <c r="W331" s="276"/>
    </row>
    <row r="332" spans="1:23" x14ac:dyDescent="0.2">
      <c r="A332" s="134"/>
      <c r="B332" s="108" t="s">
        <v>619</v>
      </c>
      <c r="C332" s="14"/>
      <c r="D332" s="17"/>
      <c r="E332" s="176"/>
      <c r="F332" s="37"/>
      <c r="G332" s="37"/>
      <c r="H332" s="27">
        <f>SUM(H328:H331)</f>
        <v>3674.3</v>
      </c>
      <c r="I332" s="27">
        <f t="shared" ref="I332:Q332" si="20">SUM(I328:I331)</f>
        <v>3123.97</v>
      </c>
      <c r="J332" s="27">
        <f t="shared" si="20"/>
        <v>3123.97</v>
      </c>
      <c r="K332" s="28">
        <f t="shared" si="20"/>
        <v>160</v>
      </c>
      <c r="L332" s="27"/>
      <c r="M332" s="27">
        <f t="shared" si="20"/>
        <v>4470758.4000000004</v>
      </c>
      <c r="N332" s="27"/>
      <c r="O332" s="27"/>
      <c r="P332" s="27"/>
      <c r="Q332" s="27">
        <f t="shared" si="20"/>
        <v>4470758.4000000004</v>
      </c>
      <c r="R332" s="20">
        <f>M332/I332</f>
        <v>1431.1143833007361</v>
      </c>
      <c r="S332" s="139"/>
      <c r="T332" s="135"/>
      <c r="U332" s="135"/>
      <c r="V332" s="303"/>
      <c r="W332" s="287"/>
    </row>
    <row r="333" spans="1:23" ht="14.25" customHeight="1" x14ac:dyDescent="0.2">
      <c r="A333" s="340" t="s">
        <v>639</v>
      </c>
      <c r="B333" s="340"/>
      <c r="C333" s="340"/>
      <c r="D333" s="340"/>
      <c r="E333" s="340"/>
      <c r="F333" s="340"/>
      <c r="G333" s="340"/>
      <c r="H333" s="340"/>
      <c r="I333" s="340"/>
      <c r="J333" s="340"/>
      <c r="K333" s="340"/>
      <c r="L333" s="340"/>
      <c r="M333" s="340"/>
      <c r="N333" s="340"/>
      <c r="O333" s="340"/>
      <c r="P333" s="340"/>
      <c r="Q333" s="340"/>
      <c r="R333" s="340"/>
      <c r="S333" s="340"/>
      <c r="T333" s="340"/>
      <c r="U333" s="340"/>
      <c r="V333" s="340"/>
      <c r="W333" s="275"/>
    </row>
    <row r="334" spans="1:23" ht="45" x14ac:dyDescent="0.2">
      <c r="A334" s="89">
        <v>22</v>
      </c>
      <c r="B334" s="40" t="s">
        <v>20</v>
      </c>
      <c r="C334" s="14">
        <v>1989</v>
      </c>
      <c r="D334" s="14"/>
      <c r="E334" s="176" t="s">
        <v>520</v>
      </c>
      <c r="F334" s="37">
        <v>3</v>
      </c>
      <c r="G334" s="37">
        <v>5</v>
      </c>
      <c r="H334" s="26">
        <v>2761.28</v>
      </c>
      <c r="I334" s="26">
        <v>2547.1799999999998</v>
      </c>
      <c r="J334" s="26">
        <v>2424.6799999999998</v>
      </c>
      <c r="K334" s="37">
        <v>101</v>
      </c>
      <c r="L334" s="14" t="s">
        <v>556</v>
      </c>
      <c r="M334" s="26">
        <v>1548383.2</v>
      </c>
      <c r="N334" s="135"/>
      <c r="O334" s="135"/>
      <c r="P334" s="138"/>
      <c r="Q334" s="26">
        <v>1548383.2</v>
      </c>
      <c r="R334" s="19">
        <f>M334/I334</f>
        <v>607.8813432894417</v>
      </c>
      <c r="S334" s="14">
        <v>15143.38</v>
      </c>
      <c r="T334" s="14" t="s">
        <v>643</v>
      </c>
      <c r="U334" s="19">
        <v>6.53</v>
      </c>
      <c r="V334" s="297">
        <v>2022</v>
      </c>
      <c r="W334" s="276"/>
    </row>
    <row r="335" spans="1:23" ht="45" x14ac:dyDescent="0.2">
      <c r="A335" s="89">
        <v>23</v>
      </c>
      <c r="B335" s="40" t="s">
        <v>21</v>
      </c>
      <c r="C335" s="14">
        <v>1990</v>
      </c>
      <c r="D335" s="14"/>
      <c r="E335" s="176" t="s">
        <v>520</v>
      </c>
      <c r="F335" s="37">
        <v>3</v>
      </c>
      <c r="G335" s="37">
        <v>2</v>
      </c>
      <c r="H335" s="26">
        <v>1688.7</v>
      </c>
      <c r="I335" s="26">
        <v>1493.4</v>
      </c>
      <c r="J335" s="26">
        <v>1493.4</v>
      </c>
      <c r="K335" s="26">
        <v>70</v>
      </c>
      <c r="L335" s="14" t="s">
        <v>556</v>
      </c>
      <c r="M335" s="26">
        <v>947055.2</v>
      </c>
      <c r="N335" s="135"/>
      <c r="O335" s="135"/>
      <c r="P335" s="138"/>
      <c r="Q335" s="26">
        <v>947055.2</v>
      </c>
      <c r="R335" s="19">
        <f>M335/I335</f>
        <v>634.16043926610416</v>
      </c>
      <c r="S335" s="14">
        <v>15143.38</v>
      </c>
      <c r="T335" s="14" t="s">
        <v>643</v>
      </c>
      <c r="U335" s="19">
        <v>6.53</v>
      </c>
      <c r="V335" s="297">
        <v>2022</v>
      </c>
      <c r="W335" s="276"/>
    </row>
    <row r="336" spans="1:23" ht="45" x14ac:dyDescent="0.2">
      <c r="A336" s="89">
        <v>24</v>
      </c>
      <c r="B336" s="40" t="s">
        <v>460</v>
      </c>
      <c r="C336" s="14">
        <v>1985</v>
      </c>
      <c r="D336" s="14"/>
      <c r="E336" s="176" t="s">
        <v>520</v>
      </c>
      <c r="F336" s="37">
        <v>2</v>
      </c>
      <c r="G336" s="37">
        <v>3</v>
      </c>
      <c r="H336" s="26">
        <v>969.7</v>
      </c>
      <c r="I336" s="26">
        <v>885.7</v>
      </c>
      <c r="J336" s="26">
        <v>885.7</v>
      </c>
      <c r="K336" s="26">
        <v>44</v>
      </c>
      <c r="L336" s="14" t="s">
        <v>556</v>
      </c>
      <c r="M336" s="26">
        <v>2535000</v>
      </c>
      <c r="N336" s="135"/>
      <c r="O336" s="135"/>
      <c r="P336" s="138"/>
      <c r="Q336" s="26">
        <v>2535000</v>
      </c>
      <c r="R336" s="19">
        <f>M336/I336</f>
        <v>2862.1429377893191</v>
      </c>
      <c r="S336" s="14">
        <v>15143.38</v>
      </c>
      <c r="T336" s="14" t="s">
        <v>643</v>
      </c>
      <c r="U336" s="19">
        <v>6.53</v>
      </c>
      <c r="V336" s="297">
        <v>2022</v>
      </c>
      <c r="W336" s="276"/>
    </row>
    <row r="337" spans="1:23" x14ac:dyDescent="0.2">
      <c r="A337" s="134"/>
      <c r="B337" s="108" t="s">
        <v>672</v>
      </c>
      <c r="C337" s="137"/>
      <c r="D337" s="137"/>
      <c r="E337" s="137"/>
      <c r="F337" s="189"/>
      <c r="G337" s="189"/>
      <c r="H337" s="27">
        <f>SUM(H334:H336)</f>
        <v>5419.68</v>
      </c>
      <c r="I337" s="27">
        <f>SUM(I334:I336)</f>
        <v>4926.28</v>
      </c>
      <c r="J337" s="27">
        <f>SUM(J334:J336)</f>
        <v>4803.78</v>
      </c>
      <c r="K337" s="28">
        <f>SUM(K334:K336)</f>
        <v>215</v>
      </c>
      <c r="L337" s="28"/>
      <c r="M337" s="27">
        <f>SUM(M334:M336)</f>
        <v>5030438.4000000004</v>
      </c>
      <c r="N337" s="27"/>
      <c r="O337" s="27"/>
      <c r="P337" s="27"/>
      <c r="Q337" s="27">
        <f>SUM(Q334:Q336)</f>
        <v>5030438.4000000004</v>
      </c>
      <c r="R337" s="27">
        <f>M337/I337</f>
        <v>1021.1434185632974</v>
      </c>
      <c r="S337" s="136"/>
      <c r="T337" s="141"/>
      <c r="U337" s="141"/>
      <c r="V337" s="304"/>
      <c r="W337" s="284"/>
    </row>
    <row r="338" spans="1:23" ht="14.25" customHeight="1" x14ac:dyDescent="0.2">
      <c r="A338" s="340" t="s">
        <v>640</v>
      </c>
      <c r="B338" s="340"/>
      <c r="C338" s="340"/>
      <c r="D338" s="340"/>
      <c r="E338" s="340"/>
      <c r="F338" s="340"/>
      <c r="G338" s="340"/>
      <c r="H338" s="340"/>
      <c r="I338" s="340"/>
      <c r="J338" s="340"/>
      <c r="K338" s="340"/>
      <c r="L338" s="340"/>
      <c r="M338" s="340"/>
      <c r="N338" s="340"/>
      <c r="O338" s="340"/>
      <c r="P338" s="340"/>
      <c r="Q338" s="340"/>
      <c r="R338" s="340"/>
      <c r="S338" s="340"/>
      <c r="T338" s="340"/>
      <c r="U338" s="340"/>
      <c r="V338" s="340"/>
      <c r="W338" s="275"/>
    </row>
    <row r="339" spans="1:23" ht="45" x14ac:dyDescent="0.2">
      <c r="A339" s="89">
        <v>25</v>
      </c>
      <c r="B339" s="315" t="s">
        <v>22</v>
      </c>
      <c r="C339" s="316">
        <v>1969</v>
      </c>
      <c r="D339" s="316"/>
      <c r="E339" s="14" t="s">
        <v>520</v>
      </c>
      <c r="F339" s="316">
        <v>2</v>
      </c>
      <c r="G339" s="316">
        <v>2</v>
      </c>
      <c r="H339" s="195">
        <v>474.12</v>
      </c>
      <c r="I339" s="195">
        <v>474.12</v>
      </c>
      <c r="J339" s="195">
        <v>313.89999999999998</v>
      </c>
      <c r="K339" s="194">
        <v>21</v>
      </c>
      <c r="L339" s="14" t="s">
        <v>555</v>
      </c>
      <c r="M339" s="26">
        <v>1466814</v>
      </c>
      <c r="N339" s="27"/>
      <c r="O339" s="27"/>
      <c r="P339" s="27"/>
      <c r="Q339" s="26">
        <v>1466814</v>
      </c>
      <c r="R339" s="19">
        <f>M339/I339</f>
        <v>3093.7610731460391</v>
      </c>
      <c r="S339" s="14">
        <v>15143.38</v>
      </c>
      <c r="T339" s="14" t="s">
        <v>643</v>
      </c>
      <c r="U339" s="19">
        <v>6.53</v>
      </c>
      <c r="V339" s="297">
        <v>2022</v>
      </c>
      <c r="W339" s="276"/>
    </row>
    <row r="340" spans="1:23" x14ac:dyDescent="0.2">
      <c r="A340" s="134"/>
      <c r="B340" s="108" t="s">
        <v>923</v>
      </c>
      <c r="C340" s="137"/>
      <c r="D340" s="137"/>
      <c r="E340" s="137"/>
      <c r="F340" s="189"/>
      <c r="G340" s="189"/>
      <c r="H340" s="27">
        <f>SUM(H339:H339)</f>
        <v>474.12</v>
      </c>
      <c r="I340" s="27">
        <f>SUM(I339:I339)</f>
        <v>474.12</v>
      </c>
      <c r="J340" s="27">
        <f>SUM(J339:J339)</f>
        <v>313.89999999999998</v>
      </c>
      <c r="K340" s="28">
        <f>SUM(K339:K339)</f>
        <v>21</v>
      </c>
      <c r="L340" s="27"/>
      <c r="M340" s="27">
        <f>SUM(M339:M339)</f>
        <v>1466814</v>
      </c>
      <c r="N340" s="27"/>
      <c r="O340" s="27"/>
      <c r="P340" s="27"/>
      <c r="Q340" s="27">
        <f>SUM(Q339:Q339)</f>
        <v>1466814</v>
      </c>
      <c r="R340" s="20">
        <f>M340/I340</f>
        <v>3093.7610731460391</v>
      </c>
      <c r="S340" s="136"/>
      <c r="T340" s="141"/>
      <c r="U340" s="141"/>
      <c r="V340" s="302"/>
      <c r="W340" s="284"/>
    </row>
    <row r="341" spans="1:23" ht="14.25" customHeight="1" x14ac:dyDescent="0.2">
      <c r="A341" s="340" t="s">
        <v>641</v>
      </c>
      <c r="B341" s="340"/>
      <c r="C341" s="340"/>
      <c r="D341" s="340"/>
      <c r="E341" s="340"/>
      <c r="F341" s="340"/>
      <c r="G341" s="340"/>
      <c r="H341" s="340"/>
      <c r="I341" s="340"/>
      <c r="J341" s="340"/>
      <c r="K341" s="340"/>
      <c r="L341" s="340"/>
      <c r="M341" s="340"/>
      <c r="N341" s="340"/>
      <c r="O341" s="340"/>
      <c r="P341" s="340"/>
      <c r="Q341" s="340"/>
      <c r="R341" s="340"/>
      <c r="S341" s="340"/>
      <c r="T341" s="340"/>
      <c r="U341" s="340"/>
      <c r="V341" s="340"/>
      <c r="W341" s="275"/>
    </row>
    <row r="342" spans="1:23" ht="45" x14ac:dyDescent="0.2">
      <c r="A342" s="89">
        <v>26</v>
      </c>
      <c r="B342" s="40" t="s">
        <v>713</v>
      </c>
      <c r="C342" s="14">
        <v>1973</v>
      </c>
      <c r="D342" s="14">
        <v>2015</v>
      </c>
      <c r="E342" s="14" t="s">
        <v>520</v>
      </c>
      <c r="F342" s="37">
        <v>2</v>
      </c>
      <c r="G342" s="37">
        <v>2</v>
      </c>
      <c r="H342" s="26">
        <v>797.2</v>
      </c>
      <c r="I342" s="26">
        <v>735.6</v>
      </c>
      <c r="J342" s="26">
        <v>697.1</v>
      </c>
      <c r="K342" s="37">
        <v>33</v>
      </c>
      <c r="L342" s="14" t="s">
        <v>548</v>
      </c>
      <c r="M342" s="26">
        <v>2403856</v>
      </c>
      <c r="N342" s="14"/>
      <c r="O342" s="22"/>
      <c r="P342" s="22"/>
      <c r="Q342" s="26">
        <v>2403856</v>
      </c>
      <c r="R342" s="19">
        <f t="shared" ref="R342:R348" si="21">M342/I342</f>
        <v>3267.884719956498</v>
      </c>
      <c r="S342" s="14">
        <v>15143.38</v>
      </c>
      <c r="T342" s="14" t="s">
        <v>643</v>
      </c>
      <c r="U342" s="19">
        <v>6.53</v>
      </c>
      <c r="V342" s="297">
        <v>2022</v>
      </c>
      <c r="W342" s="276"/>
    </row>
    <row r="343" spans="1:23" ht="45" x14ac:dyDescent="0.2">
      <c r="A343" s="89">
        <v>27</v>
      </c>
      <c r="B343" s="40" t="s">
        <v>714</v>
      </c>
      <c r="C343" s="14">
        <v>1965</v>
      </c>
      <c r="D343" s="14">
        <v>2018</v>
      </c>
      <c r="E343" s="14" t="s">
        <v>520</v>
      </c>
      <c r="F343" s="37">
        <v>2</v>
      </c>
      <c r="G343" s="37">
        <v>2</v>
      </c>
      <c r="H343" s="26">
        <v>432</v>
      </c>
      <c r="I343" s="26">
        <v>386.6</v>
      </c>
      <c r="J343" s="26">
        <v>383.7</v>
      </c>
      <c r="K343" s="37">
        <v>16</v>
      </c>
      <c r="L343" s="14" t="s">
        <v>582</v>
      </c>
      <c r="M343" s="26">
        <v>159840</v>
      </c>
      <c r="N343" s="26"/>
      <c r="O343" s="26"/>
      <c r="P343" s="26"/>
      <c r="Q343" s="26">
        <v>159840</v>
      </c>
      <c r="R343" s="19">
        <f t="shared" si="21"/>
        <v>413.45059493016032</v>
      </c>
      <c r="S343" s="14">
        <v>15143.38</v>
      </c>
      <c r="T343" s="14" t="s">
        <v>643</v>
      </c>
      <c r="U343" s="19">
        <v>6.53</v>
      </c>
      <c r="V343" s="297">
        <v>2022</v>
      </c>
      <c r="W343" s="276"/>
    </row>
    <row r="344" spans="1:23" ht="45" x14ac:dyDescent="0.2">
      <c r="A344" s="89">
        <v>28</v>
      </c>
      <c r="B344" s="40" t="s">
        <v>715</v>
      </c>
      <c r="C344" s="14">
        <v>1989</v>
      </c>
      <c r="D344" s="14">
        <v>2008</v>
      </c>
      <c r="E344" s="14" t="s">
        <v>711</v>
      </c>
      <c r="F344" s="37">
        <v>5</v>
      </c>
      <c r="G344" s="37">
        <v>5</v>
      </c>
      <c r="H344" s="26">
        <v>6128</v>
      </c>
      <c r="I344" s="26">
        <v>5432.9</v>
      </c>
      <c r="J344" s="26">
        <v>5382.5</v>
      </c>
      <c r="K344" s="37">
        <v>102</v>
      </c>
      <c r="L344" s="14" t="s">
        <v>530</v>
      </c>
      <c r="M344" s="26">
        <v>3799360</v>
      </c>
      <c r="N344" s="14"/>
      <c r="O344" s="22"/>
      <c r="P344" s="22"/>
      <c r="Q344" s="26">
        <v>3799360</v>
      </c>
      <c r="R344" s="19">
        <f t="shared" si="21"/>
        <v>699.32448600195107</v>
      </c>
      <c r="S344" s="14">
        <v>15143.38</v>
      </c>
      <c r="T344" s="14" t="s">
        <v>643</v>
      </c>
      <c r="U344" s="19">
        <v>6.53</v>
      </c>
      <c r="V344" s="297">
        <v>2022</v>
      </c>
      <c r="W344" s="276"/>
    </row>
    <row r="345" spans="1:23" ht="45" x14ac:dyDescent="0.2">
      <c r="A345" s="89">
        <v>29</v>
      </c>
      <c r="B345" s="40" t="s">
        <v>716</v>
      </c>
      <c r="C345" s="14">
        <v>1989</v>
      </c>
      <c r="D345" s="14">
        <v>2005</v>
      </c>
      <c r="E345" s="14" t="s">
        <v>711</v>
      </c>
      <c r="F345" s="37">
        <v>5</v>
      </c>
      <c r="G345" s="37">
        <v>3</v>
      </c>
      <c r="H345" s="26">
        <v>3780.2</v>
      </c>
      <c r="I345" s="26">
        <v>3251</v>
      </c>
      <c r="J345" s="26">
        <v>3207.07</v>
      </c>
      <c r="K345" s="37">
        <v>92</v>
      </c>
      <c r="L345" s="14" t="s">
        <v>530</v>
      </c>
      <c r="M345" s="26">
        <v>2343724</v>
      </c>
      <c r="N345" s="14"/>
      <c r="O345" s="22"/>
      <c r="P345" s="22"/>
      <c r="Q345" s="26">
        <v>2343724</v>
      </c>
      <c r="R345" s="19">
        <f t="shared" si="21"/>
        <v>720.92402337742237</v>
      </c>
      <c r="S345" s="14">
        <v>15143.38</v>
      </c>
      <c r="T345" s="14" t="s">
        <v>643</v>
      </c>
      <c r="U345" s="19">
        <v>6.53</v>
      </c>
      <c r="V345" s="297">
        <v>2022</v>
      </c>
      <c r="W345" s="276"/>
    </row>
    <row r="346" spans="1:23" ht="45" x14ac:dyDescent="0.2">
      <c r="A346" s="89">
        <v>30</v>
      </c>
      <c r="B346" s="40" t="s">
        <v>717</v>
      </c>
      <c r="C346" s="14">
        <v>1988</v>
      </c>
      <c r="D346" s="14"/>
      <c r="E346" s="14" t="s">
        <v>520</v>
      </c>
      <c r="F346" s="37">
        <v>2</v>
      </c>
      <c r="G346" s="37">
        <v>3</v>
      </c>
      <c r="H346" s="26">
        <v>855.9</v>
      </c>
      <c r="I346" s="26">
        <v>843.4</v>
      </c>
      <c r="J346" s="26">
        <v>614.6</v>
      </c>
      <c r="K346" s="37">
        <v>40</v>
      </c>
      <c r="L346" s="14" t="s">
        <v>548</v>
      </c>
      <c r="M346" s="26">
        <v>2591784</v>
      </c>
      <c r="N346" s="14"/>
      <c r="O346" s="22"/>
      <c r="P346" s="22"/>
      <c r="Q346" s="26">
        <v>2591784</v>
      </c>
      <c r="R346" s="19">
        <f t="shared" si="21"/>
        <v>3073.0187336969411</v>
      </c>
      <c r="S346" s="14">
        <v>15143.38</v>
      </c>
      <c r="T346" s="14" t="s">
        <v>643</v>
      </c>
      <c r="U346" s="19">
        <v>6.53</v>
      </c>
      <c r="V346" s="297">
        <v>2022</v>
      </c>
      <c r="W346" s="276"/>
    </row>
    <row r="347" spans="1:23" ht="45" x14ac:dyDescent="0.2">
      <c r="A347" s="89">
        <v>31</v>
      </c>
      <c r="B347" s="40" t="s">
        <v>718</v>
      </c>
      <c r="C347" s="14">
        <v>1975</v>
      </c>
      <c r="D347" s="14">
        <v>2012</v>
      </c>
      <c r="E347" s="14" t="s">
        <v>520</v>
      </c>
      <c r="F347" s="37">
        <v>2</v>
      </c>
      <c r="G347" s="37">
        <v>2</v>
      </c>
      <c r="H347" s="26">
        <v>391.9</v>
      </c>
      <c r="I347" s="26">
        <v>366.3</v>
      </c>
      <c r="J347" s="26">
        <v>366.3</v>
      </c>
      <c r="K347" s="37">
        <v>12</v>
      </c>
      <c r="L347" s="14" t="s">
        <v>582</v>
      </c>
      <c r="M347" s="26">
        <v>145003</v>
      </c>
      <c r="N347" s="14"/>
      <c r="O347" s="22"/>
      <c r="P347" s="22"/>
      <c r="Q347" s="26">
        <v>145003</v>
      </c>
      <c r="R347" s="19">
        <f t="shared" si="21"/>
        <v>395.85858585858585</v>
      </c>
      <c r="S347" s="14">
        <v>15143.38</v>
      </c>
      <c r="T347" s="14" t="s">
        <v>643</v>
      </c>
      <c r="U347" s="19">
        <v>6.53</v>
      </c>
      <c r="V347" s="297">
        <v>2022</v>
      </c>
      <c r="W347" s="276"/>
    </row>
    <row r="348" spans="1:23" x14ac:dyDescent="0.2">
      <c r="A348" s="134"/>
      <c r="B348" s="144" t="s">
        <v>580</v>
      </c>
      <c r="C348" s="14"/>
      <c r="D348" s="14"/>
      <c r="E348" s="14"/>
      <c r="F348" s="37"/>
      <c r="G348" s="37"/>
      <c r="H348" s="27">
        <f>SUM(H342:H347)</f>
        <v>12385.199999999999</v>
      </c>
      <c r="I348" s="27">
        <f t="shared" ref="I348:Q348" si="22">SUM(I342:I347)</f>
        <v>11015.799999999997</v>
      </c>
      <c r="J348" s="27">
        <f t="shared" si="22"/>
        <v>10651.27</v>
      </c>
      <c r="K348" s="28">
        <f t="shared" si="22"/>
        <v>295</v>
      </c>
      <c r="L348" s="27"/>
      <c r="M348" s="27">
        <f t="shared" si="22"/>
        <v>11443567</v>
      </c>
      <c r="N348" s="27"/>
      <c r="O348" s="27"/>
      <c r="P348" s="27"/>
      <c r="Q348" s="27">
        <f t="shared" si="22"/>
        <v>11443567</v>
      </c>
      <c r="R348" s="20">
        <f t="shared" si="21"/>
        <v>1038.8321320285411</v>
      </c>
      <c r="S348" s="136"/>
      <c r="T348" s="141"/>
      <c r="U348" s="301"/>
      <c r="V348" s="302"/>
      <c r="W348" s="284"/>
    </row>
    <row r="349" spans="1:23" ht="14.25" customHeight="1" x14ac:dyDescent="0.2">
      <c r="A349" s="340" t="s">
        <v>642</v>
      </c>
      <c r="B349" s="340"/>
      <c r="C349" s="340"/>
      <c r="D349" s="340"/>
      <c r="E349" s="340"/>
      <c r="F349" s="340"/>
      <c r="G349" s="340"/>
      <c r="H349" s="340"/>
      <c r="I349" s="340"/>
      <c r="J349" s="340"/>
      <c r="K349" s="340"/>
      <c r="L349" s="340"/>
      <c r="M349" s="340"/>
      <c r="N349" s="340"/>
      <c r="O349" s="340"/>
      <c r="P349" s="340"/>
      <c r="Q349" s="340"/>
      <c r="R349" s="340"/>
      <c r="S349" s="340"/>
      <c r="T349" s="340"/>
      <c r="U349" s="340"/>
      <c r="V349" s="340"/>
      <c r="W349" s="275"/>
    </row>
    <row r="350" spans="1:23" ht="135" x14ac:dyDescent="0.2">
      <c r="A350" s="89">
        <v>32</v>
      </c>
      <c r="B350" s="196" t="s">
        <v>915</v>
      </c>
      <c r="C350" s="21">
        <v>1982</v>
      </c>
      <c r="D350" s="21"/>
      <c r="E350" s="173" t="s">
        <v>520</v>
      </c>
      <c r="F350" s="37">
        <v>2</v>
      </c>
      <c r="G350" s="37">
        <v>2</v>
      </c>
      <c r="H350" s="26">
        <v>629.94000000000005</v>
      </c>
      <c r="I350" s="26">
        <v>555.20000000000005</v>
      </c>
      <c r="J350" s="26">
        <v>519.70000000000005</v>
      </c>
      <c r="K350" s="37">
        <v>22</v>
      </c>
      <c r="L350" s="14" t="s">
        <v>405</v>
      </c>
      <c r="M350" s="26">
        <v>1587442</v>
      </c>
      <c r="N350" s="26"/>
      <c r="O350" s="26"/>
      <c r="P350" s="26"/>
      <c r="Q350" s="26">
        <v>1587442</v>
      </c>
      <c r="R350" s="26">
        <f t="shared" ref="R350:R355" si="23">M350/I350</f>
        <v>2859.2255043227665</v>
      </c>
      <c r="S350" s="14">
        <v>15143.38</v>
      </c>
      <c r="T350" s="26" t="s">
        <v>643</v>
      </c>
      <c r="U350" s="19">
        <v>6.53</v>
      </c>
      <c r="V350" s="297">
        <v>2022</v>
      </c>
      <c r="W350" s="276"/>
    </row>
    <row r="351" spans="1:23" ht="45" x14ac:dyDescent="0.2">
      <c r="A351" s="89">
        <v>33</v>
      </c>
      <c r="B351" s="196" t="s">
        <v>916</v>
      </c>
      <c r="C351" s="21">
        <v>1984</v>
      </c>
      <c r="D351" s="21">
        <v>2009</v>
      </c>
      <c r="E351" s="173" t="s">
        <v>520</v>
      </c>
      <c r="F351" s="37">
        <v>3</v>
      </c>
      <c r="G351" s="37">
        <v>2</v>
      </c>
      <c r="H351" s="26">
        <v>1412.47</v>
      </c>
      <c r="I351" s="26">
        <v>1274.2</v>
      </c>
      <c r="J351" s="26">
        <v>1274.2</v>
      </c>
      <c r="K351" s="37">
        <v>45</v>
      </c>
      <c r="L351" s="14" t="s">
        <v>530</v>
      </c>
      <c r="M351" s="26">
        <v>790004</v>
      </c>
      <c r="N351" s="26"/>
      <c r="O351" s="26"/>
      <c r="P351" s="26"/>
      <c r="Q351" s="26">
        <v>790004</v>
      </c>
      <c r="R351" s="26">
        <f t="shared" si="23"/>
        <v>620</v>
      </c>
      <c r="S351" s="14">
        <v>15143.38</v>
      </c>
      <c r="T351" s="26" t="s">
        <v>643</v>
      </c>
      <c r="U351" s="19">
        <v>6.53</v>
      </c>
      <c r="V351" s="297">
        <v>2022</v>
      </c>
      <c r="W351" s="276"/>
    </row>
    <row r="352" spans="1:23" ht="45" x14ac:dyDescent="0.2">
      <c r="A352" s="89">
        <v>34</v>
      </c>
      <c r="B352" s="196" t="s">
        <v>468</v>
      </c>
      <c r="C352" s="21">
        <v>1984</v>
      </c>
      <c r="D352" s="21">
        <v>2018</v>
      </c>
      <c r="E352" s="173" t="s">
        <v>520</v>
      </c>
      <c r="F352" s="37">
        <v>2</v>
      </c>
      <c r="G352" s="37">
        <v>0</v>
      </c>
      <c r="H352" s="26">
        <v>625.1</v>
      </c>
      <c r="I352" s="26">
        <v>556.1</v>
      </c>
      <c r="J352" s="26">
        <v>556.1</v>
      </c>
      <c r="K352" s="37">
        <v>23</v>
      </c>
      <c r="L352" s="14" t="s">
        <v>453</v>
      </c>
      <c r="M352" s="26">
        <v>384562</v>
      </c>
      <c r="N352" s="26"/>
      <c r="O352" s="26"/>
      <c r="P352" s="26"/>
      <c r="Q352" s="26">
        <v>384562</v>
      </c>
      <c r="R352" s="26">
        <f t="shared" si="23"/>
        <v>691.53389678115445</v>
      </c>
      <c r="S352" s="14">
        <v>15143.38</v>
      </c>
      <c r="T352" s="26" t="s">
        <v>643</v>
      </c>
      <c r="U352" s="19">
        <v>6.53</v>
      </c>
      <c r="V352" s="297">
        <v>2022</v>
      </c>
      <c r="W352" s="276"/>
    </row>
    <row r="353" spans="1:23" ht="150" x14ac:dyDescent="0.2">
      <c r="A353" s="89">
        <v>35</v>
      </c>
      <c r="B353" s="196" t="s">
        <v>917</v>
      </c>
      <c r="C353" s="21">
        <v>1984</v>
      </c>
      <c r="D353" s="21"/>
      <c r="E353" s="173" t="s">
        <v>520</v>
      </c>
      <c r="F353" s="37">
        <v>2</v>
      </c>
      <c r="G353" s="37">
        <v>1</v>
      </c>
      <c r="H353" s="26">
        <v>651.20000000000005</v>
      </c>
      <c r="I353" s="26">
        <v>560.5</v>
      </c>
      <c r="J353" s="26">
        <v>283.10000000000002</v>
      </c>
      <c r="K353" s="37">
        <v>41</v>
      </c>
      <c r="L353" s="14" t="s">
        <v>336</v>
      </c>
      <c r="M353" s="26">
        <v>1805745</v>
      </c>
      <c r="N353" s="26"/>
      <c r="O353" s="26"/>
      <c r="P353" s="26"/>
      <c r="Q353" s="26">
        <v>1805745</v>
      </c>
      <c r="R353" s="26">
        <f t="shared" si="23"/>
        <v>3221.6681534344334</v>
      </c>
      <c r="S353" s="14">
        <v>15143.38</v>
      </c>
      <c r="T353" s="26" t="s">
        <v>643</v>
      </c>
      <c r="U353" s="19">
        <v>6.53</v>
      </c>
      <c r="V353" s="297">
        <v>2022</v>
      </c>
      <c r="W353" s="276"/>
    </row>
    <row r="354" spans="1:23" ht="45" x14ac:dyDescent="0.2">
      <c r="A354" s="89">
        <v>36</v>
      </c>
      <c r="B354" s="196" t="s">
        <v>23</v>
      </c>
      <c r="C354" s="21">
        <v>1984</v>
      </c>
      <c r="D354" s="21">
        <v>2009</v>
      </c>
      <c r="E354" s="173" t="s">
        <v>553</v>
      </c>
      <c r="F354" s="37">
        <v>3</v>
      </c>
      <c r="G354" s="37">
        <v>3</v>
      </c>
      <c r="H354" s="26">
        <v>1439.42</v>
      </c>
      <c r="I354" s="26">
        <v>1278.7</v>
      </c>
      <c r="J354" s="26">
        <v>1278.7</v>
      </c>
      <c r="K354" s="37">
        <v>53</v>
      </c>
      <c r="L354" s="14" t="s">
        <v>530</v>
      </c>
      <c r="M354" s="26">
        <v>792794</v>
      </c>
      <c r="N354" s="26"/>
      <c r="O354" s="26"/>
      <c r="P354" s="26"/>
      <c r="Q354" s="26">
        <v>792794</v>
      </c>
      <c r="R354" s="26">
        <f t="shared" si="23"/>
        <v>620</v>
      </c>
      <c r="S354" s="14">
        <v>15143.38</v>
      </c>
      <c r="T354" s="26" t="s">
        <v>643</v>
      </c>
      <c r="U354" s="19">
        <v>6.53</v>
      </c>
      <c r="V354" s="297">
        <v>2022</v>
      </c>
      <c r="W354" s="276"/>
    </row>
    <row r="355" spans="1:23" x14ac:dyDescent="0.2">
      <c r="A355" s="197"/>
      <c r="B355" s="144" t="s">
        <v>670</v>
      </c>
      <c r="C355" s="137"/>
      <c r="D355" s="137"/>
      <c r="E355" s="137"/>
      <c r="F355" s="189"/>
      <c r="G355" s="189"/>
      <c r="H355" s="27">
        <f>SUM(H350:H354)</f>
        <v>4758.13</v>
      </c>
      <c r="I355" s="27">
        <f>SUM(I350:I354)</f>
        <v>4224.7</v>
      </c>
      <c r="J355" s="27">
        <f>SUM(J350:J354)</f>
        <v>3911.8</v>
      </c>
      <c r="K355" s="28">
        <f>SUM(K350:K354)</f>
        <v>184</v>
      </c>
      <c r="L355" s="28"/>
      <c r="M355" s="27">
        <f>SUM(M350:M354)</f>
        <v>5360547</v>
      </c>
      <c r="N355" s="27"/>
      <c r="O355" s="27"/>
      <c r="P355" s="27"/>
      <c r="Q355" s="27">
        <f>SUM(Q350:Q354)</f>
        <v>5360547</v>
      </c>
      <c r="R355" s="27">
        <f t="shared" si="23"/>
        <v>1268.8586171799182</v>
      </c>
      <c r="S355" s="198"/>
      <c r="T355" s="198"/>
      <c r="U355" s="198"/>
      <c r="V355" s="307"/>
      <c r="W355" s="288"/>
    </row>
    <row r="356" spans="1:23" ht="14.25" customHeight="1" x14ac:dyDescent="0.2">
      <c r="A356" s="340" t="s">
        <v>646</v>
      </c>
      <c r="B356" s="340"/>
      <c r="C356" s="340"/>
      <c r="D356" s="340"/>
      <c r="E356" s="340"/>
      <c r="F356" s="340"/>
      <c r="G356" s="340"/>
      <c r="H356" s="340"/>
      <c r="I356" s="340"/>
      <c r="J356" s="340"/>
      <c r="K356" s="340"/>
      <c r="L356" s="340"/>
      <c r="M356" s="340"/>
      <c r="N356" s="340"/>
      <c r="O356" s="340"/>
      <c r="P356" s="340"/>
      <c r="Q356" s="340"/>
      <c r="R356" s="340"/>
      <c r="S356" s="340"/>
      <c r="T356" s="340"/>
      <c r="U356" s="340"/>
      <c r="V356" s="299"/>
      <c r="W356" s="275"/>
    </row>
    <row r="357" spans="1:23" ht="45" x14ac:dyDescent="0.2">
      <c r="A357" s="89">
        <v>37</v>
      </c>
      <c r="B357" s="199" t="s">
        <v>699</v>
      </c>
      <c r="C357" s="14">
        <v>2004</v>
      </c>
      <c r="D357" s="14"/>
      <c r="E357" s="14" t="s">
        <v>520</v>
      </c>
      <c r="F357" s="37">
        <v>2</v>
      </c>
      <c r="G357" s="37">
        <v>1</v>
      </c>
      <c r="H357" s="19">
        <v>552</v>
      </c>
      <c r="I357" s="19">
        <v>472.6</v>
      </c>
      <c r="J357" s="19">
        <v>472.6</v>
      </c>
      <c r="K357" s="37">
        <v>18</v>
      </c>
      <c r="L357" s="176" t="s">
        <v>698</v>
      </c>
      <c r="M357" s="26">
        <v>2108801.6</v>
      </c>
      <c r="N357" s="137"/>
      <c r="O357" s="137"/>
      <c r="P357" s="137"/>
      <c r="Q357" s="26">
        <v>2108801.6</v>
      </c>
      <c r="R357" s="19">
        <f>M357/I357</f>
        <v>4462.1278036394415</v>
      </c>
      <c r="S357" s="14">
        <v>15143.38</v>
      </c>
      <c r="T357" s="14" t="s">
        <v>643</v>
      </c>
      <c r="U357" s="19">
        <v>6.53</v>
      </c>
      <c r="V357" s="297">
        <v>2022</v>
      </c>
      <c r="W357" s="276"/>
    </row>
    <row r="358" spans="1:23" ht="45" x14ac:dyDescent="0.2">
      <c r="A358" s="89">
        <v>38</v>
      </c>
      <c r="B358" s="199" t="s">
        <v>700</v>
      </c>
      <c r="C358" s="14">
        <v>1989</v>
      </c>
      <c r="D358" s="14"/>
      <c r="E358" s="14" t="s">
        <v>520</v>
      </c>
      <c r="F358" s="37">
        <v>2</v>
      </c>
      <c r="G358" s="37">
        <v>3</v>
      </c>
      <c r="H358" s="19">
        <v>951.31</v>
      </c>
      <c r="I358" s="19">
        <v>865.11</v>
      </c>
      <c r="J358" s="19">
        <v>865.11</v>
      </c>
      <c r="K358" s="37">
        <v>38</v>
      </c>
      <c r="L358" s="176" t="s">
        <v>548</v>
      </c>
      <c r="M358" s="26">
        <v>3183960</v>
      </c>
      <c r="N358" s="137"/>
      <c r="O358" s="137"/>
      <c r="P358" s="137"/>
      <c r="Q358" s="26">
        <v>3183960</v>
      </c>
      <c r="R358" s="38">
        <f>M358/I358</f>
        <v>3680.4105836252038</v>
      </c>
      <c r="S358" s="14">
        <v>15143.38</v>
      </c>
      <c r="T358" s="14" t="s">
        <v>643</v>
      </c>
      <c r="U358" s="19">
        <v>6.53</v>
      </c>
      <c r="V358" s="298">
        <v>2022</v>
      </c>
      <c r="W358" s="276"/>
    </row>
    <row r="359" spans="1:23" x14ac:dyDescent="0.2">
      <c r="A359" s="134"/>
      <c r="B359" s="135" t="s">
        <v>620</v>
      </c>
      <c r="C359" s="22"/>
      <c r="D359" s="22"/>
      <c r="E359" s="22"/>
      <c r="F359" s="123"/>
      <c r="G359" s="123"/>
      <c r="H359" s="27">
        <f>SUM(H357:H358)</f>
        <v>1503.31</v>
      </c>
      <c r="I359" s="27">
        <f>SUM(I357:I358)</f>
        <v>1337.71</v>
      </c>
      <c r="J359" s="27">
        <f>SUM(J357:J358)</f>
        <v>1337.71</v>
      </c>
      <c r="K359" s="123">
        <f>SUM(K357:K358)</f>
        <v>56</v>
      </c>
      <c r="L359" s="135"/>
      <c r="M359" s="27">
        <f>SUM(M357:M358)</f>
        <v>5292761.5999999996</v>
      </c>
      <c r="N359" s="27"/>
      <c r="O359" s="27"/>
      <c r="P359" s="27"/>
      <c r="Q359" s="27">
        <f>SUM(Q357:Q358)</f>
        <v>5292761.5999999996</v>
      </c>
      <c r="R359" s="20">
        <f>M359/I359</f>
        <v>3956.5837139589294</v>
      </c>
      <c r="S359" s="19"/>
      <c r="T359" s="14"/>
      <c r="U359" s="14"/>
      <c r="V359" s="297"/>
      <c r="W359" s="286"/>
    </row>
    <row r="360" spans="1:23" ht="14.25" customHeight="1" x14ac:dyDescent="0.2">
      <c r="A360" s="340" t="s">
        <v>521</v>
      </c>
      <c r="B360" s="340"/>
      <c r="C360" s="340"/>
      <c r="D360" s="340"/>
      <c r="E360" s="340"/>
      <c r="F360" s="340"/>
      <c r="G360" s="340"/>
      <c r="H360" s="340"/>
      <c r="I360" s="340"/>
      <c r="J360" s="340"/>
      <c r="K360" s="340"/>
      <c r="L360" s="340"/>
      <c r="M360" s="340"/>
      <c r="N360" s="340"/>
      <c r="O360" s="340"/>
      <c r="P360" s="340"/>
      <c r="Q360" s="340"/>
      <c r="R360" s="340"/>
      <c r="S360" s="340"/>
      <c r="T360" s="340"/>
      <c r="U360" s="340"/>
      <c r="V360" s="299"/>
      <c r="W360" s="275"/>
    </row>
    <row r="361" spans="1:23" ht="150" x14ac:dyDescent="0.2">
      <c r="A361" s="89">
        <v>39</v>
      </c>
      <c r="B361" s="40" t="s">
        <v>910</v>
      </c>
      <c r="C361" s="14">
        <v>1986</v>
      </c>
      <c r="D361" s="14"/>
      <c r="E361" s="14" t="s">
        <v>520</v>
      </c>
      <c r="F361" s="37">
        <v>3</v>
      </c>
      <c r="G361" s="37">
        <v>4</v>
      </c>
      <c r="H361" s="26">
        <v>2462.86</v>
      </c>
      <c r="I361" s="26">
        <v>2260.66</v>
      </c>
      <c r="J361" s="26">
        <v>2260.66</v>
      </c>
      <c r="K361" s="37">
        <v>88</v>
      </c>
      <c r="L361" s="14" t="s">
        <v>912</v>
      </c>
      <c r="M361" s="26">
        <v>2090083.8</v>
      </c>
      <c r="N361" s="14"/>
      <c r="O361" s="14"/>
      <c r="P361" s="14"/>
      <c r="Q361" s="26">
        <v>2090083.8</v>
      </c>
      <c r="R361" s="19">
        <f>M361/I361</f>
        <v>924.54584059522449</v>
      </c>
      <c r="S361" s="14">
        <v>15143.38</v>
      </c>
      <c r="T361" s="14" t="s">
        <v>643</v>
      </c>
      <c r="U361" s="19">
        <v>6.53</v>
      </c>
      <c r="V361" s="297">
        <v>2022</v>
      </c>
      <c r="W361" s="276"/>
    </row>
    <row r="362" spans="1:23" ht="225" x14ac:dyDescent="0.2">
      <c r="A362" s="89">
        <v>40</v>
      </c>
      <c r="B362" s="188" t="s">
        <v>911</v>
      </c>
      <c r="C362" s="37">
        <v>1987</v>
      </c>
      <c r="D362" s="37"/>
      <c r="E362" s="37" t="s">
        <v>520</v>
      </c>
      <c r="F362" s="37">
        <v>2</v>
      </c>
      <c r="G362" s="37">
        <v>3</v>
      </c>
      <c r="H362" s="26">
        <v>924.59</v>
      </c>
      <c r="I362" s="26">
        <v>834.83</v>
      </c>
      <c r="J362" s="26">
        <v>791.92</v>
      </c>
      <c r="K362" s="37">
        <v>41</v>
      </c>
      <c r="L362" s="37" t="s">
        <v>142</v>
      </c>
      <c r="M362" s="26">
        <v>2736393.7</v>
      </c>
      <c r="N362" s="200"/>
      <c r="O362" s="200"/>
      <c r="P362" s="200"/>
      <c r="Q362" s="26">
        <v>2736393.7</v>
      </c>
      <c r="R362" s="19">
        <f>M362/I362</f>
        <v>3277.7855371752335</v>
      </c>
      <c r="S362" s="14">
        <v>15143.38</v>
      </c>
      <c r="T362" s="14" t="s">
        <v>643</v>
      </c>
      <c r="U362" s="19">
        <v>6.53</v>
      </c>
      <c r="V362" s="297">
        <v>2022</v>
      </c>
      <c r="W362" s="276"/>
    </row>
    <row r="363" spans="1:23" x14ac:dyDescent="0.2">
      <c r="A363" s="134"/>
      <c r="B363" s="108" t="s">
        <v>668</v>
      </c>
      <c r="C363" s="14"/>
      <c r="D363" s="14"/>
      <c r="E363" s="14"/>
      <c r="F363" s="37"/>
      <c r="G363" s="37"/>
      <c r="H363" s="27">
        <f>SUM(H361:H362)</f>
        <v>3387.4500000000003</v>
      </c>
      <c r="I363" s="27">
        <f>SUM(I361:I362)</f>
        <v>3095.49</v>
      </c>
      <c r="J363" s="27">
        <f>SUM(J361:J362)</f>
        <v>3052.58</v>
      </c>
      <c r="K363" s="28">
        <f>SUM(K361:K362)</f>
        <v>129</v>
      </c>
      <c r="L363" s="27"/>
      <c r="M363" s="27">
        <f>SUM(M361:M362)</f>
        <v>4826477.5</v>
      </c>
      <c r="N363" s="27"/>
      <c r="O363" s="27"/>
      <c r="P363" s="27"/>
      <c r="Q363" s="27">
        <f>SUM(Q361:Q362)</f>
        <v>4826477.5</v>
      </c>
      <c r="R363" s="76">
        <f>M363/I363</f>
        <v>1559.1966053839619</v>
      </c>
      <c r="S363" s="14"/>
      <c r="T363" s="18"/>
      <c r="U363" s="305"/>
      <c r="V363" s="302"/>
      <c r="W363" s="289"/>
    </row>
    <row r="364" spans="1:23" ht="14.25" customHeight="1" x14ac:dyDescent="0.2">
      <c r="A364" s="340" t="s">
        <v>531</v>
      </c>
      <c r="B364" s="340"/>
      <c r="C364" s="340"/>
      <c r="D364" s="340"/>
      <c r="E364" s="340"/>
      <c r="F364" s="340"/>
      <c r="G364" s="340"/>
      <c r="H364" s="340"/>
      <c r="I364" s="340"/>
      <c r="J364" s="340"/>
      <c r="K364" s="340"/>
      <c r="L364" s="340"/>
      <c r="M364" s="340"/>
      <c r="N364" s="340"/>
      <c r="O364" s="340"/>
      <c r="P364" s="340"/>
      <c r="Q364" s="340"/>
      <c r="R364" s="340"/>
      <c r="S364" s="340"/>
      <c r="T364" s="340"/>
      <c r="U364" s="340"/>
      <c r="V364" s="299"/>
      <c r="W364" s="275"/>
    </row>
    <row r="365" spans="1:23" ht="45" x14ac:dyDescent="0.2">
      <c r="A365" s="92">
        <v>41</v>
      </c>
      <c r="B365" s="61" t="s">
        <v>338</v>
      </c>
      <c r="C365" s="14">
        <v>1961</v>
      </c>
      <c r="D365" s="14"/>
      <c r="E365" s="14" t="s">
        <v>520</v>
      </c>
      <c r="F365" s="37">
        <v>2</v>
      </c>
      <c r="G365" s="37">
        <v>1</v>
      </c>
      <c r="H365" s="26">
        <v>252.85</v>
      </c>
      <c r="I365" s="26">
        <v>212.2</v>
      </c>
      <c r="J365" s="26">
        <v>177.7</v>
      </c>
      <c r="K365" s="37">
        <v>12</v>
      </c>
      <c r="L365" s="14" t="s">
        <v>548</v>
      </c>
      <c r="M365" s="26">
        <v>723962</v>
      </c>
      <c r="N365" s="26"/>
      <c r="O365" s="26"/>
      <c r="P365" s="26"/>
      <c r="Q365" s="26">
        <v>723962</v>
      </c>
      <c r="R365" s="19">
        <f t="shared" ref="R365:R381" si="24">M365/I365</f>
        <v>3411.6965127238454</v>
      </c>
      <c r="S365" s="14">
        <v>15143.38</v>
      </c>
      <c r="T365" s="14" t="s">
        <v>643</v>
      </c>
      <c r="U365" s="19">
        <v>6.53</v>
      </c>
      <c r="V365" s="297">
        <v>2022</v>
      </c>
      <c r="W365" s="276"/>
    </row>
    <row r="366" spans="1:23" ht="45" x14ac:dyDescent="0.2">
      <c r="A366" s="92">
        <v>42</v>
      </c>
      <c r="B366" s="61" t="s">
        <v>339</v>
      </c>
      <c r="C366" s="14">
        <v>1981</v>
      </c>
      <c r="D366" s="14"/>
      <c r="E366" s="14" t="s">
        <v>520</v>
      </c>
      <c r="F366" s="37">
        <v>2</v>
      </c>
      <c r="G366" s="37">
        <v>1</v>
      </c>
      <c r="H366" s="26">
        <v>257.8</v>
      </c>
      <c r="I366" s="26">
        <v>239.6</v>
      </c>
      <c r="J366" s="26">
        <v>212.8</v>
      </c>
      <c r="K366" s="37">
        <v>20</v>
      </c>
      <c r="L366" s="14" t="s">
        <v>548</v>
      </c>
      <c r="M366" s="26">
        <v>584199</v>
      </c>
      <c r="N366" s="26"/>
      <c r="O366" s="26"/>
      <c r="P366" s="26"/>
      <c r="Q366" s="26">
        <v>584199</v>
      </c>
      <c r="R366" s="19">
        <f t="shared" si="24"/>
        <v>2438.2262103505846</v>
      </c>
      <c r="S366" s="14">
        <v>15143.38</v>
      </c>
      <c r="T366" s="14" t="s">
        <v>643</v>
      </c>
      <c r="U366" s="19">
        <v>6.53</v>
      </c>
      <c r="V366" s="297">
        <v>2022</v>
      </c>
      <c r="W366" s="276"/>
    </row>
    <row r="367" spans="1:23" ht="45" x14ac:dyDescent="0.2">
      <c r="A367" s="92">
        <v>43</v>
      </c>
      <c r="B367" s="61" t="s">
        <v>340</v>
      </c>
      <c r="C367" s="14">
        <v>1980</v>
      </c>
      <c r="D367" s="14"/>
      <c r="E367" s="14" t="s">
        <v>520</v>
      </c>
      <c r="F367" s="37">
        <v>2</v>
      </c>
      <c r="G367" s="37">
        <v>1</v>
      </c>
      <c r="H367" s="26">
        <v>352.6</v>
      </c>
      <c r="I367" s="26">
        <v>206.6</v>
      </c>
      <c r="J367" s="26">
        <v>164.9</v>
      </c>
      <c r="K367" s="37">
        <v>26</v>
      </c>
      <c r="L367" s="14" t="s">
        <v>530</v>
      </c>
      <c r="M367" s="26">
        <v>128092</v>
      </c>
      <c r="N367" s="26"/>
      <c r="O367" s="26"/>
      <c r="P367" s="26"/>
      <c r="Q367" s="26">
        <v>128092</v>
      </c>
      <c r="R367" s="19">
        <f t="shared" si="24"/>
        <v>620</v>
      </c>
      <c r="S367" s="14">
        <v>15143.38</v>
      </c>
      <c r="T367" s="14" t="s">
        <v>643</v>
      </c>
      <c r="U367" s="19">
        <v>6.53</v>
      </c>
      <c r="V367" s="297">
        <v>2022</v>
      </c>
      <c r="W367" s="276"/>
    </row>
    <row r="368" spans="1:23" ht="150" x14ac:dyDescent="0.2">
      <c r="A368" s="92">
        <v>44</v>
      </c>
      <c r="B368" s="61" t="s">
        <v>341</v>
      </c>
      <c r="C368" s="14">
        <v>2011</v>
      </c>
      <c r="D368" s="14"/>
      <c r="E368" s="14" t="s">
        <v>520</v>
      </c>
      <c r="F368" s="37">
        <v>3</v>
      </c>
      <c r="G368" s="37">
        <v>3</v>
      </c>
      <c r="H368" s="26">
        <v>1334.4</v>
      </c>
      <c r="I368" s="26">
        <v>1223.3</v>
      </c>
      <c r="J368" s="26">
        <v>665.2</v>
      </c>
      <c r="K368" s="37">
        <v>55</v>
      </c>
      <c r="L368" s="14" t="s">
        <v>912</v>
      </c>
      <c r="M368" s="26">
        <v>1061249</v>
      </c>
      <c r="N368" s="26" t="s">
        <v>525</v>
      </c>
      <c r="O368" s="26"/>
      <c r="P368" s="26"/>
      <c r="Q368" s="26">
        <v>1061249</v>
      </c>
      <c r="R368" s="19">
        <f t="shared" si="24"/>
        <v>867.52963296002622</v>
      </c>
      <c r="S368" s="14">
        <v>15143.38</v>
      </c>
      <c r="T368" s="14" t="s">
        <v>643</v>
      </c>
      <c r="U368" s="19">
        <v>6.53</v>
      </c>
      <c r="V368" s="297">
        <v>2022</v>
      </c>
      <c r="W368" s="276"/>
    </row>
    <row r="369" spans="1:23" ht="45" x14ac:dyDescent="0.2">
      <c r="A369" s="92">
        <v>45</v>
      </c>
      <c r="B369" s="61" t="s">
        <v>342</v>
      </c>
      <c r="C369" s="14">
        <v>1994</v>
      </c>
      <c r="D369" s="14"/>
      <c r="E369" s="14" t="s">
        <v>553</v>
      </c>
      <c r="F369" s="37">
        <v>5</v>
      </c>
      <c r="G369" s="37">
        <v>3</v>
      </c>
      <c r="H369" s="26">
        <v>3695.8</v>
      </c>
      <c r="I369" s="26">
        <v>1853.5</v>
      </c>
      <c r="J369" s="26">
        <v>1566.2</v>
      </c>
      <c r="K369" s="37">
        <v>113</v>
      </c>
      <c r="L369" s="14" t="s">
        <v>555</v>
      </c>
      <c r="M369" s="26">
        <v>2805370</v>
      </c>
      <c r="N369" s="26"/>
      <c r="O369" s="26"/>
      <c r="P369" s="26"/>
      <c r="Q369" s="26">
        <v>2805370</v>
      </c>
      <c r="R369" s="19">
        <f t="shared" si="24"/>
        <v>1513.5527380631238</v>
      </c>
      <c r="S369" s="14">
        <v>15143.38</v>
      </c>
      <c r="T369" s="14" t="s">
        <v>643</v>
      </c>
      <c r="U369" s="19">
        <v>6.53</v>
      </c>
      <c r="V369" s="297">
        <v>2022</v>
      </c>
      <c r="W369" s="276"/>
    </row>
    <row r="370" spans="1:23" ht="45" x14ac:dyDescent="0.2">
      <c r="A370" s="92">
        <v>46</v>
      </c>
      <c r="B370" s="61" t="s">
        <v>343</v>
      </c>
      <c r="C370" s="14">
        <v>1992</v>
      </c>
      <c r="D370" s="14"/>
      <c r="E370" s="14" t="s">
        <v>520</v>
      </c>
      <c r="F370" s="37">
        <v>4</v>
      </c>
      <c r="G370" s="37">
        <v>3</v>
      </c>
      <c r="H370" s="26">
        <v>2449.9</v>
      </c>
      <c r="I370" s="26">
        <v>2220</v>
      </c>
      <c r="J370" s="26">
        <v>2122.5</v>
      </c>
      <c r="K370" s="37">
        <v>59</v>
      </c>
      <c r="L370" s="14" t="s">
        <v>530</v>
      </c>
      <c r="M370" s="26">
        <v>1376400</v>
      </c>
      <c r="N370" s="26"/>
      <c r="O370" s="26"/>
      <c r="P370" s="26"/>
      <c r="Q370" s="26">
        <v>1376400</v>
      </c>
      <c r="R370" s="19">
        <f t="shared" si="24"/>
        <v>620</v>
      </c>
      <c r="S370" s="14">
        <v>15143.38</v>
      </c>
      <c r="T370" s="14" t="s">
        <v>643</v>
      </c>
      <c r="U370" s="19">
        <v>6.53</v>
      </c>
      <c r="V370" s="297">
        <v>2022</v>
      </c>
      <c r="W370" s="276"/>
    </row>
    <row r="371" spans="1:23" ht="45" x14ac:dyDescent="0.2">
      <c r="A371" s="92">
        <v>47</v>
      </c>
      <c r="B371" s="61" t="s">
        <v>344</v>
      </c>
      <c r="C371" s="14">
        <v>1993</v>
      </c>
      <c r="D371" s="14"/>
      <c r="E371" s="14" t="s">
        <v>553</v>
      </c>
      <c r="F371" s="37">
        <v>3</v>
      </c>
      <c r="G371" s="37">
        <v>2</v>
      </c>
      <c r="H371" s="26">
        <v>1465.6</v>
      </c>
      <c r="I371" s="26">
        <v>1308.9000000000001</v>
      </c>
      <c r="J371" s="26">
        <v>1275.7</v>
      </c>
      <c r="K371" s="37">
        <v>40</v>
      </c>
      <c r="L371" s="14" t="s">
        <v>530</v>
      </c>
      <c r="M371" s="26">
        <v>811518</v>
      </c>
      <c r="N371" s="26"/>
      <c r="O371" s="26"/>
      <c r="P371" s="26"/>
      <c r="Q371" s="26">
        <v>811518</v>
      </c>
      <c r="R371" s="19">
        <f t="shared" si="24"/>
        <v>620</v>
      </c>
      <c r="S371" s="14">
        <v>15143.38</v>
      </c>
      <c r="T371" s="14" t="s">
        <v>643</v>
      </c>
      <c r="U371" s="19">
        <v>6.53</v>
      </c>
      <c r="V371" s="297">
        <v>2022</v>
      </c>
      <c r="W371" s="276"/>
    </row>
    <row r="372" spans="1:23" ht="45" x14ac:dyDescent="0.2">
      <c r="A372" s="92">
        <v>48</v>
      </c>
      <c r="B372" s="61" t="s">
        <v>329</v>
      </c>
      <c r="C372" s="14">
        <v>1985</v>
      </c>
      <c r="D372" s="14"/>
      <c r="E372" s="14" t="s">
        <v>553</v>
      </c>
      <c r="F372" s="37">
        <v>3</v>
      </c>
      <c r="G372" s="37">
        <v>2</v>
      </c>
      <c r="H372" s="26">
        <v>968.7</v>
      </c>
      <c r="I372" s="26">
        <v>836.4</v>
      </c>
      <c r="J372" s="26">
        <v>836.4</v>
      </c>
      <c r="K372" s="37">
        <v>26</v>
      </c>
      <c r="L372" s="14" t="s">
        <v>530</v>
      </c>
      <c r="M372" s="26">
        <v>518568</v>
      </c>
      <c r="N372" s="26"/>
      <c r="O372" s="26"/>
      <c r="P372" s="26"/>
      <c r="Q372" s="26">
        <v>518568</v>
      </c>
      <c r="R372" s="19">
        <f t="shared" si="24"/>
        <v>620</v>
      </c>
      <c r="S372" s="14">
        <v>15143.38</v>
      </c>
      <c r="T372" s="14" t="s">
        <v>643</v>
      </c>
      <c r="U372" s="19">
        <v>6.53</v>
      </c>
      <c r="V372" s="297">
        <v>2022</v>
      </c>
      <c r="W372" s="276"/>
    </row>
    <row r="373" spans="1:23" ht="45" x14ac:dyDescent="0.2">
      <c r="A373" s="92">
        <v>49</v>
      </c>
      <c r="B373" s="61" t="s">
        <v>345</v>
      </c>
      <c r="C373" s="14">
        <v>1982</v>
      </c>
      <c r="D373" s="14"/>
      <c r="E373" s="14" t="s">
        <v>553</v>
      </c>
      <c r="F373" s="37">
        <v>3</v>
      </c>
      <c r="G373" s="37">
        <v>2</v>
      </c>
      <c r="H373" s="26">
        <v>965.9</v>
      </c>
      <c r="I373" s="26">
        <v>838</v>
      </c>
      <c r="J373" s="26">
        <v>680.3</v>
      </c>
      <c r="K373" s="37">
        <v>32</v>
      </c>
      <c r="L373" s="14" t="s">
        <v>548</v>
      </c>
      <c r="M373" s="26">
        <v>745909</v>
      </c>
      <c r="N373" s="26"/>
      <c r="O373" s="26"/>
      <c r="P373" s="26"/>
      <c r="Q373" s="26">
        <v>745909</v>
      </c>
      <c r="R373" s="19">
        <f t="shared" si="24"/>
        <v>890.10620525059664</v>
      </c>
      <c r="S373" s="14">
        <v>15143.38</v>
      </c>
      <c r="T373" s="14" t="s">
        <v>643</v>
      </c>
      <c r="U373" s="19">
        <v>6.53</v>
      </c>
      <c r="V373" s="297">
        <v>2022</v>
      </c>
      <c r="W373" s="276"/>
    </row>
    <row r="374" spans="1:23" ht="45" x14ac:dyDescent="0.2">
      <c r="A374" s="92">
        <v>50</v>
      </c>
      <c r="B374" s="61" t="s">
        <v>346</v>
      </c>
      <c r="C374" s="14">
        <v>1983</v>
      </c>
      <c r="D374" s="14"/>
      <c r="E374" s="14" t="s">
        <v>520</v>
      </c>
      <c r="F374" s="37">
        <v>2</v>
      </c>
      <c r="G374" s="37">
        <v>1</v>
      </c>
      <c r="H374" s="26">
        <v>687.3</v>
      </c>
      <c r="I374" s="26">
        <v>624.29999999999995</v>
      </c>
      <c r="J374" s="26">
        <v>155.69999999999999</v>
      </c>
      <c r="K374" s="37">
        <v>22</v>
      </c>
      <c r="L374" s="14" t="s">
        <v>555</v>
      </c>
      <c r="M374" s="26">
        <v>2575616</v>
      </c>
      <c r="N374" s="26"/>
      <c r="O374" s="26"/>
      <c r="P374" s="26"/>
      <c r="Q374" s="26">
        <v>2575616</v>
      </c>
      <c r="R374" s="19">
        <f t="shared" si="24"/>
        <v>4125.6062790325168</v>
      </c>
      <c r="S374" s="14">
        <v>15143.38</v>
      </c>
      <c r="T374" s="14" t="s">
        <v>643</v>
      </c>
      <c r="U374" s="19">
        <v>6.53</v>
      </c>
      <c r="V374" s="297">
        <v>2022</v>
      </c>
      <c r="W374" s="276"/>
    </row>
    <row r="375" spans="1:23" ht="45" x14ac:dyDescent="0.2">
      <c r="A375" s="92">
        <v>51</v>
      </c>
      <c r="B375" s="61" t="s">
        <v>347</v>
      </c>
      <c r="C375" s="14">
        <v>1983</v>
      </c>
      <c r="D375" s="14"/>
      <c r="E375" s="14" t="s">
        <v>553</v>
      </c>
      <c r="F375" s="37">
        <v>3</v>
      </c>
      <c r="G375" s="37">
        <v>2</v>
      </c>
      <c r="H375" s="26">
        <v>965.9</v>
      </c>
      <c r="I375" s="26">
        <v>838</v>
      </c>
      <c r="J375" s="26">
        <v>708</v>
      </c>
      <c r="K375" s="37">
        <v>29</v>
      </c>
      <c r="L375" s="14" t="s">
        <v>548</v>
      </c>
      <c r="M375" s="26">
        <v>745909</v>
      </c>
      <c r="N375" s="26"/>
      <c r="O375" s="26"/>
      <c r="P375" s="26"/>
      <c r="Q375" s="26">
        <v>745909</v>
      </c>
      <c r="R375" s="19">
        <f t="shared" si="24"/>
        <v>890.10620525059664</v>
      </c>
      <c r="S375" s="14">
        <v>15143.38</v>
      </c>
      <c r="T375" s="14" t="s">
        <v>643</v>
      </c>
      <c r="U375" s="19">
        <v>6.53</v>
      </c>
      <c r="V375" s="297">
        <v>2022</v>
      </c>
      <c r="W375" s="276"/>
    </row>
    <row r="376" spans="1:23" ht="45" x14ac:dyDescent="0.2">
      <c r="A376" s="92">
        <v>52</v>
      </c>
      <c r="B376" s="61" t="s">
        <v>348</v>
      </c>
      <c r="C376" s="14">
        <v>1983</v>
      </c>
      <c r="D376" s="14"/>
      <c r="E376" s="14" t="s">
        <v>520</v>
      </c>
      <c r="F376" s="37">
        <v>2</v>
      </c>
      <c r="G376" s="37">
        <v>4</v>
      </c>
      <c r="H376" s="26">
        <v>1040.9000000000001</v>
      </c>
      <c r="I376" s="26">
        <v>949.3</v>
      </c>
      <c r="J376" s="26">
        <v>920.7</v>
      </c>
      <c r="K376" s="37">
        <v>58</v>
      </c>
      <c r="L376" s="14" t="s">
        <v>530</v>
      </c>
      <c r="M376" s="26">
        <v>588566</v>
      </c>
      <c r="N376" s="26"/>
      <c r="O376" s="26"/>
      <c r="P376" s="26"/>
      <c r="Q376" s="26">
        <v>588566</v>
      </c>
      <c r="R376" s="19">
        <f t="shared" si="24"/>
        <v>620</v>
      </c>
      <c r="S376" s="14">
        <v>15143.38</v>
      </c>
      <c r="T376" s="14" t="s">
        <v>643</v>
      </c>
      <c r="U376" s="19">
        <v>6.53</v>
      </c>
      <c r="V376" s="297">
        <v>2022</v>
      </c>
      <c r="W376" s="276"/>
    </row>
    <row r="377" spans="1:23" ht="150" x14ac:dyDescent="0.2">
      <c r="A377" s="92">
        <v>53</v>
      </c>
      <c r="B377" s="61" t="s">
        <v>349</v>
      </c>
      <c r="C377" s="14">
        <v>1978</v>
      </c>
      <c r="D377" s="14"/>
      <c r="E377" s="14" t="s">
        <v>520</v>
      </c>
      <c r="F377" s="37">
        <v>2</v>
      </c>
      <c r="G377" s="37">
        <v>3</v>
      </c>
      <c r="H377" s="26">
        <v>903.4</v>
      </c>
      <c r="I377" s="26">
        <v>837.8</v>
      </c>
      <c r="J377" s="26">
        <v>837.8</v>
      </c>
      <c r="K377" s="37">
        <v>43</v>
      </c>
      <c r="L377" s="14" t="s">
        <v>844</v>
      </c>
      <c r="M377" s="26">
        <v>1847180</v>
      </c>
      <c r="N377" s="26"/>
      <c r="O377" s="26"/>
      <c r="P377" s="26"/>
      <c r="Q377" s="26">
        <v>1847180</v>
      </c>
      <c r="R377" s="19">
        <f t="shared" si="24"/>
        <v>2204.7982812127002</v>
      </c>
      <c r="S377" s="14">
        <v>15143.38</v>
      </c>
      <c r="T377" s="14" t="s">
        <v>643</v>
      </c>
      <c r="U377" s="19">
        <v>6.53</v>
      </c>
      <c r="V377" s="297">
        <v>2022</v>
      </c>
      <c r="W377" s="276"/>
    </row>
    <row r="378" spans="1:23" ht="45" x14ac:dyDescent="0.2">
      <c r="A378" s="92">
        <v>54</v>
      </c>
      <c r="B378" s="61" t="s">
        <v>350</v>
      </c>
      <c r="C378" s="14">
        <v>1982</v>
      </c>
      <c r="D378" s="14"/>
      <c r="E378" s="14" t="s">
        <v>520</v>
      </c>
      <c r="F378" s="37">
        <v>2</v>
      </c>
      <c r="G378" s="37">
        <v>3</v>
      </c>
      <c r="H378" s="26">
        <v>920.4</v>
      </c>
      <c r="I378" s="26">
        <v>842.1</v>
      </c>
      <c r="J378" s="26">
        <v>733.1</v>
      </c>
      <c r="K378" s="37">
        <v>44</v>
      </c>
      <c r="L378" s="14" t="s">
        <v>530</v>
      </c>
      <c r="M378" s="26">
        <v>522102</v>
      </c>
      <c r="N378" s="26"/>
      <c r="O378" s="26"/>
      <c r="P378" s="26"/>
      <c r="Q378" s="26">
        <v>522102</v>
      </c>
      <c r="R378" s="19">
        <f t="shared" si="24"/>
        <v>620</v>
      </c>
      <c r="S378" s="14">
        <v>15143.38</v>
      </c>
      <c r="T378" s="14" t="s">
        <v>643</v>
      </c>
      <c r="U378" s="19">
        <v>6.53</v>
      </c>
      <c r="V378" s="297">
        <v>2022</v>
      </c>
      <c r="W378" s="276"/>
    </row>
    <row r="379" spans="1:23" ht="120" x14ac:dyDescent="0.2">
      <c r="A379" s="92">
        <v>55</v>
      </c>
      <c r="B379" s="61" t="s">
        <v>351</v>
      </c>
      <c r="C379" s="14">
        <v>1983</v>
      </c>
      <c r="D379" s="14"/>
      <c r="E379" s="14" t="s">
        <v>553</v>
      </c>
      <c r="F379" s="37">
        <v>2</v>
      </c>
      <c r="G379" s="37">
        <v>3</v>
      </c>
      <c r="H379" s="26">
        <v>929.3</v>
      </c>
      <c r="I379" s="26">
        <v>843.4</v>
      </c>
      <c r="J379" s="26">
        <v>760.3</v>
      </c>
      <c r="K379" s="37">
        <v>53</v>
      </c>
      <c r="L379" s="14" t="s">
        <v>845</v>
      </c>
      <c r="M379" s="26">
        <v>433874</v>
      </c>
      <c r="N379" s="26"/>
      <c r="O379" s="26"/>
      <c r="P379" s="26"/>
      <c r="Q379" s="26">
        <v>433874</v>
      </c>
      <c r="R379" s="19">
        <f t="shared" si="24"/>
        <v>514.43443206070663</v>
      </c>
      <c r="S379" s="14">
        <v>15143.38</v>
      </c>
      <c r="T379" s="14" t="s">
        <v>643</v>
      </c>
      <c r="U379" s="19">
        <v>6.53</v>
      </c>
      <c r="V379" s="297">
        <v>2022</v>
      </c>
      <c r="W379" s="276"/>
    </row>
    <row r="380" spans="1:23" ht="45" x14ac:dyDescent="0.2">
      <c r="A380" s="92">
        <v>56</v>
      </c>
      <c r="B380" s="61" t="s">
        <v>352</v>
      </c>
      <c r="C380" s="14">
        <v>1968</v>
      </c>
      <c r="D380" s="14"/>
      <c r="E380" s="14" t="s">
        <v>520</v>
      </c>
      <c r="F380" s="37">
        <v>2</v>
      </c>
      <c r="G380" s="37">
        <v>1</v>
      </c>
      <c r="H380" s="26">
        <v>198.3</v>
      </c>
      <c r="I380" s="26">
        <v>181.6</v>
      </c>
      <c r="J380" s="26">
        <v>181.6</v>
      </c>
      <c r="K380" s="37">
        <v>5</v>
      </c>
      <c r="L380" s="14" t="s">
        <v>555</v>
      </c>
      <c r="M380" s="26">
        <v>1293226</v>
      </c>
      <c r="N380" s="26"/>
      <c r="O380" s="26"/>
      <c r="P380" s="26"/>
      <c r="Q380" s="26">
        <v>1293226</v>
      </c>
      <c r="R380" s="19">
        <f t="shared" si="24"/>
        <v>7121.2885462555068</v>
      </c>
      <c r="S380" s="14">
        <v>15143.38</v>
      </c>
      <c r="T380" s="14" t="s">
        <v>643</v>
      </c>
      <c r="U380" s="19">
        <v>6.53</v>
      </c>
      <c r="V380" s="297">
        <v>2022</v>
      </c>
      <c r="W380" s="276"/>
    </row>
    <row r="381" spans="1:23" x14ac:dyDescent="0.2">
      <c r="A381" s="134"/>
      <c r="B381" s="108" t="s">
        <v>337</v>
      </c>
      <c r="C381" s="14"/>
      <c r="D381" s="14"/>
      <c r="E381" s="14"/>
      <c r="F381" s="37"/>
      <c r="G381" s="37"/>
      <c r="H381" s="27">
        <f>SUM(H365:H380)</f>
        <v>17389.05</v>
      </c>
      <c r="I381" s="27">
        <f>SUM(I365:I380)</f>
        <v>14054.999999999998</v>
      </c>
      <c r="J381" s="27">
        <f>SUM(J365:J380)</f>
        <v>11998.9</v>
      </c>
      <c r="K381" s="28">
        <f>SUM(K365:K380)</f>
        <v>637</v>
      </c>
      <c r="L381" s="28"/>
      <c r="M381" s="27">
        <f>SUM(M365:M380)</f>
        <v>16761740</v>
      </c>
      <c r="N381" s="27"/>
      <c r="O381" s="27"/>
      <c r="P381" s="27"/>
      <c r="Q381" s="27">
        <f>SUM(Q365:Q380)</f>
        <v>16761740</v>
      </c>
      <c r="R381" s="20">
        <f t="shared" si="24"/>
        <v>1192.5819992885097</v>
      </c>
      <c r="S381" s="19"/>
      <c r="T381" s="18"/>
      <c r="U381" s="18"/>
      <c r="V381" s="302"/>
      <c r="W381" s="284"/>
    </row>
    <row r="382" spans="1:23" ht="14.25" customHeight="1" x14ac:dyDescent="0.2">
      <c r="A382" s="340" t="s">
        <v>660</v>
      </c>
      <c r="B382" s="340"/>
      <c r="C382" s="340"/>
      <c r="D382" s="340"/>
      <c r="E382" s="340"/>
      <c r="F382" s="340"/>
      <c r="G382" s="340"/>
      <c r="H382" s="340"/>
      <c r="I382" s="340"/>
      <c r="J382" s="340"/>
      <c r="K382" s="340"/>
      <c r="L382" s="340"/>
      <c r="M382" s="340"/>
      <c r="N382" s="340"/>
      <c r="O382" s="340"/>
      <c r="P382" s="340"/>
      <c r="Q382" s="340"/>
      <c r="R382" s="340"/>
      <c r="S382" s="340"/>
      <c r="T382" s="340"/>
      <c r="U382" s="340"/>
      <c r="V382" s="299"/>
      <c r="W382" s="275"/>
    </row>
    <row r="383" spans="1:23" ht="45" x14ac:dyDescent="0.2">
      <c r="A383" s="92">
        <v>57</v>
      </c>
      <c r="B383" s="187" t="s">
        <v>277</v>
      </c>
      <c r="C383" s="14">
        <v>1983</v>
      </c>
      <c r="D383" s="14"/>
      <c r="E383" s="14" t="s">
        <v>553</v>
      </c>
      <c r="F383" s="37">
        <v>3</v>
      </c>
      <c r="G383" s="37">
        <v>3</v>
      </c>
      <c r="H383" s="26">
        <v>1431.6</v>
      </c>
      <c r="I383" s="26">
        <v>1270.5999999999999</v>
      </c>
      <c r="J383" s="26">
        <v>994.12</v>
      </c>
      <c r="K383" s="37">
        <v>77</v>
      </c>
      <c r="L383" s="14" t="s">
        <v>548</v>
      </c>
      <c r="M383" s="26">
        <v>2308306</v>
      </c>
      <c r="N383" s="138"/>
      <c r="O383" s="138"/>
      <c r="P383" s="138"/>
      <c r="Q383" s="26">
        <v>2308306</v>
      </c>
      <c r="R383" s="19">
        <f t="shared" ref="R383:R402" si="25">M383/I383</f>
        <v>1816.7054934676532</v>
      </c>
      <c r="S383" s="14">
        <v>15143.38</v>
      </c>
      <c r="T383" s="14" t="s">
        <v>643</v>
      </c>
      <c r="U383" s="19">
        <v>6.53</v>
      </c>
      <c r="V383" s="297">
        <v>2022</v>
      </c>
      <c r="W383" s="276"/>
    </row>
    <row r="384" spans="1:23" ht="45" x14ac:dyDescent="0.2">
      <c r="A384" s="92">
        <v>58</v>
      </c>
      <c r="B384" s="187" t="s">
        <v>278</v>
      </c>
      <c r="C384" s="14">
        <v>1975</v>
      </c>
      <c r="D384" s="14"/>
      <c r="E384" s="14" t="s">
        <v>520</v>
      </c>
      <c r="F384" s="37">
        <v>2</v>
      </c>
      <c r="G384" s="37">
        <v>3</v>
      </c>
      <c r="H384" s="26">
        <v>1060.6099999999999</v>
      </c>
      <c r="I384" s="26">
        <v>940.01</v>
      </c>
      <c r="J384" s="26">
        <v>741.1</v>
      </c>
      <c r="K384" s="37">
        <v>87</v>
      </c>
      <c r="L384" s="14" t="s">
        <v>530</v>
      </c>
      <c r="M384" s="26">
        <v>657578.19999999995</v>
      </c>
      <c r="N384" s="138"/>
      <c r="O384" s="138"/>
      <c r="P384" s="138"/>
      <c r="Q384" s="26">
        <v>657578.19999999995</v>
      </c>
      <c r="R384" s="19">
        <f t="shared" si="25"/>
        <v>699.54383464005696</v>
      </c>
      <c r="S384" s="14">
        <v>15143.38</v>
      </c>
      <c r="T384" s="14" t="s">
        <v>643</v>
      </c>
      <c r="U384" s="19">
        <v>6.53</v>
      </c>
      <c r="V384" s="297">
        <v>2022</v>
      </c>
      <c r="W384" s="276"/>
    </row>
    <row r="385" spans="1:23" ht="60" x14ac:dyDescent="0.2">
      <c r="A385" s="92">
        <v>59</v>
      </c>
      <c r="B385" s="187" t="s">
        <v>279</v>
      </c>
      <c r="C385" s="14">
        <v>1975</v>
      </c>
      <c r="D385" s="14"/>
      <c r="E385" s="14" t="s">
        <v>520</v>
      </c>
      <c r="F385" s="37">
        <v>2</v>
      </c>
      <c r="G385" s="37">
        <v>2</v>
      </c>
      <c r="H385" s="26">
        <v>702.5</v>
      </c>
      <c r="I385" s="26">
        <v>619.1</v>
      </c>
      <c r="J385" s="26">
        <v>619.1</v>
      </c>
      <c r="K385" s="37">
        <v>33</v>
      </c>
      <c r="L385" s="14" t="s">
        <v>602</v>
      </c>
      <c r="M385" s="26">
        <v>583075</v>
      </c>
      <c r="N385" s="138"/>
      <c r="O385" s="138"/>
      <c r="P385" s="138"/>
      <c r="Q385" s="26">
        <v>583075</v>
      </c>
      <c r="R385" s="19">
        <f t="shared" si="25"/>
        <v>941.81069294136648</v>
      </c>
      <c r="S385" s="14">
        <v>15143.38</v>
      </c>
      <c r="T385" s="14" t="s">
        <v>643</v>
      </c>
      <c r="U385" s="19">
        <v>6.53</v>
      </c>
      <c r="V385" s="297">
        <v>2022</v>
      </c>
      <c r="W385" s="276"/>
    </row>
    <row r="386" spans="1:23" ht="79.5" customHeight="1" x14ac:dyDescent="0.2">
      <c r="A386" s="92">
        <v>60</v>
      </c>
      <c r="B386" s="187" t="s">
        <v>280</v>
      </c>
      <c r="C386" s="14">
        <v>1975</v>
      </c>
      <c r="D386" s="14"/>
      <c r="E386" s="14" t="s">
        <v>520</v>
      </c>
      <c r="F386" s="37">
        <v>2</v>
      </c>
      <c r="G386" s="37">
        <v>2</v>
      </c>
      <c r="H386" s="26">
        <v>822.5</v>
      </c>
      <c r="I386" s="26">
        <v>743.7</v>
      </c>
      <c r="J386" s="26">
        <v>605.1</v>
      </c>
      <c r="K386" s="37">
        <v>52</v>
      </c>
      <c r="L386" s="14" t="s">
        <v>293</v>
      </c>
      <c r="M386" s="26">
        <v>1192625</v>
      </c>
      <c r="N386" s="138"/>
      <c r="O386" s="138"/>
      <c r="P386" s="138"/>
      <c r="Q386" s="26">
        <v>1192625</v>
      </c>
      <c r="R386" s="19">
        <f t="shared" si="25"/>
        <v>1603.6372193088609</v>
      </c>
      <c r="S386" s="14">
        <v>15143.38</v>
      </c>
      <c r="T386" s="14" t="s">
        <v>643</v>
      </c>
      <c r="U386" s="19">
        <v>6.53</v>
      </c>
      <c r="V386" s="297">
        <v>2022</v>
      </c>
      <c r="W386" s="276"/>
    </row>
    <row r="387" spans="1:23" ht="90.75" customHeight="1" x14ac:dyDescent="0.2">
      <c r="A387" s="92">
        <v>61</v>
      </c>
      <c r="B387" s="187" t="s">
        <v>281</v>
      </c>
      <c r="C387" s="14">
        <v>1975</v>
      </c>
      <c r="D387" s="14"/>
      <c r="E387" s="14" t="s">
        <v>520</v>
      </c>
      <c r="F387" s="37">
        <v>2</v>
      </c>
      <c r="G387" s="37">
        <v>2</v>
      </c>
      <c r="H387" s="26">
        <v>694</v>
      </c>
      <c r="I387" s="26">
        <v>634.29999999999995</v>
      </c>
      <c r="J387" s="26">
        <v>419.9</v>
      </c>
      <c r="K387" s="37">
        <v>54</v>
      </c>
      <c r="L387" s="14" t="s">
        <v>1136</v>
      </c>
      <c r="M387" s="26">
        <v>1006300</v>
      </c>
      <c r="N387" s="138"/>
      <c r="O387" s="138"/>
      <c r="P387" s="138"/>
      <c r="Q387" s="26">
        <v>1006300</v>
      </c>
      <c r="R387" s="19">
        <f t="shared" si="25"/>
        <v>1586.4732776288824</v>
      </c>
      <c r="S387" s="14">
        <v>15143.38</v>
      </c>
      <c r="T387" s="14" t="s">
        <v>643</v>
      </c>
      <c r="U387" s="19">
        <v>6.53</v>
      </c>
      <c r="V387" s="297">
        <v>2022</v>
      </c>
      <c r="W387" s="276"/>
    </row>
    <row r="388" spans="1:23" ht="45" x14ac:dyDescent="0.2">
      <c r="A388" s="92">
        <v>62</v>
      </c>
      <c r="B388" s="40" t="s">
        <v>282</v>
      </c>
      <c r="C388" s="14">
        <v>1975</v>
      </c>
      <c r="D388" s="14"/>
      <c r="E388" s="14" t="s">
        <v>520</v>
      </c>
      <c r="F388" s="37">
        <v>2</v>
      </c>
      <c r="G388" s="37">
        <v>3</v>
      </c>
      <c r="H388" s="26">
        <v>969.8</v>
      </c>
      <c r="I388" s="26">
        <v>889.9</v>
      </c>
      <c r="J388" s="26">
        <v>675.9</v>
      </c>
      <c r="K388" s="37">
        <v>49</v>
      </c>
      <c r="L388" s="14" t="s">
        <v>530</v>
      </c>
      <c r="M388" s="26">
        <v>601276</v>
      </c>
      <c r="N388" s="138"/>
      <c r="O388" s="138"/>
      <c r="P388" s="138"/>
      <c r="Q388" s="26">
        <v>601276</v>
      </c>
      <c r="R388" s="19">
        <f t="shared" si="25"/>
        <v>675.66692886841224</v>
      </c>
      <c r="S388" s="14">
        <v>15143.38</v>
      </c>
      <c r="T388" s="14" t="s">
        <v>643</v>
      </c>
      <c r="U388" s="19">
        <v>6.53</v>
      </c>
      <c r="V388" s="297">
        <v>2022</v>
      </c>
      <c r="W388" s="276"/>
    </row>
    <row r="389" spans="1:23" ht="75" x14ac:dyDescent="0.2">
      <c r="A389" s="92">
        <v>63</v>
      </c>
      <c r="B389" s="187" t="s">
        <v>283</v>
      </c>
      <c r="C389" s="14">
        <v>1965</v>
      </c>
      <c r="D389" s="14"/>
      <c r="E389" s="14" t="s">
        <v>520</v>
      </c>
      <c r="F389" s="37">
        <v>2</v>
      </c>
      <c r="G389" s="37">
        <v>2</v>
      </c>
      <c r="H389" s="26">
        <v>554.79999999999995</v>
      </c>
      <c r="I389" s="26">
        <v>494.2</v>
      </c>
      <c r="J389" s="26">
        <v>219.9</v>
      </c>
      <c r="K389" s="37">
        <v>40</v>
      </c>
      <c r="L389" s="14" t="s">
        <v>294</v>
      </c>
      <c r="M389" s="26">
        <v>1348164</v>
      </c>
      <c r="N389" s="138"/>
      <c r="O389" s="138"/>
      <c r="P389" s="138"/>
      <c r="Q389" s="26">
        <v>1348164</v>
      </c>
      <c r="R389" s="19">
        <f t="shared" si="25"/>
        <v>2727.9724807770135</v>
      </c>
      <c r="S389" s="14">
        <v>15143.38</v>
      </c>
      <c r="T389" s="14" t="s">
        <v>643</v>
      </c>
      <c r="U389" s="19">
        <v>6.53</v>
      </c>
      <c r="V389" s="297">
        <v>2022</v>
      </c>
      <c r="W389" s="276"/>
    </row>
    <row r="390" spans="1:23" ht="81" customHeight="1" x14ac:dyDescent="0.2">
      <c r="A390" s="92">
        <v>64</v>
      </c>
      <c r="B390" s="40" t="s">
        <v>284</v>
      </c>
      <c r="C390" s="14">
        <v>1974</v>
      </c>
      <c r="D390" s="14"/>
      <c r="E390" s="14" t="s">
        <v>520</v>
      </c>
      <c r="F390" s="37">
        <v>2</v>
      </c>
      <c r="G390" s="37">
        <v>3</v>
      </c>
      <c r="H390" s="26">
        <v>911.6</v>
      </c>
      <c r="I390" s="26">
        <v>842</v>
      </c>
      <c r="J390" s="26">
        <v>586.70000000000005</v>
      </c>
      <c r="K390" s="37">
        <v>47</v>
      </c>
      <c r="L390" s="14" t="s">
        <v>561</v>
      </c>
      <c r="M390" s="26">
        <v>756628</v>
      </c>
      <c r="N390" s="138"/>
      <c r="O390" s="138"/>
      <c r="P390" s="138"/>
      <c r="Q390" s="26">
        <v>756628</v>
      </c>
      <c r="R390" s="19">
        <f t="shared" si="25"/>
        <v>898.60807600950113</v>
      </c>
      <c r="S390" s="14">
        <v>15143.38</v>
      </c>
      <c r="T390" s="14" t="s">
        <v>643</v>
      </c>
      <c r="U390" s="19">
        <v>6.53</v>
      </c>
      <c r="V390" s="297">
        <v>2022</v>
      </c>
      <c r="W390" s="276"/>
    </row>
    <row r="391" spans="1:23" ht="75" x14ac:dyDescent="0.2">
      <c r="A391" s="92">
        <v>65</v>
      </c>
      <c r="B391" s="40" t="s">
        <v>285</v>
      </c>
      <c r="C391" s="14">
        <v>1973</v>
      </c>
      <c r="D391" s="14"/>
      <c r="E391" s="14" t="s">
        <v>520</v>
      </c>
      <c r="F391" s="37">
        <v>2</v>
      </c>
      <c r="G391" s="37">
        <v>3</v>
      </c>
      <c r="H391" s="26">
        <v>931.9</v>
      </c>
      <c r="I391" s="26">
        <v>846.4</v>
      </c>
      <c r="J391" s="26">
        <v>716.4</v>
      </c>
      <c r="K391" s="37">
        <v>45</v>
      </c>
      <c r="L391" s="14" t="s">
        <v>588</v>
      </c>
      <c r="M391" s="26">
        <v>2264517</v>
      </c>
      <c r="N391" s="138"/>
      <c r="O391" s="138"/>
      <c r="P391" s="138"/>
      <c r="Q391" s="26">
        <v>2264517</v>
      </c>
      <c r="R391" s="19">
        <f t="shared" si="25"/>
        <v>2675.4690453686203</v>
      </c>
      <c r="S391" s="14">
        <v>15143.38</v>
      </c>
      <c r="T391" s="14" t="s">
        <v>643</v>
      </c>
      <c r="U391" s="19">
        <v>6.53</v>
      </c>
      <c r="V391" s="297">
        <v>2022</v>
      </c>
      <c r="W391" s="276"/>
    </row>
    <row r="392" spans="1:23" ht="45" x14ac:dyDescent="0.2">
      <c r="A392" s="92">
        <v>66</v>
      </c>
      <c r="B392" s="187" t="s">
        <v>286</v>
      </c>
      <c r="C392" s="14">
        <v>1964</v>
      </c>
      <c r="D392" s="14"/>
      <c r="E392" s="14" t="s">
        <v>520</v>
      </c>
      <c r="F392" s="37">
        <v>2</v>
      </c>
      <c r="G392" s="37">
        <v>3</v>
      </c>
      <c r="H392" s="26">
        <v>579.79999999999995</v>
      </c>
      <c r="I392" s="26">
        <v>553.5</v>
      </c>
      <c r="J392" s="26">
        <v>268.39999999999998</v>
      </c>
      <c r="K392" s="37">
        <v>29</v>
      </c>
      <c r="L392" s="14" t="s">
        <v>530</v>
      </c>
      <c r="M392" s="47">
        <v>359476</v>
      </c>
      <c r="N392" s="138"/>
      <c r="O392" s="138"/>
      <c r="P392" s="138"/>
      <c r="Q392" s="26">
        <v>359476</v>
      </c>
      <c r="R392" s="19">
        <f t="shared" si="25"/>
        <v>649.4598012646793</v>
      </c>
      <c r="S392" s="14">
        <v>15143.38</v>
      </c>
      <c r="T392" s="14" t="s">
        <v>643</v>
      </c>
      <c r="U392" s="19">
        <v>6.53</v>
      </c>
      <c r="V392" s="297">
        <v>2022</v>
      </c>
      <c r="W392" s="276"/>
    </row>
    <row r="393" spans="1:23" ht="45" x14ac:dyDescent="0.2">
      <c r="A393" s="92">
        <v>67</v>
      </c>
      <c r="B393" s="187" t="s">
        <v>24</v>
      </c>
      <c r="C393" s="14">
        <v>1986</v>
      </c>
      <c r="D393" s="14"/>
      <c r="E393" s="14" t="s">
        <v>553</v>
      </c>
      <c r="F393" s="37">
        <v>3</v>
      </c>
      <c r="G393" s="37">
        <v>2</v>
      </c>
      <c r="H393" s="26">
        <v>1623.2</v>
      </c>
      <c r="I393" s="26">
        <v>1469.6</v>
      </c>
      <c r="J393" s="26">
        <v>1214.9000000000001</v>
      </c>
      <c r="K393" s="37">
        <v>65</v>
      </c>
      <c r="L393" s="14" t="s">
        <v>548</v>
      </c>
      <c r="M393" s="26">
        <v>1074710</v>
      </c>
      <c r="N393" s="138"/>
      <c r="O393" s="138"/>
      <c r="P393" s="138"/>
      <c r="Q393" s="26">
        <v>1074710</v>
      </c>
      <c r="R393" s="19">
        <f t="shared" si="25"/>
        <v>731.29422972237353</v>
      </c>
      <c r="S393" s="14">
        <v>15143.38</v>
      </c>
      <c r="T393" s="14" t="s">
        <v>643</v>
      </c>
      <c r="U393" s="19">
        <v>6.53</v>
      </c>
      <c r="V393" s="297">
        <v>2022</v>
      </c>
      <c r="W393" s="276"/>
    </row>
    <row r="394" spans="1:23" ht="30" x14ac:dyDescent="0.2">
      <c r="A394" s="92">
        <v>68</v>
      </c>
      <c r="B394" s="187" t="s">
        <v>25</v>
      </c>
      <c r="C394" s="14">
        <v>1986</v>
      </c>
      <c r="D394" s="14"/>
      <c r="E394" s="14" t="s">
        <v>553</v>
      </c>
      <c r="F394" s="37">
        <v>3</v>
      </c>
      <c r="G394" s="37">
        <v>2</v>
      </c>
      <c r="H394" s="26">
        <v>1626.4</v>
      </c>
      <c r="I394" s="26">
        <v>1472.2</v>
      </c>
      <c r="J394" s="26">
        <v>1250.5999999999999</v>
      </c>
      <c r="K394" s="37">
        <v>75</v>
      </c>
      <c r="L394" s="14" t="s">
        <v>548</v>
      </c>
      <c r="M394" s="47">
        <v>1073072</v>
      </c>
      <c r="N394" s="138"/>
      <c r="O394" s="138"/>
      <c r="P394" s="138"/>
      <c r="Q394" s="47">
        <v>1073072</v>
      </c>
      <c r="R394" s="19">
        <f t="shared" si="25"/>
        <v>728.89009645428609</v>
      </c>
      <c r="S394" s="14">
        <v>15143.38</v>
      </c>
      <c r="T394" s="14" t="s">
        <v>433</v>
      </c>
      <c r="U394" s="19">
        <v>1073072</v>
      </c>
      <c r="V394" s="297">
        <v>2022</v>
      </c>
      <c r="W394" s="276"/>
    </row>
    <row r="395" spans="1:23" ht="45" x14ac:dyDescent="0.2">
      <c r="A395" s="92">
        <v>69</v>
      </c>
      <c r="B395" s="187" t="s">
        <v>287</v>
      </c>
      <c r="C395" s="14">
        <v>1988</v>
      </c>
      <c r="D395" s="14"/>
      <c r="E395" s="14" t="s">
        <v>553</v>
      </c>
      <c r="F395" s="37">
        <v>2</v>
      </c>
      <c r="G395" s="37">
        <v>2</v>
      </c>
      <c r="H395" s="26">
        <v>702.5</v>
      </c>
      <c r="I395" s="26">
        <v>638.5</v>
      </c>
      <c r="J395" s="26">
        <v>491.5</v>
      </c>
      <c r="K395" s="37">
        <v>26</v>
      </c>
      <c r="L395" s="14" t="s">
        <v>548</v>
      </c>
      <c r="M395" s="47">
        <v>1709604</v>
      </c>
      <c r="N395" s="138"/>
      <c r="O395" s="138"/>
      <c r="P395" s="138"/>
      <c r="Q395" s="47">
        <v>1709604</v>
      </c>
      <c r="R395" s="19">
        <f t="shared" si="25"/>
        <v>2677.5317149569305</v>
      </c>
      <c r="S395" s="14">
        <v>15143.38</v>
      </c>
      <c r="T395" s="14" t="s">
        <v>643</v>
      </c>
      <c r="U395" s="19">
        <v>6.53</v>
      </c>
      <c r="V395" s="297">
        <v>2022</v>
      </c>
      <c r="W395" s="276"/>
    </row>
    <row r="396" spans="1:23" ht="45" x14ac:dyDescent="0.2">
      <c r="A396" s="92">
        <v>70</v>
      </c>
      <c r="B396" s="187" t="s">
        <v>288</v>
      </c>
      <c r="C396" s="14">
        <v>1988</v>
      </c>
      <c r="D396" s="70"/>
      <c r="E396" s="14" t="s">
        <v>553</v>
      </c>
      <c r="F396" s="37">
        <v>2</v>
      </c>
      <c r="G396" s="37">
        <v>2</v>
      </c>
      <c r="H396" s="26">
        <v>695.6</v>
      </c>
      <c r="I396" s="26">
        <v>632.70000000000005</v>
      </c>
      <c r="J396" s="26">
        <v>320.5</v>
      </c>
      <c r="K396" s="37">
        <v>38</v>
      </c>
      <c r="L396" s="14" t="s">
        <v>548</v>
      </c>
      <c r="M396" s="47">
        <v>1710280</v>
      </c>
      <c r="N396" s="138"/>
      <c r="O396" s="138"/>
      <c r="P396" s="138"/>
      <c r="Q396" s="47">
        <v>1710280</v>
      </c>
      <c r="R396" s="19">
        <f t="shared" si="25"/>
        <v>2703.1452505136713</v>
      </c>
      <c r="S396" s="14">
        <v>15143.38</v>
      </c>
      <c r="T396" s="14" t="s">
        <v>643</v>
      </c>
      <c r="U396" s="19">
        <v>6.53</v>
      </c>
      <c r="V396" s="297">
        <v>2022</v>
      </c>
      <c r="W396" s="276"/>
    </row>
    <row r="397" spans="1:23" ht="45" x14ac:dyDescent="0.2">
      <c r="A397" s="92">
        <v>71</v>
      </c>
      <c r="B397" s="187" t="s">
        <v>289</v>
      </c>
      <c r="C397" s="14">
        <v>1988</v>
      </c>
      <c r="D397" s="70"/>
      <c r="E397" s="14" t="s">
        <v>553</v>
      </c>
      <c r="F397" s="37">
        <v>2</v>
      </c>
      <c r="G397" s="37">
        <v>2</v>
      </c>
      <c r="H397" s="26">
        <v>694.7</v>
      </c>
      <c r="I397" s="26">
        <v>630.9</v>
      </c>
      <c r="J397" s="26">
        <v>567.1</v>
      </c>
      <c r="K397" s="37">
        <v>29</v>
      </c>
      <c r="L397" s="14" t="s">
        <v>548</v>
      </c>
      <c r="M397" s="47">
        <v>1710280</v>
      </c>
      <c r="N397" s="138"/>
      <c r="O397" s="138"/>
      <c r="P397" s="138"/>
      <c r="Q397" s="47">
        <v>1710280</v>
      </c>
      <c r="R397" s="19">
        <f t="shared" si="25"/>
        <v>2710.8575051513712</v>
      </c>
      <c r="S397" s="14">
        <v>15143.38</v>
      </c>
      <c r="T397" s="14" t="s">
        <v>643</v>
      </c>
      <c r="U397" s="19">
        <v>6.53</v>
      </c>
      <c r="V397" s="297">
        <v>2022</v>
      </c>
      <c r="W397" s="276"/>
    </row>
    <row r="398" spans="1:23" ht="45" x14ac:dyDescent="0.2">
      <c r="A398" s="92">
        <v>72</v>
      </c>
      <c r="B398" s="187" t="s">
        <v>290</v>
      </c>
      <c r="C398" s="14">
        <v>1987</v>
      </c>
      <c r="D398" s="70"/>
      <c r="E398" s="14" t="s">
        <v>553</v>
      </c>
      <c r="F398" s="37">
        <v>3</v>
      </c>
      <c r="G398" s="37">
        <v>2</v>
      </c>
      <c r="H398" s="26">
        <v>1624.4</v>
      </c>
      <c r="I398" s="26">
        <v>1469.4</v>
      </c>
      <c r="J398" s="26">
        <v>1012.7</v>
      </c>
      <c r="K398" s="37">
        <v>69</v>
      </c>
      <c r="L398" s="14" t="s">
        <v>548</v>
      </c>
      <c r="M398" s="47">
        <v>1065246</v>
      </c>
      <c r="N398" s="138"/>
      <c r="O398" s="138"/>
      <c r="P398" s="138"/>
      <c r="Q398" s="47">
        <v>1065246</v>
      </c>
      <c r="R398" s="19">
        <f t="shared" si="25"/>
        <v>724.95304205798277</v>
      </c>
      <c r="S398" s="14">
        <v>15143.38</v>
      </c>
      <c r="T398" s="14" t="s">
        <v>643</v>
      </c>
      <c r="U398" s="19">
        <v>6.53</v>
      </c>
      <c r="V398" s="297">
        <v>2022</v>
      </c>
      <c r="W398" s="276"/>
    </row>
    <row r="399" spans="1:23" ht="45" x14ac:dyDescent="0.2">
      <c r="A399" s="92">
        <v>73</v>
      </c>
      <c r="B399" s="187" t="s">
        <v>291</v>
      </c>
      <c r="C399" s="14">
        <v>1987</v>
      </c>
      <c r="D399" s="70"/>
      <c r="E399" s="14" t="s">
        <v>553</v>
      </c>
      <c r="F399" s="37">
        <v>3</v>
      </c>
      <c r="G399" s="37">
        <v>2</v>
      </c>
      <c r="H399" s="26">
        <v>1630</v>
      </c>
      <c r="I399" s="26">
        <v>1474</v>
      </c>
      <c r="J399" s="26">
        <v>1067.5</v>
      </c>
      <c r="K399" s="37">
        <v>75</v>
      </c>
      <c r="L399" s="14" t="s">
        <v>548</v>
      </c>
      <c r="M399" s="47">
        <v>1078532</v>
      </c>
      <c r="N399" s="138"/>
      <c r="O399" s="138"/>
      <c r="P399" s="138"/>
      <c r="Q399" s="47">
        <v>1078532</v>
      </c>
      <c r="R399" s="19">
        <f t="shared" si="25"/>
        <v>731.70420624151973</v>
      </c>
      <c r="S399" s="14">
        <v>15143.38</v>
      </c>
      <c r="T399" s="14" t="s">
        <v>643</v>
      </c>
      <c r="U399" s="19">
        <v>6.53</v>
      </c>
      <c r="V399" s="297">
        <v>2022</v>
      </c>
      <c r="W399" s="276"/>
    </row>
    <row r="400" spans="1:23" ht="45" x14ac:dyDescent="0.2">
      <c r="A400" s="92">
        <v>74</v>
      </c>
      <c r="B400" s="187" t="s">
        <v>292</v>
      </c>
      <c r="C400" s="14">
        <v>1963</v>
      </c>
      <c r="D400" s="70"/>
      <c r="E400" s="14" t="s">
        <v>553</v>
      </c>
      <c r="F400" s="37">
        <v>2</v>
      </c>
      <c r="G400" s="37">
        <v>4</v>
      </c>
      <c r="H400" s="26">
        <v>802.2</v>
      </c>
      <c r="I400" s="26">
        <v>717.4</v>
      </c>
      <c r="J400" s="26">
        <v>448.4</v>
      </c>
      <c r="K400" s="37">
        <v>34</v>
      </c>
      <c r="L400" s="14" t="s">
        <v>548</v>
      </c>
      <c r="M400" s="47">
        <v>2050983.9999999998</v>
      </c>
      <c r="N400" s="138"/>
      <c r="O400" s="138"/>
      <c r="P400" s="138"/>
      <c r="Q400" s="47">
        <v>2050983.9999999998</v>
      </c>
      <c r="R400" s="19">
        <f t="shared" si="25"/>
        <v>2858.9127404516307</v>
      </c>
      <c r="S400" s="14">
        <v>15143.38</v>
      </c>
      <c r="T400" s="14" t="s">
        <v>643</v>
      </c>
      <c r="U400" s="19">
        <v>6.53</v>
      </c>
      <c r="V400" s="297">
        <v>2022</v>
      </c>
      <c r="W400" s="276"/>
    </row>
    <row r="401" spans="1:23" ht="30" x14ac:dyDescent="0.2">
      <c r="A401" s="92">
        <v>75</v>
      </c>
      <c r="B401" s="187" t="s">
        <v>275</v>
      </c>
      <c r="C401" s="14">
        <v>1982</v>
      </c>
      <c r="D401" s="70"/>
      <c r="E401" s="14" t="s">
        <v>553</v>
      </c>
      <c r="F401" s="37">
        <v>5</v>
      </c>
      <c r="G401" s="37">
        <v>6</v>
      </c>
      <c r="H401" s="26">
        <v>4990.3</v>
      </c>
      <c r="I401" s="26">
        <v>4579.3</v>
      </c>
      <c r="J401" s="26">
        <v>4108</v>
      </c>
      <c r="K401" s="37">
        <v>165</v>
      </c>
      <c r="L401" s="14" t="s">
        <v>557</v>
      </c>
      <c r="M401" s="47">
        <v>3093986</v>
      </c>
      <c r="N401" s="138"/>
      <c r="O401" s="138"/>
      <c r="P401" s="138"/>
      <c r="Q401" s="47">
        <v>3093986</v>
      </c>
      <c r="R401" s="19">
        <f t="shared" si="25"/>
        <v>675.6460594413993</v>
      </c>
      <c r="S401" s="14">
        <v>15143.38</v>
      </c>
      <c r="T401" s="14" t="s">
        <v>433</v>
      </c>
      <c r="U401" s="47">
        <v>3093986</v>
      </c>
      <c r="V401" s="308">
        <v>2022</v>
      </c>
      <c r="W401" s="153"/>
    </row>
    <row r="402" spans="1:23" x14ac:dyDescent="0.2">
      <c r="A402" s="134"/>
      <c r="B402" s="108" t="s">
        <v>673</v>
      </c>
      <c r="C402" s="137"/>
      <c r="D402" s="137"/>
      <c r="E402" s="137"/>
      <c r="F402" s="189"/>
      <c r="G402" s="189"/>
      <c r="H402" s="140">
        <f>SUM(H383:H401)</f>
        <v>23048.410000000003</v>
      </c>
      <c r="I402" s="140">
        <f t="shared" ref="I402:Q402" si="26">SUM(I383:I401)</f>
        <v>20917.71</v>
      </c>
      <c r="J402" s="140">
        <f t="shared" si="26"/>
        <v>16327.82</v>
      </c>
      <c r="K402" s="28">
        <f t="shared" si="26"/>
        <v>1089</v>
      </c>
      <c r="L402" s="140"/>
      <c r="M402" s="140">
        <f t="shared" si="26"/>
        <v>25644639.199999999</v>
      </c>
      <c r="N402" s="140"/>
      <c r="O402" s="140"/>
      <c r="P402" s="140"/>
      <c r="Q402" s="140">
        <f t="shared" si="26"/>
        <v>25644639.199999999</v>
      </c>
      <c r="R402" s="20">
        <f t="shared" si="25"/>
        <v>1225.9773751524426</v>
      </c>
      <c r="S402" s="19"/>
      <c r="T402" s="18"/>
      <c r="U402" s="18"/>
      <c r="V402" s="302"/>
      <c r="W402" s="289"/>
    </row>
    <row r="403" spans="1:23" ht="14.25" customHeight="1" x14ac:dyDescent="0.2">
      <c r="A403" s="340" t="s">
        <v>583</v>
      </c>
      <c r="B403" s="340"/>
      <c r="C403" s="340"/>
      <c r="D403" s="340"/>
      <c r="E403" s="340"/>
      <c r="F403" s="340"/>
      <c r="G403" s="340"/>
      <c r="H403" s="340"/>
      <c r="I403" s="340"/>
      <c r="J403" s="340"/>
      <c r="K403" s="340"/>
      <c r="L403" s="340"/>
      <c r="M403" s="340"/>
      <c r="N403" s="340"/>
      <c r="O403" s="340"/>
      <c r="P403" s="340"/>
      <c r="Q403" s="340"/>
      <c r="R403" s="340"/>
      <c r="S403" s="340"/>
      <c r="T403" s="340"/>
      <c r="U403" s="340"/>
      <c r="V403" s="299"/>
      <c r="W403" s="275"/>
    </row>
    <row r="404" spans="1:23" ht="45" x14ac:dyDescent="0.2">
      <c r="A404" s="92">
        <v>76</v>
      </c>
      <c r="B404" s="40" t="s">
        <v>895</v>
      </c>
      <c r="C404" s="14">
        <v>1977</v>
      </c>
      <c r="D404" s="14">
        <v>2009</v>
      </c>
      <c r="E404" s="14" t="s">
        <v>520</v>
      </c>
      <c r="F404" s="37">
        <v>2</v>
      </c>
      <c r="G404" s="37">
        <v>3</v>
      </c>
      <c r="H404" s="26">
        <v>942.11</v>
      </c>
      <c r="I404" s="26">
        <v>839.39</v>
      </c>
      <c r="J404" s="26">
        <v>530.16999999999996</v>
      </c>
      <c r="K404" s="37">
        <v>35</v>
      </c>
      <c r="L404" s="14" t="s">
        <v>530</v>
      </c>
      <c r="M404" s="26">
        <v>584108.19999999995</v>
      </c>
      <c r="N404" s="26"/>
      <c r="O404" s="26"/>
      <c r="P404" s="26"/>
      <c r="Q404" s="26">
        <v>584108.19999999995</v>
      </c>
      <c r="R404" s="19">
        <f>M404/I404</f>
        <v>695.8722405556415</v>
      </c>
      <c r="S404" s="14">
        <v>15143.38</v>
      </c>
      <c r="T404" s="14" t="s">
        <v>643</v>
      </c>
      <c r="U404" s="19">
        <v>6.53</v>
      </c>
      <c r="V404" s="297">
        <v>2022</v>
      </c>
      <c r="W404" s="276"/>
    </row>
    <row r="405" spans="1:23" x14ac:dyDescent="0.2">
      <c r="A405" s="134"/>
      <c r="B405" s="108" t="s">
        <v>586</v>
      </c>
      <c r="C405" s="137"/>
      <c r="D405" s="137"/>
      <c r="E405" s="137"/>
      <c r="F405" s="189"/>
      <c r="G405" s="189"/>
      <c r="H405" s="27">
        <f>SUM(H404)</f>
        <v>942.11</v>
      </c>
      <c r="I405" s="27">
        <f t="shared" ref="I405:Q405" si="27">SUM(I404)</f>
        <v>839.39</v>
      </c>
      <c r="J405" s="27">
        <f t="shared" si="27"/>
        <v>530.16999999999996</v>
      </c>
      <c r="K405" s="123">
        <f t="shared" si="27"/>
        <v>35</v>
      </c>
      <c r="L405" s="27"/>
      <c r="M405" s="27">
        <f t="shared" si="27"/>
        <v>584108.19999999995</v>
      </c>
      <c r="N405" s="27"/>
      <c r="O405" s="27"/>
      <c r="P405" s="27"/>
      <c r="Q405" s="27">
        <f t="shared" si="27"/>
        <v>584108.19999999995</v>
      </c>
      <c r="R405" s="20">
        <f>M405/I405</f>
        <v>695.8722405556415</v>
      </c>
      <c r="S405" s="136"/>
      <c r="T405" s="141"/>
      <c r="U405" s="301"/>
      <c r="V405" s="302"/>
      <c r="W405" s="284"/>
    </row>
    <row r="406" spans="1:23" ht="14.25" customHeight="1" x14ac:dyDescent="0.2">
      <c r="A406" s="340" t="s">
        <v>585</v>
      </c>
      <c r="B406" s="340"/>
      <c r="C406" s="340"/>
      <c r="D406" s="340"/>
      <c r="E406" s="340"/>
      <c r="F406" s="340"/>
      <c r="G406" s="340"/>
      <c r="H406" s="340"/>
      <c r="I406" s="340"/>
      <c r="J406" s="340"/>
      <c r="K406" s="340"/>
      <c r="L406" s="340"/>
      <c r="M406" s="340"/>
      <c r="N406" s="340"/>
      <c r="O406" s="340"/>
      <c r="P406" s="340"/>
      <c r="Q406" s="340"/>
      <c r="R406" s="340"/>
      <c r="S406" s="340"/>
      <c r="T406" s="340"/>
      <c r="U406" s="340"/>
      <c r="V406" s="299"/>
      <c r="W406" s="275"/>
    </row>
    <row r="407" spans="1:23" ht="45" x14ac:dyDescent="0.2">
      <c r="A407" s="89">
        <v>77</v>
      </c>
      <c r="B407" s="60" t="s">
        <v>400</v>
      </c>
      <c r="C407" s="160">
        <v>1980</v>
      </c>
      <c r="D407" s="160"/>
      <c r="E407" s="160" t="s">
        <v>520</v>
      </c>
      <c r="F407" s="162">
        <v>2</v>
      </c>
      <c r="G407" s="162">
        <v>2</v>
      </c>
      <c r="H407" s="160">
        <v>578.21</v>
      </c>
      <c r="I407" s="160">
        <v>548.07000000000005</v>
      </c>
      <c r="J407" s="160">
        <v>319.52999999999997</v>
      </c>
      <c r="K407" s="160">
        <v>41</v>
      </c>
      <c r="L407" s="160" t="s">
        <v>530</v>
      </c>
      <c r="M407" s="33">
        <v>358490.2</v>
      </c>
      <c r="N407" s="27"/>
      <c r="O407" s="27"/>
      <c r="P407" s="27"/>
      <c r="Q407" s="33">
        <v>358490.2</v>
      </c>
      <c r="R407" s="19">
        <f>M407/I407</f>
        <v>654.09564471691567</v>
      </c>
      <c r="S407" s="14">
        <v>15143.38</v>
      </c>
      <c r="T407" s="14" t="s">
        <v>643</v>
      </c>
      <c r="U407" s="19">
        <v>6.53</v>
      </c>
      <c r="V407" s="297">
        <v>2022</v>
      </c>
      <c r="W407" s="276"/>
    </row>
    <row r="408" spans="1:23" ht="45" x14ac:dyDescent="0.2">
      <c r="A408" s="89">
        <v>78</v>
      </c>
      <c r="B408" s="60" t="s">
        <v>401</v>
      </c>
      <c r="C408" s="160">
        <v>1975</v>
      </c>
      <c r="D408" s="160"/>
      <c r="E408" s="160" t="s">
        <v>520</v>
      </c>
      <c r="F408" s="162">
        <v>2</v>
      </c>
      <c r="G408" s="162">
        <v>1</v>
      </c>
      <c r="H408" s="160">
        <v>366.77</v>
      </c>
      <c r="I408" s="160">
        <v>366.77</v>
      </c>
      <c r="J408" s="160">
        <v>227.52</v>
      </c>
      <c r="K408" s="160">
        <v>36</v>
      </c>
      <c r="L408" s="160" t="s">
        <v>530</v>
      </c>
      <c r="M408" s="33">
        <v>227397.4</v>
      </c>
      <c r="N408" s="27"/>
      <c r="O408" s="27"/>
      <c r="P408" s="27"/>
      <c r="Q408" s="33">
        <v>227397.4</v>
      </c>
      <c r="R408" s="19">
        <f>M408/I408</f>
        <v>620</v>
      </c>
      <c r="S408" s="14">
        <v>15143.38</v>
      </c>
      <c r="T408" s="14" t="s">
        <v>643</v>
      </c>
      <c r="U408" s="19">
        <v>6.53</v>
      </c>
      <c r="V408" s="297">
        <v>2022</v>
      </c>
      <c r="W408" s="276"/>
    </row>
    <row r="409" spans="1:23" ht="45" x14ac:dyDescent="0.2">
      <c r="A409" s="89">
        <v>79</v>
      </c>
      <c r="B409" s="60" t="s">
        <v>29</v>
      </c>
      <c r="C409" s="160">
        <v>1965</v>
      </c>
      <c r="D409" s="160"/>
      <c r="E409" s="160" t="s">
        <v>520</v>
      </c>
      <c r="F409" s="162">
        <v>2</v>
      </c>
      <c r="G409" s="162">
        <v>2</v>
      </c>
      <c r="H409" s="160">
        <v>509.05</v>
      </c>
      <c r="I409" s="160">
        <v>473.45</v>
      </c>
      <c r="J409" s="160">
        <v>330.47</v>
      </c>
      <c r="K409" s="160">
        <v>17</v>
      </c>
      <c r="L409" s="160" t="s">
        <v>548</v>
      </c>
      <c r="M409" s="33">
        <v>1586910</v>
      </c>
      <c r="N409" s="27"/>
      <c r="O409" s="27"/>
      <c r="P409" s="27"/>
      <c r="Q409" s="33">
        <v>1586910</v>
      </c>
      <c r="R409" s="19">
        <f>M409/I409</f>
        <v>3351.8006125250818</v>
      </c>
      <c r="S409" s="14">
        <v>15143.38</v>
      </c>
      <c r="T409" s="14" t="s">
        <v>643</v>
      </c>
      <c r="U409" s="19">
        <v>6.53</v>
      </c>
      <c r="V409" s="297">
        <v>2022</v>
      </c>
      <c r="W409" s="276"/>
    </row>
    <row r="410" spans="1:23" x14ac:dyDescent="0.2">
      <c r="A410" s="134"/>
      <c r="B410" s="108" t="s">
        <v>549</v>
      </c>
      <c r="C410" s="137"/>
      <c r="D410" s="137"/>
      <c r="E410" s="137"/>
      <c r="F410" s="189"/>
      <c r="G410" s="189"/>
      <c r="H410" s="27">
        <f>SUM(H407:H409)</f>
        <v>1454.03</v>
      </c>
      <c r="I410" s="27">
        <f t="shared" ref="I410:Q410" si="28">SUM(I407:I409)</f>
        <v>1388.29</v>
      </c>
      <c r="J410" s="27">
        <f t="shared" si="28"/>
        <v>877.52</v>
      </c>
      <c r="K410" s="28">
        <f t="shared" si="28"/>
        <v>94</v>
      </c>
      <c r="L410" s="27"/>
      <c r="M410" s="27">
        <f t="shared" si="28"/>
        <v>2172797.6</v>
      </c>
      <c r="N410" s="27"/>
      <c r="O410" s="27"/>
      <c r="P410" s="27"/>
      <c r="Q410" s="27">
        <f t="shared" si="28"/>
        <v>2172797.6</v>
      </c>
      <c r="R410" s="20">
        <f>M410/I410</f>
        <v>1565.0891384364938</v>
      </c>
      <c r="S410" s="136"/>
      <c r="T410" s="141"/>
      <c r="U410" s="301"/>
      <c r="V410" s="302"/>
      <c r="W410" s="284"/>
    </row>
    <row r="411" spans="1:23" ht="14.25" customHeight="1" x14ac:dyDescent="0.2">
      <c r="A411" s="340" t="s">
        <v>649</v>
      </c>
      <c r="B411" s="340"/>
      <c r="C411" s="340"/>
      <c r="D411" s="340"/>
      <c r="E411" s="340"/>
      <c r="F411" s="340"/>
      <c r="G411" s="340"/>
      <c r="H411" s="340"/>
      <c r="I411" s="340"/>
      <c r="J411" s="340"/>
      <c r="K411" s="340"/>
      <c r="L411" s="340"/>
      <c r="M411" s="340"/>
      <c r="N411" s="340"/>
      <c r="O411" s="340"/>
      <c r="P411" s="340"/>
      <c r="Q411" s="340"/>
      <c r="R411" s="340"/>
      <c r="S411" s="340"/>
      <c r="T411" s="340"/>
      <c r="U411" s="340"/>
      <c r="V411" s="299"/>
      <c r="W411" s="275"/>
    </row>
    <row r="412" spans="1:23" ht="45" x14ac:dyDescent="0.2">
      <c r="A412" s="92">
        <v>80</v>
      </c>
      <c r="B412" s="187" t="s">
        <v>900</v>
      </c>
      <c r="C412" s="160">
        <v>1975</v>
      </c>
      <c r="D412" s="160"/>
      <c r="E412" s="18" t="s">
        <v>520</v>
      </c>
      <c r="F412" s="162">
        <v>3</v>
      </c>
      <c r="G412" s="162">
        <v>2</v>
      </c>
      <c r="H412" s="33">
        <v>1160.48</v>
      </c>
      <c r="I412" s="26">
        <v>1065.3399999999999</v>
      </c>
      <c r="J412" s="26">
        <v>865.74</v>
      </c>
      <c r="K412" s="37">
        <v>53</v>
      </c>
      <c r="L412" s="14" t="s">
        <v>557</v>
      </c>
      <c r="M412" s="26">
        <v>719497.6</v>
      </c>
      <c r="N412" s="26"/>
      <c r="O412" s="26"/>
      <c r="P412" s="26"/>
      <c r="Q412" s="26">
        <v>719497.6</v>
      </c>
      <c r="R412" s="19">
        <f t="shared" ref="R412:R417" si="29">M412/I412</f>
        <v>675.36899018153827</v>
      </c>
      <c r="S412" s="14">
        <v>15143.38</v>
      </c>
      <c r="T412" s="14" t="s">
        <v>643</v>
      </c>
      <c r="U412" s="19">
        <v>6.53</v>
      </c>
      <c r="V412" s="297">
        <v>2022</v>
      </c>
      <c r="W412" s="276"/>
    </row>
    <row r="413" spans="1:23" ht="45" x14ac:dyDescent="0.2">
      <c r="A413" s="92">
        <v>81</v>
      </c>
      <c r="B413" s="187" t="s">
        <v>901</v>
      </c>
      <c r="C413" s="160">
        <v>1977</v>
      </c>
      <c r="D413" s="160"/>
      <c r="E413" s="18" t="s">
        <v>520</v>
      </c>
      <c r="F413" s="162">
        <v>2</v>
      </c>
      <c r="G413" s="162">
        <v>2</v>
      </c>
      <c r="H413" s="33">
        <v>596.48</v>
      </c>
      <c r="I413" s="26">
        <v>549.08000000000004</v>
      </c>
      <c r="J413" s="26">
        <v>424.63</v>
      </c>
      <c r="K413" s="37">
        <v>23</v>
      </c>
      <c r="L413" s="14" t="s">
        <v>559</v>
      </c>
      <c r="M413" s="26">
        <v>2124037.6</v>
      </c>
      <c r="N413" s="26"/>
      <c r="O413" s="26"/>
      <c r="P413" s="26"/>
      <c r="Q413" s="26">
        <v>2124037.6</v>
      </c>
      <c r="R413" s="19">
        <f t="shared" si="29"/>
        <v>3868.357252130837</v>
      </c>
      <c r="S413" s="14">
        <v>15143.38</v>
      </c>
      <c r="T413" s="14" t="s">
        <v>643</v>
      </c>
      <c r="U413" s="19">
        <v>6.53</v>
      </c>
      <c r="V413" s="297">
        <v>2022</v>
      </c>
      <c r="W413" s="276"/>
    </row>
    <row r="414" spans="1:23" ht="45" x14ac:dyDescent="0.2">
      <c r="A414" s="92">
        <v>82</v>
      </c>
      <c r="B414" s="187" t="s">
        <v>31</v>
      </c>
      <c r="C414" s="160">
        <v>1976</v>
      </c>
      <c r="D414" s="160"/>
      <c r="E414" s="160" t="s">
        <v>520</v>
      </c>
      <c r="F414" s="162">
        <v>2</v>
      </c>
      <c r="G414" s="162">
        <v>2</v>
      </c>
      <c r="H414" s="33">
        <v>619.92999999999995</v>
      </c>
      <c r="I414" s="26">
        <v>570.79</v>
      </c>
      <c r="J414" s="26">
        <v>225.91</v>
      </c>
      <c r="K414" s="37">
        <v>30</v>
      </c>
      <c r="L414" s="14" t="s">
        <v>903</v>
      </c>
      <c r="M414" s="26">
        <v>613730.69999999995</v>
      </c>
      <c r="N414" s="26"/>
      <c r="O414" s="26"/>
      <c r="P414" s="26"/>
      <c r="Q414" s="26">
        <v>613730.69999999995</v>
      </c>
      <c r="R414" s="19">
        <f t="shared" si="29"/>
        <v>1075.2302948544998</v>
      </c>
      <c r="S414" s="14">
        <v>15143.38</v>
      </c>
      <c r="T414" s="14" t="s">
        <v>643</v>
      </c>
      <c r="U414" s="19">
        <v>6.53</v>
      </c>
      <c r="V414" s="297">
        <v>2022</v>
      </c>
      <c r="W414" s="276"/>
    </row>
    <row r="415" spans="1:23" ht="45" x14ac:dyDescent="0.2">
      <c r="A415" s="92">
        <v>83</v>
      </c>
      <c r="B415" s="187" t="s">
        <v>32</v>
      </c>
      <c r="C415" s="160">
        <v>1974</v>
      </c>
      <c r="D415" s="160">
        <v>2018</v>
      </c>
      <c r="E415" s="160" t="s">
        <v>520</v>
      </c>
      <c r="F415" s="162">
        <v>4</v>
      </c>
      <c r="G415" s="162">
        <v>1</v>
      </c>
      <c r="H415" s="33">
        <v>2525.69</v>
      </c>
      <c r="I415" s="26">
        <v>1944.19</v>
      </c>
      <c r="J415" s="26">
        <v>240</v>
      </c>
      <c r="K415" s="37">
        <v>168</v>
      </c>
      <c r="L415" s="14" t="s">
        <v>904</v>
      </c>
      <c r="M415" s="26">
        <v>4978609.3</v>
      </c>
      <c r="N415" s="26"/>
      <c r="O415" s="26"/>
      <c r="P415" s="26"/>
      <c r="Q415" s="26">
        <v>4978609.3</v>
      </c>
      <c r="R415" s="19">
        <f t="shared" si="29"/>
        <v>2560.7627340949184</v>
      </c>
      <c r="S415" s="14">
        <v>15143.38</v>
      </c>
      <c r="T415" s="14" t="s">
        <v>643</v>
      </c>
      <c r="U415" s="19">
        <v>6.53</v>
      </c>
      <c r="V415" s="297">
        <v>2022</v>
      </c>
      <c r="W415" s="276"/>
    </row>
    <row r="416" spans="1:23" ht="60" x14ac:dyDescent="0.2">
      <c r="A416" s="92">
        <v>84</v>
      </c>
      <c r="B416" s="187" t="s">
        <v>902</v>
      </c>
      <c r="C416" s="160">
        <v>1977</v>
      </c>
      <c r="D416" s="160"/>
      <c r="E416" s="160" t="s">
        <v>520</v>
      </c>
      <c r="F416" s="162">
        <v>2</v>
      </c>
      <c r="G416" s="162">
        <v>3</v>
      </c>
      <c r="H416" s="33">
        <v>917.16</v>
      </c>
      <c r="I416" s="26">
        <v>844.36</v>
      </c>
      <c r="J416" s="26">
        <v>621.34</v>
      </c>
      <c r="K416" s="37">
        <v>42</v>
      </c>
      <c r="L416" s="14" t="s">
        <v>592</v>
      </c>
      <c r="M416" s="26">
        <v>2375444.4</v>
      </c>
      <c r="N416" s="26"/>
      <c r="O416" s="26"/>
      <c r="P416" s="26"/>
      <c r="Q416" s="26">
        <v>2375444.4</v>
      </c>
      <c r="R416" s="19">
        <f t="shared" si="29"/>
        <v>2813.3075939172863</v>
      </c>
      <c r="S416" s="14">
        <v>15143.38</v>
      </c>
      <c r="T416" s="14" t="s">
        <v>643</v>
      </c>
      <c r="U416" s="19">
        <v>6.53</v>
      </c>
      <c r="V416" s="297">
        <v>2022</v>
      </c>
      <c r="W416" s="276"/>
    </row>
    <row r="417" spans="1:23" x14ac:dyDescent="0.2">
      <c r="A417" s="134"/>
      <c r="B417" s="108" t="s">
        <v>600</v>
      </c>
      <c r="C417" s="201"/>
      <c r="D417" s="201"/>
      <c r="E417" s="201"/>
      <c r="F417" s="323"/>
      <c r="G417" s="323"/>
      <c r="H417" s="183">
        <f>SUM(H412:H416)</f>
        <v>5819.74</v>
      </c>
      <c r="I417" s="183">
        <f>SUM(I412:I416)</f>
        <v>4973.7599999999993</v>
      </c>
      <c r="J417" s="183">
        <f>SUM(J412:J416)</f>
        <v>2377.62</v>
      </c>
      <c r="K417" s="184">
        <f>SUM(K412:K416)</f>
        <v>316</v>
      </c>
      <c r="L417" s="183"/>
      <c r="M417" s="183">
        <f>SUM(M412:M416)</f>
        <v>10811319.6</v>
      </c>
      <c r="N417" s="183"/>
      <c r="O417" s="183"/>
      <c r="P417" s="183"/>
      <c r="Q417" s="183">
        <f>SUM(Q412:Q416)</f>
        <v>10811319.6</v>
      </c>
      <c r="R417" s="20">
        <f t="shared" si="29"/>
        <v>2173.6713472302645</v>
      </c>
      <c r="S417" s="183"/>
      <c r="T417" s="183"/>
      <c r="U417" s="137"/>
      <c r="V417" s="297"/>
      <c r="W417" s="286"/>
    </row>
    <row r="418" spans="1:23" ht="14.25" customHeight="1" x14ac:dyDescent="0.2">
      <c r="A418" s="340" t="s">
        <v>554</v>
      </c>
      <c r="B418" s="340"/>
      <c r="C418" s="340"/>
      <c r="D418" s="340"/>
      <c r="E418" s="340"/>
      <c r="F418" s="340"/>
      <c r="G418" s="340"/>
      <c r="H418" s="340"/>
      <c r="I418" s="340"/>
      <c r="J418" s="340"/>
      <c r="K418" s="340"/>
      <c r="L418" s="340"/>
      <c r="M418" s="340"/>
      <c r="N418" s="340"/>
      <c r="O418" s="340"/>
      <c r="P418" s="340"/>
      <c r="Q418" s="340"/>
      <c r="R418" s="340"/>
      <c r="S418" s="340"/>
      <c r="T418" s="340"/>
      <c r="U418" s="340"/>
      <c r="V418" s="299"/>
      <c r="W418" s="275"/>
    </row>
    <row r="419" spans="1:23" ht="45" x14ac:dyDescent="0.2">
      <c r="A419" s="92">
        <v>85</v>
      </c>
      <c r="B419" s="60" t="s">
        <v>143</v>
      </c>
      <c r="C419" s="160">
        <v>1997</v>
      </c>
      <c r="D419" s="160"/>
      <c r="E419" s="160" t="s">
        <v>520</v>
      </c>
      <c r="F419" s="162">
        <v>4</v>
      </c>
      <c r="G419" s="162">
        <v>1</v>
      </c>
      <c r="H419" s="33">
        <v>1087</v>
      </c>
      <c r="I419" s="26">
        <v>643.70000000000005</v>
      </c>
      <c r="J419" s="26">
        <v>643.70000000000005</v>
      </c>
      <c r="K419" s="37">
        <v>30</v>
      </c>
      <c r="L419" s="14" t="s">
        <v>921</v>
      </c>
      <c r="M419" s="26">
        <v>2947360</v>
      </c>
      <c r="N419" s="26"/>
      <c r="O419" s="26"/>
      <c r="P419" s="26"/>
      <c r="Q419" s="26">
        <v>2947360</v>
      </c>
      <c r="R419" s="19">
        <f>M419/I419</f>
        <v>4578.7789342861579</v>
      </c>
      <c r="S419" s="14">
        <v>15143.38</v>
      </c>
      <c r="T419" s="14" t="s">
        <v>643</v>
      </c>
      <c r="U419" s="19">
        <v>6.53</v>
      </c>
      <c r="V419" s="297">
        <v>2022</v>
      </c>
      <c r="W419" s="276"/>
    </row>
    <row r="420" spans="1:23" x14ac:dyDescent="0.2">
      <c r="A420" s="134"/>
      <c r="B420" s="106" t="s">
        <v>923</v>
      </c>
      <c r="C420" s="137"/>
      <c r="D420" s="137"/>
      <c r="E420" s="137"/>
      <c r="F420" s="189"/>
      <c r="G420" s="189"/>
      <c r="H420" s="27">
        <f>SUM(H419:H419)</f>
        <v>1087</v>
      </c>
      <c r="I420" s="27">
        <f>SUM(I419:I419)</f>
        <v>643.70000000000005</v>
      </c>
      <c r="J420" s="27">
        <f>SUM(J419:J419)</f>
        <v>643.70000000000005</v>
      </c>
      <c r="K420" s="28">
        <f>SUM(K419:K419)</f>
        <v>30</v>
      </c>
      <c r="L420" s="27"/>
      <c r="M420" s="27">
        <f>SUM(M419)</f>
        <v>2947360</v>
      </c>
      <c r="N420" s="27"/>
      <c r="O420" s="27"/>
      <c r="P420" s="27"/>
      <c r="Q420" s="27">
        <f>SUM(Q419)</f>
        <v>2947360</v>
      </c>
      <c r="R420" s="20">
        <f>M420/I420</f>
        <v>4578.7789342861579</v>
      </c>
      <c r="S420" s="136"/>
      <c r="T420" s="137"/>
      <c r="U420" s="301"/>
      <c r="V420" s="302"/>
      <c r="W420" s="284"/>
    </row>
    <row r="421" spans="1:23" ht="14.25" customHeight="1" x14ac:dyDescent="0.2">
      <c r="A421" s="340" t="s">
        <v>648</v>
      </c>
      <c r="B421" s="340"/>
      <c r="C421" s="340"/>
      <c r="D421" s="340"/>
      <c r="E421" s="340"/>
      <c r="F421" s="340"/>
      <c r="G421" s="340"/>
      <c r="H421" s="340"/>
      <c r="I421" s="340"/>
      <c r="J421" s="340"/>
      <c r="K421" s="340"/>
      <c r="L421" s="340"/>
      <c r="M421" s="340"/>
      <c r="N421" s="340"/>
      <c r="O421" s="340"/>
      <c r="P421" s="340"/>
      <c r="Q421" s="340"/>
      <c r="R421" s="340"/>
      <c r="S421" s="340"/>
      <c r="T421" s="340"/>
      <c r="U421" s="340"/>
      <c r="V421" s="299"/>
      <c r="W421" s="275"/>
    </row>
    <row r="422" spans="1:23" ht="45" x14ac:dyDescent="0.2">
      <c r="A422" s="89">
        <v>86</v>
      </c>
      <c r="B422" s="174" t="s">
        <v>144</v>
      </c>
      <c r="C422" s="202">
        <v>1997</v>
      </c>
      <c r="D422" s="202"/>
      <c r="E422" s="203" t="s">
        <v>520</v>
      </c>
      <c r="F422" s="316">
        <v>3</v>
      </c>
      <c r="G422" s="316">
        <v>3</v>
      </c>
      <c r="H422" s="195">
        <v>2015.8</v>
      </c>
      <c r="I422" s="195">
        <v>2015.8</v>
      </c>
      <c r="J422" s="195">
        <v>2015.8</v>
      </c>
      <c r="K422" s="194">
        <v>80</v>
      </c>
      <c r="L422" s="202" t="s">
        <v>548</v>
      </c>
      <c r="M422" s="195">
        <v>4709400</v>
      </c>
      <c r="N422" s="26"/>
      <c r="O422" s="26"/>
      <c r="P422" s="26"/>
      <c r="Q422" s="26">
        <v>4709400</v>
      </c>
      <c r="R422" s="19">
        <f>M422/I422</f>
        <v>2336.2436749677549</v>
      </c>
      <c r="S422" s="14">
        <v>15143.38</v>
      </c>
      <c r="T422" s="14" t="s">
        <v>643</v>
      </c>
      <c r="U422" s="19">
        <v>6.53</v>
      </c>
      <c r="V422" s="297">
        <v>2022</v>
      </c>
      <c r="W422" s="276"/>
    </row>
    <row r="423" spans="1:23" x14ac:dyDescent="0.2">
      <c r="A423" s="134"/>
      <c r="B423" s="108" t="s">
        <v>492</v>
      </c>
      <c r="C423" s="135" t="s">
        <v>525</v>
      </c>
      <c r="D423" s="135" t="s">
        <v>525</v>
      </c>
      <c r="E423" s="135" t="s">
        <v>525</v>
      </c>
      <c r="F423" s="322" t="s">
        <v>525</v>
      </c>
      <c r="G423" s="322" t="s">
        <v>525</v>
      </c>
      <c r="H423" s="27">
        <v>1284.4000000000001</v>
      </c>
      <c r="I423" s="27">
        <f>SUM(I422:I422)</f>
        <v>2015.8</v>
      </c>
      <c r="J423" s="27">
        <f>SUM(J422:J422)</f>
        <v>2015.8</v>
      </c>
      <c r="K423" s="123">
        <f>SUM(K422:K422)</f>
        <v>80</v>
      </c>
      <c r="L423" s="22"/>
      <c r="M423" s="27">
        <f>SUM(M422:M422)</f>
        <v>4709400</v>
      </c>
      <c r="N423" s="27"/>
      <c r="O423" s="27"/>
      <c r="P423" s="27"/>
      <c r="Q423" s="27">
        <f>SUM(Q422:Q422)</f>
        <v>4709400</v>
      </c>
      <c r="R423" s="139">
        <f>M423/I423</f>
        <v>2336.2436749677549</v>
      </c>
      <c r="S423" s="136"/>
      <c r="T423" s="141"/>
      <c r="U423" s="301"/>
      <c r="V423" s="302"/>
      <c r="W423" s="284"/>
    </row>
    <row r="424" spans="1:23" ht="14.25" customHeight="1" x14ac:dyDescent="0.2">
      <c r="A424" s="377" t="s">
        <v>653</v>
      </c>
      <c r="B424" s="377"/>
      <c r="C424" s="377"/>
      <c r="D424" s="377"/>
      <c r="E424" s="377"/>
      <c r="F424" s="377"/>
      <c r="G424" s="377"/>
      <c r="H424" s="377"/>
      <c r="I424" s="377"/>
      <c r="J424" s="377"/>
      <c r="K424" s="377"/>
      <c r="L424" s="377"/>
      <c r="M424" s="377"/>
      <c r="N424" s="377"/>
      <c r="O424" s="377"/>
      <c r="P424" s="377"/>
      <c r="Q424" s="377"/>
      <c r="R424" s="377"/>
      <c r="S424" s="377"/>
      <c r="T424" s="377"/>
      <c r="U424" s="377"/>
      <c r="V424" s="299"/>
      <c r="W424" s="275"/>
    </row>
    <row r="425" spans="1:23" ht="135" x14ac:dyDescent="0.2">
      <c r="A425" s="89">
        <v>87</v>
      </c>
      <c r="B425" s="187" t="s">
        <v>859</v>
      </c>
      <c r="C425" s="14">
        <v>1979</v>
      </c>
      <c r="D425" s="14"/>
      <c r="E425" s="14" t="s">
        <v>520</v>
      </c>
      <c r="F425" s="37">
        <v>2</v>
      </c>
      <c r="G425" s="37">
        <v>3</v>
      </c>
      <c r="H425" s="26">
        <v>836.72</v>
      </c>
      <c r="I425" s="26">
        <v>836.72</v>
      </c>
      <c r="J425" s="26">
        <v>664.75</v>
      </c>
      <c r="K425" s="37">
        <v>11</v>
      </c>
      <c r="L425" s="14" t="s">
        <v>846</v>
      </c>
      <c r="M425" s="26">
        <v>1870607.6</v>
      </c>
      <c r="N425" s="26"/>
      <c r="O425" s="26"/>
      <c r="P425" s="26"/>
      <c r="Q425" s="26">
        <v>1870607.6</v>
      </c>
      <c r="R425" s="19">
        <f>M425/I425</f>
        <v>2235.6434649584089</v>
      </c>
      <c r="S425" s="14">
        <v>15143.38</v>
      </c>
      <c r="T425" s="14" t="s">
        <v>643</v>
      </c>
      <c r="U425" s="19">
        <v>6.53</v>
      </c>
      <c r="V425" s="297">
        <v>2022</v>
      </c>
      <c r="W425" s="276"/>
    </row>
    <row r="426" spans="1:23" ht="226.5" customHeight="1" x14ac:dyDescent="0.2">
      <c r="A426" s="89">
        <v>88</v>
      </c>
      <c r="B426" s="40" t="s">
        <v>34</v>
      </c>
      <c r="C426" s="14">
        <v>1979</v>
      </c>
      <c r="D426" s="14"/>
      <c r="E426" s="14" t="s">
        <v>520</v>
      </c>
      <c r="F426" s="37">
        <v>5</v>
      </c>
      <c r="G426" s="37">
        <v>4</v>
      </c>
      <c r="H426" s="26">
        <v>3818.61</v>
      </c>
      <c r="I426" s="26">
        <v>3818.61</v>
      </c>
      <c r="J426" s="26">
        <v>3619.79</v>
      </c>
      <c r="K426" s="37">
        <v>130</v>
      </c>
      <c r="L426" s="14" t="s">
        <v>848</v>
      </c>
      <c r="M426" s="26">
        <v>11491310.300000001</v>
      </c>
      <c r="N426" s="26"/>
      <c r="O426" s="26"/>
      <c r="P426" s="26"/>
      <c r="Q426" s="26">
        <v>11491310.300000001</v>
      </c>
      <c r="R426" s="19">
        <f>M426/I426</f>
        <v>3009.291417557698</v>
      </c>
      <c r="S426" s="14">
        <v>15143.38</v>
      </c>
      <c r="T426" s="14" t="s">
        <v>643</v>
      </c>
      <c r="U426" s="19">
        <v>6.53</v>
      </c>
      <c r="V426" s="297">
        <v>2022</v>
      </c>
      <c r="W426" s="276"/>
    </row>
    <row r="427" spans="1:23" ht="49.5" customHeight="1" x14ac:dyDescent="0.2">
      <c r="A427" s="89">
        <v>89</v>
      </c>
      <c r="B427" s="40" t="s">
        <v>599</v>
      </c>
      <c r="C427" s="14">
        <v>1979</v>
      </c>
      <c r="D427" s="14"/>
      <c r="E427" s="14" t="s">
        <v>520</v>
      </c>
      <c r="F427" s="37">
        <v>5</v>
      </c>
      <c r="G427" s="37">
        <v>8</v>
      </c>
      <c r="H427" s="26">
        <v>5434.94</v>
      </c>
      <c r="I427" s="26">
        <v>5434.94</v>
      </c>
      <c r="J427" s="26">
        <v>4661.4799999999996</v>
      </c>
      <c r="K427" s="37">
        <v>142</v>
      </c>
      <c r="L427" s="14" t="s">
        <v>548</v>
      </c>
      <c r="M427" s="26">
        <v>3185000</v>
      </c>
      <c r="N427" s="26"/>
      <c r="O427" s="26"/>
      <c r="P427" s="26"/>
      <c r="Q427" s="26">
        <v>3185000</v>
      </c>
      <c r="R427" s="19">
        <f>M427/I427</f>
        <v>586.02302877308682</v>
      </c>
      <c r="S427" s="14">
        <v>15143.38</v>
      </c>
      <c r="T427" s="14" t="s">
        <v>643</v>
      </c>
      <c r="U427" s="19">
        <v>6.53</v>
      </c>
      <c r="V427" s="297">
        <v>2022</v>
      </c>
      <c r="W427" s="276"/>
    </row>
    <row r="428" spans="1:23" x14ac:dyDescent="0.2">
      <c r="A428" s="134"/>
      <c r="B428" s="108" t="s">
        <v>672</v>
      </c>
      <c r="C428" s="14"/>
      <c r="D428" s="14"/>
      <c r="E428" s="14"/>
      <c r="F428" s="37"/>
      <c r="G428" s="37"/>
      <c r="H428" s="27">
        <f>SUM(H425:H427)</f>
        <v>10090.27</v>
      </c>
      <c r="I428" s="27">
        <f t="shared" ref="I428:Q428" si="30">SUM(I425:I427)</f>
        <v>10090.27</v>
      </c>
      <c r="J428" s="27">
        <f t="shared" si="30"/>
        <v>8946.02</v>
      </c>
      <c r="K428" s="28">
        <f t="shared" si="30"/>
        <v>283</v>
      </c>
      <c r="L428" s="27"/>
      <c r="M428" s="27">
        <f t="shared" si="30"/>
        <v>16546917.9</v>
      </c>
      <c r="N428" s="27"/>
      <c r="O428" s="27"/>
      <c r="P428" s="27"/>
      <c r="Q428" s="27">
        <f t="shared" si="30"/>
        <v>16546917.9</v>
      </c>
      <c r="R428" s="27">
        <f>SUM(R425:R427)</f>
        <v>5830.9579112891934</v>
      </c>
      <c r="S428" s="145"/>
      <c r="T428" s="146"/>
      <c r="U428" s="306"/>
      <c r="V428" s="309"/>
      <c r="W428" s="290"/>
    </row>
    <row r="429" spans="1:23" ht="14.25" customHeight="1" x14ac:dyDescent="0.2">
      <c r="A429" s="377" t="s">
        <v>654</v>
      </c>
      <c r="B429" s="377"/>
      <c r="C429" s="377"/>
      <c r="D429" s="377"/>
      <c r="E429" s="377"/>
      <c r="F429" s="377"/>
      <c r="G429" s="377"/>
      <c r="H429" s="377"/>
      <c r="I429" s="377"/>
      <c r="J429" s="377"/>
      <c r="K429" s="377"/>
      <c r="L429" s="377"/>
      <c r="M429" s="377"/>
      <c r="N429" s="377"/>
      <c r="O429" s="377"/>
      <c r="P429" s="377"/>
      <c r="Q429" s="377"/>
      <c r="R429" s="377"/>
      <c r="S429" s="377"/>
      <c r="T429" s="377"/>
      <c r="U429" s="377"/>
      <c r="V429" s="299"/>
      <c r="W429" s="275"/>
    </row>
    <row r="430" spans="1:23" ht="30" x14ac:dyDescent="0.2">
      <c r="A430" s="89">
        <v>90</v>
      </c>
      <c r="B430" s="40" t="s">
        <v>35</v>
      </c>
      <c r="C430" s="14">
        <v>1978</v>
      </c>
      <c r="D430" s="14"/>
      <c r="E430" s="14" t="s">
        <v>553</v>
      </c>
      <c r="F430" s="37">
        <v>5</v>
      </c>
      <c r="G430" s="37">
        <v>4</v>
      </c>
      <c r="H430" s="26">
        <v>3033.86</v>
      </c>
      <c r="I430" s="26">
        <v>3033.86</v>
      </c>
      <c r="J430" s="26">
        <v>2983.19</v>
      </c>
      <c r="K430" s="37">
        <v>140</v>
      </c>
      <c r="L430" s="14" t="s">
        <v>548</v>
      </c>
      <c r="M430" s="26">
        <v>4763070</v>
      </c>
      <c r="N430" s="188"/>
      <c r="O430" s="188"/>
      <c r="P430" s="188"/>
      <c r="Q430" s="26">
        <v>4763070</v>
      </c>
      <c r="R430" s="26">
        <f t="shared" ref="R430:R448" si="31">M430/I430</f>
        <v>1569.9702688983671</v>
      </c>
      <c r="S430" s="14">
        <v>15143.38</v>
      </c>
      <c r="T430" s="14" t="s">
        <v>433</v>
      </c>
      <c r="U430" s="26">
        <v>4763070</v>
      </c>
      <c r="V430" s="297">
        <v>2022</v>
      </c>
      <c r="W430" s="281"/>
    </row>
    <row r="431" spans="1:23" ht="45" x14ac:dyDescent="0.2">
      <c r="A431" s="89">
        <v>91</v>
      </c>
      <c r="B431" s="40" t="s">
        <v>36</v>
      </c>
      <c r="C431" s="14">
        <v>1976</v>
      </c>
      <c r="D431" s="14"/>
      <c r="E431" s="14" t="s">
        <v>520</v>
      </c>
      <c r="F431" s="37">
        <v>5</v>
      </c>
      <c r="G431" s="37">
        <v>4</v>
      </c>
      <c r="H431" s="26">
        <v>3295.47</v>
      </c>
      <c r="I431" s="26">
        <v>3295.47</v>
      </c>
      <c r="J431" s="26">
        <v>3077.83</v>
      </c>
      <c r="K431" s="37">
        <v>173</v>
      </c>
      <c r="L431" s="14" t="s">
        <v>548</v>
      </c>
      <c r="M431" s="26">
        <v>1674108.8</v>
      </c>
      <c r="N431" s="188"/>
      <c r="O431" s="188"/>
      <c r="P431" s="188"/>
      <c r="Q431" s="26">
        <v>1674108.8</v>
      </c>
      <c r="R431" s="26">
        <f t="shared" si="31"/>
        <v>508.00304660640217</v>
      </c>
      <c r="S431" s="14">
        <v>15143.38</v>
      </c>
      <c r="T431" s="14" t="s">
        <v>643</v>
      </c>
      <c r="U431" s="19">
        <v>6.53</v>
      </c>
      <c r="V431" s="297">
        <v>2022</v>
      </c>
      <c r="W431" s="276"/>
    </row>
    <row r="432" spans="1:23" ht="45" x14ac:dyDescent="0.2">
      <c r="A432" s="89">
        <v>92</v>
      </c>
      <c r="B432" s="40" t="s">
        <v>37</v>
      </c>
      <c r="C432" s="14">
        <v>1975</v>
      </c>
      <c r="D432" s="14"/>
      <c r="E432" s="14" t="s">
        <v>520</v>
      </c>
      <c r="F432" s="37">
        <v>5</v>
      </c>
      <c r="G432" s="37">
        <v>6</v>
      </c>
      <c r="H432" s="26">
        <v>4680.24</v>
      </c>
      <c r="I432" s="26">
        <v>4680.24</v>
      </c>
      <c r="J432" s="26">
        <v>4422.3100000000004</v>
      </c>
      <c r="K432" s="37">
        <v>231</v>
      </c>
      <c r="L432" s="14" t="s">
        <v>548</v>
      </c>
      <c r="M432" s="26">
        <v>5550636</v>
      </c>
      <c r="N432" s="188"/>
      <c r="O432" s="188"/>
      <c r="P432" s="188"/>
      <c r="Q432" s="26">
        <v>5550636</v>
      </c>
      <c r="R432" s="26">
        <f t="shared" si="31"/>
        <v>1185.9725142300395</v>
      </c>
      <c r="S432" s="14">
        <v>15143.38</v>
      </c>
      <c r="T432" s="14" t="s">
        <v>643</v>
      </c>
      <c r="U432" s="19">
        <v>6.53</v>
      </c>
      <c r="V432" s="297">
        <v>2022</v>
      </c>
      <c r="W432" s="276"/>
    </row>
    <row r="433" spans="1:23" ht="45" x14ac:dyDescent="0.2">
      <c r="A433" s="89">
        <v>93</v>
      </c>
      <c r="B433" s="40" t="s">
        <v>38</v>
      </c>
      <c r="C433" s="14">
        <v>1975</v>
      </c>
      <c r="D433" s="14"/>
      <c r="E433" s="14" t="s">
        <v>520</v>
      </c>
      <c r="F433" s="37">
        <v>5</v>
      </c>
      <c r="G433" s="37">
        <v>2</v>
      </c>
      <c r="H433" s="26">
        <v>3774.36</v>
      </c>
      <c r="I433" s="26">
        <v>3774.36</v>
      </c>
      <c r="J433" s="26">
        <v>3268.19</v>
      </c>
      <c r="K433" s="37">
        <v>140</v>
      </c>
      <c r="L433" s="14" t="s">
        <v>548</v>
      </c>
      <c r="M433" s="26">
        <v>1931256.6</v>
      </c>
      <c r="N433" s="188"/>
      <c r="O433" s="188"/>
      <c r="P433" s="188"/>
      <c r="Q433" s="26">
        <v>1931256.6</v>
      </c>
      <c r="R433" s="26">
        <f t="shared" si="31"/>
        <v>511.67790035926623</v>
      </c>
      <c r="S433" s="14">
        <v>15143.38</v>
      </c>
      <c r="T433" s="14" t="s">
        <v>643</v>
      </c>
      <c r="U433" s="19">
        <v>6.53</v>
      </c>
      <c r="V433" s="297">
        <v>2022</v>
      </c>
      <c r="W433" s="276"/>
    </row>
    <row r="434" spans="1:23" ht="30" x14ac:dyDescent="0.2">
      <c r="A434" s="89">
        <v>94</v>
      </c>
      <c r="B434" s="187" t="s">
        <v>39</v>
      </c>
      <c r="C434" s="14">
        <v>1960</v>
      </c>
      <c r="D434" s="14"/>
      <c r="E434" s="14" t="s">
        <v>520</v>
      </c>
      <c r="F434" s="37">
        <v>2</v>
      </c>
      <c r="G434" s="37">
        <v>1</v>
      </c>
      <c r="H434" s="26">
        <v>320.54000000000002</v>
      </c>
      <c r="I434" s="26">
        <v>320.54000000000002</v>
      </c>
      <c r="J434" s="26">
        <v>320.54000000000002</v>
      </c>
      <c r="K434" s="37">
        <v>21</v>
      </c>
      <c r="L434" s="14" t="s">
        <v>548</v>
      </c>
      <c r="M434" s="26">
        <v>5465460</v>
      </c>
      <c r="N434" s="188"/>
      <c r="O434" s="188"/>
      <c r="P434" s="188"/>
      <c r="Q434" s="26">
        <v>5465460</v>
      </c>
      <c r="R434" s="26">
        <f t="shared" si="31"/>
        <v>17050.789293067948</v>
      </c>
      <c r="S434" s="14">
        <v>15143.38</v>
      </c>
      <c r="T434" s="14" t="s">
        <v>433</v>
      </c>
      <c r="U434" s="26">
        <v>5465460</v>
      </c>
      <c r="V434" s="297">
        <v>2022</v>
      </c>
      <c r="W434" s="281"/>
    </row>
    <row r="435" spans="1:23" ht="45" x14ac:dyDescent="0.2">
      <c r="A435" s="89">
        <v>95</v>
      </c>
      <c r="B435" s="40" t="s">
        <v>40</v>
      </c>
      <c r="C435" s="14">
        <v>1977</v>
      </c>
      <c r="D435" s="14"/>
      <c r="E435" s="14" t="s">
        <v>553</v>
      </c>
      <c r="F435" s="37">
        <v>5</v>
      </c>
      <c r="G435" s="37">
        <v>4</v>
      </c>
      <c r="H435" s="26">
        <v>3030.76</v>
      </c>
      <c r="I435" s="26">
        <v>3030.76</v>
      </c>
      <c r="J435" s="26">
        <v>3030.76</v>
      </c>
      <c r="K435" s="37">
        <v>115</v>
      </c>
      <c r="L435" s="14" t="s">
        <v>548</v>
      </c>
      <c r="M435" s="26">
        <v>4763070</v>
      </c>
      <c r="N435" s="188"/>
      <c r="O435" s="188"/>
      <c r="P435" s="188"/>
      <c r="Q435" s="26">
        <v>4763070</v>
      </c>
      <c r="R435" s="26">
        <f t="shared" si="31"/>
        <v>1571.5761063231664</v>
      </c>
      <c r="S435" s="14">
        <v>15143.38</v>
      </c>
      <c r="T435" s="14" t="s">
        <v>643</v>
      </c>
      <c r="U435" s="19">
        <v>6.53</v>
      </c>
      <c r="V435" s="297">
        <v>2022</v>
      </c>
      <c r="W435" s="276"/>
    </row>
    <row r="436" spans="1:23" ht="30" x14ac:dyDescent="0.2">
      <c r="A436" s="89">
        <v>96</v>
      </c>
      <c r="B436" s="40" t="s">
        <v>41</v>
      </c>
      <c r="C436" s="14">
        <v>1975</v>
      </c>
      <c r="D436" s="14"/>
      <c r="E436" s="14" t="s">
        <v>520</v>
      </c>
      <c r="F436" s="37">
        <v>5</v>
      </c>
      <c r="G436" s="37">
        <v>4</v>
      </c>
      <c r="H436" s="26">
        <v>3199.88</v>
      </c>
      <c r="I436" s="26">
        <v>3199.88</v>
      </c>
      <c r="J436" s="26">
        <v>3079.98</v>
      </c>
      <c r="K436" s="37">
        <v>153</v>
      </c>
      <c r="L436" s="14" t="s">
        <v>548</v>
      </c>
      <c r="M436" s="26">
        <v>4076280</v>
      </c>
      <c r="N436" s="188"/>
      <c r="O436" s="188"/>
      <c r="P436" s="188"/>
      <c r="Q436" s="26">
        <v>4076280</v>
      </c>
      <c r="R436" s="26">
        <f t="shared" si="31"/>
        <v>1273.8852706976511</v>
      </c>
      <c r="S436" s="14">
        <v>15143.38</v>
      </c>
      <c r="T436" s="14" t="s">
        <v>433</v>
      </c>
      <c r="U436" s="26">
        <v>4076280</v>
      </c>
      <c r="V436" s="297">
        <v>2022</v>
      </c>
      <c r="W436" s="281"/>
    </row>
    <row r="437" spans="1:23" ht="45" x14ac:dyDescent="0.2">
      <c r="A437" s="89">
        <v>97</v>
      </c>
      <c r="B437" s="40" t="s">
        <v>1199</v>
      </c>
      <c r="C437" s="14">
        <v>1976</v>
      </c>
      <c r="D437" s="14"/>
      <c r="E437" s="14" t="s">
        <v>553</v>
      </c>
      <c r="F437" s="37">
        <v>5</v>
      </c>
      <c r="G437" s="37">
        <v>6</v>
      </c>
      <c r="H437" s="26">
        <v>4617.46</v>
      </c>
      <c r="I437" s="26">
        <v>4617.46</v>
      </c>
      <c r="J437" s="26">
        <v>4231.34</v>
      </c>
      <c r="K437" s="37">
        <v>188</v>
      </c>
      <c r="L437" s="14" t="s">
        <v>548</v>
      </c>
      <c r="M437" s="26">
        <v>2214940</v>
      </c>
      <c r="N437" s="188"/>
      <c r="O437" s="188"/>
      <c r="P437" s="188"/>
      <c r="Q437" s="26">
        <v>2214940</v>
      </c>
      <c r="R437" s="26">
        <f t="shared" si="31"/>
        <v>479.68796697751577</v>
      </c>
      <c r="S437" s="14">
        <v>15143.38</v>
      </c>
      <c r="T437" s="14" t="s">
        <v>643</v>
      </c>
      <c r="U437" s="19">
        <v>6.53</v>
      </c>
      <c r="V437" s="297">
        <v>2022</v>
      </c>
      <c r="W437" s="276"/>
    </row>
    <row r="438" spans="1:23" ht="45" x14ac:dyDescent="0.2">
      <c r="A438" s="89">
        <v>98</v>
      </c>
      <c r="B438" s="40" t="s">
        <v>924</v>
      </c>
      <c r="C438" s="14">
        <v>1964</v>
      </c>
      <c r="D438" s="14"/>
      <c r="E438" s="14" t="s">
        <v>520</v>
      </c>
      <c r="F438" s="37">
        <v>4</v>
      </c>
      <c r="G438" s="37">
        <v>2</v>
      </c>
      <c r="H438" s="26">
        <v>1266.7</v>
      </c>
      <c r="I438" s="26">
        <v>1266.7</v>
      </c>
      <c r="J438" s="26">
        <v>1106.77</v>
      </c>
      <c r="K438" s="37">
        <v>58</v>
      </c>
      <c r="L438" s="14" t="s">
        <v>145</v>
      </c>
      <c r="M438" s="26">
        <v>2939129</v>
      </c>
      <c r="N438" s="188"/>
      <c r="O438" s="188"/>
      <c r="P438" s="188"/>
      <c r="Q438" s="26">
        <v>2939129</v>
      </c>
      <c r="R438" s="26">
        <f t="shared" si="31"/>
        <v>2320.3039393700165</v>
      </c>
      <c r="S438" s="14">
        <v>15143.38</v>
      </c>
      <c r="T438" s="14" t="s">
        <v>643</v>
      </c>
      <c r="U438" s="19">
        <v>6.53</v>
      </c>
      <c r="V438" s="297">
        <v>2022</v>
      </c>
      <c r="W438" s="276"/>
    </row>
    <row r="439" spans="1:23" ht="45" x14ac:dyDescent="0.2">
      <c r="A439" s="89">
        <v>99</v>
      </c>
      <c r="B439" s="40" t="s">
        <v>925</v>
      </c>
      <c r="C439" s="14">
        <v>1962</v>
      </c>
      <c r="D439" s="14"/>
      <c r="E439" s="14" t="s">
        <v>520</v>
      </c>
      <c r="F439" s="37">
        <v>4</v>
      </c>
      <c r="G439" s="37">
        <v>4</v>
      </c>
      <c r="H439" s="26">
        <v>2624.65</v>
      </c>
      <c r="I439" s="26">
        <v>2624.65</v>
      </c>
      <c r="J439" s="26">
        <v>2554.59</v>
      </c>
      <c r="K439" s="37">
        <v>81</v>
      </c>
      <c r="L439" s="14" t="s">
        <v>606</v>
      </c>
      <c r="M439" s="26">
        <v>4643170</v>
      </c>
      <c r="N439" s="188"/>
      <c r="O439" s="188"/>
      <c r="P439" s="188"/>
      <c r="Q439" s="26">
        <v>4643170</v>
      </c>
      <c r="R439" s="26">
        <f t="shared" si="31"/>
        <v>1769.062541672223</v>
      </c>
      <c r="S439" s="14">
        <v>15143.38</v>
      </c>
      <c r="T439" s="14" t="s">
        <v>643</v>
      </c>
      <c r="U439" s="19">
        <v>6.53</v>
      </c>
      <c r="V439" s="297">
        <v>2022</v>
      </c>
      <c r="W439" s="276"/>
    </row>
    <row r="440" spans="1:23" ht="45" x14ac:dyDescent="0.2">
      <c r="A440" s="89">
        <v>100</v>
      </c>
      <c r="B440" s="40" t="s">
        <v>926</v>
      </c>
      <c r="C440" s="14">
        <v>1937</v>
      </c>
      <c r="D440" s="14"/>
      <c r="E440" s="14" t="s">
        <v>520</v>
      </c>
      <c r="F440" s="37">
        <v>4</v>
      </c>
      <c r="G440" s="37">
        <v>3</v>
      </c>
      <c r="H440" s="26">
        <v>1693.73</v>
      </c>
      <c r="I440" s="26">
        <v>1693.73</v>
      </c>
      <c r="J440" s="26">
        <v>1551.05</v>
      </c>
      <c r="K440" s="37">
        <v>67</v>
      </c>
      <c r="L440" s="14" t="s">
        <v>606</v>
      </c>
      <c r="M440" s="26">
        <v>3153698</v>
      </c>
      <c r="N440" s="188"/>
      <c r="O440" s="188"/>
      <c r="P440" s="188"/>
      <c r="Q440" s="26">
        <v>3153698</v>
      </c>
      <c r="R440" s="26">
        <f t="shared" si="31"/>
        <v>1861.9839053450078</v>
      </c>
      <c r="S440" s="14">
        <v>15143.38</v>
      </c>
      <c r="T440" s="14" t="s">
        <v>643</v>
      </c>
      <c r="U440" s="19">
        <v>6.53</v>
      </c>
      <c r="V440" s="297">
        <v>2022</v>
      </c>
      <c r="W440" s="276"/>
    </row>
    <row r="441" spans="1:23" ht="45" x14ac:dyDescent="0.2">
      <c r="A441" s="89">
        <v>101</v>
      </c>
      <c r="B441" s="40" t="s">
        <v>45</v>
      </c>
      <c r="C441" s="14">
        <v>1975</v>
      </c>
      <c r="D441" s="14"/>
      <c r="E441" s="14" t="s">
        <v>520</v>
      </c>
      <c r="F441" s="37">
        <v>3</v>
      </c>
      <c r="G441" s="37">
        <v>2</v>
      </c>
      <c r="H441" s="26">
        <v>1106.3800000000001</v>
      </c>
      <c r="I441" s="26">
        <v>1106.3800000000001</v>
      </c>
      <c r="J441" s="26">
        <v>945.12</v>
      </c>
      <c r="K441" s="37">
        <v>50</v>
      </c>
      <c r="L441" s="14" t="s">
        <v>548</v>
      </c>
      <c r="M441" s="26">
        <v>2727660</v>
      </c>
      <c r="N441" s="188"/>
      <c r="O441" s="188"/>
      <c r="P441" s="188"/>
      <c r="Q441" s="26">
        <v>2727660</v>
      </c>
      <c r="R441" s="26">
        <f t="shared" si="31"/>
        <v>2465.3916375928702</v>
      </c>
      <c r="S441" s="14">
        <v>15143.38</v>
      </c>
      <c r="T441" s="14" t="s">
        <v>643</v>
      </c>
      <c r="U441" s="19">
        <v>6.53</v>
      </c>
      <c r="V441" s="297">
        <v>2022</v>
      </c>
      <c r="W441" s="276"/>
    </row>
    <row r="442" spans="1:23" ht="45" x14ac:dyDescent="0.2">
      <c r="A442" s="89">
        <v>102</v>
      </c>
      <c r="B442" s="40" t="s">
        <v>46</v>
      </c>
      <c r="C442" s="14">
        <v>1974</v>
      </c>
      <c r="D442" s="14"/>
      <c r="E442" s="14" t="s">
        <v>553</v>
      </c>
      <c r="F442" s="37">
        <v>5</v>
      </c>
      <c r="G442" s="37">
        <v>5</v>
      </c>
      <c r="H442" s="26">
        <v>3822.68</v>
      </c>
      <c r="I442" s="26">
        <v>3822.68</v>
      </c>
      <c r="J442" s="26">
        <v>3583.01</v>
      </c>
      <c r="K442" s="37">
        <v>148</v>
      </c>
      <c r="L442" s="14" t="s">
        <v>548</v>
      </c>
      <c r="M442" s="26">
        <v>1819636</v>
      </c>
      <c r="N442" s="188"/>
      <c r="O442" s="188"/>
      <c r="P442" s="188"/>
      <c r="Q442" s="26">
        <v>1819636</v>
      </c>
      <c r="R442" s="26">
        <f t="shared" si="31"/>
        <v>476.01054757395337</v>
      </c>
      <c r="S442" s="14">
        <v>15143.38</v>
      </c>
      <c r="T442" s="14" t="s">
        <v>643</v>
      </c>
      <c r="U442" s="19">
        <v>6.53</v>
      </c>
      <c r="V442" s="297">
        <v>2022</v>
      </c>
      <c r="W442" s="276"/>
    </row>
    <row r="443" spans="1:23" ht="45" x14ac:dyDescent="0.2">
      <c r="A443" s="89">
        <v>103</v>
      </c>
      <c r="B443" s="40" t="s">
        <v>47</v>
      </c>
      <c r="C443" s="14">
        <v>1977</v>
      </c>
      <c r="D443" s="14"/>
      <c r="E443" s="14" t="s">
        <v>553</v>
      </c>
      <c r="F443" s="37">
        <v>5</v>
      </c>
      <c r="G443" s="37">
        <v>4</v>
      </c>
      <c r="H443" s="26">
        <v>3054.78</v>
      </c>
      <c r="I443" s="26">
        <v>3054.78</v>
      </c>
      <c r="J443" s="26">
        <v>2795.56</v>
      </c>
      <c r="K443" s="37">
        <v>135</v>
      </c>
      <c r="L443" s="14" t="s">
        <v>548</v>
      </c>
      <c r="M443" s="26">
        <v>1471652</v>
      </c>
      <c r="N443" s="188"/>
      <c r="O443" s="188"/>
      <c r="P443" s="188"/>
      <c r="Q443" s="26">
        <v>1471652</v>
      </c>
      <c r="R443" s="26">
        <f t="shared" si="31"/>
        <v>481.75384152050225</v>
      </c>
      <c r="S443" s="14">
        <v>15143.38</v>
      </c>
      <c r="T443" s="14" t="s">
        <v>643</v>
      </c>
      <c r="U443" s="19">
        <v>6.53</v>
      </c>
      <c r="V443" s="297">
        <v>2022</v>
      </c>
      <c r="W443" s="276"/>
    </row>
    <row r="444" spans="1:23" ht="45" x14ac:dyDescent="0.2">
      <c r="A444" s="89">
        <v>104</v>
      </c>
      <c r="B444" s="40" t="s">
        <v>48</v>
      </c>
      <c r="C444" s="14">
        <v>1975</v>
      </c>
      <c r="D444" s="14"/>
      <c r="E444" s="14" t="s">
        <v>520</v>
      </c>
      <c r="F444" s="37">
        <v>5</v>
      </c>
      <c r="G444" s="37">
        <v>4</v>
      </c>
      <c r="H444" s="26">
        <v>3232.63</v>
      </c>
      <c r="I444" s="26">
        <v>3232.63</v>
      </c>
      <c r="J444" s="26">
        <v>2694.07</v>
      </c>
      <c r="K444" s="37">
        <v>149</v>
      </c>
      <c r="L444" s="14" t="s">
        <v>548</v>
      </c>
      <c r="M444" s="26">
        <v>1690962</v>
      </c>
      <c r="N444" s="188"/>
      <c r="O444" s="188"/>
      <c r="P444" s="188"/>
      <c r="Q444" s="26">
        <v>1690962</v>
      </c>
      <c r="R444" s="26">
        <f t="shared" si="31"/>
        <v>523.09172407606184</v>
      </c>
      <c r="S444" s="14">
        <v>15143.38</v>
      </c>
      <c r="T444" s="14" t="s">
        <v>643</v>
      </c>
      <c r="U444" s="19">
        <v>6.53</v>
      </c>
      <c r="V444" s="297">
        <v>2022</v>
      </c>
      <c r="W444" s="276"/>
    </row>
    <row r="445" spans="1:23" ht="45" x14ac:dyDescent="0.2">
      <c r="A445" s="89">
        <v>105</v>
      </c>
      <c r="B445" s="40" t="s">
        <v>729</v>
      </c>
      <c r="C445" s="14">
        <v>1976</v>
      </c>
      <c r="D445" s="14"/>
      <c r="E445" s="14" t="s">
        <v>520</v>
      </c>
      <c r="F445" s="37">
        <v>5</v>
      </c>
      <c r="G445" s="37">
        <v>6</v>
      </c>
      <c r="H445" s="26">
        <v>4492.82</v>
      </c>
      <c r="I445" s="26">
        <v>4492.82</v>
      </c>
      <c r="J445" s="26">
        <v>4034.79</v>
      </c>
      <c r="K445" s="37">
        <v>200</v>
      </c>
      <c r="L445" s="14" t="s">
        <v>548</v>
      </c>
      <c r="M445" s="26">
        <v>2391480</v>
      </c>
      <c r="N445" s="188"/>
      <c r="O445" s="188"/>
      <c r="P445" s="188"/>
      <c r="Q445" s="26">
        <v>2391480</v>
      </c>
      <c r="R445" s="26">
        <f t="shared" si="31"/>
        <v>532.2892971452228</v>
      </c>
      <c r="S445" s="14">
        <v>15143.38</v>
      </c>
      <c r="T445" s="14" t="s">
        <v>643</v>
      </c>
      <c r="U445" s="19">
        <v>6.53</v>
      </c>
      <c r="V445" s="297">
        <v>2022</v>
      </c>
      <c r="W445" s="276"/>
    </row>
    <row r="446" spans="1:23" ht="45" x14ac:dyDescent="0.2">
      <c r="A446" s="89">
        <v>106</v>
      </c>
      <c r="B446" s="40" t="s">
        <v>927</v>
      </c>
      <c r="C446" s="14">
        <v>1958</v>
      </c>
      <c r="D446" s="14"/>
      <c r="E446" s="14" t="s">
        <v>520</v>
      </c>
      <c r="F446" s="37">
        <v>4</v>
      </c>
      <c r="G446" s="37">
        <v>5</v>
      </c>
      <c r="H446" s="26">
        <v>5234.2700000000004</v>
      </c>
      <c r="I446" s="26">
        <v>5234.2700000000004</v>
      </c>
      <c r="J446" s="26">
        <v>5147.22</v>
      </c>
      <c r="K446" s="37">
        <v>148</v>
      </c>
      <c r="L446" s="14" t="s">
        <v>548</v>
      </c>
      <c r="M446" s="26">
        <v>7939620</v>
      </c>
      <c r="N446" s="188"/>
      <c r="O446" s="188"/>
      <c r="P446" s="188"/>
      <c r="Q446" s="26">
        <v>7939620</v>
      </c>
      <c r="R446" s="26">
        <f t="shared" si="31"/>
        <v>1516.8533529986032</v>
      </c>
      <c r="S446" s="14">
        <v>15143.38</v>
      </c>
      <c r="T446" s="14" t="s">
        <v>643</v>
      </c>
      <c r="U446" s="19">
        <v>6.53</v>
      </c>
      <c r="V446" s="297">
        <v>2022</v>
      </c>
      <c r="W446" s="276"/>
    </row>
    <row r="447" spans="1:23" ht="45" x14ac:dyDescent="0.2">
      <c r="A447" s="89">
        <v>107</v>
      </c>
      <c r="B447" s="80" t="s">
        <v>375</v>
      </c>
      <c r="C447" s="37">
        <v>1957</v>
      </c>
      <c r="D447" s="26"/>
      <c r="E447" s="26" t="s">
        <v>520</v>
      </c>
      <c r="F447" s="37">
        <v>3</v>
      </c>
      <c r="G447" s="37">
        <v>3</v>
      </c>
      <c r="H447" s="26">
        <v>1521.94</v>
      </c>
      <c r="I447" s="26">
        <v>1521.94</v>
      </c>
      <c r="J447" s="26">
        <v>1340.91</v>
      </c>
      <c r="K447" s="75">
        <v>58</v>
      </c>
      <c r="L447" s="26" t="s">
        <v>376</v>
      </c>
      <c r="M447" s="26">
        <v>4310008</v>
      </c>
      <c r="N447" s="188"/>
      <c r="O447" s="188"/>
      <c r="P447" s="188"/>
      <c r="Q447" s="26">
        <v>4310008</v>
      </c>
      <c r="R447" s="26">
        <f t="shared" si="31"/>
        <v>2831.9171583636671</v>
      </c>
      <c r="S447" s="14">
        <v>15143.38</v>
      </c>
      <c r="T447" s="14" t="s">
        <v>643</v>
      </c>
      <c r="U447" s="19">
        <v>6.53</v>
      </c>
      <c r="V447" s="297">
        <v>2022</v>
      </c>
      <c r="W447" s="276"/>
    </row>
    <row r="448" spans="1:23" x14ac:dyDescent="0.2">
      <c r="A448" s="134"/>
      <c r="B448" s="108" t="s">
        <v>315</v>
      </c>
      <c r="C448" s="136"/>
      <c r="D448" s="136"/>
      <c r="E448" s="136"/>
      <c r="F448" s="189"/>
      <c r="G448" s="189"/>
      <c r="H448" s="27">
        <f>SUM(H430:H447)</f>
        <v>54003.150000000009</v>
      </c>
      <c r="I448" s="27">
        <f t="shared" ref="I448:Q448" si="32">SUM(I430:I447)</f>
        <v>54003.150000000009</v>
      </c>
      <c r="J448" s="27">
        <f t="shared" si="32"/>
        <v>50167.23</v>
      </c>
      <c r="K448" s="28">
        <f t="shared" si="32"/>
        <v>2255</v>
      </c>
      <c r="L448" s="27"/>
      <c r="M448" s="27">
        <f t="shared" si="32"/>
        <v>63525836.399999999</v>
      </c>
      <c r="N448" s="27"/>
      <c r="O448" s="27"/>
      <c r="P448" s="27"/>
      <c r="Q448" s="27">
        <f t="shared" si="32"/>
        <v>63525836.399999999</v>
      </c>
      <c r="R448" s="27">
        <f t="shared" si="31"/>
        <v>1176.3357581918831</v>
      </c>
      <c r="S448" s="139"/>
      <c r="T448" s="141"/>
      <c r="U448" s="301"/>
      <c r="V448" s="302"/>
      <c r="W448" s="284"/>
    </row>
    <row r="449" spans="1:23" ht="16.5" customHeight="1" x14ac:dyDescent="0.2">
      <c r="A449" s="340" t="s">
        <v>655</v>
      </c>
      <c r="B449" s="340"/>
      <c r="C449" s="340"/>
      <c r="D449" s="340"/>
      <c r="E449" s="340"/>
      <c r="F449" s="340"/>
      <c r="G449" s="340"/>
      <c r="H449" s="340"/>
      <c r="I449" s="340"/>
      <c r="J449" s="340"/>
      <c r="K449" s="340"/>
      <c r="L449" s="340"/>
      <c r="M449" s="340"/>
      <c r="N449" s="340"/>
      <c r="O449" s="340"/>
      <c r="P449" s="340"/>
      <c r="Q449" s="340"/>
      <c r="R449" s="340"/>
      <c r="S449" s="340"/>
      <c r="T449" s="340"/>
      <c r="U449" s="340"/>
      <c r="V449" s="299"/>
      <c r="W449" s="275"/>
    </row>
    <row r="450" spans="1:23" ht="108.75" customHeight="1" x14ac:dyDescent="0.2">
      <c r="A450" s="89">
        <v>108</v>
      </c>
      <c r="B450" s="185" t="s">
        <v>146</v>
      </c>
      <c r="C450" s="21">
        <v>1975</v>
      </c>
      <c r="D450" s="19"/>
      <c r="E450" s="21" t="s">
        <v>553</v>
      </c>
      <c r="F450" s="37">
        <v>5</v>
      </c>
      <c r="G450" s="37">
        <v>5</v>
      </c>
      <c r="H450" s="26">
        <v>2734.7</v>
      </c>
      <c r="I450" s="26">
        <v>2504.6999999999998</v>
      </c>
      <c r="J450" s="26">
        <v>2410.6</v>
      </c>
      <c r="K450" s="37">
        <v>136</v>
      </c>
      <c r="L450" s="14" t="s">
        <v>228</v>
      </c>
      <c r="M450" s="26">
        <v>7905278</v>
      </c>
      <c r="N450" s="26"/>
      <c r="O450" s="26"/>
      <c r="P450" s="26"/>
      <c r="Q450" s="26">
        <v>7905278</v>
      </c>
      <c r="R450" s="26"/>
      <c r="S450" s="14">
        <v>15143.38</v>
      </c>
      <c r="T450" s="14" t="s">
        <v>643</v>
      </c>
      <c r="U450" s="19">
        <v>6.53</v>
      </c>
      <c r="V450" s="297">
        <v>2022</v>
      </c>
      <c r="W450" s="276"/>
    </row>
    <row r="451" spans="1:23" ht="105" x14ac:dyDescent="0.2">
      <c r="A451" s="89">
        <v>109</v>
      </c>
      <c r="B451" s="185" t="s">
        <v>147</v>
      </c>
      <c r="C451" s="21">
        <v>1975</v>
      </c>
      <c r="D451" s="19"/>
      <c r="E451" s="21" t="s">
        <v>553</v>
      </c>
      <c r="F451" s="37">
        <v>5</v>
      </c>
      <c r="G451" s="37">
        <v>6</v>
      </c>
      <c r="H451" s="26">
        <v>3336.6</v>
      </c>
      <c r="I451" s="26">
        <v>2990.6</v>
      </c>
      <c r="J451" s="26">
        <v>2802.5</v>
      </c>
      <c r="K451" s="37">
        <v>147</v>
      </c>
      <c r="L451" s="14" t="s">
        <v>229</v>
      </c>
      <c r="M451" s="26">
        <v>9709506</v>
      </c>
      <c r="N451" s="26"/>
      <c r="O451" s="26"/>
      <c r="P451" s="26"/>
      <c r="Q451" s="26">
        <v>9709506</v>
      </c>
      <c r="R451" s="26"/>
      <c r="S451" s="14">
        <v>15143.38</v>
      </c>
      <c r="T451" s="14" t="s">
        <v>643</v>
      </c>
      <c r="U451" s="19">
        <v>6.53</v>
      </c>
      <c r="V451" s="297">
        <v>2022</v>
      </c>
      <c r="W451" s="276"/>
    </row>
    <row r="452" spans="1:23" ht="105" x14ac:dyDescent="0.2">
      <c r="A452" s="89">
        <v>110</v>
      </c>
      <c r="B452" s="185" t="s">
        <v>148</v>
      </c>
      <c r="C452" s="21">
        <v>1974</v>
      </c>
      <c r="D452" s="19"/>
      <c r="E452" s="21" t="s">
        <v>553</v>
      </c>
      <c r="F452" s="37">
        <v>5</v>
      </c>
      <c r="G452" s="37">
        <v>7</v>
      </c>
      <c r="H452" s="26">
        <v>4188.8999999999996</v>
      </c>
      <c r="I452" s="26">
        <v>3727.8</v>
      </c>
      <c r="J452" s="26">
        <v>461.1</v>
      </c>
      <c r="K452" s="37">
        <v>174</v>
      </c>
      <c r="L452" s="14" t="s">
        <v>230</v>
      </c>
      <c r="M452" s="26">
        <v>12189698.999999998</v>
      </c>
      <c r="N452" s="26"/>
      <c r="O452" s="26"/>
      <c r="P452" s="26"/>
      <c r="Q452" s="26">
        <v>12189698.999999998</v>
      </c>
      <c r="R452" s="26"/>
      <c r="S452" s="14">
        <v>15143.38</v>
      </c>
      <c r="T452" s="14" t="s">
        <v>643</v>
      </c>
      <c r="U452" s="19">
        <v>6.53</v>
      </c>
      <c r="V452" s="297">
        <v>2022</v>
      </c>
      <c r="W452" s="276"/>
    </row>
    <row r="453" spans="1:23" ht="105" x14ac:dyDescent="0.2">
      <c r="A453" s="89">
        <v>111</v>
      </c>
      <c r="B453" s="185" t="s">
        <v>149</v>
      </c>
      <c r="C453" s="21">
        <v>1975</v>
      </c>
      <c r="D453" s="19"/>
      <c r="E453" s="21" t="s">
        <v>553</v>
      </c>
      <c r="F453" s="37">
        <v>5</v>
      </c>
      <c r="G453" s="37">
        <v>4</v>
      </c>
      <c r="H453" s="26">
        <v>3293.1</v>
      </c>
      <c r="I453" s="26">
        <v>3035.1</v>
      </c>
      <c r="J453" s="26">
        <v>2890</v>
      </c>
      <c r="K453" s="37">
        <v>124</v>
      </c>
      <c r="L453" s="14" t="s">
        <v>231</v>
      </c>
      <c r="M453" s="26">
        <v>9582921</v>
      </c>
      <c r="N453" s="26"/>
      <c r="O453" s="26"/>
      <c r="P453" s="26"/>
      <c r="Q453" s="26">
        <v>9582921</v>
      </c>
      <c r="R453" s="26"/>
      <c r="S453" s="14">
        <v>15143.38</v>
      </c>
      <c r="T453" s="14" t="s">
        <v>643</v>
      </c>
      <c r="U453" s="19">
        <v>6.53</v>
      </c>
      <c r="V453" s="297">
        <v>2022</v>
      </c>
      <c r="W453" s="276"/>
    </row>
    <row r="454" spans="1:23" ht="90" x14ac:dyDescent="0.2">
      <c r="A454" s="89">
        <v>112</v>
      </c>
      <c r="B454" s="204" t="s">
        <v>150</v>
      </c>
      <c r="C454" s="21">
        <v>1973</v>
      </c>
      <c r="D454" s="19"/>
      <c r="E454" s="21" t="s">
        <v>553</v>
      </c>
      <c r="F454" s="37">
        <v>5</v>
      </c>
      <c r="G454" s="37">
        <v>4</v>
      </c>
      <c r="H454" s="26">
        <v>2363.8000000000002</v>
      </c>
      <c r="I454" s="26">
        <v>2064.8000000000002</v>
      </c>
      <c r="J454" s="26">
        <v>1927.7</v>
      </c>
      <c r="K454" s="37">
        <v>112</v>
      </c>
      <c r="L454" s="14" t="s">
        <v>232</v>
      </c>
      <c r="M454" s="26">
        <v>8260052</v>
      </c>
      <c r="N454" s="26"/>
      <c r="O454" s="26"/>
      <c r="P454" s="26"/>
      <c r="Q454" s="26">
        <v>8260052</v>
      </c>
      <c r="R454" s="26"/>
      <c r="S454" s="14">
        <v>15143.38</v>
      </c>
      <c r="T454" s="14" t="s">
        <v>643</v>
      </c>
      <c r="U454" s="19">
        <v>6.53</v>
      </c>
      <c r="V454" s="297">
        <v>2022</v>
      </c>
      <c r="W454" s="276"/>
    </row>
    <row r="455" spans="1:23" ht="45" x14ac:dyDescent="0.2">
      <c r="A455" s="89">
        <v>113</v>
      </c>
      <c r="B455" s="185" t="s">
        <v>151</v>
      </c>
      <c r="C455" s="21">
        <v>1972</v>
      </c>
      <c r="D455" s="19"/>
      <c r="E455" s="21" t="s">
        <v>553</v>
      </c>
      <c r="F455" s="37">
        <v>5</v>
      </c>
      <c r="G455" s="37">
        <v>1</v>
      </c>
      <c r="H455" s="26">
        <v>3911.88</v>
      </c>
      <c r="I455" s="26">
        <v>3788.68</v>
      </c>
      <c r="J455" s="26">
        <v>3309.48</v>
      </c>
      <c r="K455" s="37">
        <v>285</v>
      </c>
      <c r="L455" s="14" t="s">
        <v>530</v>
      </c>
      <c r="M455" s="26">
        <v>2425365.6</v>
      </c>
      <c r="N455" s="26"/>
      <c r="O455" s="26"/>
      <c r="P455" s="26"/>
      <c r="Q455" s="26">
        <v>2425365.6</v>
      </c>
      <c r="R455" s="26"/>
      <c r="S455" s="14">
        <v>15143.38</v>
      </c>
      <c r="T455" s="14" t="s">
        <v>643</v>
      </c>
      <c r="U455" s="19">
        <v>6.53</v>
      </c>
      <c r="V455" s="297">
        <v>2022</v>
      </c>
      <c r="W455" s="276"/>
    </row>
    <row r="456" spans="1:23" ht="74.25" customHeight="1" x14ac:dyDescent="0.2">
      <c r="A456" s="89">
        <v>114</v>
      </c>
      <c r="B456" s="204" t="s">
        <v>153</v>
      </c>
      <c r="C456" s="21">
        <v>1972</v>
      </c>
      <c r="D456" s="19"/>
      <c r="E456" s="21" t="s">
        <v>520</v>
      </c>
      <c r="F456" s="37">
        <v>5</v>
      </c>
      <c r="G456" s="37">
        <v>1</v>
      </c>
      <c r="H456" s="26">
        <v>3994.2</v>
      </c>
      <c r="I456" s="26">
        <v>3881.5</v>
      </c>
      <c r="J456" s="26">
        <v>3387.3</v>
      </c>
      <c r="K456" s="37">
        <v>260</v>
      </c>
      <c r="L456" s="14" t="s">
        <v>1021</v>
      </c>
      <c r="M456" s="26">
        <v>12062610</v>
      </c>
      <c r="N456" s="26"/>
      <c r="O456" s="26"/>
      <c r="P456" s="26"/>
      <c r="Q456" s="26">
        <v>12062610</v>
      </c>
      <c r="R456" s="26"/>
      <c r="S456" s="14">
        <v>15143.38</v>
      </c>
      <c r="T456" s="14" t="s">
        <v>643</v>
      </c>
      <c r="U456" s="19">
        <v>6.53</v>
      </c>
      <c r="V456" s="297">
        <v>2022</v>
      </c>
      <c r="W456" s="276"/>
    </row>
    <row r="457" spans="1:23" ht="44.25" customHeight="1" x14ac:dyDescent="0.2">
      <c r="A457" s="89">
        <v>115</v>
      </c>
      <c r="B457" s="185" t="s">
        <v>110</v>
      </c>
      <c r="C457" s="21">
        <v>1972</v>
      </c>
      <c r="D457" s="19"/>
      <c r="E457" s="21" t="s">
        <v>553</v>
      </c>
      <c r="F457" s="37">
        <v>5</v>
      </c>
      <c r="G457" s="37">
        <v>6</v>
      </c>
      <c r="H457" s="26">
        <v>5010</v>
      </c>
      <c r="I457" s="26">
        <v>4554</v>
      </c>
      <c r="J457" s="26">
        <v>4343.2</v>
      </c>
      <c r="K457" s="37">
        <v>214</v>
      </c>
      <c r="L457" s="14" t="s">
        <v>548</v>
      </c>
      <c r="M457" s="26">
        <v>5476910</v>
      </c>
      <c r="N457" s="26"/>
      <c r="O457" s="26"/>
      <c r="P457" s="26"/>
      <c r="Q457" s="26">
        <v>5476910</v>
      </c>
      <c r="R457" s="26"/>
      <c r="S457" s="14">
        <v>15143.38</v>
      </c>
      <c r="T457" s="14" t="s">
        <v>643</v>
      </c>
      <c r="U457" s="19">
        <v>6.53</v>
      </c>
      <c r="V457" s="297">
        <v>2022</v>
      </c>
      <c r="W457" s="276"/>
    </row>
    <row r="458" spans="1:23" ht="58.5" customHeight="1" x14ac:dyDescent="0.2">
      <c r="A458" s="89">
        <v>116</v>
      </c>
      <c r="B458" s="185" t="s">
        <v>154</v>
      </c>
      <c r="C458" s="21">
        <v>1974</v>
      </c>
      <c r="D458" s="19"/>
      <c r="E458" s="21" t="s">
        <v>553</v>
      </c>
      <c r="F458" s="37">
        <v>5</v>
      </c>
      <c r="G458" s="37">
        <v>4</v>
      </c>
      <c r="H458" s="26">
        <v>3339.2</v>
      </c>
      <c r="I458" s="26">
        <v>3062</v>
      </c>
      <c r="J458" s="26">
        <v>277.2</v>
      </c>
      <c r="K458" s="37">
        <v>131</v>
      </c>
      <c r="L458" s="14" t="s">
        <v>530</v>
      </c>
      <c r="M458" s="26">
        <v>2070304</v>
      </c>
      <c r="N458" s="26"/>
      <c r="O458" s="26"/>
      <c r="P458" s="26"/>
      <c r="Q458" s="26">
        <v>2070304</v>
      </c>
      <c r="R458" s="26"/>
      <c r="S458" s="14">
        <v>15143.38</v>
      </c>
      <c r="T458" s="14" t="s">
        <v>643</v>
      </c>
      <c r="U458" s="19">
        <v>6.53</v>
      </c>
      <c r="V458" s="297">
        <v>2022</v>
      </c>
      <c r="W458" s="276"/>
    </row>
    <row r="459" spans="1:23" ht="60" customHeight="1" x14ac:dyDescent="0.2">
      <c r="A459" s="89">
        <v>117</v>
      </c>
      <c r="B459" s="185" t="s">
        <v>155</v>
      </c>
      <c r="C459" s="21">
        <v>1972</v>
      </c>
      <c r="D459" s="19"/>
      <c r="E459" s="21" t="s">
        <v>553</v>
      </c>
      <c r="F459" s="37">
        <v>5</v>
      </c>
      <c r="G459" s="37">
        <v>4</v>
      </c>
      <c r="H459" s="26">
        <v>3268.4</v>
      </c>
      <c r="I459" s="26">
        <v>2996.4</v>
      </c>
      <c r="J459" s="26">
        <v>2729.3</v>
      </c>
      <c r="K459" s="37"/>
      <c r="L459" s="14" t="s">
        <v>530</v>
      </c>
      <c r="M459" s="26">
        <v>2026408</v>
      </c>
      <c r="N459" s="26"/>
      <c r="O459" s="26"/>
      <c r="P459" s="26"/>
      <c r="Q459" s="26">
        <v>2026408</v>
      </c>
      <c r="R459" s="26"/>
      <c r="S459" s="14">
        <v>15143.38</v>
      </c>
      <c r="T459" s="14" t="s">
        <v>643</v>
      </c>
      <c r="U459" s="19">
        <v>6.53</v>
      </c>
      <c r="V459" s="297">
        <v>2022</v>
      </c>
      <c r="W459" s="276"/>
    </row>
    <row r="460" spans="1:23" ht="121.5" customHeight="1" x14ac:dyDescent="0.2">
      <c r="A460" s="89">
        <v>118</v>
      </c>
      <c r="B460" s="204" t="s">
        <v>156</v>
      </c>
      <c r="C460" s="21">
        <v>1973</v>
      </c>
      <c r="D460" s="19"/>
      <c r="E460" s="21" t="s">
        <v>553</v>
      </c>
      <c r="F460" s="37">
        <v>5</v>
      </c>
      <c r="G460" s="37">
        <v>4</v>
      </c>
      <c r="H460" s="26">
        <v>3017.5</v>
      </c>
      <c r="I460" s="26">
        <v>2504.1</v>
      </c>
      <c r="J460" s="26">
        <v>2461.8000000000002</v>
      </c>
      <c r="K460" s="37">
        <v>105</v>
      </c>
      <c r="L460" s="14" t="s">
        <v>233</v>
      </c>
      <c r="M460" s="26">
        <v>8780925</v>
      </c>
      <c r="N460" s="26"/>
      <c r="O460" s="26"/>
      <c r="P460" s="26"/>
      <c r="Q460" s="26">
        <v>8780925</v>
      </c>
      <c r="R460" s="26"/>
      <c r="S460" s="14">
        <v>15143.38</v>
      </c>
      <c r="T460" s="14" t="s">
        <v>643</v>
      </c>
      <c r="U460" s="19">
        <v>6.53</v>
      </c>
      <c r="V460" s="297">
        <v>2022</v>
      </c>
      <c r="W460" s="276"/>
    </row>
    <row r="461" spans="1:23" ht="180" x14ac:dyDescent="0.2">
      <c r="A461" s="89">
        <v>119</v>
      </c>
      <c r="B461" s="185" t="s">
        <v>50</v>
      </c>
      <c r="C461" s="21">
        <v>1972</v>
      </c>
      <c r="D461" s="19"/>
      <c r="E461" s="21" t="s">
        <v>520</v>
      </c>
      <c r="F461" s="37">
        <v>9</v>
      </c>
      <c r="G461" s="37">
        <v>1</v>
      </c>
      <c r="H461" s="26">
        <v>2573.1999999999998</v>
      </c>
      <c r="I461" s="26">
        <v>2300.5</v>
      </c>
      <c r="J461" s="26">
        <v>2225.9</v>
      </c>
      <c r="K461" s="37">
        <v>114</v>
      </c>
      <c r="L461" s="14" t="s">
        <v>255</v>
      </c>
      <c r="M461" s="26">
        <v>9884140</v>
      </c>
      <c r="N461" s="26"/>
      <c r="O461" s="26"/>
      <c r="P461" s="26"/>
      <c r="Q461" s="26">
        <v>9884140</v>
      </c>
      <c r="R461" s="26"/>
      <c r="S461" s="14">
        <v>15143.38</v>
      </c>
      <c r="T461" s="14" t="s">
        <v>643</v>
      </c>
      <c r="U461" s="19">
        <v>6.53</v>
      </c>
      <c r="V461" s="297">
        <v>2022</v>
      </c>
      <c r="W461" s="276"/>
    </row>
    <row r="462" spans="1:23" ht="111.75" customHeight="1" x14ac:dyDescent="0.2">
      <c r="A462" s="89">
        <v>120</v>
      </c>
      <c r="B462" s="185" t="s">
        <v>51</v>
      </c>
      <c r="C462" s="21">
        <v>1972</v>
      </c>
      <c r="D462" s="19"/>
      <c r="E462" s="21" t="s">
        <v>520</v>
      </c>
      <c r="F462" s="37">
        <v>5</v>
      </c>
      <c r="G462" s="37">
        <v>4</v>
      </c>
      <c r="H462" s="26">
        <v>2874.2</v>
      </c>
      <c r="I462" s="26">
        <v>2642.2</v>
      </c>
      <c r="J462" s="26">
        <v>2203.9</v>
      </c>
      <c r="K462" s="37">
        <v>129</v>
      </c>
      <c r="L462" s="14" t="s">
        <v>234</v>
      </c>
      <c r="M462" s="26">
        <v>8363922</v>
      </c>
      <c r="N462" s="26"/>
      <c r="O462" s="26"/>
      <c r="P462" s="26"/>
      <c r="Q462" s="26">
        <v>8363922</v>
      </c>
      <c r="R462" s="26"/>
      <c r="S462" s="14">
        <v>15143.38</v>
      </c>
      <c r="T462" s="14" t="s">
        <v>643</v>
      </c>
      <c r="U462" s="19">
        <v>6.53</v>
      </c>
      <c r="V462" s="297">
        <v>2022</v>
      </c>
      <c r="W462" s="276"/>
    </row>
    <row r="463" spans="1:23" ht="45" x14ac:dyDescent="0.2">
      <c r="A463" s="89">
        <v>121</v>
      </c>
      <c r="B463" s="205" t="s">
        <v>52</v>
      </c>
      <c r="C463" s="206">
        <v>1972</v>
      </c>
      <c r="D463" s="207"/>
      <c r="E463" s="208" t="s">
        <v>520</v>
      </c>
      <c r="F463" s="324">
        <v>9</v>
      </c>
      <c r="G463" s="324">
        <v>1</v>
      </c>
      <c r="H463" s="208">
        <v>2634.3</v>
      </c>
      <c r="I463" s="208">
        <v>2364.3000000000002</v>
      </c>
      <c r="J463" s="208">
        <v>2331.6999999999998</v>
      </c>
      <c r="K463" s="209">
        <v>98</v>
      </c>
      <c r="L463" s="209" t="s">
        <v>548</v>
      </c>
      <c r="M463" s="210">
        <v>709800</v>
      </c>
      <c r="N463" s="26"/>
      <c r="O463" s="26"/>
      <c r="P463" s="26"/>
      <c r="Q463" s="210">
        <v>709800</v>
      </c>
      <c r="R463" s="26"/>
      <c r="S463" s="14">
        <v>15143.38</v>
      </c>
      <c r="T463" s="14" t="s">
        <v>643</v>
      </c>
      <c r="U463" s="19">
        <v>6.53</v>
      </c>
      <c r="V463" s="297">
        <v>2022</v>
      </c>
      <c r="W463" s="276"/>
    </row>
    <row r="464" spans="1:23" ht="105" x14ac:dyDescent="0.2">
      <c r="A464" s="89">
        <v>122</v>
      </c>
      <c r="B464" s="205" t="s">
        <v>53</v>
      </c>
      <c r="C464" s="206">
        <v>1973</v>
      </c>
      <c r="D464" s="208"/>
      <c r="E464" s="208" t="s">
        <v>520</v>
      </c>
      <c r="F464" s="324">
        <v>5</v>
      </c>
      <c r="G464" s="324">
        <v>4</v>
      </c>
      <c r="H464" s="208">
        <v>4244.3999999999996</v>
      </c>
      <c r="I464" s="208">
        <v>3952.4</v>
      </c>
      <c r="J464" s="208">
        <v>3770.8</v>
      </c>
      <c r="K464" s="209">
        <v>134</v>
      </c>
      <c r="L464" s="209" t="s">
        <v>152</v>
      </c>
      <c r="M464" s="210">
        <v>12351203.999999998</v>
      </c>
      <c r="N464" s="26"/>
      <c r="O464" s="26"/>
      <c r="P464" s="26"/>
      <c r="Q464" s="210">
        <v>12351203.999999998</v>
      </c>
      <c r="R464" s="26"/>
      <c r="S464" s="14">
        <v>15143.38</v>
      </c>
      <c r="T464" s="14" t="s">
        <v>643</v>
      </c>
      <c r="U464" s="19">
        <v>6.53</v>
      </c>
      <c r="V464" s="297">
        <v>2022</v>
      </c>
      <c r="W464" s="276"/>
    </row>
    <row r="465" spans="1:23" ht="60" x14ac:dyDescent="0.2">
      <c r="A465" s="89">
        <v>123</v>
      </c>
      <c r="B465" s="205" t="s">
        <v>54</v>
      </c>
      <c r="C465" s="206">
        <v>1971</v>
      </c>
      <c r="D465" s="208"/>
      <c r="E465" s="208" t="s">
        <v>520</v>
      </c>
      <c r="F465" s="324">
        <v>5</v>
      </c>
      <c r="G465" s="324">
        <v>3</v>
      </c>
      <c r="H465" s="208">
        <v>4067.7</v>
      </c>
      <c r="I465" s="208">
        <v>3379.1</v>
      </c>
      <c r="J465" s="208">
        <v>2882.5</v>
      </c>
      <c r="K465" s="209">
        <v>176</v>
      </c>
      <c r="L465" s="209" t="s">
        <v>563</v>
      </c>
      <c r="M465" s="210">
        <v>10361078</v>
      </c>
      <c r="N465" s="26"/>
      <c r="O465" s="26"/>
      <c r="P465" s="26"/>
      <c r="Q465" s="210">
        <v>10361078</v>
      </c>
      <c r="R465" s="26"/>
      <c r="S465" s="14">
        <v>15143.38</v>
      </c>
      <c r="T465" s="14" t="s">
        <v>643</v>
      </c>
      <c r="U465" s="19">
        <v>6.53</v>
      </c>
      <c r="V465" s="297">
        <v>2022</v>
      </c>
      <c r="W465" s="276"/>
    </row>
    <row r="466" spans="1:23" ht="45" x14ac:dyDescent="0.2">
      <c r="A466" s="89">
        <v>124</v>
      </c>
      <c r="B466" s="205" t="s">
        <v>55</v>
      </c>
      <c r="C466" s="206">
        <v>1973</v>
      </c>
      <c r="D466" s="208"/>
      <c r="E466" s="208" t="s">
        <v>553</v>
      </c>
      <c r="F466" s="324">
        <v>9</v>
      </c>
      <c r="G466" s="324">
        <v>1</v>
      </c>
      <c r="H466" s="208">
        <v>2847.9</v>
      </c>
      <c r="I466" s="208">
        <v>2588.9</v>
      </c>
      <c r="J466" s="208">
        <v>2440</v>
      </c>
      <c r="K466" s="209">
        <v>83</v>
      </c>
      <c r="L466" s="209" t="s">
        <v>558</v>
      </c>
      <c r="M466" s="210">
        <v>6396660</v>
      </c>
      <c r="N466" s="26"/>
      <c r="O466" s="26"/>
      <c r="P466" s="26"/>
      <c r="Q466" s="210">
        <v>6396660</v>
      </c>
      <c r="R466" s="26"/>
      <c r="S466" s="14">
        <v>15143.38</v>
      </c>
      <c r="T466" s="14" t="s">
        <v>643</v>
      </c>
      <c r="U466" s="19">
        <v>6.53</v>
      </c>
      <c r="V466" s="297">
        <v>2022</v>
      </c>
      <c r="W466" s="276"/>
    </row>
    <row r="467" spans="1:23" ht="60" x14ac:dyDescent="0.2">
      <c r="A467" s="89">
        <v>125</v>
      </c>
      <c r="B467" s="205" t="s">
        <v>1203</v>
      </c>
      <c r="C467" s="206">
        <v>1971</v>
      </c>
      <c r="D467" s="208"/>
      <c r="E467" s="208" t="s">
        <v>520</v>
      </c>
      <c r="F467" s="324">
        <v>9</v>
      </c>
      <c r="G467" s="324">
        <v>1</v>
      </c>
      <c r="H467" s="208">
        <v>2419.3000000000002</v>
      </c>
      <c r="I467" s="208">
        <v>2166.3000000000002</v>
      </c>
      <c r="J467" s="208">
        <v>2046.1</v>
      </c>
      <c r="K467" s="209">
        <v>98</v>
      </c>
      <c r="L467" s="209" t="s">
        <v>602</v>
      </c>
      <c r="M467" s="210">
        <v>2008019</v>
      </c>
      <c r="N467" s="26"/>
      <c r="O467" s="26"/>
      <c r="P467" s="26"/>
      <c r="Q467" s="210">
        <v>2008019</v>
      </c>
      <c r="R467" s="26"/>
      <c r="S467" s="14">
        <v>15143.38</v>
      </c>
      <c r="T467" s="14" t="s">
        <v>643</v>
      </c>
      <c r="U467" s="19">
        <v>6.53</v>
      </c>
      <c r="V467" s="297">
        <v>2022</v>
      </c>
      <c r="W467" s="276"/>
    </row>
    <row r="468" spans="1:23" ht="90" x14ac:dyDescent="0.2">
      <c r="A468" s="89">
        <v>126</v>
      </c>
      <c r="B468" s="205" t="s">
        <v>56</v>
      </c>
      <c r="C468" s="206">
        <v>1972</v>
      </c>
      <c r="D468" s="208"/>
      <c r="E468" s="208" t="s">
        <v>520</v>
      </c>
      <c r="F468" s="324">
        <v>4</v>
      </c>
      <c r="G468" s="324">
        <v>2</v>
      </c>
      <c r="H468" s="208">
        <v>2849</v>
      </c>
      <c r="I468" s="208">
        <v>2215</v>
      </c>
      <c r="J468" s="208">
        <v>2092.6</v>
      </c>
      <c r="K468" s="209">
        <v>134</v>
      </c>
      <c r="L468" s="209" t="s">
        <v>235</v>
      </c>
      <c r="M468" s="210">
        <v>8689450</v>
      </c>
      <c r="N468" s="26"/>
      <c r="O468" s="26"/>
      <c r="P468" s="26"/>
      <c r="Q468" s="210">
        <v>8689450</v>
      </c>
      <c r="R468" s="26"/>
      <c r="S468" s="14">
        <v>15143.38</v>
      </c>
      <c r="T468" s="14" t="s">
        <v>643</v>
      </c>
      <c r="U468" s="19">
        <v>6.53</v>
      </c>
      <c r="V468" s="297">
        <v>2022</v>
      </c>
      <c r="W468" s="276"/>
    </row>
    <row r="469" spans="1:23" ht="45" x14ac:dyDescent="0.2">
      <c r="A469" s="89">
        <v>127</v>
      </c>
      <c r="B469" s="205" t="s">
        <v>57</v>
      </c>
      <c r="C469" s="206">
        <v>1971</v>
      </c>
      <c r="D469" s="208"/>
      <c r="E469" s="208" t="s">
        <v>520</v>
      </c>
      <c r="F469" s="324">
        <v>5</v>
      </c>
      <c r="G469" s="324">
        <v>4</v>
      </c>
      <c r="H469" s="208">
        <v>3683.1</v>
      </c>
      <c r="I469" s="208">
        <v>3410.1</v>
      </c>
      <c r="J469" s="208">
        <v>3202.3</v>
      </c>
      <c r="K469" s="209">
        <v>192</v>
      </c>
      <c r="L469" s="209" t="s">
        <v>617</v>
      </c>
      <c r="M469" s="210">
        <v>1694226</v>
      </c>
      <c r="N469" s="26"/>
      <c r="O469" s="26"/>
      <c r="P469" s="26"/>
      <c r="Q469" s="210">
        <v>1694226</v>
      </c>
      <c r="R469" s="26"/>
      <c r="S469" s="14">
        <v>15143.38</v>
      </c>
      <c r="T469" s="14" t="s">
        <v>643</v>
      </c>
      <c r="U469" s="19">
        <v>6.53</v>
      </c>
      <c r="V469" s="297">
        <v>2022</v>
      </c>
      <c r="W469" s="276"/>
    </row>
    <row r="470" spans="1:23" ht="90" x14ac:dyDescent="0.2">
      <c r="A470" s="89">
        <v>128</v>
      </c>
      <c r="B470" s="205" t="s">
        <v>58</v>
      </c>
      <c r="C470" s="206">
        <v>1971</v>
      </c>
      <c r="D470" s="208"/>
      <c r="E470" s="208" t="s">
        <v>520</v>
      </c>
      <c r="F470" s="324">
        <v>5</v>
      </c>
      <c r="G470" s="324">
        <v>1</v>
      </c>
      <c r="H470" s="208">
        <v>3843.2</v>
      </c>
      <c r="I470" s="208">
        <v>3717.2</v>
      </c>
      <c r="J470" s="208">
        <v>3293.6</v>
      </c>
      <c r="K470" s="209">
        <v>225</v>
      </c>
      <c r="L470" s="209" t="s">
        <v>236</v>
      </c>
      <c r="M470" s="210">
        <v>11721760</v>
      </c>
      <c r="N470" s="26"/>
      <c r="O470" s="26"/>
      <c r="P470" s="26"/>
      <c r="Q470" s="210">
        <v>11721760</v>
      </c>
      <c r="R470" s="26"/>
      <c r="S470" s="14">
        <v>15143.38</v>
      </c>
      <c r="T470" s="14" t="s">
        <v>643</v>
      </c>
      <c r="U470" s="19">
        <v>6.53</v>
      </c>
      <c r="V470" s="297">
        <v>2022</v>
      </c>
      <c r="W470" s="276"/>
    </row>
    <row r="471" spans="1:23" ht="105" x14ac:dyDescent="0.2">
      <c r="A471" s="89">
        <v>129</v>
      </c>
      <c r="B471" s="205" t="s">
        <v>59</v>
      </c>
      <c r="C471" s="206">
        <v>1974</v>
      </c>
      <c r="D471" s="208"/>
      <c r="E471" s="208" t="s">
        <v>553</v>
      </c>
      <c r="F471" s="324">
        <v>5</v>
      </c>
      <c r="G471" s="324">
        <v>6</v>
      </c>
      <c r="H471" s="208">
        <v>3364.5</v>
      </c>
      <c r="I471" s="208">
        <v>3022.5</v>
      </c>
      <c r="J471" s="208">
        <v>2696.2</v>
      </c>
      <c r="K471" s="209">
        <v>166</v>
      </c>
      <c r="L471" s="209" t="s">
        <v>237</v>
      </c>
      <c r="M471" s="210">
        <v>9947230</v>
      </c>
      <c r="N471" s="26"/>
      <c r="O471" s="26"/>
      <c r="P471" s="26"/>
      <c r="Q471" s="210">
        <v>9947230</v>
      </c>
      <c r="R471" s="26"/>
      <c r="S471" s="14">
        <v>15143.38</v>
      </c>
      <c r="T471" s="14" t="s">
        <v>643</v>
      </c>
      <c r="U471" s="19">
        <v>6.53</v>
      </c>
      <c r="V471" s="297">
        <v>2022</v>
      </c>
      <c r="W471" s="276"/>
    </row>
    <row r="472" spans="1:23" ht="105" x14ac:dyDescent="0.2">
      <c r="A472" s="89">
        <v>130</v>
      </c>
      <c r="B472" s="205" t="s">
        <v>60</v>
      </c>
      <c r="C472" s="206">
        <v>1973</v>
      </c>
      <c r="D472" s="208"/>
      <c r="E472" s="208" t="s">
        <v>553</v>
      </c>
      <c r="F472" s="324">
        <v>5</v>
      </c>
      <c r="G472" s="324">
        <v>5</v>
      </c>
      <c r="H472" s="208">
        <v>4208.3</v>
      </c>
      <c r="I472" s="208">
        <v>3814.3</v>
      </c>
      <c r="J472" s="208">
        <v>3430.4</v>
      </c>
      <c r="K472" s="209">
        <v>210</v>
      </c>
      <c r="L472" s="209" t="s">
        <v>84</v>
      </c>
      <c r="M472" s="210">
        <v>12246153</v>
      </c>
      <c r="N472" s="26"/>
      <c r="O472" s="26"/>
      <c r="P472" s="26"/>
      <c r="Q472" s="210">
        <v>12246153</v>
      </c>
      <c r="R472" s="26"/>
      <c r="S472" s="14">
        <v>15143.38</v>
      </c>
      <c r="T472" s="14" t="s">
        <v>433</v>
      </c>
      <c r="U472" s="210">
        <v>12246153</v>
      </c>
      <c r="V472" s="310">
        <v>2022</v>
      </c>
      <c r="W472" s="291"/>
    </row>
    <row r="473" spans="1:23" ht="60" x14ac:dyDescent="0.2">
      <c r="A473" s="89">
        <v>131</v>
      </c>
      <c r="B473" s="205" t="s">
        <v>61</v>
      </c>
      <c r="C473" s="206">
        <v>1973</v>
      </c>
      <c r="D473" s="208"/>
      <c r="E473" s="208" t="s">
        <v>553</v>
      </c>
      <c r="F473" s="324">
        <v>5</v>
      </c>
      <c r="G473" s="324">
        <v>6</v>
      </c>
      <c r="H473" s="208">
        <v>3342.5</v>
      </c>
      <c r="I473" s="209">
        <v>2995.5</v>
      </c>
      <c r="J473" s="209">
        <v>2791.3</v>
      </c>
      <c r="K473" s="209">
        <v>156</v>
      </c>
      <c r="L473" s="209" t="s">
        <v>592</v>
      </c>
      <c r="M473" s="210">
        <v>8657075</v>
      </c>
      <c r="N473" s="26"/>
      <c r="O473" s="26"/>
      <c r="P473" s="26"/>
      <c r="Q473" s="210">
        <v>8657075</v>
      </c>
      <c r="R473" s="26"/>
      <c r="S473" s="14">
        <v>15143.38</v>
      </c>
      <c r="T473" s="14" t="s">
        <v>433</v>
      </c>
      <c r="U473" s="210">
        <v>8657075</v>
      </c>
      <c r="V473" s="310">
        <v>2022</v>
      </c>
      <c r="W473" s="291"/>
    </row>
    <row r="474" spans="1:23" ht="45" x14ac:dyDescent="0.2">
      <c r="A474" s="89">
        <v>132</v>
      </c>
      <c r="B474" s="205" t="s">
        <v>62</v>
      </c>
      <c r="C474" s="206">
        <v>1964</v>
      </c>
      <c r="D474" s="208"/>
      <c r="E474" s="208" t="s">
        <v>520</v>
      </c>
      <c r="F474" s="324">
        <v>4</v>
      </c>
      <c r="G474" s="324">
        <v>4</v>
      </c>
      <c r="H474" s="208">
        <v>2725.7</v>
      </c>
      <c r="I474" s="211">
        <v>2522.6999999999998</v>
      </c>
      <c r="J474" s="211">
        <v>2338.1999999999998</v>
      </c>
      <c r="K474" s="209">
        <v>144</v>
      </c>
      <c r="L474" s="209" t="s">
        <v>606</v>
      </c>
      <c r="M474" s="210">
        <v>4361120</v>
      </c>
      <c r="N474" s="26"/>
      <c r="O474" s="26"/>
      <c r="P474" s="26"/>
      <c r="Q474" s="210">
        <v>4361120</v>
      </c>
      <c r="R474" s="26"/>
      <c r="S474" s="14">
        <v>15143.38</v>
      </c>
      <c r="T474" s="14" t="s">
        <v>643</v>
      </c>
      <c r="U474" s="19">
        <v>6.53</v>
      </c>
      <c r="V474" s="297">
        <v>2022</v>
      </c>
      <c r="W474" s="276"/>
    </row>
    <row r="475" spans="1:23" ht="75" x14ac:dyDescent="0.2">
      <c r="A475" s="89">
        <v>133</v>
      </c>
      <c r="B475" s="205" t="s">
        <v>63</v>
      </c>
      <c r="C475" s="206">
        <v>1964</v>
      </c>
      <c r="D475" s="208"/>
      <c r="E475" s="208" t="s">
        <v>520</v>
      </c>
      <c r="F475" s="324">
        <v>5</v>
      </c>
      <c r="G475" s="324">
        <v>4</v>
      </c>
      <c r="H475" s="208">
        <v>3431.8</v>
      </c>
      <c r="I475" s="212">
        <v>3169.8</v>
      </c>
      <c r="J475" s="212">
        <v>2886</v>
      </c>
      <c r="K475" s="212">
        <v>175</v>
      </c>
      <c r="L475" s="209" t="s">
        <v>1095</v>
      </c>
      <c r="M475" s="210">
        <v>11588253</v>
      </c>
      <c r="N475" s="26"/>
      <c r="O475" s="26"/>
      <c r="P475" s="26"/>
      <c r="Q475" s="210">
        <v>11588253</v>
      </c>
      <c r="R475" s="26"/>
      <c r="S475" s="14">
        <v>15143.38</v>
      </c>
      <c r="T475" s="14" t="s">
        <v>91</v>
      </c>
      <c r="U475" s="19">
        <v>6.53</v>
      </c>
      <c r="V475" s="297">
        <v>2022</v>
      </c>
      <c r="W475" s="276"/>
    </row>
    <row r="476" spans="1:23" ht="60" x14ac:dyDescent="0.2">
      <c r="A476" s="89">
        <v>134</v>
      </c>
      <c r="B476" s="205" t="s">
        <v>735</v>
      </c>
      <c r="C476" s="206">
        <v>1963</v>
      </c>
      <c r="D476" s="208"/>
      <c r="E476" s="208" t="s">
        <v>520</v>
      </c>
      <c r="F476" s="324">
        <v>4</v>
      </c>
      <c r="G476" s="325">
        <v>4</v>
      </c>
      <c r="H476" s="213">
        <v>2747.1</v>
      </c>
      <c r="I476" s="214">
        <v>2547.1</v>
      </c>
      <c r="J476" s="214">
        <v>2388.6</v>
      </c>
      <c r="K476" s="214">
        <v>158</v>
      </c>
      <c r="L476" s="214" t="s">
        <v>581</v>
      </c>
      <c r="M476" s="210">
        <v>5659026</v>
      </c>
      <c r="N476" s="26"/>
      <c r="O476" s="26"/>
      <c r="P476" s="26"/>
      <c r="Q476" s="210">
        <v>5659026</v>
      </c>
      <c r="R476" s="26"/>
      <c r="S476" s="14">
        <v>15143.38</v>
      </c>
      <c r="T476" s="14" t="s">
        <v>643</v>
      </c>
      <c r="U476" s="19">
        <v>6.53</v>
      </c>
      <c r="V476" s="297">
        <v>2022</v>
      </c>
      <c r="W476" s="276"/>
    </row>
    <row r="477" spans="1:23" ht="90" x14ac:dyDescent="0.2">
      <c r="A477" s="89">
        <v>135</v>
      </c>
      <c r="B477" s="215" t="s">
        <v>227</v>
      </c>
      <c r="C477" s="216">
        <v>1965</v>
      </c>
      <c r="D477" s="213"/>
      <c r="E477" s="213" t="s">
        <v>520</v>
      </c>
      <c r="F477" s="325">
        <v>5</v>
      </c>
      <c r="G477" s="325">
        <v>6</v>
      </c>
      <c r="H477" s="213">
        <v>5053.5</v>
      </c>
      <c r="I477" s="213">
        <v>4659.5</v>
      </c>
      <c r="J477" s="214">
        <v>4128.5</v>
      </c>
      <c r="K477" s="214">
        <v>227</v>
      </c>
      <c r="L477" s="209" t="s">
        <v>238</v>
      </c>
      <c r="M477" s="210">
        <v>15413175</v>
      </c>
      <c r="N477" s="26"/>
      <c r="O477" s="26"/>
      <c r="P477" s="26"/>
      <c r="Q477" s="210">
        <v>15413175</v>
      </c>
      <c r="R477" s="26"/>
      <c r="S477" s="14">
        <v>15143.38</v>
      </c>
      <c r="T477" s="14" t="s">
        <v>643</v>
      </c>
      <c r="U477" s="19">
        <v>6.53</v>
      </c>
      <c r="V477" s="298">
        <v>2022</v>
      </c>
      <c r="W477" s="276"/>
    </row>
    <row r="478" spans="1:23" x14ac:dyDescent="0.2">
      <c r="A478" s="134"/>
      <c r="B478" s="108" t="s">
        <v>407</v>
      </c>
      <c r="C478" s="14"/>
      <c r="D478" s="14"/>
      <c r="E478" s="14"/>
      <c r="F478" s="37"/>
      <c r="G478" s="37"/>
      <c r="H478" s="27">
        <f>SUM(H450:H477)</f>
        <v>95367.98000000001</v>
      </c>
      <c r="I478" s="27">
        <f t="shared" ref="I478:Q478" si="33">SUM(I450:I477)</f>
        <v>86577.08</v>
      </c>
      <c r="J478" s="27">
        <f t="shared" si="33"/>
        <v>74148.78</v>
      </c>
      <c r="K478" s="28">
        <f t="shared" si="33"/>
        <v>4307</v>
      </c>
      <c r="L478" s="27"/>
      <c r="M478" s="27">
        <f t="shared" si="33"/>
        <v>220542269.59999999</v>
      </c>
      <c r="N478" s="27"/>
      <c r="O478" s="27"/>
      <c r="P478" s="27"/>
      <c r="Q478" s="27">
        <f t="shared" si="33"/>
        <v>220542269.59999999</v>
      </c>
      <c r="R478" s="20">
        <f>M478/I478</f>
        <v>2547.3516732142039</v>
      </c>
      <c r="S478" s="136"/>
      <c r="T478" s="141"/>
      <c r="U478" s="301"/>
      <c r="V478" s="302"/>
      <c r="W478" s="284"/>
    </row>
    <row r="479" spans="1:23" ht="14.25" customHeight="1" x14ac:dyDescent="0.2">
      <c r="A479" s="340" t="s">
        <v>618</v>
      </c>
      <c r="B479" s="340"/>
      <c r="C479" s="340"/>
      <c r="D479" s="340"/>
      <c r="E479" s="340"/>
      <c r="F479" s="340"/>
      <c r="G479" s="340"/>
      <c r="H479" s="340"/>
      <c r="I479" s="340"/>
      <c r="J479" s="340"/>
      <c r="K479" s="340"/>
      <c r="L479" s="340"/>
      <c r="M479" s="340"/>
      <c r="N479" s="340"/>
      <c r="O479" s="340"/>
      <c r="P479" s="340"/>
      <c r="Q479" s="340"/>
      <c r="R479" s="340"/>
      <c r="S479" s="340"/>
      <c r="T479" s="340"/>
      <c r="U479" s="340"/>
      <c r="V479" s="299"/>
      <c r="W479" s="275"/>
    </row>
    <row r="480" spans="1:23" ht="45" x14ac:dyDescent="0.2">
      <c r="A480" s="89">
        <v>136</v>
      </c>
      <c r="B480" s="60" t="s">
        <v>462</v>
      </c>
      <c r="C480" s="160">
        <v>1987</v>
      </c>
      <c r="D480" s="160"/>
      <c r="E480" s="160" t="s">
        <v>520</v>
      </c>
      <c r="F480" s="162">
        <v>2</v>
      </c>
      <c r="G480" s="162">
        <v>2</v>
      </c>
      <c r="H480" s="160">
        <v>614.69000000000005</v>
      </c>
      <c r="I480" s="160">
        <v>566.51</v>
      </c>
      <c r="J480" s="160">
        <v>566.51</v>
      </c>
      <c r="K480" s="160">
        <v>14</v>
      </c>
      <c r="L480" s="160" t="s">
        <v>548</v>
      </c>
      <c r="M480" s="33">
        <v>1406080</v>
      </c>
      <c r="N480" s="60"/>
      <c r="O480" s="60"/>
      <c r="P480" s="60"/>
      <c r="Q480" s="33">
        <v>1406080</v>
      </c>
      <c r="R480" s="19">
        <f t="shared" ref="R480:R486" si="34">M480/I480</f>
        <v>2482.0038481227161</v>
      </c>
      <c r="S480" s="14">
        <v>15143.38</v>
      </c>
      <c r="T480" s="160" t="s">
        <v>643</v>
      </c>
      <c r="U480" s="19">
        <v>6.53</v>
      </c>
      <c r="V480" s="297">
        <v>2022</v>
      </c>
      <c r="W480" s="276"/>
    </row>
    <row r="481" spans="1:23" ht="75" x14ac:dyDescent="0.2">
      <c r="A481" s="89">
        <v>137</v>
      </c>
      <c r="B481" s="60" t="s">
        <v>1040</v>
      </c>
      <c r="C481" s="160">
        <v>1975</v>
      </c>
      <c r="D481" s="160"/>
      <c r="E481" s="160" t="s">
        <v>520</v>
      </c>
      <c r="F481" s="162">
        <v>2</v>
      </c>
      <c r="G481" s="162">
        <v>2</v>
      </c>
      <c r="H481" s="160">
        <v>617.25</v>
      </c>
      <c r="I481" s="160">
        <v>568.85</v>
      </c>
      <c r="J481" s="160">
        <v>568.85</v>
      </c>
      <c r="K481" s="160">
        <v>25</v>
      </c>
      <c r="L481" s="160" t="s">
        <v>562</v>
      </c>
      <c r="M481" s="33">
        <v>893635</v>
      </c>
      <c r="N481" s="60"/>
      <c r="O481" s="60"/>
      <c r="P481" s="60"/>
      <c r="Q481" s="33">
        <v>893635</v>
      </c>
      <c r="R481" s="19">
        <f t="shared" si="34"/>
        <v>1570.950162608772</v>
      </c>
      <c r="S481" s="14">
        <v>15143.38</v>
      </c>
      <c r="T481" s="160" t="s">
        <v>643</v>
      </c>
      <c r="U481" s="19">
        <v>6.53</v>
      </c>
      <c r="V481" s="297">
        <v>2022</v>
      </c>
      <c r="W481" s="276"/>
    </row>
    <row r="482" spans="1:23" ht="60" x14ac:dyDescent="0.2">
      <c r="A482" s="89">
        <v>138</v>
      </c>
      <c r="B482" s="60" t="s">
        <v>737</v>
      </c>
      <c r="C482" s="160">
        <v>1974</v>
      </c>
      <c r="D482" s="160"/>
      <c r="E482" s="160" t="s">
        <v>520</v>
      </c>
      <c r="F482" s="162">
        <v>5</v>
      </c>
      <c r="G482" s="162">
        <v>4</v>
      </c>
      <c r="H482" s="162">
        <v>3359.12</v>
      </c>
      <c r="I482" s="162">
        <v>3117.82</v>
      </c>
      <c r="J482" s="160">
        <v>3000.82</v>
      </c>
      <c r="K482" s="160">
        <v>129</v>
      </c>
      <c r="L482" s="160" t="s">
        <v>445</v>
      </c>
      <c r="M482" s="33">
        <v>2699077</v>
      </c>
      <c r="N482" s="60"/>
      <c r="O482" s="60"/>
      <c r="P482" s="60"/>
      <c r="Q482" s="33">
        <v>2699077</v>
      </c>
      <c r="R482" s="19">
        <f t="shared" si="34"/>
        <v>865.6936577480418</v>
      </c>
      <c r="S482" s="14">
        <v>15143.38</v>
      </c>
      <c r="T482" s="160" t="s">
        <v>643</v>
      </c>
      <c r="U482" s="19">
        <v>6.53</v>
      </c>
      <c r="V482" s="297">
        <v>2022</v>
      </c>
      <c r="W482" s="276"/>
    </row>
    <row r="483" spans="1:23" ht="45" x14ac:dyDescent="0.2">
      <c r="A483" s="89">
        <v>139</v>
      </c>
      <c r="B483" s="60" t="s">
        <v>1041</v>
      </c>
      <c r="C483" s="160">
        <v>1979</v>
      </c>
      <c r="D483" s="160"/>
      <c r="E483" s="160" t="s">
        <v>520</v>
      </c>
      <c r="F483" s="162">
        <v>5</v>
      </c>
      <c r="G483" s="162">
        <v>6</v>
      </c>
      <c r="H483" s="160">
        <v>4886.3100000000004</v>
      </c>
      <c r="I483" s="160">
        <v>4242.71</v>
      </c>
      <c r="J483" s="160">
        <v>4242.71</v>
      </c>
      <c r="K483" s="160">
        <v>157</v>
      </c>
      <c r="L483" s="160" t="s">
        <v>548</v>
      </c>
      <c r="M483" s="33">
        <v>2497040</v>
      </c>
      <c r="N483" s="60"/>
      <c r="O483" s="60"/>
      <c r="P483" s="60"/>
      <c r="Q483" s="33">
        <v>2497040</v>
      </c>
      <c r="R483" s="19">
        <f t="shared" si="34"/>
        <v>588.54835706423489</v>
      </c>
      <c r="S483" s="14">
        <v>15143.38</v>
      </c>
      <c r="T483" s="160" t="s">
        <v>643</v>
      </c>
      <c r="U483" s="19">
        <v>6.53</v>
      </c>
      <c r="V483" s="297">
        <v>2022</v>
      </c>
      <c r="W483" s="276"/>
    </row>
    <row r="484" spans="1:23" ht="60" x14ac:dyDescent="0.2">
      <c r="A484" s="89">
        <v>140</v>
      </c>
      <c r="B484" s="60" t="s">
        <v>157</v>
      </c>
      <c r="C484" s="160">
        <v>1976</v>
      </c>
      <c r="D484" s="160"/>
      <c r="E484" s="160" t="s">
        <v>553</v>
      </c>
      <c r="F484" s="162">
        <v>5</v>
      </c>
      <c r="G484" s="162">
        <v>4</v>
      </c>
      <c r="H484" s="160">
        <v>2957.33</v>
      </c>
      <c r="I484" s="160">
        <v>2657.33</v>
      </c>
      <c r="J484" s="160">
        <v>2657.33</v>
      </c>
      <c r="K484" s="160">
        <v>109</v>
      </c>
      <c r="L484" s="160" t="s">
        <v>1044</v>
      </c>
      <c r="M484" s="33">
        <v>5120922</v>
      </c>
      <c r="N484" s="60"/>
      <c r="O484" s="60"/>
      <c r="P484" s="60"/>
      <c r="Q484" s="33">
        <v>5120922</v>
      </c>
      <c r="R484" s="19">
        <f t="shared" si="34"/>
        <v>1927.0929843113202</v>
      </c>
      <c r="S484" s="14">
        <v>15143.38</v>
      </c>
      <c r="T484" s="160" t="s">
        <v>643</v>
      </c>
      <c r="U484" s="19">
        <v>6.53</v>
      </c>
      <c r="V484" s="297">
        <v>2022</v>
      </c>
      <c r="W484" s="276"/>
    </row>
    <row r="485" spans="1:23" ht="45" x14ac:dyDescent="0.2">
      <c r="A485" s="89">
        <v>141</v>
      </c>
      <c r="B485" s="60" t="s">
        <v>158</v>
      </c>
      <c r="C485" s="160">
        <v>1975</v>
      </c>
      <c r="D485" s="160">
        <v>2008</v>
      </c>
      <c r="E485" s="160" t="s">
        <v>520</v>
      </c>
      <c r="F485" s="162">
        <v>5</v>
      </c>
      <c r="G485" s="162">
        <v>4</v>
      </c>
      <c r="H485" s="160">
        <v>3406.75</v>
      </c>
      <c r="I485" s="160">
        <v>2980.65</v>
      </c>
      <c r="J485" s="160">
        <v>2980.65</v>
      </c>
      <c r="K485" s="160">
        <v>133</v>
      </c>
      <c r="L485" s="160" t="s">
        <v>560</v>
      </c>
      <c r="M485" s="33">
        <v>4528652</v>
      </c>
      <c r="N485" s="60"/>
      <c r="O485" s="60"/>
      <c r="P485" s="60"/>
      <c r="Q485" s="33">
        <v>4528652</v>
      </c>
      <c r="R485" s="19">
        <f t="shared" si="34"/>
        <v>1519.3504772448962</v>
      </c>
      <c r="S485" s="14">
        <v>15143.38</v>
      </c>
      <c r="T485" s="160" t="s">
        <v>643</v>
      </c>
      <c r="U485" s="19">
        <v>6.53</v>
      </c>
      <c r="V485" s="297">
        <v>2022</v>
      </c>
      <c r="W485" s="276"/>
    </row>
    <row r="486" spans="1:23" x14ac:dyDescent="0.2">
      <c r="A486" s="89"/>
      <c r="B486" s="108" t="s">
        <v>313</v>
      </c>
      <c r="C486" s="78"/>
      <c r="D486" s="78"/>
      <c r="E486" s="79"/>
      <c r="F486" s="326"/>
      <c r="G486" s="326"/>
      <c r="H486" s="74">
        <f>SUM(H480:H485)</f>
        <v>15841.449999999999</v>
      </c>
      <c r="I486" s="74">
        <f>SUM(I480:I485)</f>
        <v>14133.869999999999</v>
      </c>
      <c r="J486" s="74">
        <f>SUM(J480:J485)</f>
        <v>14016.869999999999</v>
      </c>
      <c r="K486" s="147">
        <f>SUM(K480:K485)</f>
        <v>567</v>
      </c>
      <c r="L486" s="74"/>
      <c r="M486" s="74">
        <f>SUM(M480:M485)</f>
        <v>17145406</v>
      </c>
      <c r="N486" s="27"/>
      <c r="O486" s="27"/>
      <c r="P486" s="27"/>
      <c r="Q486" s="27">
        <f>SUM(Q480:Q485)</f>
        <v>17145406</v>
      </c>
      <c r="R486" s="20">
        <f t="shared" si="34"/>
        <v>1213.072286641946</v>
      </c>
      <c r="S486" s="136"/>
      <c r="T486" s="141"/>
      <c r="U486" s="301"/>
      <c r="V486" s="302"/>
      <c r="W486" s="284"/>
    </row>
    <row r="487" spans="1:23" ht="17.25" customHeight="1" x14ac:dyDescent="0.2">
      <c r="A487" s="340" t="s">
        <v>656</v>
      </c>
      <c r="B487" s="340"/>
      <c r="C487" s="340"/>
      <c r="D487" s="340"/>
      <c r="E487" s="340"/>
      <c r="F487" s="340"/>
      <c r="G487" s="340"/>
      <c r="H487" s="340"/>
      <c r="I487" s="340"/>
      <c r="J487" s="340"/>
      <c r="K487" s="340"/>
      <c r="L487" s="340"/>
      <c r="M487" s="340"/>
      <c r="N487" s="340"/>
      <c r="O487" s="340"/>
      <c r="P487" s="340"/>
      <c r="Q487" s="340"/>
      <c r="R487" s="340"/>
      <c r="S487" s="340"/>
      <c r="T487" s="340"/>
      <c r="U487" s="340"/>
      <c r="V487" s="299"/>
      <c r="W487" s="275"/>
    </row>
    <row r="488" spans="1:23" ht="109.5" customHeight="1" x14ac:dyDescent="0.2">
      <c r="A488" s="89">
        <v>142</v>
      </c>
      <c r="B488" s="60" t="s">
        <v>159</v>
      </c>
      <c r="C488" s="14">
        <v>1976</v>
      </c>
      <c r="D488" s="14"/>
      <c r="E488" s="21" t="s">
        <v>553</v>
      </c>
      <c r="F488" s="37">
        <v>9</v>
      </c>
      <c r="G488" s="37">
        <v>5</v>
      </c>
      <c r="H488" s="26">
        <v>10881.4</v>
      </c>
      <c r="I488" s="26">
        <v>9571.9</v>
      </c>
      <c r="J488" s="26">
        <v>9226.5</v>
      </c>
      <c r="K488" s="37">
        <v>525</v>
      </c>
      <c r="L488" s="14" t="s">
        <v>591</v>
      </c>
      <c r="M488" s="26">
        <v>27854229</v>
      </c>
      <c r="N488" s="170"/>
      <c r="O488" s="170"/>
      <c r="P488" s="170"/>
      <c r="Q488" s="26">
        <v>27854229</v>
      </c>
      <c r="R488" s="19">
        <f t="shared" ref="R488:R519" si="35">M488/I488</f>
        <v>2910</v>
      </c>
      <c r="S488" s="14">
        <v>15143.38</v>
      </c>
      <c r="T488" s="14" t="s">
        <v>643</v>
      </c>
      <c r="U488" s="19">
        <v>6.53</v>
      </c>
      <c r="V488" s="297">
        <v>2022</v>
      </c>
      <c r="W488" s="276"/>
    </row>
    <row r="489" spans="1:23" ht="90" x14ac:dyDescent="0.2">
      <c r="A489" s="89">
        <v>143</v>
      </c>
      <c r="B489" s="60" t="s">
        <v>160</v>
      </c>
      <c r="C489" s="14">
        <v>1987</v>
      </c>
      <c r="D489" s="14"/>
      <c r="E489" s="21" t="s">
        <v>520</v>
      </c>
      <c r="F489" s="37">
        <v>9</v>
      </c>
      <c r="G489" s="37">
        <v>8</v>
      </c>
      <c r="H489" s="26">
        <v>17914.2</v>
      </c>
      <c r="I489" s="26">
        <v>16090.7</v>
      </c>
      <c r="J489" s="26">
        <v>14972.93</v>
      </c>
      <c r="K489" s="37">
        <v>767</v>
      </c>
      <c r="L489" s="14" t="s">
        <v>383</v>
      </c>
      <c r="M489" s="26">
        <v>17280000</v>
      </c>
      <c r="N489" s="170"/>
      <c r="O489" s="170"/>
      <c r="P489" s="170"/>
      <c r="Q489" s="26">
        <v>17280000</v>
      </c>
      <c r="R489" s="19">
        <f t="shared" si="35"/>
        <v>1073.9122598768231</v>
      </c>
      <c r="S489" s="14">
        <v>15143.38</v>
      </c>
      <c r="T489" s="14" t="s">
        <v>643</v>
      </c>
      <c r="U489" s="19">
        <v>6.53</v>
      </c>
      <c r="V489" s="297">
        <v>2022</v>
      </c>
      <c r="W489" s="276"/>
    </row>
    <row r="490" spans="1:23" ht="90" x14ac:dyDescent="0.2">
      <c r="A490" s="89">
        <v>144</v>
      </c>
      <c r="B490" s="60" t="s">
        <v>161</v>
      </c>
      <c r="C490" s="14">
        <v>1989</v>
      </c>
      <c r="D490" s="14"/>
      <c r="E490" s="21" t="s">
        <v>520</v>
      </c>
      <c r="F490" s="37">
        <v>9</v>
      </c>
      <c r="G490" s="37">
        <v>4</v>
      </c>
      <c r="H490" s="26">
        <v>12950.35</v>
      </c>
      <c r="I490" s="26">
        <v>11239.05</v>
      </c>
      <c r="J490" s="26">
        <v>10618.43</v>
      </c>
      <c r="K490" s="37">
        <v>632</v>
      </c>
      <c r="L490" s="14" t="s">
        <v>383</v>
      </c>
      <c r="M490" s="26">
        <v>8640000</v>
      </c>
      <c r="N490" s="170"/>
      <c r="O490" s="170"/>
      <c r="P490" s="170"/>
      <c r="Q490" s="26">
        <v>8640000</v>
      </c>
      <c r="R490" s="19">
        <f t="shared" si="35"/>
        <v>768.74824829500722</v>
      </c>
      <c r="S490" s="14">
        <v>15143.38</v>
      </c>
      <c r="T490" s="14" t="s">
        <v>643</v>
      </c>
      <c r="U490" s="19">
        <v>6.53</v>
      </c>
      <c r="V490" s="297">
        <v>2022</v>
      </c>
      <c r="W490" s="276"/>
    </row>
    <row r="491" spans="1:23" ht="150" x14ac:dyDescent="0.2">
      <c r="A491" s="89">
        <v>145</v>
      </c>
      <c r="B491" s="60" t="s">
        <v>1058</v>
      </c>
      <c r="C491" s="14">
        <v>1987</v>
      </c>
      <c r="D491" s="14"/>
      <c r="E491" s="21" t="s">
        <v>553</v>
      </c>
      <c r="F491" s="37">
        <v>9</v>
      </c>
      <c r="G491" s="37">
        <v>3</v>
      </c>
      <c r="H491" s="26">
        <v>6668.3</v>
      </c>
      <c r="I491" s="26">
        <v>5836.7</v>
      </c>
      <c r="J491" s="26">
        <v>5423</v>
      </c>
      <c r="K491" s="37">
        <v>277</v>
      </c>
      <c r="L491" s="14" t="s">
        <v>384</v>
      </c>
      <c r="M491" s="26">
        <v>18503602</v>
      </c>
      <c r="N491" s="170"/>
      <c r="O491" s="170"/>
      <c r="P491" s="170"/>
      <c r="Q491" s="26">
        <v>18503602</v>
      </c>
      <c r="R491" s="19">
        <f t="shared" si="35"/>
        <v>3170.2163893981187</v>
      </c>
      <c r="S491" s="14">
        <v>15143.38</v>
      </c>
      <c r="T491" s="14" t="s">
        <v>433</v>
      </c>
      <c r="U491" s="26">
        <v>18503602</v>
      </c>
      <c r="V491" s="297">
        <v>2022</v>
      </c>
      <c r="W491" s="281"/>
    </row>
    <row r="492" spans="1:23" ht="120" x14ac:dyDescent="0.2">
      <c r="A492" s="89">
        <v>146</v>
      </c>
      <c r="B492" s="60" t="s">
        <v>1059</v>
      </c>
      <c r="C492" s="14">
        <v>1988</v>
      </c>
      <c r="D492" s="14"/>
      <c r="E492" s="21" t="s">
        <v>553</v>
      </c>
      <c r="F492" s="37">
        <v>9</v>
      </c>
      <c r="G492" s="37">
        <v>1</v>
      </c>
      <c r="H492" s="26">
        <v>4368.6000000000004</v>
      </c>
      <c r="I492" s="26">
        <v>3703.7</v>
      </c>
      <c r="J492" s="26">
        <v>3506</v>
      </c>
      <c r="K492" s="37">
        <v>196</v>
      </c>
      <c r="L492" s="19" t="s">
        <v>256</v>
      </c>
      <c r="M492" s="26">
        <v>4456294</v>
      </c>
      <c r="N492" s="170"/>
      <c r="O492" s="170"/>
      <c r="P492" s="170"/>
      <c r="Q492" s="26">
        <v>4456294</v>
      </c>
      <c r="R492" s="19">
        <f t="shared" si="35"/>
        <v>1203.2005832005832</v>
      </c>
      <c r="S492" s="14">
        <v>15143.38</v>
      </c>
      <c r="T492" s="14" t="s">
        <v>433</v>
      </c>
      <c r="U492" s="26">
        <v>5496650</v>
      </c>
      <c r="V492" s="297">
        <v>2022</v>
      </c>
      <c r="W492" s="281"/>
    </row>
    <row r="493" spans="1:23" ht="154.5" customHeight="1" x14ac:dyDescent="0.2">
      <c r="A493" s="89">
        <v>147</v>
      </c>
      <c r="B493" s="60" t="s">
        <v>1060</v>
      </c>
      <c r="C493" s="14">
        <v>1986</v>
      </c>
      <c r="D493" s="14"/>
      <c r="E493" s="21" t="s">
        <v>553</v>
      </c>
      <c r="F493" s="37">
        <v>9</v>
      </c>
      <c r="G493" s="37">
        <v>6</v>
      </c>
      <c r="H493" s="26">
        <v>13525.4</v>
      </c>
      <c r="I493" s="26">
        <v>11765</v>
      </c>
      <c r="J493" s="26">
        <v>11095.7</v>
      </c>
      <c r="K493" s="37">
        <v>581</v>
      </c>
      <c r="L493" s="14" t="s">
        <v>385</v>
      </c>
      <c r="M493" s="26">
        <v>37431200</v>
      </c>
      <c r="N493" s="170"/>
      <c r="O493" s="170"/>
      <c r="P493" s="170"/>
      <c r="Q493" s="26">
        <v>37431200</v>
      </c>
      <c r="R493" s="19">
        <f t="shared" si="35"/>
        <v>3181.5724606884828</v>
      </c>
      <c r="S493" s="14">
        <v>15143.38</v>
      </c>
      <c r="T493" s="14" t="s">
        <v>433</v>
      </c>
      <c r="U493" s="26">
        <v>37431200</v>
      </c>
      <c r="V493" s="297">
        <v>2022</v>
      </c>
      <c r="W493" s="281"/>
    </row>
    <row r="494" spans="1:23" ht="105" x14ac:dyDescent="0.2">
      <c r="A494" s="89">
        <v>148</v>
      </c>
      <c r="B494" s="60" t="s">
        <v>1061</v>
      </c>
      <c r="C494" s="14">
        <v>1986</v>
      </c>
      <c r="D494" s="14"/>
      <c r="E494" s="21" t="s">
        <v>553</v>
      </c>
      <c r="F494" s="37">
        <v>9</v>
      </c>
      <c r="G494" s="37">
        <v>6</v>
      </c>
      <c r="H494" s="26">
        <v>13285.9</v>
      </c>
      <c r="I494" s="26">
        <v>11641.2</v>
      </c>
      <c r="J494" s="26">
        <v>10752.7</v>
      </c>
      <c r="K494" s="37">
        <v>605</v>
      </c>
      <c r="L494" s="14" t="s">
        <v>386</v>
      </c>
      <c r="M494" s="26">
        <v>21354200</v>
      </c>
      <c r="N494" s="170"/>
      <c r="O494" s="170"/>
      <c r="P494" s="170"/>
      <c r="Q494" s="26">
        <v>21354200</v>
      </c>
      <c r="R494" s="19">
        <f t="shared" si="35"/>
        <v>1834.3641548981204</v>
      </c>
      <c r="S494" s="14">
        <v>15143.38</v>
      </c>
      <c r="T494" s="14" t="s">
        <v>433</v>
      </c>
      <c r="U494" s="26">
        <v>21354200</v>
      </c>
      <c r="V494" s="297">
        <v>2022</v>
      </c>
      <c r="W494" s="281"/>
    </row>
    <row r="495" spans="1:23" ht="90" x14ac:dyDescent="0.2">
      <c r="A495" s="89">
        <v>149</v>
      </c>
      <c r="B495" s="60" t="s">
        <v>1062</v>
      </c>
      <c r="C495" s="14">
        <v>1986</v>
      </c>
      <c r="D495" s="14"/>
      <c r="E495" s="21" t="s">
        <v>553</v>
      </c>
      <c r="F495" s="37" t="s">
        <v>614</v>
      </c>
      <c r="G495" s="37">
        <v>1</v>
      </c>
      <c r="H495" s="26">
        <v>4339.7</v>
      </c>
      <c r="I495" s="26">
        <v>3671</v>
      </c>
      <c r="J495" s="26">
        <v>3638.3</v>
      </c>
      <c r="K495" s="37">
        <v>209</v>
      </c>
      <c r="L495" s="14" t="s">
        <v>383</v>
      </c>
      <c r="M495" s="26">
        <v>2160000</v>
      </c>
      <c r="N495" s="170"/>
      <c r="O495" s="170"/>
      <c r="P495" s="170"/>
      <c r="Q495" s="26">
        <v>2160000</v>
      </c>
      <c r="R495" s="19">
        <f t="shared" si="35"/>
        <v>588.395532552438</v>
      </c>
      <c r="S495" s="14">
        <v>15143.38</v>
      </c>
      <c r="T495" s="14" t="s">
        <v>433</v>
      </c>
      <c r="U495" s="26">
        <v>2160000</v>
      </c>
      <c r="V495" s="297">
        <v>2022</v>
      </c>
      <c r="W495" s="281"/>
    </row>
    <row r="496" spans="1:23" ht="90" x14ac:dyDescent="0.2">
      <c r="A496" s="89">
        <v>150</v>
      </c>
      <c r="B496" s="60" t="s">
        <v>1063</v>
      </c>
      <c r="C496" s="14">
        <v>1990</v>
      </c>
      <c r="D496" s="14"/>
      <c r="E496" s="14" t="s">
        <v>553</v>
      </c>
      <c r="F496" s="37" t="s">
        <v>614</v>
      </c>
      <c r="G496" s="37">
        <v>2</v>
      </c>
      <c r="H496" s="26">
        <v>4683.6099999999997</v>
      </c>
      <c r="I496" s="26">
        <v>4047.61</v>
      </c>
      <c r="J496" s="26">
        <v>6965.91</v>
      </c>
      <c r="K496" s="37">
        <v>190</v>
      </c>
      <c r="L496" s="14" t="s">
        <v>383</v>
      </c>
      <c r="M496" s="26">
        <v>4320000</v>
      </c>
      <c r="N496" s="170"/>
      <c r="O496" s="170"/>
      <c r="P496" s="170"/>
      <c r="Q496" s="26">
        <v>4320000</v>
      </c>
      <c r="R496" s="19">
        <f t="shared" si="35"/>
        <v>1067.2965033686546</v>
      </c>
      <c r="S496" s="14">
        <v>15143.38</v>
      </c>
      <c r="T496" s="14" t="s">
        <v>643</v>
      </c>
      <c r="U496" s="19">
        <v>6.53</v>
      </c>
      <c r="V496" s="297">
        <v>2022</v>
      </c>
      <c r="W496" s="276"/>
    </row>
    <row r="497" spans="1:23" ht="45" x14ac:dyDescent="0.2">
      <c r="A497" s="89">
        <v>151</v>
      </c>
      <c r="B497" s="60" t="s">
        <v>738</v>
      </c>
      <c r="C497" s="14">
        <v>1965</v>
      </c>
      <c r="D497" s="14"/>
      <c r="E497" s="14" t="s">
        <v>520</v>
      </c>
      <c r="F497" s="37" t="s">
        <v>610</v>
      </c>
      <c r="G497" s="37">
        <v>3</v>
      </c>
      <c r="H497" s="26">
        <v>2659.5</v>
      </c>
      <c r="I497" s="26">
        <v>2443.5</v>
      </c>
      <c r="J497" s="26">
        <v>1626.3</v>
      </c>
      <c r="K497" s="37">
        <v>155</v>
      </c>
      <c r="L497" s="14" t="s">
        <v>530</v>
      </c>
      <c r="M497" s="26">
        <v>1514970</v>
      </c>
      <c r="N497" s="170"/>
      <c r="O497" s="170"/>
      <c r="P497" s="170"/>
      <c r="Q497" s="26">
        <v>1514970</v>
      </c>
      <c r="R497" s="19">
        <f t="shared" si="35"/>
        <v>620</v>
      </c>
      <c r="S497" s="14">
        <v>15143.38</v>
      </c>
      <c r="T497" s="14" t="s">
        <v>643</v>
      </c>
      <c r="U497" s="19">
        <v>6.53</v>
      </c>
      <c r="V497" s="297">
        <v>2022</v>
      </c>
      <c r="W497" s="276"/>
    </row>
    <row r="498" spans="1:23" ht="93" customHeight="1" x14ac:dyDescent="0.2">
      <c r="A498" s="89">
        <v>152</v>
      </c>
      <c r="B498" s="60" t="s">
        <v>162</v>
      </c>
      <c r="C498" s="14">
        <v>1989</v>
      </c>
      <c r="D498" s="14"/>
      <c r="E498" s="14" t="s">
        <v>466</v>
      </c>
      <c r="F498" s="37">
        <v>18</v>
      </c>
      <c r="G498" s="37">
        <v>1</v>
      </c>
      <c r="H498" s="26">
        <v>7068.94</v>
      </c>
      <c r="I498" s="26">
        <v>6129.86</v>
      </c>
      <c r="J498" s="26">
        <v>6062.06</v>
      </c>
      <c r="K498" s="37">
        <v>221</v>
      </c>
      <c r="L498" s="14" t="s">
        <v>383</v>
      </c>
      <c r="M498" s="26">
        <v>7350000</v>
      </c>
      <c r="N498" s="170"/>
      <c r="O498" s="170"/>
      <c r="P498" s="170"/>
      <c r="Q498" s="26">
        <v>7350000</v>
      </c>
      <c r="R498" s="19">
        <f t="shared" si="35"/>
        <v>1199.0485916480964</v>
      </c>
      <c r="S498" s="14">
        <v>15143.38</v>
      </c>
      <c r="T498" s="14" t="s">
        <v>643</v>
      </c>
      <c r="U498" s="19">
        <v>6.53</v>
      </c>
      <c r="V498" s="297">
        <v>2022</v>
      </c>
      <c r="W498" s="276"/>
    </row>
    <row r="499" spans="1:23" ht="30" x14ac:dyDescent="0.2">
      <c r="A499" s="89">
        <v>153</v>
      </c>
      <c r="B499" s="60" t="s">
        <v>739</v>
      </c>
      <c r="C499" s="14">
        <v>1976</v>
      </c>
      <c r="D499" s="14"/>
      <c r="E499" s="21" t="s">
        <v>520</v>
      </c>
      <c r="F499" s="37" t="s">
        <v>610</v>
      </c>
      <c r="G499" s="37">
        <v>13</v>
      </c>
      <c r="H499" s="26">
        <v>13683.9</v>
      </c>
      <c r="I499" s="26">
        <v>12390.1</v>
      </c>
      <c r="J499" s="26">
        <v>12067.41</v>
      </c>
      <c r="K499" s="37">
        <v>521</v>
      </c>
      <c r="L499" s="14" t="s">
        <v>548</v>
      </c>
      <c r="M499" s="26">
        <v>17108000</v>
      </c>
      <c r="N499" s="170"/>
      <c r="O499" s="170"/>
      <c r="P499" s="170"/>
      <c r="Q499" s="26">
        <v>17108000</v>
      </c>
      <c r="R499" s="19">
        <f t="shared" si="35"/>
        <v>1380.7798161435339</v>
      </c>
      <c r="S499" s="14">
        <v>15143.38</v>
      </c>
      <c r="T499" s="14" t="s">
        <v>433</v>
      </c>
      <c r="U499" s="26">
        <v>17108000</v>
      </c>
      <c r="V499" s="297">
        <v>2022</v>
      </c>
      <c r="W499" s="281"/>
    </row>
    <row r="500" spans="1:23" ht="60" x14ac:dyDescent="0.2">
      <c r="A500" s="89">
        <v>154</v>
      </c>
      <c r="B500" s="60" t="s">
        <v>163</v>
      </c>
      <c r="C500" s="14">
        <v>1976</v>
      </c>
      <c r="D500" s="14"/>
      <c r="E500" s="21" t="s">
        <v>553</v>
      </c>
      <c r="F500" s="37" t="s">
        <v>610</v>
      </c>
      <c r="G500" s="37">
        <v>4</v>
      </c>
      <c r="H500" s="26">
        <v>3365.7</v>
      </c>
      <c r="I500" s="26">
        <v>3025.7</v>
      </c>
      <c r="J500" s="26">
        <v>2959.5</v>
      </c>
      <c r="K500" s="37">
        <v>135</v>
      </c>
      <c r="L500" s="14" t="s">
        <v>1092</v>
      </c>
      <c r="M500" s="26">
        <v>7836563</v>
      </c>
      <c r="N500" s="170"/>
      <c r="O500" s="170"/>
      <c r="P500" s="170"/>
      <c r="Q500" s="26">
        <v>7836563</v>
      </c>
      <c r="R500" s="19">
        <f t="shared" si="35"/>
        <v>2590</v>
      </c>
      <c r="S500" s="14">
        <v>15143.38</v>
      </c>
      <c r="T500" s="14" t="s">
        <v>643</v>
      </c>
      <c r="U500" s="19">
        <v>6.53</v>
      </c>
      <c r="V500" s="297">
        <v>2022</v>
      </c>
      <c r="W500" s="276"/>
    </row>
    <row r="501" spans="1:23" ht="45" x14ac:dyDescent="0.2">
      <c r="A501" s="89">
        <v>155</v>
      </c>
      <c r="B501" s="60" t="s">
        <v>740</v>
      </c>
      <c r="C501" s="14">
        <v>1964</v>
      </c>
      <c r="D501" s="14"/>
      <c r="E501" s="21" t="s">
        <v>520</v>
      </c>
      <c r="F501" s="37">
        <v>5</v>
      </c>
      <c r="G501" s="37">
        <v>4</v>
      </c>
      <c r="H501" s="26">
        <v>4060.4</v>
      </c>
      <c r="I501" s="26">
        <v>3690.4</v>
      </c>
      <c r="J501" s="26">
        <v>3468.3</v>
      </c>
      <c r="K501" s="37">
        <v>125</v>
      </c>
      <c r="L501" s="14" t="s">
        <v>548</v>
      </c>
      <c r="M501" s="26">
        <v>4378990</v>
      </c>
      <c r="N501" s="170"/>
      <c r="O501" s="170"/>
      <c r="P501" s="170"/>
      <c r="Q501" s="26">
        <v>4378990</v>
      </c>
      <c r="R501" s="19">
        <f t="shared" si="35"/>
        <v>1186.5895295902883</v>
      </c>
      <c r="S501" s="14">
        <v>15143.38</v>
      </c>
      <c r="T501" s="14" t="s">
        <v>643</v>
      </c>
      <c r="U501" s="19">
        <v>6.53</v>
      </c>
      <c r="V501" s="297">
        <v>2022</v>
      </c>
      <c r="W501" s="276"/>
    </row>
    <row r="502" spans="1:23" ht="90" x14ac:dyDescent="0.2">
      <c r="A502" s="89">
        <v>156</v>
      </c>
      <c r="B502" s="60" t="s">
        <v>741</v>
      </c>
      <c r="C502" s="14">
        <v>1986</v>
      </c>
      <c r="D502" s="14"/>
      <c r="E502" s="21" t="s">
        <v>553</v>
      </c>
      <c r="F502" s="37">
        <v>9</v>
      </c>
      <c r="G502" s="37">
        <v>3</v>
      </c>
      <c r="H502" s="26">
        <v>6660.3</v>
      </c>
      <c r="I502" s="26">
        <v>5831.4</v>
      </c>
      <c r="J502" s="26">
        <v>5461.05</v>
      </c>
      <c r="K502" s="37">
        <v>305</v>
      </c>
      <c r="L502" s="14" t="s">
        <v>383</v>
      </c>
      <c r="M502" s="26">
        <v>6480000</v>
      </c>
      <c r="N502" s="170"/>
      <c r="O502" s="170"/>
      <c r="P502" s="170"/>
      <c r="Q502" s="26">
        <v>6480000</v>
      </c>
      <c r="R502" s="19">
        <f t="shared" si="35"/>
        <v>1111.2254347155058</v>
      </c>
      <c r="S502" s="14">
        <v>15143.38</v>
      </c>
      <c r="T502" s="14" t="s">
        <v>433</v>
      </c>
      <c r="U502" s="26">
        <v>6480000</v>
      </c>
      <c r="V502" s="297">
        <v>2022</v>
      </c>
      <c r="W502" s="281"/>
    </row>
    <row r="503" spans="1:23" ht="90" x14ac:dyDescent="0.2">
      <c r="A503" s="89">
        <v>157</v>
      </c>
      <c r="B503" s="60" t="s">
        <v>742</v>
      </c>
      <c r="C503" s="14">
        <v>1986</v>
      </c>
      <c r="D503" s="14"/>
      <c r="E503" s="21" t="s">
        <v>553</v>
      </c>
      <c r="F503" s="37">
        <v>9</v>
      </c>
      <c r="G503" s="37">
        <v>7</v>
      </c>
      <c r="H503" s="26">
        <v>15429.3</v>
      </c>
      <c r="I503" s="26">
        <v>13476.8</v>
      </c>
      <c r="J503" s="26">
        <v>12488.9</v>
      </c>
      <c r="K503" s="37">
        <v>709</v>
      </c>
      <c r="L503" s="14" t="s">
        <v>383</v>
      </c>
      <c r="M503" s="26">
        <v>15120000</v>
      </c>
      <c r="N503" s="170"/>
      <c r="O503" s="170"/>
      <c r="P503" s="170"/>
      <c r="Q503" s="26">
        <v>15120000</v>
      </c>
      <c r="R503" s="19">
        <f t="shared" si="35"/>
        <v>1121.9280541374808</v>
      </c>
      <c r="S503" s="14">
        <v>15143.38</v>
      </c>
      <c r="T503" s="14" t="s">
        <v>643</v>
      </c>
      <c r="U503" s="19">
        <v>6.53</v>
      </c>
      <c r="V503" s="297">
        <v>2022</v>
      </c>
      <c r="W503" s="276"/>
    </row>
    <row r="504" spans="1:23" ht="90" x14ac:dyDescent="0.2">
      <c r="A504" s="89">
        <v>158</v>
      </c>
      <c r="B504" s="60" t="s">
        <v>743</v>
      </c>
      <c r="C504" s="14">
        <v>1987</v>
      </c>
      <c r="D504" s="14"/>
      <c r="E504" s="21" t="s">
        <v>553</v>
      </c>
      <c r="F504" s="37">
        <v>9</v>
      </c>
      <c r="G504" s="37">
        <v>7</v>
      </c>
      <c r="H504" s="26">
        <v>12973.7</v>
      </c>
      <c r="I504" s="26">
        <v>11470.2</v>
      </c>
      <c r="J504" s="26">
        <v>10818.2</v>
      </c>
      <c r="K504" s="37">
        <v>622</v>
      </c>
      <c r="L504" s="14" t="s">
        <v>383</v>
      </c>
      <c r="M504" s="26">
        <v>12960000</v>
      </c>
      <c r="N504" s="170"/>
      <c r="O504" s="170"/>
      <c r="P504" s="170"/>
      <c r="Q504" s="26">
        <v>12960000</v>
      </c>
      <c r="R504" s="19">
        <f t="shared" si="35"/>
        <v>1129.8843960872521</v>
      </c>
      <c r="S504" s="14">
        <v>15143.38</v>
      </c>
      <c r="T504" s="14" t="s">
        <v>433</v>
      </c>
      <c r="U504" s="26">
        <v>12960000</v>
      </c>
      <c r="V504" s="297">
        <v>2022</v>
      </c>
      <c r="W504" s="281"/>
    </row>
    <row r="505" spans="1:23" ht="120" x14ac:dyDescent="0.2">
      <c r="A505" s="89">
        <v>159</v>
      </c>
      <c r="B505" s="60" t="s">
        <v>749</v>
      </c>
      <c r="C505" s="14">
        <v>1987</v>
      </c>
      <c r="D505" s="14"/>
      <c r="E505" s="21" t="s">
        <v>553</v>
      </c>
      <c r="F505" s="37">
        <v>9</v>
      </c>
      <c r="G505" s="37">
        <v>7</v>
      </c>
      <c r="H505" s="26">
        <v>13156.1</v>
      </c>
      <c r="I505" s="26">
        <v>11670.8</v>
      </c>
      <c r="J505" s="26">
        <v>11006.8</v>
      </c>
      <c r="K505" s="37">
        <v>599</v>
      </c>
      <c r="L505" s="14" t="s">
        <v>387</v>
      </c>
      <c r="M505" s="26">
        <v>20195896</v>
      </c>
      <c r="N505" s="170"/>
      <c r="O505" s="170"/>
      <c r="P505" s="170"/>
      <c r="Q505" s="26">
        <v>20195896</v>
      </c>
      <c r="R505" s="19">
        <f t="shared" si="35"/>
        <v>1730.4637214244096</v>
      </c>
      <c r="S505" s="14">
        <v>15143.38</v>
      </c>
      <c r="T505" s="14" t="s">
        <v>433</v>
      </c>
      <c r="U505" s="26">
        <v>20195896</v>
      </c>
      <c r="V505" s="297">
        <v>2022</v>
      </c>
      <c r="W505" s="281"/>
    </row>
    <row r="506" spans="1:23" ht="90" x14ac:dyDescent="0.2">
      <c r="A506" s="89">
        <v>160</v>
      </c>
      <c r="B506" s="60" t="s">
        <v>750</v>
      </c>
      <c r="C506" s="14">
        <v>1987</v>
      </c>
      <c r="D506" s="14"/>
      <c r="E506" s="21" t="s">
        <v>553</v>
      </c>
      <c r="F506" s="37" t="s">
        <v>614</v>
      </c>
      <c r="G506" s="37">
        <v>3</v>
      </c>
      <c r="H506" s="26">
        <v>6603.1</v>
      </c>
      <c r="I506" s="26">
        <v>5860.4</v>
      </c>
      <c r="J506" s="26">
        <v>5413.2</v>
      </c>
      <c r="K506" s="37">
        <v>328</v>
      </c>
      <c r="L506" s="14" t="s">
        <v>383</v>
      </c>
      <c r="M506" s="26">
        <v>6480000</v>
      </c>
      <c r="N506" s="170"/>
      <c r="O506" s="170"/>
      <c r="P506" s="170"/>
      <c r="Q506" s="26">
        <v>6480000</v>
      </c>
      <c r="R506" s="19">
        <f t="shared" si="35"/>
        <v>1105.726571565081</v>
      </c>
      <c r="S506" s="14">
        <v>15143.38</v>
      </c>
      <c r="T506" s="14" t="s">
        <v>433</v>
      </c>
      <c r="U506" s="26">
        <v>6480000</v>
      </c>
      <c r="V506" s="297">
        <v>2022</v>
      </c>
      <c r="W506" s="281"/>
    </row>
    <row r="507" spans="1:23" ht="90" x14ac:dyDescent="0.2">
      <c r="A507" s="89">
        <v>161</v>
      </c>
      <c r="B507" s="60" t="s">
        <v>751</v>
      </c>
      <c r="C507" s="14">
        <v>1965</v>
      </c>
      <c r="D507" s="14"/>
      <c r="E507" s="14" t="s">
        <v>520</v>
      </c>
      <c r="F507" s="37">
        <v>5</v>
      </c>
      <c r="G507" s="37">
        <v>3</v>
      </c>
      <c r="H507" s="26">
        <v>2679.4</v>
      </c>
      <c r="I507" s="26">
        <v>2495.1</v>
      </c>
      <c r="J507" s="26">
        <v>2422.1999999999998</v>
      </c>
      <c r="K507" s="37">
        <v>93</v>
      </c>
      <c r="L507" s="14" t="s">
        <v>1093</v>
      </c>
      <c r="M507" s="26">
        <v>7610055</v>
      </c>
      <c r="N507" s="170"/>
      <c r="O507" s="170"/>
      <c r="P507" s="170"/>
      <c r="Q507" s="26">
        <v>7610055</v>
      </c>
      <c r="R507" s="19">
        <f t="shared" si="35"/>
        <v>3050</v>
      </c>
      <c r="S507" s="14">
        <v>15143.38</v>
      </c>
      <c r="T507" s="14" t="s">
        <v>643</v>
      </c>
      <c r="U507" s="19">
        <v>6.53</v>
      </c>
      <c r="V507" s="297">
        <v>2022</v>
      </c>
      <c r="W507" s="276"/>
    </row>
    <row r="508" spans="1:23" ht="90" x14ac:dyDescent="0.2">
      <c r="A508" s="89">
        <v>162</v>
      </c>
      <c r="B508" s="60" t="s">
        <v>752</v>
      </c>
      <c r="C508" s="14">
        <v>1988</v>
      </c>
      <c r="D508" s="14"/>
      <c r="E508" s="21" t="s">
        <v>520</v>
      </c>
      <c r="F508" s="37">
        <v>5</v>
      </c>
      <c r="G508" s="37">
        <v>7</v>
      </c>
      <c r="H508" s="26">
        <v>9057.4</v>
      </c>
      <c r="I508" s="26">
        <v>8121.4</v>
      </c>
      <c r="J508" s="26">
        <v>6678.2</v>
      </c>
      <c r="K508" s="37">
        <v>210</v>
      </c>
      <c r="L508" s="14" t="s">
        <v>1094</v>
      </c>
      <c r="M508" s="26">
        <v>10639034</v>
      </c>
      <c r="N508" s="170"/>
      <c r="O508" s="170"/>
      <c r="P508" s="170"/>
      <c r="Q508" s="26">
        <v>10639034</v>
      </c>
      <c r="R508" s="19">
        <f t="shared" si="35"/>
        <v>1310</v>
      </c>
      <c r="S508" s="14">
        <v>15143.38</v>
      </c>
      <c r="T508" s="14" t="s">
        <v>643</v>
      </c>
      <c r="U508" s="19">
        <v>6.53</v>
      </c>
      <c r="V508" s="297">
        <v>2022</v>
      </c>
      <c r="W508" s="276"/>
    </row>
    <row r="509" spans="1:23" ht="45" x14ac:dyDescent="0.2">
      <c r="A509" s="89">
        <v>163</v>
      </c>
      <c r="B509" s="60" t="s">
        <v>165</v>
      </c>
      <c r="C509" s="14">
        <v>1976</v>
      </c>
      <c r="D509" s="14"/>
      <c r="E509" s="14" t="s">
        <v>553</v>
      </c>
      <c r="F509" s="37" t="s">
        <v>610</v>
      </c>
      <c r="G509" s="37">
        <v>6</v>
      </c>
      <c r="H509" s="26">
        <v>5073.8</v>
      </c>
      <c r="I509" s="26">
        <v>4572.8</v>
      </c>
      <c r="J509" s="26">
        <v>4128.8999999999996</v>
      </c>
      <c r="K509" s="37">
        <v>224</v>
      </c>
      <c r="L509" s="14" t="s">
        <v>555</v>
      </c>
      <c r="M509" s="26">
        <v>8314866</v>
      </c>
      <c r="N509" s="170"/>
      <c r="O509" s="170"/>
      <c r="P509" s="170"/>
      <c r="Q509" s="26">
        <v>8314866</v>
      </c>
      <c r="R509" s="19">
        <f t="shared" si="35"/>
        <v>1818.3314380685792</v>
      </c>
      <c r="S509" s="14">
        <v>15143.38</v>
      </c>
      <c r="T509" s="14" t="s">
        <v>433</v>
      </c>
      <c r="U509" s="26">
        <v>8314866</v>
      </c>
      <c r="V509" s="297">
        <v>2022</v>
      </c>
      <c r="W509" s="281"/>
    </row>
    <row r="510" spans="1:23" ht="45" x14ac:dyDescent="0.2">
      <c r="A510" s="89">
        <v>164</v>
      </c>
      <c r="B510" s="60" t="s">
        <v>1066</v>
      </c>
      <c r="C510" s="14">
        <v>1962</v>
      </c>
      <c r="D510" s="14"/>
      <c r="E510" s="14" t="s">
        <v>520</v>
      </c>
      <c r="F510" s="37">
        <v>3</v>
      </c>
      <c r="G510" s="37">
        <v>2</v>
      </c>
      <c r="H510" s="26">
        <v>1053.4000000000001</v>
      </c>
      <c r="I510" s="26">
        <v>958.34</v>
      </c>
      <c r="J510" s="26">
        <v>958.34</v>
      </c>
      <c r="K510" s="37">
        <v>46</v>
      </c>
      <c r="L510" s="14" t="s">
        <v>164</v>
      </c>
      <c r="M510" s="26">
        <v>111144</v>
      </c>
      <c r="N510" s="170"/>
      <c r="O510" s="170"/>
      <c r="P510" s="170"/>
      <c r="Q510" s="26">
        <v>111144</v>
      </c>
      <c r="R510" s="19">
        <f t="shared" si="35"/>
        <v>115.9755410397145</v>
      </c>
      <c r="S510" s="14">
        <v>15143.38</v>
      </c>
      <c r="T510" s="14" t="s">
        <v>643</v>
      </c>
      <c r="U510" s="19">
        <v>6.53</v>
      </c>
      <c r="V510" s="297">
        <v>2022</v>
      </c>
      <c r="W510" s="276"/>
    </row>
    <row r="511" spans="1:23" ht="45" x14ac:dyDescent="0.2">
      <c r="A511" s="89">
        <v>165</v>
      </c>
      <c r="B511" s="60" t="s">
        <v>755</v>
      </c>
      <c r="C511" s="14">
        <v>1964</v>
      </c>
      <c r="D511" s="14"/>
      <c r="E511" s="21" t="s">
        <v>520</v>
      </c>
      <c r="F511" s="37">
        <v>2</v>
      </c>
      <c r="G511" s="37">
        <v>2</v>
      </c>
      <c r="H511" s="26">
        <v>396.2</v>
      </c>
      <c r="I511" s="26">
        <v>396.2</v>
      </c>
      <c r="J511" s="26">
        <v>242.7</v>
      </c>
      <c r="K511" s="37">
        <v>35</v>
      </c>
      <c r="L511" s="14" t="s">
        <v>530</v>
      </c>
      <c r="M511" s="26">
        <v>245644</v>
      </c>
      <c r="N511" s="170"/>
      <c r="O511" s="170"/>
      <c r="P511" s="170"/>
      <c r="Q511" s="26">
        <v>245644</v>
      </c>
      <c r="R511" s="19">
        <f t="shared" si="35"/>
        <v>620</v>
      </c>
      <c r="S511" s="14">
        <v>15143.38</v>
      </c>
      <c r="T511" s="14" t="s">
        <v>643</v>
      </c>
      <c r="U511" s="19">
        <v>6.53</v>
      </c>
      <c r="V511" s="297">
        <v>2022</v>
      </c>
      <c r="W511" s="276"/>
    </row>
    <row r="512" spans="1:23" ht="45" x14ac:dyDescent="0.2">
      <c r="A512" s="89">
        <v>166</v>
      </c>
      <c r="B512" s="60" t="s">
        <v>166</v>
      </c>
      <c r="C512" s="14">
        <v>1964</v>
      </c>
      <c r="D512" s="14"/>
      <c r="E512" s="21" t="s">
        <v>553</v>
      </c>
      <c r="F512" s="37">
        <v>5</v>
      </c>
      <c r="G512" s="37">
        <v>4</v>
      </c>
      <c r="H512" s="26">
        <v>3915.41</v>
      </c>
      <c r="I512" s="26">
        <v>3522.71</v>
      </c>
      <c r="J512" s="26">
        <v>2966.41</v>
      </c>
      <c r="K512" s="37">
        <v>179</v>
      </c>
      <c r="L512" s="14" t="s">
        <v>548</v>
      </c>
      <c r="M512" s="26">
        <v>4501805</v>
      </c>
      <c r="N512" s="170"/>
      <c r="O512" s="170"/>
      <c r="P512" s="170"/>
      <c r="Q512" s="26">
        <v>4501805</v>
      </c>
      <c r="R512" s="19">
        <f t="shared" si="35"/>
        <v>1277.9380079541036</v>
      </c>
      <c r="S512" s="14">
        <v>15143.38</v>
      </c>
      <c r="T512" s="14" t="s">
        <v>643</v>
      </c>
      <c r="U512" s="19">
        <v>6.53</v>
      </c>
      <c r="V512" s="297">
        <v>2022</v>
      </c>
      <c r="W512" s="276"/>
    </row>
    <row r="513" spans="1:23" ht="75" x14ac:dyDescent="0.2">
      <c r="A513" s="89">
        <v>167</v>
      </c>
      <c r="B513" s="60" t="s">
        <v>167</v>
      </c>
      <c r="C513" s="14">
        <v>1965</v>
      </c>
      <c r="D513" s="14"/>
      <c r="E513" s="21" t="s">
        <v>520</v>
      </c>
      <c r="F513" s="37">
        <v>5</v>
      </c>
      <c r="G513" s="37">
        <v>4</v>
      </c>
      <c r="H513" s="26">
        <v>3373.5</v>
      </c>
      <c r="I513" s="26">
        <v>3073.5</v>
      </c>
      <c r="J513" s="26">
        <v>2691.5</v>
      </c>
      <c r="K513" s="37">
        <v>151</v>
      </c>
      <c r="L513" s="14" t="s">
        <v>1095</v>
      </c>
      <c r="M513" s="26">
        <v>10710400</v>
      </c>
      <c r="N513" s="170"/>
      <c r="O513" s="170"/>
      <c r="P513" s="170"/>
      <c r="Q513" s="26">
        <v>10710400</v>
      </c>
      <c r="R513" s="19">
        <f t="shared" si="35"/>
        <v>3484.7567919310231</v>
      </c>
      <c r="S513" s="14">
        <v>15143.38</v>
      </c>
      <c r="T513" s="14" t="s">
        <v>643</v>
      </c>
      <c r="U513" s="19">
        <v>6.53</v>
      </c>
      <c r="V513" s="297">
        <v>2022</v>
      </c>
      <c r="W513" s="276"/>
    </row>
    <row r="514" spans="1:23" ht="90" x14ac:dyDescent="0.2">
      <c r="A514" s="89">
        <v>168</v>
      </c>
      <c r="B514" s="60" t="s">
        <v>1069</v>
      </c>
      <c r="C514" s="14">
        <v>1987</v>
      </c>
      <c r="D514" s="14"/>
      <c r="E514" s="21" t="s">
        <v>553</v>
      </c>
      <c r="F514" s="37">
        <v>9</v>
      </c>
      <c r="G514" s="37">
        <v>1</v>
      </c>
      <c r="H514" s="26">
        <v>2207.8000000000002</v>
      </c>
      <c r="I514" s="26">
        <v>1957.2</v>
      </c>
      <c r="J514" s="26">
        <v>1823.3</v>
      </c>
      <c r="K514" s="37">
        <v>114</v>
      </c>
      <c r="L514" s="14" t="s">
        <v>383</v>
      </c>
      <c r="M514" s="26">
        <v>2160000</v>
      </c>
      <c r="N514" s="170"/>
      <c r="O514" s="170"/>
      <c r="P514" s="170"/>
      <c r="Q514" s="26">
        <v>2160000</v>
      </c>
      <c r="R514" s="19">
        <f t="shared" si="35"/>
        <v>1103.6174126302881</v>
      </c>
      <c r="S514" s="14">
        <v>15143.38</v>
      </c>
      <c r="T514" s="14" t="s">
        <v>433</v>
      </c>
      <c r="U514" s="26">
        <v>2160000</v>
      </c>
      <c r="V514" s="297">
        <v>2022</v>
      </c>
      <c r="W514" s="281"/>
    </row>
    <row r="515" spans="1:23" ht="195" x14ac:dyDescent="0.2">
      <c r="A515" s="89">
        <v>169</v>
      </c>
      <c r="B515" s="60" t="s">
        <v>1070</v>
      </c>
      <c r="C515" s="14">
        <v>1990</v>
      </c>
      <c r="D515" s="14"/>
      <c r="E515" s="21" t="s">
        <v>520</v>
      </c>
      <c r="F515" s="37">
        <v>9</v>
      </c>
      <c r="G515" s="37">
        <v>1</v>
      </c>
      <c r="H515" s="26">
        <v>4963.3</v>
      </c>
      <c r="I515" s="26">
        <v>4162</v>
      </c>
      <c r="J515" s="26">
        <v>4009.4</v>
      </c>
      <c r="K515" s="37">
        <v>275</v>
      </c>
      <c r="L515" s="14" t="s">
        <v>388</v>
      </c>
      <c r="M515" s="26">
        <v>17282650</v>
      </c>
      <c r="N515" s="170"/>
      <c r="O515" s="170"/>
      <c r="P515" s="170"/>
      <c r="Q515" s="26">
        <v>17282650</v>
      </c>
      <c r="R515" s="19">
        <f t="shared" si="35"/>
        <v>4152.4867851994231</v>
      </c>
      <c r="S515" s="14">
        <v>15143.38</v>
      </c>
      <c r="T515" s="14" t="s">
        <v>433</v>
      </c>
      <c r="U515" s="26">
        <v>17282650</v>
      </c>
      <c r="V515" s="297">
        <v>2022</v>
      </c>
      <c r="W515" s="281"/>
    </row>
    <row r="516" spans="1:23" ht="165" x14ac:dyDescent="0.2">
      <c r="A516" s="89">
        <v>170</v>
      </c>
      <c r="B516" s="60" t="s">
        <v>1071</v>
      </c>
      <c r="C516" s="14">
        <v>1988</v>
      </c>
      <c r="D516" s="14"/>
      <c r="E516" s="21" t="s">
        <v>520</v>
      </c>
      <c r="F516" s="37" t="s">
        <v>614</v>
      </c>
      <c r="G516" s="37">
        <v>1</v>
      </c>
      <c r="H516" s="26">
        <v>5804.1</v>
      </c>
      <c r="I516" s="26">
        <v>4973.3999999999996</v>
      </c>
      <c r="J516" s="26">
        <v>4781.2</v>
      </c>
      <c r="K516" s="37">
        <v>320</v>
      </c>
      <c r="L516" s="14" t="s">
        <v>389</v>
      </c>
      <c r="M516" s="26">
        <v>16685494</v>
      </c>
      <c r="N516" s="170"/>
      <c r="O516" s="170"/>
      <c r="P516" s="170"/>
      <c r="Q516" s="26">
        <v>16685494</v>
      </c>
      <c r="R516" s="19">
        <f t="shared" si="35"/>
        <v>3354.9471186713317</v>
      </c>
      <c r="S516" s="14">
        <v>15143.38</v>
      </c>
      <c r="T516" s="14" t="s">
        <v>433</v>
      </c>
      <c r="U516" s="26">
        <v>16685494</v>
      </c>
      <c r="V516" s="297">
        <v>2022</v>
      </c>
      <c r="W516" s="281"/>
    </row>
    <row r="517" spans="1:23" ht="150" x14ac:dyDescent="0.2">
      <c r="A517" s="89">
        <v>171</v>
      </c>
      <c r="B517" s="60" t="s">
        <v>1072</v>
      </c>
      <c r="C517" s="14">
        <v>1988</v>
      </c>
      <c r="D517" s="14"/>
      <c r="E517" s="21" t="s">
        <v>520</v>
      </c>
      <c r="F517" s="37">
        <v>9</v>
      </c>
      <c r="G517" s="37">
        <v>1</v>
      </c>
      <c r="H517" s="26">
        <v>6004.8</v>
      </c>
      <c r="I517" s="26">
        <v>5020.8</v>
      </c>
      <c r="J517" s="26">
        <v>4808.18</v>
      </c>
      <c r="K517" s="37">
        <v>299</v>
      </c>
      <c r="L517" s="14" t="s">
        <v>390</v>
      </c>
      <c r="M517" s="26">
        <v>17654518</v>
      </c>
      <c r="N517" s="170"/>
      <c r="O517" s="170"/>
      <c r="P517" s="170"/>
      <c r="Q517" s="26">
        <v>17654518</v>
      </c>
      <c r="R517" s="19">
        <f t="shared" si="35"/>
        <v>3516.2758922880816</v>
      </c>
      <c r="S517" s="14">
        <v>15143.38</v>
      </c>
      <c r="T517" s="14" t="s">
        <v>433</v>
      </c>
      <c r="U517" s="26">
        <v>17654518</v>
      </c>
      <c r="V517" s="297">
        <v>2022</v>
      </c>
      <c r="W517" s="281"/>
    </row>
    <row r="518" spans="1:23" ht="90" x14ac:dyDescent="0.2">
      <c r="A518" s="89">
        <v>172</v>
      </c>
      <c r="B518" s="60" t="s">
        <v>1073</v>
      </c>
      <c r="C518" s="14">
        <v>1986</v>
      </c>
      <c r="D518" s="14"/>
      <c r="E518" s="21" t="s">
        <v>520</v>
      </c>
      <c r="F518" s="37">
        <v>9</v>
      </c>
      <c r="G518" s="37">
        <v>1</v>
      </c>
      <c r="H518" s="26">
        <v>6010.6</v>
      </c>
      <c r="I518" s="26">
        <v>5164.7</v>
      </c>
      <c r="J518" s="26">
        <v>4889.8</v>
      </c>
      <c r="K518" s="37">
        <v>323</v>
      </c>
      <c r="L518" s="14" t="s">
        <v>383</v>
      </c>
      <c r="M518" s="26">
        <v>2160000</v>
      </c>
      <c r="N518" s="170"/>
      <c r="O518" s="170"/>
      <c r="P518" s="170"/>
      <c r="Q518" s="26">
        <v>2160000</v>
      </c>
      <c r="R518" s="19">
        <f t="shared" si="35"/>
        <v>418.22371096094645</v>
      </c>
      <c r="S518" s="14">
        <v>15143.38</v>
      </c>
      <c r="T518" s="14" t="s">
        <v>433</v>
      </c>
      <c r="U518" s="26">
        <v>2160000</v>
      </c>
      <c r="V518" s="297">
        <v>2022</v>
      </c>
      <c r="W518" s="281"/>
    </row>
    <row r="519" spans="1:23" ht="90" x14ac:dyDescent="0.2">
      <c r="A519" s="89">
        <v>173</v>
      </c>
      <c r="B519" s="60" t="s">
        <v>1074</v>
      </c>
      <c r="C519" s="14">
        <v>1986</v>
      </c>
      <c r="D519" s="14"/>
      <c r="E519" s="21" t="s">
        <v>520</v>
      </c>
      <c r="F519" s="37">
        <v>9</v>
      </c>
      <c r="G519" s="37">
        <v>1</v>
      </c>
      <c r="H519" s="26">
        <v>4943</v>
      </c>
      <c r="I519" s="26">
        <v>3955.7</v>
      </c>
      <c r="J519" s="26">
        <v>3785.4</v>
      </c>
      <c r="K519" s="37">
        <v>214</v>
      </c>
      <c r="L519" s="14" t="s">
        <v>383</v>
      </c>
      <c r="M519" s="26">
        <v>2160000</v>
      </c>
      <c r="N519" s="170"/>
      <c r="O519" s="170"/>
      <c r="P519" s="170"/>
      <c r="Q519" s="26">
        <v>2160000</v>
      </c>
      <c r="R519" s="19">
        <f t="shared" si="35"/>
        <v>546.04747579442324</v>
      </c>
      <c r="S519" s="14">
        <v>15143.38</v>
      </c>
      <c r="T519" s="14" t="s">
        <v>433</v>
      </c>
      <c r="U519" s="26">
        <v>2160000</v>
      </c>
      <c r="V519" s="297">
        <v>2022</v>
      </c>
      <c r="W519" s="281"/>
    </row>
    <row r="520" spans="1:23" ht="195" x14ac:dyDescent="0.2">
      <c r="A520" s="89">
        <v>174</v>
      </c>
      <c r="B520" s="60" t="s">
        <v>1075</v>
      </c>
      <c r="C520" s="14">
        <v>1987</v>
      </c>
      <c r="D520" s="14"/>
      <c r="E520" s="21" t="s">
        <v>553</v>
      </c>
      <c r="F520" s="37">
        <v>9</v>
      </c>
      <c r="G520" s="37">
        <v>2</v>
      </c>
      <c r="H520" s="26">
        <v>4585.8999999999996</v>
      </c>
      <c r="I520" s="26">
        <v>4025.3</v>
      </c>
      <c r="J520" s="26">
        <v>3897.4</v>
      </c>
      <c r="K520" s="37">
        <v>229</v>
      </c>
      <c r="L520" s="14" t="s">
        <v>391</v>
      </c>
      <c r="M520" s="26">
        <v>12088829</v>
      </c>
      <c r="N520" s="170"/>
      <c r="O520" s="170"/>
      <c r="P520" s="170"/>
      <c r="Q520" s="26">
        <v>12088829</v>
      </c>
      <c r="R520" s="19">
        <f t="shared" ref="R520:R554" si="36">M520/I520</f>
        <v>3003.2119345141978</v>
      </c>
      <c r="S520" s="14">
        <v>15143.38</v>
      </c>
      <c r="T520" s="14" t="s">
        <v>433</v>
      </c>
      <c r="U520" s="26">
        <v>12088829</v>
      </c>
      <c r="V520" s="297">
        <v>2022</v>
      </c>
      <c r="W520" s="281"/>
    </row>
    <row r="521" spans="1:23" ht="150" x14ac:dyDescent="0.2">
      <c r="A521" s="89">
        <v>175</v>
      </c>
      <c r="B521" s="60" t="s">
        <v>1076</v>
      </c>
      <c r="C521" s="14">
        <v>1986</v>
      </c>
      <c r="D521" s="14"/>
      <c r="E521" s="21" t="s">
        <v>553</v>
      </c>
      <c r="F521" s="37">
        <v>9</v>
      </c>
      <c r="G521" s="37">
        <v>1</v>
      </c>
      <c r="H521" s="26">
        <v>4386.3</v>
      </c>
      <c r="I521" s="26">
        <v>3696.7</v>
      </c>
      <c r="J521" s="26">
        <v>3631.1</v>
      </c>
      <c r="K521" s="37">
        <v>228</v>
      </c>
      <c r="L521" s="14" t="s">
        <v>392</v>
      </c>
      <c r="M521" s="26">
        <v>12143119</v>
      </c>
      <c r="N521" s="170"/>
      <c r="O521" s="170"/>
      <c r="P521" s="170"/>
      <c r="Q521" s="26">
        <v>12143119</v>
      </c>
      <c r="R521" s="19">
        <f t="shared" si="36"/>
        <v>3284.8537885140804</v>
      </c>
      <c r="S521" s="14">
        <v>15143.38</v>
      </c>
      <c r="T521" s="14" t="s">
        <v>433</v>
      </c>
      <c r="U521" s="26">
        <v>12143119</v>
      </c>
      <c r="V521" s="297">
        <v>2022</v>
      </c>
      <c r="W521" s="281"/>
    </row>
    <row r="522" spans="1:23" ht="105" x14ac:dyDescent="0.2">
      <c r="A522" s="89">
        <v>176</v>
      </c>
      <c r="B522" s="60" t="s">
        <v>1077</v>
      </c>
      <c r="C522" s="14">
        <v>1986</v>
      </c>
      <c r="D522" s="14"/>
      <c r="E522" s="21" t="s">
        <v>553</v>
      </c>
      <c r="F522" s="37">
        <v>9</v>
      </c>
      <c r="G522" s="37">
        <v>5</v>
      </c>
      <c r="H522" s="26">
        <v>10780.6</v>
      </c>
      <c r="I522" s="26">
        <v>9689.6</v>
      </c>
      <c r="J522" s="26">
        <v>8462.09</v>
      </c>
      <c r="K522" s="37">
        <v>519</v>
      </c>
      <c r="L522" s="14" t="s">
        <v>386</v>
      </c>
      <c r="M522" s="26">
        <v>17767750</v>
      </c>
      <c r="N522" s="170"/>
      <c r="O522" s="170"/>
      <c r="P522" s="170"/>
      <c r="Q522" s="26">
        <v>17767750</v>
      </c>
      <c r="R522" s="19">
        <f t="shared" si="36"/>
        <v>1833.6928252972259</v>
      </c>
      <c r="S522" s="14">
        <v>15143.38</v>
      </c>
      <c r="T522" s="14" t="s">
        <v>433</v>
      </c>
      <c r="U522" s="26">
        <v>17767750</v>
      </c>
      <c r="V522" s="297">
        <v>2022</v>
      </c>
      <c r="W522" s="281"/>
    </row>
    <row r="523" spans="1:23" ht="105" x14ac:dyDescent="0.2">
      <c r="A523" s="89">
        <v>177</v>
      </c>
      <c r="B523" s="60" t="s">
        <v>1078</v>
      </c>
      <c r="C523" s="14">
        <v>1988</v>
      </c>
      <c r="D523" s="14"/>
      <c r="E523" s="21" t="s">
        <v>553</v>
      </c>
      <c r="F523" s="37">
        <v>9</v>
      </c>
      <c r="G523" s="37">
        <v>11</v>
      </c>
      <c r="H523" s="26">
        <v>24694</v>
      </c>
      <c r="I523" s="26">
        <v>21592.2</v>
      </c>
      <c r="J523" s="26">
        <v>20171.8</v>
      </c>
      <c r="K523" s="37">
        <v>1208</v>
      </c>
      <c r="L523" s="14" t="s">
        <v>1096</v>
      </c>
      <c r="M523" s="26">
        <v>62833302</v>
      </c>
      <c r="N523" s="170"/>
      <c r="O523" s="170"/>
      <c r="P523" s="170"/>
      <c r="Q523" s="26">
        <v>62833302</v>
      </c>
      <c r="R523" s="19">
        <f t="shared" si="36"/>
        <v>2910</v>
      </c>
      <c r="S523" s="14">
        <v>15143.38</v>
      </c>
      <c r="T523" s="14" t="s">
        <v>433</v>
      </c>
      <c r="U523" s="26">
        <v>62833302</v>
      </c>
      <c r="V523" s="297">
        <v>2022</v>
      </c>
      <c r="W523" s="281"/>
    </row>
    <row r="524" spans="1:23" ht="105" x14ac:dyDescent="0.2">
      <c r="A524" s="89">
        <v>178</v>
      </c>
      <c r="B524" s="60" t="s">
        <v>1079</v>
      </c>
      <c r="C524" s="14">
        <v>1989</v>
      </c>
      <c r="D524" s="14"/>
      <c r="E524" s="21" t="s">
        <v>520</v>
      </c>
      <c r="F524" s="37">
        <v>15</v>
      </c>
      <c r="G524" s="37">
        <v>2</v>
      </c>
      <c r="H524" s="26">
        <v>11321.6</v>
      </c>
      <c r="I524" s="26">
        <v>9435.6</v>
      </c>
      <c r="J524" s="26">
        <v>8718.1</v>
      </c>
      <c r="K524" s="37">
        <v>442</v>
      </c>
      <c r="L524" s="14" t="s">
        <v>1031</v>
      </c>
      <c r="M524" s="26">
        <v>27457596</v>
      </c>
      <c r="N524" s="170"/>
      <c r="O524" s="170"/>
      <c r="P524" s="170"/>
      <c r="Q524" s="26">
        <v>27457596</v>
      </c>
      <c r="R524" s="19">
        <f t="shared" si="36"/>
        <v>2910</v>
      </c>
      <c r="S524" s="14">
        <v>15143.38</v>
      </c>
      <c r="T524" s="14" t="s">
        <v>643</v>
      </c>
      <c r="U524" s="19">
        <v>6.53</v>
      </c>
      <c r="V524" s="297">
        <v>2022</v>
      </c>
      <c r="W524" s="276"/>
    </row>
    <row r="525" spans="1:23" ht="45" x14ac:dyDescent="0.2">
      <c r="A525" s="89">
        <v>179</v>
      </c>
      <c r="B525" s="60" t="s">
        <v>1080</v>
      </c>
      <c r="C525" s="14">
        <v>1963</v>
      </c>
      <c r="D525" s="14"/>
      <c r="E525" s="21" t="s">
        <v>520</v>
      </c>
      <c r="F525" s="37" t="s">
        <v>609</v>
      </c>
      <c r="G525" s="37">
        <v>2</v>
      </c>
      <c r="H525" s="26">
        <v>1353.5</v>
      </c>
      <c r="I525" s="26">
        <v>1253</v>
      </c>
      <c r="J525" s="26">
        <v>1136.5</v>
      </c>
      <c r="K525" s="37">
        <v>70</v>
      </c>
      <c r="L525" s="14" t="s">
        <v>548</v>
      </c>
      <c r="M525" s="26">
        <v>2426231.5</v>
      </c>
      <c r="N525" s="170"/>
      <c r="O525" s="170"/>
      <c r="P525" s="170"/>
      <c r="Q525" s="26">
        <v>2426231.5</v>
      </c>
      <c r="R525" s="19">
        <f t="shared" si="36"/>
        <v>1936.3379888268157</v>
      </c>
      <c r="S525" s="14">
        <v>15143.38</v>
      </c>
      <c r="T525" s="14" t="s">
        <v>643</v>
      </c>
      <c r="U525" s="19">
        <v>6.53</v>
      </c>
      <c r="V525" s="297">
        <v>2022</v>
      </c>
      <c r="W525" s="276"/>
    </row>
    <row r="526" spans="1:23" ht="60" x14ac:dyDescent="0.2">
      <c r="A526" s="89">
        <v>180</v>
      </c>
      <c r="B526" s="60" t="s">
        <v>756</v>
      </c>
      <c r="C526" s="14">
        <v>1963</v>
      </c>
      <c r="D526" s="14"/>
      <c r="E526" s="21" t="s">
        <v>520</v>
      </c>
      <c r="F526" s="37">
        <v>4</v>
      </c>
      <c r="G526" s="37">
        <v>4</v>
      </c>
      <c r="H526" s="26">
        <v>2801.08</v>
      </c>
      <c r="I526" s="26">
        <v>2481.08</v>
      </c>
      <c r="J526" s="26">
        <v>2235.7800000000002</v>
      </c>
      <c r="K526" s="37">
        <v>148</v>
      </c>
      <c r="L526" s="14" t="s">
        <v>563</v>
      </c>
      <c r="M526" s="26">
        <v>10188789.800000001</v>
      </c>
      <c r="N526" s="170"/>
      <c r="O526" s="170"/>
      <c r="P526" s="170"/>
      <c r="Q526" s="26">
        <v>10188789.800000001</v>
      </c>
      <c r="R526" s="19">
        <f t="shared" si="36"/>
        <v>4106.5946281458082</v>
      </c>
      <c r="S526" s="14">
        <v>15143.38</v>
      </c>
      <c r="T526" s="14" t="s">
        <v>643</v>
      </c>
      <c r="U526" s="19">
        <v>6.53</v>
      </c>
      <c r="V526" s="297">
        <v>2022</v>
      </c>
      <c r="W526" s="276"/>
    </row>
    <row r="527" spans="1:23" ht="45" x14ac:dyDescent="0.2">
      <c r="A527" s="89">
        <v>181</v>
      </c>
      <c r="B527" s="60" t="s">
        <v>757</v>
      </c>
      <c r="C527" s="14">
        <v>1965</v>
      </c>
      <c r="D527" s="14"/>
      <c r="E527" s="21" t="s">
        <v>520</v>
      </c>
      <c r="F527" s="37">
        <v>5</v>
      </c>
      <c r="G527" s="37">
        <v>5</v>
      </c>
      <c r="H527" s="26">
        <v>5549.3</v>
      </c>
      <c r="I527" s="26">
        <v>5139.3</v>
      </c>
      <c r="J527" s="26">
        <v>5139.3</v>
      </c>
      <c r="K527" s="37">
        <v>169</v>
      </c>
      <c r="L527" s="14" t="s">
        <v>606</v>
      </c>
      <c r="M527" s="26">
        <v>8222880</v>
      </c>
      <c r="N527" s="170"/>
      <c r="O527" s="170"/>
      <c r="P527" s="170"/>
      <c r="Q527" s="26">
        <v>8222880</v>
      </c>
      <c r="R527" s="19">
        <f t="shared" si="36"/>
        <v>1600</v>
      </c>
      <c r="S527" s="14">
        <v>15143.38</v>
      </c>
      <c r="T527" s="14" t="s">
        <v>643</v>
      </c>
      <c r="U527" s="19">
        <v>6.53</v>
      </c>
      <c r="V527" s="297">
        <v>2022</v>
      </c>
      <c r="W527" s="276"/>
    </row>
    <row r="528" spans="1:23" ht="90" x14ac:dyDescent="0.2">
      <c r="A528" s="89">
        <v>182</v>
      </c>
      <c r="B528" s="60" t="s">
        <v>758</v>
      </c>
      <c r="C528" s="14">
        <v>1990</v>
      </c>
      <c r="D528" s="14"/>
      <c r="E528" s="21" t="s">
        <v>553</v>
      </c>
      <c r="F528" s="37">
        <v>9</v>
      </c>
      <c r="G528" s="37">
        <v>5</v>
      </c>
      <c r="H528" s="26">
        <v>11429.5</v>
      </c>
      <c r="I528" s="26">
        <v>10056.299999999999</v>
      </c>
      <c r="J528" s="26">
        <v>9384.6</v>
      </c>
      <c r="K528" s="37">
        <v>512</v>
      </c>
      <c r="L528" s="14" t="s">
        <v>383</v>
      </c>
      <c r="M528" s="26">
        <v>10800000</v>
      </c>
      <c r="N528" s="170"/>
      <c r="O528" s="170"/>
      <c r="P528" s="170"/>
      <c r="Q528" s="26">
        <v>10800000</v>
      </c>
      <c r="R528" s="19">
        <f t="shared" si="36"/>
        <v>1073.9536410011635</v>
      </c>
      <c r="S528" s="14">
        <v>15143.38</v>
      </c>
      <c r="T528" s="14" t="s">
        <v>643</v>
      </c>
      <c r="U528" s="19">
        <v>6.53</v>
      </c>
      <c r="V528" s="297">
        <v>2022</v>
      </c>
      <c r="W528" s="276"/>
    </row>
    <row r="529" spans="1:23" ht="105" x14ac:dyDescent="0.2">
      <c r="A529" s="89">
        <v>183</v>
      </c>
      <c r="B529" s="60" t="s">
        <v>168</v>
      </c>
      <c r="C529" s="14">
        <v>1986</v>
      </c>
      <c r="D529" s="14"/>
      <c r="E529" s="21" t="s">
        <v>520</v>
      </c>
      <c r="F529" s="37">
        <v>9</v>
      </c>
      <c r="G529" s="37">
        <v>1</v>
      </c>
      <c r="H529" s="26">
        <v>5563.43</v>
      </c>
      <c r="I529" s="26">
        <v>5094.2700000000004</v>
      </c>
      <c r="J529" s="26">
        <v>4668.97</v>
      </c>
      <c r="K529" s="37">
        <v>384</v>
      </c>
      <c r="L529" s="14" t="s">
        <v>1097</v>
      </c>
      <c r="M529" s="26">
        <v>14824325.700000001</v>
      </c>
      <c r="N529" s="170"/>
      <c r="O529" s="170"/>
      <c r="P529" s="170"/>
      <c r="Q529" s="26">
        <v>14824325.700000001</v>
      </c>
      <c r="R529" s="19">
        <f t="shared" si="36"/>
        <v>2910</v>
      </c>
      <c r="S529" s="14">
        <v>15143.38</v>
      </c>
      <c r="T529" s="14" t="s">
        <v>643</v>
      </c>
      <c r="U529" s="19">
        <v>6.53</v>
      </c>
      <c r="V529" s="297">
        <v>2022</v>
      </c>
      <c r="W529" s="276"/>
    </row>
    <row r="530" spans="1:23" ht="45" x14ac:dyDescent="0.2">
      <c r="A530" s="89">
        <v>184</v>
      </c>
      <c r="B530" s="60" t="s">
        <v>759</v>
      </c>
      <c r="C530" s="14">
        <v>1963</v>
      </c>
      <c r="D530" s="14"/>
      <c r="E530" s="21" t="s">
        <v>520</v>
      </c>
      <c r="F530" s="37" t="s">
        <v>609</v>
      </c>
      <c r="G530" s="37">
        <v>3</v>
      </c>
      <c r="H530" s="26">
        <v>2679.4</v>
      </c>
      <c r="I530" s="26">
        <v>2464.4</v>
      </c>
      <c r="J530" s="26">
        <v>2162.1999999999998</v>
      </c>
      <c r="K530" s="37">
        <v>96</v>
      </c>
      <c r="L530" s="14" t="s">
        <v>617</v>
      </c>
      <c r="M530" s="26">
        <v>1133624</v>
      </c>
      <c r="N530" s="170"/>
      <c r="O530" s="170"/>
      <c r="P530" s="170"/>
      <c r="Q530" s="26">
        <v>1133624</v>
      </c>
      <c r="R530" s="19">
        <f t="shared" si="36"/>
        <v>460</v>
      </c>
      <c r="S530" s="14">
        <v>15143.38</v>
      </c>
      <c r="T530" s="14" t="s">
        <v>643</v>
      </c>
      <c r="U530" s="19">
        <v>6.53</v>
      </c>
      <c r="V530" s="297">
        <v>2022</v>
      </c>
      <c r="W530" s="276"/>
    </row>
    <row r="531" spans="1:23" ht="120" x14ac:dyDescent="0.2">
      <c r="A531" s="89">
        <v>185</v>
      </c>
      <c r="B531" s="60" t="s">
        <v>760</v>
      </c>
      <c r="C531" s="14">
        <v>1988</v>
      </c>
      <c r="D531" s="14"/>
      <c r="E531" s="21" t="s">
        <v>520</v>
      </c>
      <c r="F531" s="37" t="s">
        <v>614</v>
      </c>
      <c r="G531" s="37">
        <v>2</v>
      </c>
      <c r="H531" s="26">
        <v>5008.79</v>
      </c>
      <c r="I531" s="26">
        <v>4536.1899999999996</v>
      </c>
      <c r="J531" s="26">
        <v>4300.59</v>
      </c>
      <c r="K531" s="37">
        <v>187</v>
      </c>
      <c r="L531" s="14" t="s">
        <v>387</v>
      </c>
      <c r="M531" s="26">
        <v>7132437.7999999998</v>
      </c>
      <c r="N531" s="170"/>
      <c r="O531" s="170"/>
      <c r="P531" s="170"/>
      <c r="Q531" s="26">
        <v>7132437.7999999998</v>
      </c>
      <c r="R531" s="19">
        <f t="shared" si="36"/>
        <v>1572.3410615516548</v>
      </c>
      <c r="S531" s="14">
        <v>15143.38</v>
      </c>
      <c r="T531" s="14" t="s">
        <v>643</v>
      </c>
      <c r="U531" s="19">
        <v>6.53</v>
      </c>
      <c r="V531" s="297">
        <v>2022</v>
      </c>
      <c r="W531" s="276"/>
    </row>
    <row r="532" spans="1:23" ht="120" x14ac:dyDescent="0.2">
      <c r="A532" s="89">
        <v>186</v>
      </c>
      <c r="B532" s="60" t="s">
        <v>731</v>
      </c>
      <c r="C532" s="14">
        <v>1987</v>
      </c>
      <c r="D532" s="14"/>
      <c r="E532" s="21" t="s">
        <v>553</v>
      </c>
      <c r="F532" s="37">
        <v>9</v>
      </c>
      <c r="G532" s="37">
        <v>5</v>
      </c>
      <c r="H532" s="26">
        <v>11590.1</v>
      </c>
      <c r="I532" s="26">
        <v>9934.1</v>
      </c>
      <c r="J532" s="26">
        <v>9389.1</v>
      </c>
      <c r="K532" s="37">
        <v>540</v>
      </c>
      <c r="L532" s="14" t="s">
        <v>387</v>
      </c>
      <c r="M532" s="26">
        <v>16959142</v>
      </c>
      <c r="N532" s="170"/>
      <c r="O532" s="170"/>
      <c r="P532" s="170"/>
      <c r="Q532" s="26">
        <v>16959142</v>
      </c>
      <c r="R532" s="19">
        <f t="shared" si="36"/>
        <v>1707.1644134848652</v>
      </c>
      <c r="S532" s="14">
        <v>15143.38</v>
      </c>
      <c r="T532" s="14" t="s">
        <v>433</v>
      </c>
      <c r="U532" s="19">
        <v>6.53</v>
      </c>
      <c r="V532" s="297">
        <v>2022</v>
      </c>
      <c r="W532" s="276"/>
    </row>
    <row r="533" spans="1:23" ht="135" x14ac:dyDescent="0.2">
      <c r="A533" s="89">
        <v>187</v>
      </c>
      <c r="B533" s="60" t="s">
        <v>1082</v>
      </c>
      <c r="C533" s="14">
        <v>1990</v>
      </c>
      <c r="D533" s="14"/>
      <c r="E533" s="14" t="s">
        <v>553</v>
      </c>
      <c r="F533" s="37">
        <v>10</v>
      </c>
      <c r="G533" s="37">
        <v>4</v>
      </c>
      <c r="H533" s="26">
        <v>11051.4</v>
      </c>
      <c r="I533" s="26">
        <v>9422.6</v>
      </c>
      <c r="J533" s="26">
        <v>8840.4</v>
      </c>
      <c r="K533" s="37">
        <v>489</v>
      </c>
      <c r="L533" s="14" t="s">
        <v>393</v>
      </c>
      <c r="M533" s="26">
        <v>31589130</v>
      </c>
      <c r="N533" s="170"/>
      <c r="O533" s="170"/>
      <c r="P533" s="170"/>
      <c r="Q533" s="26">
        <v>31589130</v>
      </c>
      <c r="R533" s="19">
        <f t="shared" si="36"/>
        <v>3352.4855135525227</v>
      </c>
      <c r="S533" s="14">
        <v>15143.38</v>
      </c>
      <c r="T533" s="14" t="s">
        <v>643</v>
      </c>
      <c r="U533" s="19">
        <v>6.53</v>
      </c>
      <c r="V533" s="297">
        <v>2022</v>
      </c>
      <c r="W533" s="276"/>
    </row>
    <row r="534" spans="1:23" ht="120" x14ac:dyDescent="0.2">
      <c r="A534" s="89">
        <v>188</v>
      </c>
      <c r="B534" s="60" t="s">
        <v>761</v>
      </c>
      <c r="C534" s="14">
        <v>1988</v>
      </c>
      <c r="D534" s="14"/>
      <c r="E534" s="21" t="s">
        <v>520</v>
      </c>
      <c r="F534" s="37">
        <v>9</v>
      </c>
      <c r="G534" s="37">
        <v>1</v>
      </c>
      <c r="H534" s="26">
        <v>5304.5</v>
      </c>
      <c r="I534" s="26">
        <v>4600.5</v>
      </c>
      <c r="J534" s="26">
        <v>4272.8</v>
      </c>
      <c r="K534" s="37">
        <v>317</v>
      </c>
      <c r="L534" s="14" t="s">
        <v>387</v>
      </c>
      <c r="M534" s="26">
        <v>5012310</v>
      </c>
      <c r="N534" s="170"/>
      <c r="O534" s="170"/>
      <c r="P534" s="170"/>
      <c r="Q534" s="26">
        <v>5012310</v>
      </c>
      <c r="R534" s="19">
        <f t="shared" si="36"/>
        <v>1089.514183240952</v>
      </c>
      <c r="S534" s="14">
        <v>15143.38</v>
      </c>
      <c r="T534" s="14" t="s">
        <v>433</v>
      </c>
      <c r="U534" s="19">
        <v>6.53</v>
      </c>
      <c r="V534" s="297">
        <v>2022</v>
      </c>
      <c r="W534" s="276"/>
    </row>
    <row r="535" spans="1:23" ht="120" x14ac:dyDescent="0.2">
      <c r="A535" s="89">
        <v>189</v>
      </c>
      <c r="B535" s="60" t="s">
        <v>169</v>
      </c>
      <c r="C535" s="14">
        <v>1987</v>
      </c>
      <c r="D535" s="14"/>
      <c r="E535" s="21" t="s">
        <v>520</v>
      </c>
      <c r="F535" s="37">
        <v>9</v>
      </c>
      <c r="G535" s="37">
        <v>1</v>
      </c>
      <c r="H535" s="26">
        <v>5590.1</v>
      </c>
      <c r="I535" s="26">
        <v>4894.7</v>
      </c>
      <c r="J535" s="26">
        <v>4603.2</v>
      </c>
      <c r="K535" s="37">
        <v>305</v>
      </c>
      <c r="L535" s="14" t="s">
        <v>387</v>
      </c>
      <c r="M535" s="26">
        <v>5194714</v>
      </c>
      <c r="N535" s="170"/>
      <c r="O535" s="170"/>
      <c r="P535" s="170"/>
      <c r="Q535" s="26">
        <v>5194714</v>
      </c>
      <c r="R535" s="19">
        <f t="shared" si="36"/>
        <v>1061.2936441457086</v>
      </c>
      <c r="S535" s="14">
        <v>15143.38</v>
      </c>
      <c r="T535" s="14" t="s">
        <v>433</v>
      </c>
      <c r="U535" s="26">
        <v>5194714</v>
      </c>
      <c r="V535" s="297">
        <v>2022</v>
      </c>
      <c r="W535" s="281"/>
    </row>
    <row r="536" spans="1:23" ht="90" x14ac:dyDescent="0.2">
      <c r="A536" s="89">
        <v>190</v>
      </c>
      <c r="B536" s="60" t="s">
        <v>776</v>
      </c>
      <c r="C536" s="14">
        <v>1987</v>
      </c>
      <c r="D536" s="14"/>
      <c r="E536" s="14" t="s">
        <v>520</v>
      </c>
      <c r="F536" s="37">
        <v>9</v>
      </c>
      <c r="G536" s="37">
        <v>8</v>
      </c>
      <c r="H536" s="26">
        <v>19665.8</v>
      </c>
      <c r="I536" s="26">
        <v>17750.5</v>
      </c>
      <c r="J536" s="26">
        <v>16438.27</v>
      </c>
      <c r="K536" s="37">
        <v>809</v>
      </c>
      <c r="L536" s="14" t="s">
        <v>383</v>
      </c>
      <c r="M536" s="26">
        <v>17280000</v>
      </c>
      <c r="N536" s="170"/>
      <c r="O536" s="170"/>
      <c r="P536" s="170"/>
      <c r="Q536" s="26">
        <v>17280000</v>
      </c>
      <c r="R536" s="19">
        <f t="shared" si="36"/>
        <v>973.49370440269286</v>
      </c>
      <c r="S536" s="14">
        <v>15143.38</v>
      </c>
      <c r="T536" s="14" t="s">
        <v>433</v>
      </c>
      <c r="U536" s="26">
        <v>17280000</v>
      </c>
      <c r="V536" s="297">
        <v>2022</v>
      </c>
      <c r="W536" s="281"/>
    </row>
    <row r="537" spans="1:23" ht="90" x14ac:dyDescent="0.2">
      <c r="A537" s="89">
        <v>191</v>
      </c>
      <c r="B537" s="60" t="s">
        <v>777</v>
      </c>
      <c r="C537" s="14">
        <v>1987</v>
      </c>
      <c r="D537" s="14"/>
      <c r="E537" s="21" t="s">
        <v>553</v>
      </c>
      <c r="F537" s="37">
        <v>9</v>
      </c>
      <c r="G537" s="37">
        <v>5</v>
      </c>
      <c r="H537" s="26">
        <v>11093.3</v>
      </c>
      <c r="I537" s="26">
        <v>9694.2999999999993</v>
      </c>
      <c r="J537" s="26">
        <v>8957.56</v>
      </c>
      <c r="K537" s="37">
        <v>545</v>
      </c>
      <c r="L537" s="14" t="s">
        <v>383</v>
      </c>
      <c r="M537" s="26">
        <v>10800000</v>
      </c>
      <c r="N537" s="170"/>
      <c r="O537" s="170"/>
      <c r="P537" s="170"/>
      <c r="Q537" s="26">
        <v>10800000</v>
      </c>
      <c r="R537" s="19">
        <f t="shared" si="36"/>
        <v>1114.0567137390015</v>
      </c>
      <c r="S537" s="14">
        <v>15143.38</v>
      </c>
      <c r="T537" s="14" t="s">
        <v>433</v>
      </c>
      <c r="U537" s="26">
        <v>10800000</v>
      </c>
      <c r="V537" s="297">
        <v>2022</v>
      </c>
      <c r="W537" s="281"/>
    </row>
    <row r="538" spans="1:23" ht="195" x14ac:dyDescent="0.2">
      <c r="A538" s="89">
        <v>192</v>
      </c>
      <c r="B538" s="60" t="s">
        <v>778</v>
      </c>
      <c r="C538" s="14">
        <v>1990</v>
      </c>
      <c r="D538" s="14"/>
      <c r="E538" s="21" t="s">
        <v>553</v>
      </c>
      <c r="F538" s="37">
        <v>9</v>
      </c>
      <c r="G538" s="37">
        <v>10</v>
      </c>
      <c r="H538" s="26">
        <v>23047.3</v>
      </c>
      <c r="I538" s="26">
        <v>20579.3</v>
      </c>
      <c r="J538" s="26">
        <v>19619.099999999999</v>
      </c>
      <c r="K538" s="37">
        <v>1206</v>
      </c>
      <c r="L538" s="14" t="s">
        <v>394</v>
      </c>
      <c r="M538" s="26">
        <v>76945079</v>
      </c>
      <c r="N538" s="170"/>
      <c r="O538" s="170"/>
      <c r="P538" s="170"/>
      <c r="Q538" s="26">
        <v>76945079</v>
      </c>
      <c r="R538" s="19">
        <f t="shared" si="36"/>
        <v>3738.9551150913785</v>
      </c>
      <c r="S538" s="14">
        <v>15143.38</v>
      </c>
      <c r="T538" s="14" t="s">
        <v>433</v>
      </c>
      <c r="U538" s="26">
        <v>76945079</v>
      </c>
      <c r="V538" s="297">
        <v>2022</v>
      </c>
      <c r="W538" s="281"/>
    </row>
    <row r="539" spans="1:23" ht="90" x14ac:dyDescent="0.2">
      <c r="A539" s="89">
        <v>193</v>
      </c>
      <c r="B539" s="60" t="s">
        <v>1083</v>
      </c>
      <c r="C539" s="14">
        <v>1965</v>
      </c>
      <c r="D539" s="14"/>
      <c r="E539" s="21" t="s">
        <v>520</v>
      </c>
      <c r="F539" s="37">
        <v>5</v>
      </c>
      <c r="G539" s="37">
        <v>3</v>
      </c>
      <c r="H539" s="26">
        <v>2789.7</v>
      </c>
      <c r="I539" s="26">
        <v>2567.6999999999998</v>
      </c>
      <c r="J539" s="26">
        <v>2483.1</v>
      </c>
      <c r="K539" s="37">
        <v>131</v>
      </c>
      <c r="L539" s="14" t="s">
        <v>1098</v>
      </c>
      <c r="M539" s="26">
        <v>7831485</v>
      </c>
      <c r="N539" s="170"/>
      <c r="O539" s="170"/>
      <c r="P539" s="170"/>
      <c r="Q539" s="26">
        <v>7831485</v>
      </c>
      <c r="R539" s="19">
        <f t="shared" si="36"/>
        <v>3050</v>
      </c>
      <c r="S539" s="14">
        <v>15143.38</v>
      </c>
      <c r="T539" s="14" t="s">
        <v>643</v>
      </c>
      <c r="U539" s="19">
        <v>6.53</v>
      </c>
      <c r="V539" s="297">
        <v>2022</v>
      </c>
      <c r="W539" s="276"/>
    </row>
    <row r="540" spans="1:23" ht="75" x14ac:dyDescent="0.2">
      <c r="A540" s="89">
        <v>194</v>
      </c>
      <c r="B540" s="60" t="s">
        <v>170</v>
      </c>
      <c r="C540" s="14">
        <v>1986</v>
      </c>
      <c r="D540" s="14"/>
      <c r="E540" s="21" t="s">
        <v>520</v>
      </c>
      <c r="F540" s="37">
        <v>5</v>
      </c>
      <c r="G540" s="37">
        <v>1</v>
      </c>
      <c r="H540" s="26">
        <v>2743.28</v>
      </c>
      <c r="I540" s="26">
        <v>2743.28</v>
      </c>
      <c r="J540" s="26">
        <v>1992.28</v>
      </c>
      <c r="K540" s="37">
        <v>203</v>
      </c>
      <c r="L540" s="209" t="s">
        <v>1099</v>
      </c>
      <c r="M540" s="217">
        <v>10068956</v>
      </c>
      <c r="N540" s="170"/>
      <c r="O540" s="170"/>
      <c r="P540" s="170"/>
      <c r="Q540" s="217">
        <v>10068956</v>
      </c>
      <c r="R540" s="19">
        <f t="shared" si="36"/>
        <v>3670.4076871482312</v>
      </c>
      <c r="S540" s="14">
        <v>15143.38</v>
      </c>
      <c r="T540" s="14" t="s">
        <v>643</v>
      </c>
      <c r="U540" s="19">
        <v>6.53</v>
      </c>
      <c r="V540" s="297">
        <v>2022</v>
      </c>
      <c r="W540" s="276"/>
    </row>
    <row r="541" spans="1:23" ht="45" x14ac:dyDescent="0.2">
      <c r="A541" s="89">
        <v>195</v>
      </c>
      <c r="B541" s="60" t="s">
        <v>763</v>
      </c>
      <c r="C541" s="14">
        <v>1982</v>
      </c>
      <c r="D541" s="14">
        <v>2008</v>
      </c>
      <c r="E541" s="21" t="s">
        <v>520</v>
      </c>
      <c r="F541" s="37">
        <v>5</v>
      </c>
      <c r="G541" s="37">
        <v>10</v>
      </c>
      <c r="H541" s="26">
        <v>7114.7</v>
      </c>
      <c r="I541" s="26">
        <v>6369.7</v>
      </c>
      <c r="J541" s="26">
        <v>5941.3</v>
      </c>
      <c r="K541" s="37">
        <v>306</v>
      </c>
      <c r="L541" s="14" t="s">
        <v>617</v>
      </c>
      <c r="M541" s="26">
        <v>2930062</v>
      </c>
      <c r="N541" s="170"/>
      <c r="O541" s="170"/>
      <c r="P541" s="170"/>
      <c r="Q541" s="26">
        <v>2930062</v>
      </c>
      <c r="R541" s="19">
        <f t="shared" si="36"/>
        <v>460</v>
      </c>
      <c r="S541" s="14">
        <v>15143.38</v>
      </c>
      <c r="T541" s="14" t="s">
        <v>643</v>
      </c>
      <c r="U541" s="19">
        <v>6.53</v>
      </c>
      <c r="V541" s="297">
        <v>2022</v>
      </c>
      <c r="W541" s="276"/>
    </row>
    <row r="542" spans="1:23" ht="90" x14ac:dyDescent="0.2">
      <c r="A542" s="89">
        <v>196</v>
      </c>
      <c r="B542" s="60" t="s">
        <v>1085</v>
      </c>
      <c r="C542" s="14">
        <v>1969</v>
      </c>
      <c r="D542" s="14"/>
      <c r="E542" s="21" t="s">
        <v>520</v>
      </c>
      <c r="F542" s="37">
        <v>5</v>
      </c>
      <c r="G542" s="37">
        <v>4</v>
      </c>
      <c r="H542" s="26">
        <v>3684.8</v>
      </c>
      <c r="I542" s="26">
        <v>3352</v>
      </c>
      <c r="J542" s="26">
        <v>3145.8</v>
      </c>
      <c r="K542" s="37">
        <v>177</v>
      </c>
      <c r="L542" s="14" t="s">
        <v>1100</v>
      </c>
      <c r="M542" s="26">
        <v>4391120</v>
      </c>
      <c r="N542" s="170"/>
      <c r="O542" s="170"/>
      <c r="P542" s="170"/>
      <c r="Q542" s="26">
        <v>4391120</v>
      </c>
      <c r="R542" s="19">
        <f t="shared" si="36"/>
        <v>1310</v>
      </c>
      <c r="S542" s="14">
        <v>15143.38</v>
      </c>
      <c r="T542" s="14" t="s">
        <v>643</v>
      </c>
      <c r="U542" s="19">
        <v>6.53</v>
      </c>
      <c r="V542" s="297">
        <v>2022</v>
      </c>
      <c r="W542" s="276"/>
    </row>
    <row r="543" spans="1:23" ht="45" x14ac:dyDescent="0.2">
      <c r="A543" s="89">
        <v>197</v>
      </c>
      <c r="B543" s="60" t="s">
        <v>1086</v>
      </c>
      <c r="C543" s="14">
        <v>1939</v>
      </c>
      <c r="D543" s="14"/>
      <c r="E543" s="21" t="s">
        <v>520</v>
      </c>
      <c r="F543" s="37">
        <v>2</v>
      </c>
      <c r="G543" s="37">
        <v>2</v>
      </c>
      <c r="H543" s="26">
        <v>754.89</v>
      </c>
      <c r="I543" s="26">
        <v>665.89</v>
      </c>
      <c r="J543" s="26">
        <v>613.55999999999995</v>
      </c>
      <c r="K543" s="37">
        <v>47</v>
      </c>
      <c r="L543" s="14" t="s">
        <v>530</v>
      </c>
      <c r="M543" s="26">
        <v>412851.8</v>
      </c>
      <c r="N543" s="170"/>
      <c r="O543" s="170"/>
      <c r="P543" s="170"/>
      <c r="Q543" s="26">
        <v>412851.8</v>
      </c>
      <c r="R543" s="19">
        <f t="shared" si="36"/>
        <v>620</v>
      </c>
      <c r="S543" s="14">
        <v>15143.38</v>
      </c>
      <c r="T543" s="14" t="s">
        <v>643</v>
      </c>
      <c r="U543" s="19">
        <v>6.53</v>
      </c>
      <c r="V543" s="297">
        <v>2022</v>
      </c>
      <c r="W543" s="276"/>
    </row>
    <row r="544" spans="1:23" ht="45" x14ac:dyDescent="0.2">
      <c r="A544" s="89">
        <v>198</v>
      </c>
      <c r="B544" s="60" t="s">
        <v>1087</v>
      </c>
      <c r="C544" s="14">
        <v>1969</v>
      </c>
      <c r="D544" s="14"/>
      <c r="E544" s="21" t="s">
        <v>553</v>
      </c>
      <c r="F544" s="37" t="s">
        <v>610</v>
      </c>
      <c r="G544" s="37">
        <v>7</v>
      </c>
      <c r="H544" s="26">
        <v>6935.1</v>
      </c>
      <c r="I544" s="26">
        <v>6402.1</v>
      </c>
      <c r="J544" s="26">
        <v>5598.8</v>
      </c>
      <c r="K544" s="37">
        <v>363</v>
      </c>
      <c r="L544" s="14" t="s">
        <v>617</v>
      </c>
      <c r="M544" s="26">
        <v>2944966</v>
      </c>
      <c r="N544" s="170"/>
      <c r="O544" s="170"/>
      <c r="P544" s="170"/>
      <c r="Q544" s="26">
        <v>2944966</v>
      </c>
      <c r="R544" s="19">
        <f t="shared" si="36"/>
        <v>460</v>
      </c>
      <c r="S544" s="14">
        <v>15143.38</v>
      </c>
      <c r="T544" s="14" t="s">
        <v>643</v>
      </c>
      <c r="U544" s="19">
        <v>6.53</v>
      </c>
      <c r="V544" s="297">
        <v>2022</v>
      </c>
      <c r="W544" s="276"/>
    </row>
    <row r="545" spans="1:23" ht="45" x14ac:dyDescent="0.2">
      <c r="A545" s="89">
        <v>199</v>
      </c>
      <c r="B545" s="60" t="s">
        <v>486</v>
      </c>
      <c r="C545" s="14">
        <v>1974</v>
      </c>
      <c r="D545" s="14"/>
      <c r="E545" s="14" t="s">
        <v>520</v>
      </c>
      <c r="F545" s="37">
        <v>5</v>
      </c>
      <c r="G545" s="37">
        <v>1</v>
      </c>
      <c r="H545" s="26">
        <v>5582.96</v>
      </c>
      <c r="I545" s="26">
        <v>3812.96</v>
      </c>
      <c r="J545" s="26">
        <v>3667.17</v>
      </c>
      <c r="K545" s="37">
        <v>301</v>
      </c>
      <c r="L545" s="14" t="s">
        <v>617</v>
      </c>
      <c r="M545" s="26">
        <v>1753961.6</v>
      </c>
      <c r="N545" s="170"/>
      <c r="O545" s="170"/>
      <c r="P545" s="170"/>
      <c r="Q545" s="26">
        <v>1753961.6</v>
      </c>
      <c r="R545" s="19">
        <f t="shared" si="36"/>
        <v>460</v>
      </c>
      <c r="S545" s="14">
        <v>15143.38</v>
      </c>
      <c r="T545" s="14" t="s">
        <v>643</v>
      </c>
      <c r="U545" s="19">
        <v>6.53</v>
      </c>
      <c r="V545" s="297">
        <v>2022</v>
      </c>
      <c r="W545" s="276"/>
    </row>
    <row r="546" spans="1:23" ht="75" x14ac:dyDescent="0.2">
      <c r="A546" s="89">
        <v>200</v>
      </c>
      <c r="B546" s="60" t="s">
        <v>1088</v>
      </c>
      <c r="C546" s="14">
        <v>1978</v>
      </c>
      <c r="D546" s="14">
        <v>2017</v>
      </c>
      <c r="E546" s="21" t="s">
        <v>553</v>
      </c>
      <c r="F546" s="37">
        <v>9</v>
      </c>
      <c r="G546" s="37">
        <v>2</v>
      </c>
      <c r="H546" s="26">
        <v>4447.5</v>
      </c>
      <c r="I546" s="26">
        <v>3932.5</v>
      </c>
      <c r="J546" s="26">
        <v>3796.5</v>
      </c>
      <c r="K546" s="37">
        <v>229</v>
      </c>
      <c r="L546" s="14" t="s">
        <v>629</v>
      </c>
      <c r="M546" s="26">
        <v>3696550</v>
      </c>
      <c r="N546" s="170"/>
      <c r="O546" s="170"/>
      <c r="P546" s="170"/>
      <c r="Q546" s="26">
        <v>3696550</v>
      </c>
      <c r="R546" s="19">
        <f t="shared" si="36"/>
        <v>940</v>
      </c>
      <c r="S546" s="14">
        <v>15143.38</v>
      </c>
      <c r="T546" s="14" t="s">
        <v>643</v>
      </c>
      <c r="U546" s="19">
        <v>6.53</v>
      </c>
      <c r="V546" s="297">
        <v>2022</v>
      </c>
      <c r="W546" s="276"/>
    </row>
    <row r="547" spans="1:23" ht="90" x14ac:dyDescent="0.2">
      <c r="A547" s="89">
        <v>201</v>
      </c>
      <c r="B547" s="60" t="s">
        <v>212</v>
      </c>
      <c r="C547" s="14">
        <v>1979</v>
      </c>
      <c r="D547" s="14"/>
      <c r="E547" s="14" t="s">
        <v>553</v>
      </c>
      <c r="F547" s="37">
        <v>5</v>
      </c>
      <c r="G547" s="37">
        <v>7</v>
      </c>
      <c r="H547" s="26">
        <v>6050.6</v>
      </c>
      <c r="I547" s="26">
        <v>5426.1</v>
      </c>
      <c r="J547" s="26">
        <v>5108.8</v>
      </c>
      <c r="K547" s="37">
        <v>235</v>
      </c>
      <c r="L547" s="14" t="s">
        <v>474</v>
      </c>
      <c r="M547" s="26">
        <v>7108191</v>
      </c>
      <c r="N547" s="170"/>
      <c r="O547" s="170"/>
      <c r="P547" s="170"/>
      <c r="Q547" s="26">
        <v>7108191</v>
      </c>
      <c r="R547" s="19">
        <f t="shared" si="36"/>
        <v>1310</v>
      </c>
      <c r="S547" s="14">
        <v>15143.38</v>
      </c>
      <c r="T547" s="14" t="s">
        <v>643</v>
      </c>
      <c r="U547" s="19">
        <v>6.53</v>
      </c>
      <c r="V547" s="297">
        <v>2022</v>
      </c>
      <c r="W547" s="276"/>
    </row>
    <row r="548" spans="1:23" ht="90" x14ac:dyDescent="0.2">
      <c r="A548" s="89">
        <v>202</v>
      </c>
      <c r="B548" s="60" t="s">
        <v>171</v>
      </c>
      <c r="C548" s="14">
        <v>1987</v>
      </c>
      <c r="D548" s="14"/>
      <c r="E548" s="14" t="s">
        <v>553</v>
      </c>
      <c r="F548" s="37">
        <v>9</v>
      </c>
      <c r="G548" s="37">
        <v>11</v>
      </c>
      <c r="H548" s="26">
        <v>24500.3</v>
      </c>
      <c r="I548" s="26">
        <v>21133.200000000001</v>
      </c>
      <c r="J548" s="26">
        <v>21133.200000000001</v>
      </c>
      <c r="K548" s="37">
        <v>949</v>
      </c>
      <c r="L548" s="14" t="s">
        <v>383</v>
      </c>
      <c r="M548" s="26">
        <v>23760000</v>
      </c>
      <c r="N548" s="170"/>
      <c r="O548" s="170"/>
      <c r="P548" s="170"/>
      <c r="Q548" s="26">
        <v>23760000</v>
      </c>
      <c r="R548" s="19">
        <f t="shared" si="36"/>
        <v>1124.2973141786383</v>
      </c>
      <c r="S548" s="14">
        <v>15143.38</v>
      </c>
      <c r="T548" s="14" t="s">
        <v>643</v>
      </c>
      <c r="U548" s="19">
        <v>6.53</v>
      </c>
      <c r="V548" s="297">
        <v>2022</v>
      </c>
      <c r="W548" s="276"/>
    </row>
    <row r="549" spans="1:23" ht="45" x14ac:dyDescent="0.2">
      <c r="A549" s="89">
        <v>203</v>
      </c>
      <c r="B549" s="60" t="s">
        <v>172</v>
      </c>
      <c r="C549" s="14">
        <v>1968</v>
      </c>
      <c r="D549" s="14"/>
      <c r="E549" s="14" t="s">
        <v>520</v>
      </c>
      <c r="F549" s="37">
        <v>5</v>
      </c>
      <c r="G549" s="37">
        <v>4</v>
      </c>
      <c r="H549" s="26">
        <v>3124.8</v>
      </c>
      <c r="I549" s="26">
        <v>2821.8</v>
      </c>
      <c r="J549" s="26">
        <v>2821.8</v>
      </c>
      <c r="K549" s="37">
        <v>159</v>
      </c>
      <c r="L549" s="14" t="s">
        <v>548</v>
      </c>
      <c r="M549" s="26">
        <v>2673580</v>
      </c>
      <c r="N549" s="170"/>
      <c r="O549" s="170"/>
      <c r="P549" s="170"/>
      <c r="Q549" s="26">
        <v>2673580</v>
      </c>
      <c r="R549" s="19">
        <f t="shared" si="36"/>
        <v>947.4732440286341</v>
      </c>
      <c r="S549" s="14">
        <v>15143.38</v>
      </c>
      <c r="T549" s="14" t="s">
        <v>643</v>
      </c>
      <c r="U549" s="19">
        <v>6.53</v>
      </c>
      <c r="V549" s="297">
        <v>2022</v>
      </c>
      <c r="W549" s="276"/>
    </row>
    <row r="550" spans="1:23" ht="75" x14ac:dyDescent="0.2">
      <c r="A550" s="89">
        <v>204</v>
      </c>
      <c r="B550" s="60" t="s">
        <v>173</v>
      </c>
      <c r="C550" s="14">
        <v>1968</v>
      </c>
      <c r="D550" s="14"/>
      <c r="E550" s="14" t="s">
        <v>520</v>
      </c>
      <c r="F550" s="37">
        <v>5</v>
      </c>
      <c r="G550" s="37">
        <v>4</v>
      </c>
      <c r="H550" s="26">
        <v>3724.2</v>
      </c>
      <c r="I550" s="26">
        <v>3404.8</v>
      </c>
      <c r="J550" s="26">
        <v>3143.6</v>
      </c>
      <c r="K550" s="37">
        <v>139</v>
      </c>
      <c r="L550" s="14" t="s">
        <v>1101</v>
      </c>
      <c r="M550" s="26">
        <v>6308546</v>
      </c>
      <c r="N550" s="170"/>
      <c r="O550" s="170"/>
      <c r="P550" s="170"/>
      <c r="Q550" s="26">
        <v>6308546</v>
      </c>
      <c r="R550" s="19">
        <f t="shared" si="36"/>
        <v>1852.8389332706765</v>
      </c>
      <c r="S550" s="14">
        <v>15143.38</v>
      </c>
      <c r="T550" s="14" t="s">
        <v>643</v>
      </c>
      <c r="U550" s="19">
        <v>6.53</v>
      </c>
      <c r="V550" s="297">
        <v>2022</v>
      </c>
      <c r="W550" s="276"/>
    </row>
    <row r="551" spans="1:23" ht="45" x14ac:dyDescent="0.2">
      <c r="A551" s="89">
        <v>205</v>
      </c>
      <c r="B551" s="60" t="s">
        <v>746</v>
      </c>
      <c r="C551" s="14">
        <v>1956</v>
      </c>
      <c r="D551" s="14"/>
      <c r="E551" s="21" t="s">
        <v>520</v>
      </c>
      <c r="F551" s="37">
        <v>3</v>
      </c>
      <c r="G551" s="37">
        <v>2</v>
      </c>
      <c r="H551" s="26">
        <v>1226</v>
      </c>
      <c r="I551" s="26">
        <v>1076</v>
      </c>
      <c r="J551" s="26">
        <v>912.5</v>
      </c>
      <c r="K551" s="37">
        <v>45</v>
      </c>
      <c r="L551" s="14" t="s">
        <v>606</v>
      </c>
      <c r="M551" s="26">
        <v>1721600</v>
      </c>
      <c r="N551" s="170"/>
      <c r="O551" s="170"/>
      <c r="P551" s="170"/>
      <c r="Q551" s="26">
        <v>1721600</v>
      </c>
      <c r="R551" s="19">
        <f t="shared" si="36"/>
        <v>1600</v>
      </c>
      <c r="S551" s="14">
        <v>15143.38</v>
      </c>
      <c r="T551" s="14" t="s">
        <v>643</v>
      </c>
      <c r="U551" s="19">
        <v>6.53</v>
      </c>
      <c r="V551" s="297">
        <v>2022</v>
      </c>
      <c r="W551" s="276"/>
    </row>
    <row r="552" spans="1:23" ht="75" x14ac:dyDescent="0.2">
      <c r="A552" s="89">
        <v>206</v>
      </c>
      <c r="B552" s="60" t="s">
        <v>174</v>
      </c>
      <c r="C552" s="14">
        <v>1962</v>
      </c>
      <c r="D552" s="14"/>
      <c r="E552" s="21" t="s">
        <v>520</v>
      </c>
      <c r="F552" s="37">
        <v>4</v>
      </c>
      <c r="G552" s="37">
        <v>4</v>
      </c>
      <c r="H552" s="26">
        <v>2772.9</v>
      </c>
      <c r="I552" s="26">
        <v>2492.9</v>
      </c>
      <c r="J552" s="26">
        <v>2297.6</v>
      </c>
      <c r="K552" s="37">
        <v>108</v>
      </c>
      <c r="L552" s="218" t="s">
        <v>635</v>
      </c>
      <c r="M552" s="26">
        <v>5134020</v>
      </c>
      <c r="N552" s="170"/>
      <c r="O552" s="170"/>
      <c r="P552" s="170"/>
      <c r="Q552" s="26">
        <v>5134020</v>
      </c>
      <c r="R552" s="19">
        <f t="shared" si="36"/>
        <v>2059.4568574752298</v>
      </c>
      <c r="S552" s="14">
        <v>15143.38</v>
      </c>
      <c r="T552" s="14" t="s">
        <v>643</v>
      </c>
      <c r="U552" s="19">
        <v>6.53</v>
      </c>
      <c r="V552" s="297">
        <v>2022</v>
      </c>
      <c r="W552" s="276"/>
    </row>
    <row r="553" spans="1:23" ht="45" x14ac:dyDescent="0.2">
      <c r="A553" s="89">
        <v>207</v>
      </c>
      <c r="B553" s="60" t="s">
        <v>175</v>
      </c>
      <c r="C553" s="14">
        <v>1965</v>
      </c>
      <c r="D553" s="14">
        <v>2018</v>
      </c>
      <c r="E553" s="14" t="s">
        <v>520</v>
      </c>
      <c r="F553" s="37">
        <v>5</v>
      </c>
      <c r="G553" s="37">
        <v>3</v>
      </c>
      <c r="H553" s="26">
        <v>2700.7</v>
      </c>
      <c r="I553" s="26">
        <v>2523.1</v>
      </c>
      <c r="J553" s="26">
        <v>2523.1</v>
      </c>
      <c r="K553" s="21">
        <v>134</v>
      </c>
      <c r="L553" s="19" t="s">
        <v>373</v>
      </c>
      <c r="M553" s="26">
        <f>Q553</f>
        <v>11808108</v>
      </c>
      <c r="N553" s="26"/>
      <c r="O553" s="26"/>
      <c r="P553" s="26"/>
      <c r="Q553" s="26">
        <v>11808108</v>
      </c>
      <c r="R553" s="19">
        <f t="shared" si="36"/>
        <v>4680</v>
      </c>
      <c r="S553" s="14">
        <v>15143.38</v>
      </c>
      <c r="T553" s="14" t="s">
        <v>643</v>
      </c>
      <c r="U553" s="19">
        <v>6.53</v>
      </c>
      <c r="V553" s="297">
        <v>2022</v>
      </c>
      <c r="W553" s="276"/>
    </row>
    <row r="554" spans="1:23" ht="22.5" customHeight="1" x14ac:dyDescent="0.2">
      <c r="A554" s="89"/>
      <c r="B554" s="106" t="s">
        <v>408</v>
      </c>
      <c r="C554" s="36"/>
      <c r="D554" s="36"/>
      <c r="E554" s="36"/>
      <c r="F554" s="120"/>
      <c r="G554" s="120"/>
      <c r="H554" s="27">
        <f>SUM(H488:H553)</f>
        <v>485409.43999999989</v>
      </c>
      <c r="I554" s="27">
        <f t="shared" ref="I554:Q554" si="37">SUM(I488:I553)</f>
        <v>426993.83999999997</v>
      </c>
      <c r="J554" s="27">
        <f t="shared" si="37"/>
        <v>402964.68999999989</v>
      </c>
      <c r="K554" s="28">
        <f t="shared" si="37"/>
        <v>22114</v>
      </c>
      <c r="L554" s="27"/>
      <c r="M554" s="27">
        <f t="shared" si="37"/>
        <v>785002811.19999993</v>
      </c>
      <c r="N554" s="27"/>
      <c r="O554" s="27"/>
      <c r="P554" s="27"/>
      <c r="Q554" s="27">
        <f t="shared" si="37"/>
        <v>785002811.19999993</v>
      </c>
      <c r="R554" s="27">
        <f t="shared" si="36"/>
        <v>1838.4405995177822</v>
      </c>
      <c r="S554" s="219"/>
      <c r="T554" s="219"/>
      <c r="U554" s="80"/>
      <c r="V554" s="220"/>
      <c r="W554" s="292"/>
    </row>
    <row r="555" spans="1:23" x14ac:dyDescent="0.2">
      <c r="A555" s="89"/>
      <c r="B555" s="36"/>
      <c r="C555" s="36"/>
      <c r="D555" s="36"/>
      <c r="E555" s="19"/>
      <c r="F555" s="120"/>
      <c r="G555" s="120"/>
      <c r="H555" s="80"/>
      <c r="I555" s="80"/>
      <c r="J555" s="80"/>
      <c r="K555" s="120"/>
      <c r="L555" s="36"/>
      <c r="M555" s="80"/>
      <c r="N555" s="36"/>
      <c r="O555" s="36"/>
      <c r="P555" s="36"/>
      <c r="Q555" s="36"/>
      <c r="R555" s="27"/>
      <c r="S555" s="36"/>
      <c r="T555" s="36"/>
      <c r="U555" s="26"/>
      <c r="V555" s="109"/>
      <c r="W555" s="281"/>
    </row>
    <row r="556" spans="1:23" ht="15.75" x14ac:dyDescent="0.2">
      <c r="A556" s="89"/>
      <c r="B556" s="113" t="s">
        <v>457</v>
      </c>
      <c r="C556" s="36"/>
      <c r="D556" s="36"/>
      <c r="E556" s="19"/>
      <c r="F556" s="120"/>
      <c r="G556" s="120"/>
      <c r="H556" s="27">
        <f>H301+H305+H311+H314+H319+H326+H332+H337+H340+H348+H355+H359+H363+H381+H402+H405+H410+H417+H420+H423+H428+H448+H478+H486+H554</f>
        <v>764201.10999999987</v>
      </c>
      <c r="I556" s="27">
        <f>I301+I305+I311+I314+I319+I326+I332+I337+I340+I348+I355+I359+I363+I381+I402+I405+I410+I417+I420+I423+I428+I448+I478+I486+I554</f>
        <v>682573.89999999991</v>
      </c>
      <c r="J556" s="27">
        <f>J301+J305+J311+J314+J319+J326+J332+J337+J340+J348+J355+J359+J363+J381+J402+J405+J410+J417+J420+J423+J428+J448+J478+J486+J554</f>
        <v>629123.62999999989</v>
      </c>
      <c r="K556" s="28">
        <f>K301+K305+K311+K314+K319+K326+K332+K337+K340+K348+K355+K359+K363+K381+K402+K405+K410+K417+K420+K423+K428+K448+K478+K486+K554</f>
        <v>33652</v>
      </c>
      <c r="L556" s="27"/>
      <c r="M556" s="27">
        <f>M301+M305+M311+M314+M319+M326+M332+M337+M340+M348+M355+M359+M363+M381+M402+M405+M410+M417+M420+M423+M428+M448+M478+M486+M554</f>
        <v>1239594907.8</v>
      </c>
      <c r="N556" s="27"/>
      <c r="O556" s="27"/>
      <c r="P556" s="27"/>
      <c r="Q556" s="27">
        <f>Q301+Q305+Q311+Q314+Q319+Q326+Q332+Q337+Q340+Q348+Q355+Q359+Q363+Q381+Q402+Q405+Q410+Q417+Q420+Q423+Q428+Q448+Q478+Q486+Q554</f>
        <v>1239594907.8</v>
      </c>
      <c r="R556" s="27">
        <f>M556/I556</f>
        <v>1816.0596351545234</v>
      </c>
      <c r="S556" s="36"/>
      <c r="T556" s="36"/>
      <c r="U556" s="26"/>
      <c r="V556" s="109"/>
      <c r="W556" s="281"/>
    </row>
    <row r="557" spans="1:23" s="154" customFormat="1" ht="14.25" customHeight="1" x14ac:dyDescent="0.2">
      <c r="A557" s="379" t="s">
        <v>701</v>
      </c>
      <c r="B557" s="379"/>
      <c r="C557" s="379"/>
      <c r="D557" s="379"/>
      <c r="E557" s="379"/>
      <c r="F557" s="379"/>
      <c r="G557" s="379"/>
      <c r="H557" s="379"/>
      <c r="I557" s="379"/>
      <c r="J557" s="379"/>
      <c r="K557" s="379"/>
      <c r="L557" s="379"/>
      <c r="M557" s="379"/>
      <c r="N557" s="379"/>
      <c r="O557" s="379"/>
      <c r="P557" s="379"/>
      <c r="Q557" s="379"/>
      <c r="R557" s="379"/>
      <c r="S557" s="379"/>
      <c r="T557" s="379"/>
      <c r="U557" s="379"/>
      <c r="V557" s="270"/>
      <c r="W557" s="278"/>
    </row>
    <row r="558" spans="1:23" ht="14.25" customHeight="1" x14ac:dyDescent="0.2">
      <c r="A558" s="340" t="s">
        <v>693</v>
      </c>
      <c r="B558" s="340"/>
      <c r="C558" s="340"/>
      <c r="D558" s="340"/>
      <c r="E558" s="340"/>
      <c r="F558" s="340"/>
      <c r="G558" s="340"/>
      <c r="H558" s="340"/>
      <c r="I558" s="340"/>
      <c r="J558" s="340"/>
      <c r="K558" s="340"/>
      <c r="L558" s="340"/>
      <c r="M558" s="340"/>
      <c r="N558" s="340"/>
      <c r="O558" s="340"/>
      <c r="P558" s="340"/>
      <c r="Q558" s="340"/>
      <c r="R558" s="340"/>
      <c r="S558" s="340"/>
      <c r="T558" s="340"/>
      <c r="U558" s="340"/>
      <c r="V558" s="271"/>
      <c r="W558" s="275"/>
    </row>
    <row r="559" spans="1:23" ht="45" x14ac:dyDescent="0.2">
      <c r="A559" s="165">
        <v>1</v>
      </c>
      <c r="B559" s="60" t="s">
        <v>871</v>
      </c>
      <c r="C559" s="160">
        <v>1969</v>
      </c>
      <c r="D559" s="160">
        <v>2011</v>
      </c>
      <c r="E559" s="160" t="s">
        <v>553</v>
      </c>
      <c r="F559" s="162">
        <v>2</v>
      </c>
      <c r="G559" s="162">
        <v>2</v>
      </c>
      <c r="H559" s="163">
        <v>761.2</v>
      </c>
      <c r="I559" s="163">
        <v>730.7</v>
      </c>
      <c r="J559" s="163">
        <v>486.1</v>
      </c>
      <c r="K559" s="160">
        <v>36</v>
      </c>
      <c r="L559" s="160" t="s">
        <v>548</v>
      </c>
      <c r="M559" s="33">
        <v>1690000</v>
      </c>
      <c r="N559" s="33"/>
      <c r="O559" s="33"/>
      <c r="P559" s="33"/>
      <c r="Q559" s="33">
        <v>1690000</v>
      </c>
      <c r="R559" s="26">
        <f>M559/I559</f>
        <v>2312.8506911181057</v>
      </c>
      <c r="S559" s="14">
        <v>15143.38</v>
      </c>
      <c r="T559" s="33" t="s">
        <v>643</v>
      </c>
      <c r="U559" s="19">
        <v>6.53</v>
      </c>
      <c r="V559" s="298">
        <v>2023</v>
      </c>
      <c r="W559" s="276"/>
    </row>
    <row r="560" spans="1:23" ht="14.25" x14ac:dyDescent="0.2">
      <c r="A560" s="151"/>
      <c r="B560" s="108" t="s">
        <v>492</v>
      </c>
      <c r="C560" s="20"/>
      <c r="D560" s="20"/>
      <c r="E560" s="20"/>
      <c r="F560" s="123"/>
      <c r="G560" s="123"/>
      <c r="H560" s="20">
        <f>SUM(H559)</f>
        <v>761.2</v>
      </c>
      <c r="I560" s="20">
        <f t="shared" ref="I560:Q560" si="38">SUM(I559)</f>
        <v>730.7</v>
      </c>
      <c r="J560" s="20">
        <f t="shared" si="38"/>
        <v>486.1</v>
      </c>
      <c r="K560" s="157">
        <f t="shared" si="38"/>
        <v>36</v>
      </c>
      <c r="L560" s="20"/>
      <c r="M560" s="183">
        <f t="shared" si="38"/>
        <v>1690000</v>
      </c>
      <c r="N560" s="183"/>
      <c r="O560" s="183"/>
      <c r="P560" s="183"/>
      <c r="Q560" s="183">
        <f t="shared" si="38"/>
        <v>1690000</v>
      </c>
      <c r="R560" s="27">
        <f>M560/I560</f>
        <v>2312.8506911181057</v>
      </c>
      <c r="S560" s="20"/>
      <c r="T560" s="20"/>
      <c r="U560" s="20"/>
      <c r="V560" s="105"/>
      <c r="W560" s="278"/>
    </row>
    <row r="561" spans="1:23" ht="15" customHeight="1" x14ac:dyDescent="0.2">
      <c r="A561" s="340" t="s">
        <v>652</v>
      </c>
      <c r="B561" s="340"/>
      <c r="C561" s="340"/>
      <c r="D561" s="340"/>
      <c r="E561" s="340"/>
      <c r="F561" s="340"/>
      <c r="G561" s="340"/>
      <c r="H561" s="340"/>
      <c r="I561" s="340"/>
      <c r="J561" s="340"/>
      <c r="K561" s="340"/>
      <c r="L561" s="340"/>
      <c r="M561" s="340"/>
      <c r="N561" s="340"/>
      <c r="O561" s="340"/>
      <c r="P561" s="340"/>
      <c r="Q561" s="340"/>
      <c r="R561" s="340"/>
      <c r="S561" s="340"/>
      <c r="T561" s="340"/>
      <c r="U561" s="340"/>
      <c r="V561" s="298"/>
      <c r="W561" s="275"/>
    </row>
    <row r="562" spans="1:23" s="150" customFormat="1" ht="45" x14ac:dyDescent="0.2">
      <c r="A562" s="89">
        <v>2</v>
      </c>
      <c r="B562" s="60" t="s">
        <v>774</v>
      </c>
      <c r="C562" s="160">
        <v>1990</v>
      </c>
      <c r="D562" s="160"/>
      <c r="E562" s="160" t="s">
        <v>520</v>
      </c>
      <c r="F562" s="162">
        <v>2</v>
      </c>
      <c r="G562" s="162">
        <v>3</v>
      </c>
      <c r="H562" s="33">
        <v>1466.42</v>
      </c>
      <c r="I562" s="33">
        <v>858.92</v>
      </c>
      <c r="J562" s="33">
        <v>818.32</v>
      </c>
      <c r="K562" s="162">
        <v>41</v>
      </c>
      <c r="L562" s="160" t="s">
        <v>548</v>
      </c>
      <c r="M562" s="33">
        <v>1201200</v>
      </c>
      <c r="N562" s="160"/>
      <c r="O562" s="160"/>
      <c r="P562" s="33"/>
      <c r="Q562" s="33">
        <v>1201200</v>
      </c>
      <c r="R562" s="26">
        <f>M562/I562</f>
        <v>1398.5004424160575</v>
      </c>
      <c r="S562" s="14">
        <v>15143.38</v>
      </c>
      <c r="T562" s="33" t="s">
        <v>643</v>
      </c>
      <c r="U562" s="19">
        <v>6.53</v>
      </c>
      <c r="V562" s="297">
        <v>2023</v>
      </c>
      <c r="W562" s="276"/>
    </row>
    <row r="563" spans="1:23" s="150" customFormat="1" x14ac:dyDescent="0.2">
      <c r="A563" s="112"/>
      <c r="B563" s="108" t="s">
        <v>492</v>
      </c>
      <c r="C563" s="36"/>
      <c r="D563" s="36"/>
      <c r="E563" s="19"/>
      <c r="F563" s="120"/>
      <c r="G563" s="120"/>
      <c r="H563" s="27">
        <f>SUM(H562:H562)</f>
        <v>1466.42</v>
      </c>
      <c r="I563" s="27">
        <f>SUM(I562:I562)</f>
        <v>858.92</v>
      </c>
      <c r="J563" s="27">
        <f>SUM(J562:J562)</f>
        <v>818.32</v>
      </c>
      <c r="K563" s="123">
        <f>SUM(K562:K562)</f>
        <v>41</v>
      </c>
      <c r="L563" s="27"/>
      <c r="M563" s="27">
        <f>SUM(M562:M562)</f>
        <v>1201200</v>
      </c>
      <c r="N563" s="27"/>
      <c r="O563" s="27"/>
      <c r="P563" s="27"/>
      <c r="Q563" s="27">
        <f>SUM(Q562:Q562)</f>
        <v>1201200</v>
      </c>
      <c r="R563" s="27">
        <f>M563/I563</f>
        <v>1398.5004424160575</v>
      </c>
      <c r="S563" s="36"/>
      <c r="T563" s="36"/>
      <c r="U563" s="36"/>
      <c r="V563" s="297"/>
      <c r="W563" s="282"/>
    </row>
    <row r="564" spans="1:23" ht="15" customHeight="1" x14ac:dyDescent="0.2">
      <c r="A564" s="340" t="s">
        <v>529</v>
      </c>
      <c r="B564" s="340"/>
      <c r="C564" s="340"/>
      <c r="D564" s="340"/>
      <c r="E564" s="340"/>
      <c r="F564" s="340"/>
      <c r="G564" s="340"/>
      <c r="H564" s="340"/>
      <c r="I564" s="340"/>
      <c r="J564" s="340"/>
      <c r="K564" s="340"/>
      <c r="L564" s="340"/>
      <c r="M564" s="340"/>
      <c r="N564" s="340"/>
      <c r="O564" s="340"/>
      <c r="P564" s="340"/>
      <c r="Q564" s="340"/>
      <c r="R564" s="340"/>
      <c r="S564" s="340"/>
      <c r="T564" s="340"/>
      <c r="U564" s="340"/>
      <c r="V564" s="298"/>
      <c r="W564" s="275"/>
    </row>
    <row r="565" spans="1:23" ht="45" x14ac:dyDescent="0.2">
      <c r="A565" s="89">
        <v>3</v>
      </c>
      <c r="B565" s="60" t="s">
        <v>852</v>
      </c>
      <c r="C565" s="14">
        <v>1981</v>
      </c>
      <c r="D565" s="14"/>
      <c r="E565" s="14" t="s">
        <v>520</v>
      </c>
      <c r="F565" s="37">
        <v>2</v>
      </c>
      <c r="G565" s="37">
        <v>2</v>
      </c>
      <c r="H565" s="26">
        <v>661</v>
      </c>
      <c r="I565" s="26">
        <v>584.4</v>
      </c>
      <c r="J565" s="26">
        <v>584.4</v>
      </c>
      <c r="K565" s="37">
        <v>26</v>
      </c>
      <c r="L565" s="160" t="s">
        <v>548</v>
      </c>
      <c r="M565" s="26">
        <v>1791400</v>
      </c>
      <c r="N565" s="26"/>
      <c r="O565" s="26"/>
      <c r="P565" s="26"/>
      <c r="Q565" s="26">
        <v>1791400</v>
      </c>
      <c r="R565" s="26">
        <f>M565/I565</f>
        <v>3065.3661875427792</v>
      </c>
      <c r="S565" s="14">
        <v>15143.38</v>
      </c>
      <c r="T565" s="14" t="s">
        <v>643</v>
      </c>
      <c r="U565" s="19">
        <v>6.53</v>
      </c>
      <c r="V565" s="297">
        <v>2023</v>
      </c>
      <c r="W565" s="276"/>
    </row>
    <row r="566" spans="1:23" ht="45" x14ac:dyDescent="0.2">
      <c r="A566" s="89">
        <v>4</v>
      </c>
      <c r="B566" s="60" t="s">
        <v>853</v>
      </c>
      <c r="C566" s="14">
        <v>1961</v>
      </c>
      <c r="D566" s="14"/>
      <c r="E566" s="14" t="s">
        <v>520</v>
      </c>
      <c r="F566" s="37">
        <v>2</v>
      </c>
      <c r="G566" s="37">
        <v>1</v>
      </c>
      <c r="H566" s="26">
        <v>297.48</v>
      </c>
      <c r="I566" s="26">
        <v>277.08</v>
      </c>
      <c r="J566" s="26">
        <v>277.08</v>
      </c>
      <c r="K566" s="37">
        <v>7</v>
      </c>
      <c r="L566" s="160" t="s">
        <v>548</v>
      </c>
      <c r="M566" s="26">
        <v>831480</v>
      </c>
      <c r="N566" s="26"/>
      <c r="O566" s="26"/>
      <c r="P566" s="26"/>
      <c r="Q566" s="26">
        <v>831480</v>
      </c>
      <c r="R566" s="26">
        <f>M566/I566</f>
        <v>3000.8661758336943</v>
      </c>
      <c r="S566" s="14">
        <v>15143.38</v>
      </c>
      <c r="T566" s="14" t="s">
        <v>643</v>
      </c>
      <c r="U566" s="19">
        <v>6.53</v>
      </c>
      <c r="V566" s="297">
        <v>2023</v>
      </c>
      <c r="W566" s="276"/>
    </row>
    <row r="567" spans="1:23" x14ac:dyDescent="0.2">
      <c r="A567" s="89"/>
      <c r="B567" s="103" t="s">
        <v>550</v>
      </c>
      <c r="C567" s="14"/>
      <c r="D567" s="14"/>
      <c r="E567" s="14"/>
      <c r="F567" s="37"/>
      <c r="G567" s="37"/>
      <c r="H567" s="27">
        <f>SUM(H565:H566)</f>
        <v>958.48</v>
      </c>
      <c r="I567" s="27">
        <f>SUM(I565:I566)</f>
        <v>861.48</v>
      </c>
      <c r="J567" s="27">
        <f>SUM(J565:J566)</f>
        <v>861.48</v>
      </c>
      <c r="K567" s="28">
        <f>SUM(K565:K566)</f>
        <v>33</v>
      </c>
      <c r="L567" s="27"/>
      <c r="M567" s="27">
        <f>SUM(M565:M566)</f>
        <v>2622880</v>
      </c>
      <c r="N567" s="27"/>
      <c r="O567" s="27"/>
      <c r="P567" s="27"/>
      <c r="Q567" s="27">
        <f>SUM(Q565:Q566)</f>
        <v>2622880</v>
      </c>
      <c r="R567" s="27">
        <f>M567/I567</f>
        <v>3044.6208849886243</v>
      </c>
      <c r="S567" s="19"/>
      <c r="T567" s="18"/>
      <c r="U567" s="311"/>
      <c r="V567" s="297"/>
      <c r="W567" s="293"/>
    </row>
    <row r="568" spans="1:23" ht="15" customHeight="1" x14ac:dyDescent="0.2">
      <c r="A568" s="340" t="s">
        <v>532</v>
      </c>
      <c r="B568" s="340"/>
      <c r="C568" s="340"/>
      <c r="D568" s="340"/>
      <c r="E568" s="340"/>
      <c r="F568" s="340"/>
      <c r="G568" s="340"/>
      <c r="H568" s="340"/>
      <c r="I568" s="340"/>
      <c r="J568" s="340"/>
      <c r="K568" s="340"/>
      <c r="L568" s="340"/>
      <c r="M568" s="340"/>
      <c r="N568" s="340"/>
      <c r="O568" s="340"/>
      <c r="P568" s="340"/>
      <c r="Q568" s="340"/>
      <c r="R568" s="340"/>
      <c r="S568" s="340"/>
      <c r="T568" s="340"/>
      <c r="U568" s="340"/>
      <c r="V568" s="298"/>
      <c r="W568" s="275"/>
    </row>
    <row r="569" spans="1:23" ht="45" x14ac:dyDescent="0.2">
      <c r="A569" s="92">
        <v>5</v>
      </c>
      <c r="B569" s="80" t="s">
        <v>176</v>
      </c>
      <c r="C569" s="37">
        <v>2002</v>
      </c>
      <c r="D569" s="37"/>
      <c r="E569" s="14" t="s">
        <v>520</v>
      </c>
      <c r="F569" s="37">
        <v>3</v>
      </c>
      <c r="G569" s="37">
        <v>4</v>
      </c>
      <c r="H569" s="26">
        <v>1841</v>
      </c>
      <c r="I569" s="26">
        <v>1841</v>
      </c>
      <c r="J569" s="26">
        <v>1660.5</v>
      </c>
      <c r="K569" s="37">
        <v>61</v>
      </c>
      <c r="L569" s="26" t="s">
        <v>722</v>
      </c>
      <c r="M569" s="26">
        <v>6141360</v>
      </c>
      <c r="N569" s="26"/>
      <c r="O569" s="26"/>
      <c r="P569" s="26"/>
      <c r="Q569" s="26">
        <v>6141360</v>
      </c>
      <c r="R569" s="26">
        <f>M569/I569</f>
        <v>3335.8826724606192</v>
      </c>
      <c r="S569" s="14">
        <v>15143.38</v>
      </c>
      <c r="T569" s="19" t="s">
        <v>643</v>
      </c>
      <c r="U569" s="19">
        <v>6.53</v>
      </c>
      <c r="V569" s="297">
        <v>2023</v>
      </c>
      <c r="W569" s="276"/>
    </row>
    <row r="570" spans="1:23" ht="45" x14ac:dyDescent="0.2">
      <c r="A570" s="92">
        <v>6</v>
      </c>
      <c r="B570" s="80" t="s">
        <v>721</v>
      </c>
      <c r="C570" s="37">
        <v>1982</v>
      </c>
      <c r="D570" s="37"/>
      <c r="E570" s="14" t="s">
        <v>520</v>
      </c>
      <c r="F570" s="37">
        <v>3</v>
      </c>
      <c r="G570" s="37">
        <v>1</v>
      </c>
      <c r="H570" s="26">
        <v>1814.78</v>
      </c>
      <c r="I570" s="26">
        <v>1814.78</v>
      </c>
      <c r="J570" s="26">
        <v>1392.22</v>
      </c>
      <c r="K570" s="37">
        <v>77</v>
      </c>
      <c r="L570" s="26" t="s">
        <v>548</v>
      </c>
      <c r="M570" s="26">
        <v>2691832</v>
      </c>
      <c r="N570" s="26"/>
      <c r="O570" s="26"/>
      <c r="P570" s="26"/>
      <c r="Q570" s="26">
        <v>2691832</v>
      </c>
      <c r="R570" s="26">
        <f>M570/I570</f>
        <v>1483.282822160262</v>
      </c>
      <c r="S570" s="14">
        <v>15143.38</v>
      </c>
      <c r="T570" s="19" t="s">
        <v>643</v>
      </c>
      <c r="U570" s="19">
        <v>6.53</v>
      </c>
      <c r="V570" s="297">
        <v>2023</v>
      </c>
      <c r="W570" s="276"/>
    </row>
    <row r="571" spans="1:23" ht="45" x14ac:dyDescent="0.2">
      <c r="A571" s="92">
        <v>7</v>
      </c>
      <c r="B571" s="80" t="s">
        <v>454</v>
      </c>
      <c r="C571" s="37">
        <v>1973</v>
      </c>
      <c r="D571" s="37"/>
      <c r="E571" s="14" t="s">
        <v>520</v>
      </c>
      <c r="F571" s="37">
        <v>5</v>
      </c>
      <c r="G571" s="37">
        <v>4</v>
      </c>
      <c r="H571" s="26">
        <v>3598.95</v>
      </c>
      <c r="I571" s="26">
        <v>3598.95</v>
      </c>
      <c r="J571" s="26">
        <v>3306</v>
      </c>
      <c r="K571" s="37">
        <v>142</v>
      </c>
      <c r="L571" s="26" t="s">
        <v>548</v>
      </c>
      <c r="M571" s="26">
        <v>1704430</v>
      </c>
      <c r="N571" s="26"/>
      <c r="O571" s="26"/>
      <c r="P571" s="26"/>
      <c r="Q571" s="26">
        <v>1704430</v>
      </c>
      <c r="R571" s="26">
        <f>M571/I571</f>
        <v>473.59090845941182</v>
      </c>
      <c r="S571" s="14">
        <v>15143.38</v>
      </c>
      <c r="T571" s="19" t="s">
        <v>643</v>
      </c>
      <c r="U571" s="19">
        <v>6.53</v>
      </c>
      <c r="V571" s="297">
        <v>2023</v>
      </c>
      <c r="W571" s="276"/>
    </row>
    <row r="572" spans="1:23" x14ac:dyDescent="0.2">
      <c r="A572" s="104"/>
      <c r="B572" s="103" t="s">
        <v>672</v>
      </c>
      <c r="C572" s="26"/>
      <c r="D572" s="26"/>
      <c r="E572" s="26"/>
      <c r="F572" s="37"/>
      <c r="G572" s="37"/>
      <c r="H572" s="27">
        <f>SUM(H569:H571)</f>
        <v>7254.73</v>
      </c>
      <c r="I572" s="27">
        <f t="shared" ref="I572:Q572" si="39">SUM(I569:I571)</f>
        <v>7254.73</v>
      </c>
      <c r="J572" s="27">
        <f t="shared" si="39"/>
        <v>6358.72</v>
      </c>
      <c r="K572" s="28">
        <f t="shared" si="39"/>
        <v>280</v>
      </c>
      <c r="L572" s="27"/>
      <c r="M572" s="27">
        <f t="shared" si="39"/>
        <v>10537622</v>
      </c>
      <c r="N572" s="27"/>
      <c r="O572" s="27"/>
      <c r="P572" s="27"/>
      <c r="Q572" s="27">
        <f t="shared" si="39"/>
        <v>10537622</v>
      </c>
      <c r="R572" s="27">
        <f>M572/I572</f>
        <v>1452.5174610219817</v>
      </c>
      <c r="S572" s="19"/>
      <c r="T572" s="19"/>
      <c r="U572" s="311"/>
      <c r="V572" s="297"/>
      <c r="W572" s="293"/>
    </row>
    <row r="573" spans="1:23" ht="15" customHeight="1" x14ac:dyDescent="0.2">
      <c r="A573" s="340" t="s">
        <v>651</v>
      </c>
      <c r="B573" s="340"/>
      <c r="C573" s="340"/>
      <c r="D573" s="340"/>
      <c r="E573" s="340"/>
      <c r="F573" s="340"/>
      <c r="G573" s="340"/>
      <c r="H573" s="340"/>
      <c r="I573" s="340"/>
      <c r="J573" s="340"/>
      <c r="K573" s="340"/>
      <c r="L573" s="340"/>
      <c r="M573" s="340"/>
      <c r="N573" s="340"/>
      <c r="O573" s="340"/>
      <c r="P573" s="340"/>
      <c r="Q573" s="340"/>
      <c r="R573" s="340"/>
      <c r="S573" s="340"/>
      <c r="T573" s="340"/>
      <c r="U573" s="340"/>
      <c r="V573" s="298"/>
      <c r="W573" s="275"/>
    </row>
    <row r="574" spans="1:23" ht="60" x14ac:dyDescent="0.2">
      <c r="A574" s="92">
        <v>8</v>
      </c>
      <c r="B574" s="60" t="s">
        <v>782</v>
      </c>
      <c r="C574" s="167">
        <v>1995</v>
      </c>
      <c r="D574" s="167"/>
      <c r="E574" s="26" t="s">
        <v>520</v>
      </c>
      <c r="F574" s="37">
        <v>5</v>
      </c>
      <c r="G574" s="37">
        <v>4</v>
      </c>
      <c r="H574" s="26">
        <v>3435</v>
      </c>
      <c r="I574" s="26">
        <v>3435</v>
      </c>
      <c r="J574" s="26">
        <v>3227.18</v>
      </c>
      <c r="K574" s="37">
        <v>139</v>
      </c>
      <c r="L574" s="26" t="s">
        <v>894</v>
      </c>
      <c r="M574" s="26">
        <v>6647990.7999999998</v>
      </c>
      <c r="N574" s="26"/>
      <c r="O574" s="26"/>
      <c r="P574" s="26"/>
      <c r="Q574" s="26">
        <v>6647990.7999999998</v>
      </c>
      <c r="R574" s="26">
        <f>M574/I574</f>
        <v>1935.368500727802</v>
      </c>
      <c r="S574" s="14">
        <v>15143.38</v>
      </c>
      <c r="T574" s="14" t="s">
        <v>643</v>
      </c>
      <c r="U574" s="19">
        <v>6.53</v>
      </c>
      <c r="V574" s="297">
        <v>2023</v>
      </c>
      <c r="W574" s="276"/>
    </row>
    <row r="575" spans="1:23" ht="45" x14ac:dyDescent="0.2">
      <c r="A575" s="92">
        <v>9</v>
      </c>
      <c r="B575" s="60" t="s">
        <v>783</v>
      </c>
      <c r="C575" s="167">
        <v>1980</v>
      </c>
      <c r="D575" s="167"/>
      <c r="E575" s="26" t="s">
        <v>520</v>
      </c>
      <c r="F575" s="37">
        <v>2</v>
      </c>
      <c r="G575" s="37">
        <v>2</v>
      </c>
      <c r="H575" s="26">
        <v>775.15</v>
      </c>
      <c r="I575" s="26">
        <v>775.15</v>
      </c>
      <c r="J575" s="26">
        <v>714.67</v>
      </c>
      <c r="K575" s="37">
        <v>29</v>
      </c>
      <c r="L575" s="26" t="s">
        <v>597</v>
      </c>
      <c r="M575" s="26">
        <v>607469.5</v>
      </c>
      <c r="N575" s="26"/>
      <c r="O575" s="26"/>
      <c r="P575" s="26"/>
      <c r="Q575" s="26">
        <v>607469.5</v>
      </c>
      <c r="R575" s="26">
        <f>M575/I575</f>
        <v>783.67993291620974</v>
      </c>
      <c r="S575" s="14">
        <v>15143.38</v>
      </c>
      <c r="T575" s="14" t="s">
        <v>643</v>
      </c>
      <c r="U575" s="19">
        <v>6.53</v>
      </c>
      <c r="V575" s="297">
        <v>2023</v>
      </c>
      <c r="W575" s="276"/>
    </row>
    <row r="576" spans="1:23" x14ac:dyDescent="0.2">
      <c r="A576" s="93"/>
      <c r="B576" s="103" t="s">
        <v>620</v>
      </c>
      <c r="C576" s="22"/>
      <c r="D576" s="22"/>
      <c r="E576" s="22"/>
      <c r="F576" s="123"/>
      <c r="G576" s="123"/>
      <c r="H576" s="27">
        <f>SUM(H574:H575)</f>
        <v>4210.1499999999996</v>
      </c>
      <c r="I576" s="27">
        <f>SUM(I574:I575)</f>
        <v>4210.1499999999996</v>
      </c>
      <c r="J576" s="27">
        <f>SUM(J574:J575)</f>
        <v>3941.85</v>
      </c>
      <c r="K576" s="123">
        <f>SUM(K574:K575)</f>
        <v>168</v>
      </c>
      <c r="L576" s="22"/>
      <c r="M576" s="27">
        <f>SUM(M574:M575)</f>
        <v>7255460.2999999998</v>
      </c>
      <c r="N576" s="26"/>
      <c r="O576" s="26"/>
      <c r="P576" s="26"/>
      <c r="Q576" s="27">
        <f>SUM(Q574:Q575)</f>
        <v>7255460.2999999998</v>
      </c>
      <c r="R576" s="27">
        <f>M576/I576</f>
        <v>1723.3258434972627</v>
      </c>
      <c r="S576" s="20"/>
      <c r="T576" s="20"/>
      <c r="U576" s="20"/>
      <c r="V576" s="297"/>
      <c r="W576" s="278"/>
    </row>
    <row r="577" spans="1:23" ht="15" customHeight="1" x14ac:dyDescent="0.2">
      <c r="A577" s="340" t="s">
        <v>522</v>
      </c>
      <c r="B577" s="340"/>
      <c r="C577" s="340"/>
      <c r="D577" s="340"/>
      <c r="E577" s="340"/>
      <c r="F577" s="340"/>
      <c r="G577" s="340"/>
      <c r="H577" s="340"/>
      <c r="I577" s="340"/>
      <c r="J577" s="340"/>
      <c r="K577" s="340"/>
      <c r="L577" s="340"/>
      <c r="M577" s="340"/>
      <c r="N577" s="340"/>
      <c r="O577" s="340"/>
      <c r="P577" s="340"/>
      <c r="Q577" s="340"/>
      <c r="R577" s="340"/>
      <c r="S577" s="340"/>
      <c r="T577" s="340"/>
      <c r="U577" s="340"/>
      <c r="V577" s="300"/>
      <c r="W577" s="275"/>
    </row>
    <row r="578" spans="1:23" ht="45" x14ac:dyDescent="0.2">
      <c r="A578" s="89">
        <v>10</v>
      </c>
      <c r="B578" s="60" t="s">
        <v>603</v>
      </c>
      <c r="C578" s="221">
        <v>1987</v>
      </c>
      <c r="D578" s="221"/>
      <c r="E578" s="171" t="s">
        <v>520</v>
      </c>
      <c r="F578" s="327">
        <v>2</v>
      </c>
      <c r="G578" s="327">
        <v>3</v>
      </c>
      <c r="H578" s="221">
        <v>885.95</v>
      </c>
      <c r="I578" s="221">
        <v>816.47</v>
      </c>
      <c r="J578" s="221">
        <v>816.47</v>
      </c>
      <c r="K578" s="221">
        <v>57</v>
      </c>
      <c r="L578" s="160" t="s">
        <v>870</v>
      </c>
      <c r="M578" s="26">
        <v>1497340</v>
      </c>
      <c r="N578" s="26"/>
      <c r="O578" s="26"/>
      <c r="P578" s="26"/>
      <c r="Q578" s="26">
        <v>1497340</v>
      </c>
      <c r="R578" s="19">
        <f>M578/I578</f>
        <v>1833.9191887025854</v>
      </c>
      <c r="S578" s="14">
        <v>15143.38</v>
      </c>
      <c r="T578" s="14" t="s">
        <v>643</v>
      </c>
      <c r="U578" s="19">
        <v>6.53</v>
      </c>
      <c r="V578" s="297">
        <v>2023</v>
      </c>
      <c r="W578" s="276"/>
    </row>
    <row r="579" spans="1:23" x14ac:dyDescent="0.2">
      <c r="A579" s="89"/>
      <c r="B579" s="103" t="s">
        <v>586</v>
      </c>
      <c r="C579" s="14"/>
      <c r="D579" s="14"/>
      <c r="E579" s="14"/>
      <c r="F579" s="37"/>
      <c r="G579" s="37"/>
      <c r="H579" s="27">
        <f>SUM(H578:H578)</f>
        <v>885.95</v>
      </c>
      <c r="I579" s="27">
        <f>SUM(I578:I578)</f>
        <v>816.47</v>
      </c>
      <c r="J579" s="27">
        <f>SUM(J578:J578)</f>
        <v>816.47</v>
      </c>
      <c r="K579" s="28">
        <f>SUM(K578:K578)</f>
        <v>57</v>
      </c>
      <c r="L579" s="27"/>
      <c r="M579" s="27">
        <f>SUM(M578:M578)</f>
        <v>1497340</v>
      </c>
      <c r="N579" s="27"/>
      <c r="O579" s="27"/>
      <c r="P579" s="27"/>
      <c r="Q579" s="27">
        <f>SUM(Q578:Q578)</f>
        <v>1497340</v>
      </c>
      <c r="R579" s="27">
        <f>M579/I579</f>
        <v>1833.9191887025854</v>
      </c>
      <c r="S579" s="19"/>
      <c r="T579" s="18"/>
      <c r="U579" s="14"/>
      <c r="V579" s="298"/>
      <c r="W579" s="272"/>
    </row>
    <row r="580" spans="1:23" ht="15" customHeight="1" x14ac:dyDescent="0.2">
      <c r="A580" s="340" t="s">
        <v>523</v>
      </c>
      <c r="B580" s="340"/>
      <c r="C580" s="340"/>
      <c r="D580" s="340"/>
      <c r="E580" s="340"/>
      <c r="F580" s="340"/>
      <c r="G580" s="340"/>
      <c r="H580" s="340"/>
      <c r="I580" s="340"/>
      <c r="J580" s="340"/>
      <c r="K580" s="340"/>
      <c r="L580" s="340"/>
      <c r="M580" s="340"/>
      <c r="N580" s="340"/>
      <c r="O580" s="340"/>
      <c r="P580" s="340"/>
      <c r="Q580" s="340"/>
      <c r="R580" s="340"/>
      <c r="S580" s="340"/>
      <c r="T580" s="340"/>
      <c r="U580" s="340"/>
      <c r="V580" s="300"/>
      <c r="W580" s="275"/>
    </row>
    <row r="581" spans="1:23" ht="45" x14ac:dyDescent="0.2">
      <c r="A581" s="89">
        <v>11</v>
      </c>
      <c r="B581" s="166" t="s">
        <v>732</v>
      </c>
      <c r="C581" s="14">
        <v>1971</v>
      </c>
      <c r="D581" s="14">
        <v>2016</v>
      </c>
      <c r="E581" s="14" t="s">
        <v>553</v>
      </c>
      <c r="F581" s="37">
        <v>2</v>
      </c>
      <c r="G581" s="37">
        <v>2</v>
      </c>
      <c r="H581" s="26">
        <v>653.94000000000005</v>
      </c>
      <c r="I581" s="26">
        <v>653.94000000000005</v>
      </c>
      <c r="J581" s="26">
        <v>546.98</v>
      </c>
      <c r="K581" s="37">
        <v>27</v>
      </c>
      <c r="L581" s="14" t="s">
        <v>606</v>
      </c>
      <c r="M581" s="26">
        <v>1046304</v>
      </c>
      <c r="N581" s="26"/>
      <c r="O581" s="26"/>
      <c r="P581" s="26"/>
      <c r="Q581" s="26">
        <v>1046304</v>
      </c>
      <c r="R581" s="19">
        <f>M581/I581</f>
        <v>1599.9999999999998</v>
      </c>
      <c r="S581" s="14">
        <v>15143.38</v>
      </c>
      <c r="T581" s="14" t="s">
        <v>643</v>
      </c>
      <c r="U581" s="19">
        <v>6.53</v>
      </c>
      <c r="V581" s="297">
        <v>2023</v>
      </c>
      <c r="W581" s="276"/>
    </row>
    <row r="582" spans="1:23" ht="75" x14ac:dyDescent="0.2">
      <c r="A582" s="89">
        <v>12</v>
      </c>
      <c r="B582" s="166" t="s">
        <v>884</v>
      </c>
      <c r="C582" s="14">
        <v>1973</v>
      </c>
      <c r="D582" s="14"/>
      <c r="E582" s="14" t="s">
        <v>553</v>
      </c>
      <c r="F582" s="37">
        <v>5</v>
      </c>
      <c r="G582" s="37">
        <v>3</v>
      </c>
      <c r="H582" s="26">
        <v>2551.92</v>
      </c>
      <c r="I582" s="26">
        <v>2551.92</v>
      </c>
      <c r="J582" s="26">
        <v>2551.92</v>
      </c>
      <c r="K582" s="37">
        <v>104</v>
      </c>
      <c r="L582" s="14" t="s">
        <v>885</v>
      </c>
      <c r="M582" s="26">
        <v>7638965.5999999996</v>
      </c>
      <c r="N582" s="26"/>
      <c r="O582" s="26"/>
      <c r="P582" s="26"/>
      <c r="Q582" s="26">
        <v>7638965.5999999996</v>
      </c>
      <c r="R582" s="19">
        <f>M582/I582</f>
        <v>2993.4189159534781</v>
      </c>
      <c r="S582" s="14">
        <v>15143.38</v>
      </c>
      <c r="T582" s="14" t="s">
        <v>643</v>
      </c>
      <c r="U582" s="19">
        <v>6.53</v>
      </c>
      <c r="V582" s="297">
        <v>2023</v>
      </c>
      <c r="W582" s="276"/>
    </row>
    <row r="583" spans="1:23" x14ac:dyDescent="0.2">
      <c r="A583" s="89"/>
      <c r="B583" s="103" t="s">
        <v>620</v>
      </c>
      <c r="C583" s="14"/>
      <c r="D583" s="14"/>
      <c r="E583" s="14"/>
      <c r="F583" s="37"/>
      <c r="G583" s="37"/>
      <c r="H583" s="27">
        <f>SUM(H581:H582)</f>
        <v>3205.86</v>
      </c>
      <c r="I583" s="27">
        <f>SUM(I581:I582)</f>
        <v>3205.86</v>
      </c>
      <c r="J583" s="27">
        <f>SUM(J581:J582)</f>
        <v>3098.9</v>
      </c>
      <c r="K583" s="28">
        <f>SUM(K581:K582)</f>
        <v>131</v>
      </c>
      <c r="L583" s="27"/>
      <c r="M583" s="27">
        <f>SUM(M581:M582)</f>
        <v>8685269.5999999996</v>
      </c>
      <c r="N583" s="27"/>
      <c r="O583" s="27"/>
      <c r="P583" s="27"/>
      <c r="Q583" s="27">
        <f>SUM(Q581:Q582)</f>
        <v>8685269.5999999996</v>
      </c>
      <c r="R583" s="27">
        <f>M583/I583</f>
        <v>2709.1855539543208</v>
      </c>
      <c r="S583" s="19"/>
      <c r="T583" s="18"/>
      <c r="U583" s="311"/>
      <c r="V583" s="297"/>
      <c r="W583" s="293"/>
    </row>
    <row r="584" spans="1:23" ht="15" customHeight="1" x14ac:dyDescent="0.2">
      <c r="A584" s="340" t="s">
        <v>538</v>
      </c>
      <c r="B584" s="340"/>
      <c r="C584" s="340"/>
      <c r="D584" s="340"/>
      <c r="E584" s="340"/>
      <c r="F584" s="340"/>
      <c r="G584" s="340"/>
      <c r="H584" s="340"/>
      <c r="I584" s="340"/>
      <c r="J584" s="340"/>
      <c r="K584" s="340"/>
      <c r="L584" s="340"/>
      <c r="M584" s="340"/>
      <c r="N584" s="340"/>
      <c r="O584" s="340"/>
      <c r="P584" s="340"/>
      <c r="Q584" s="340"/>
      <c r="R584" s="340"/>
      <c r="S584" s="340"/>
      <c r="T584" s="340"/>
      <c r="U584" s="340"/>
      <c r="V584" s="298"/>
      <c r="W584" s="275"/>
    </row>
    <row r="585" spans="1:23" ht="36.75" customHeight="1" x14ac:dyDescent="0.2">
      <c r="A585" s="89">
        <v>13</v>
      </c>
      <c r="B585" s="166" t="s">
        <v>784</v>
      </c>
      <c r="C585" s="14">
        <v>1989</v>
      </c>
      <c r="D585" s="14"/>
      <c r="E585" s="14" t="s">
        <v>520</v>
      </c>
      <c r="F585" s="37">
        <v>2</v>
      </c>
      <c r="G585" s="37">
        <v>3</v>
      </c>
      <c r="H585" s="26">
        <v>608.38</v>
      </c>
      <c r="I585" s="26">
        <v>553.82000000000005</v>
      </c>
      <c r="J585" s="26">
        <v>553.82000000000005</v>
      </c>
      <c r="K585" s="37">
        <v>38</v>
      </c>
      <c r="L585" s="14" t="s">
        <v>556</v>
      </c>
      <c r="M585" s="26">
        <v>2417038</v>
      </c>
      <c r="N585" s="26"/>
      <c r="O585" s="26"/>
      <c r="P585" s="26"/>
      <c r="Q585" s="26">
        <v>2417038</v>
      </c>
      <c r="R585" s="19">
        <v>4364.3</v>
      </c>
      <c r="S585" s="14">
        <v>3380</v>
      </c>
      <c r="T585" s="14" t="s">
        <v>643</v>
      </c>
      <c r="U585" s="19">
        <v>6.53</v>
      </c>
      <c r="V585" s="297">
        <v>2023</v>
      </c>
      <c r="W585" s="276"/>
    </row>
    <row r="586" spans="1:23" ht="32.25" customHeight="1" x14ac:dyDescent="0.2">
      <c r="A586" s="89">
        <v>14</v>
      </c>
      <c r="B586" s="166" t="s">
        <v>785</v>
      </c>
      <c r="C586" s="14">
        <v>1987</v>
      </c>
      <c r="D586" s="14"/>
      <c r="E586" s="14" t="s">
        <v>520</v>
      </c>
      <c r="F586" s="37">
        <v>3</v>
      </c>
      <c r="G586" s="37">
        <v>1</v>
      </c>
      <c r="H586" s="26">
        <v>1453.9</v>
      </c>
      <c r="I586" s="26">
        <v>496.1</v>
      </c>
      <c r="J586" s="26">
        <v>496.1</v>
      </c>
      <c r="K586" s="37">
        <v>35</v>
      </c>
      <c r="L586" s="14" t="s">
        <v>530</v>
      </c>
      <c r="M586" s="26">
        <v>901418</v>
      </c>
      <c r="N586" s="26"/>
      <c r="O586" s="26"/>
      <c r="P586" s="26"/>
      <c r="Q586" s="26">
        <v>901418</v>
      </c>
      <c r="R586" s="19">
        <v>1817.01</v>
      </c>
      <c r="S586" s="14">
        <v>620</v>
      </c>
      <c r="T586" s="14" t="s">
        <v>643</v>
      </c>
      <c r="U586" s="19">
        <v>6.53</v>
      </c>
      <c r="V586" s="297">
        <v>2023</v>
      </c>
      <c r="W586" s="276"/>
    </row>
    <row r="587" spans="1:23" ht="60" x14ac:dyDescent="0.2">
      <c r="A587" s="89">
        <v>15</v>
      </c>
      <c r="B587" s="166" t="s">
        <v>786</v>
      </c>
      <c r="C587" s="14">
        <v>1978</v>
      </c>
      <c r="D587" s="14"/>
      <c r="E587" s="14" t="s">
        <v>520</v>
      </c>
      <c r="F587" s="37">
        <v>2</v>
      </c>
      <c r="G587" s="37">
        <v>2</v>
      </c>
      <c r="H587" s="26">
        <v>663.35</v>
      </c>
      <c r="I587" s="26">
        <v>543.26</v>
      </c>
      <c r="J587" s="26">
        <v>543.26</v>
      </c>
      <c r="K587" s="37">
        <v>25</v>
      </c>
      <c r="L587" s="14" t="s">
        <v>561</v>
      </c>
      <c r="M587" s="26">
        <v>182618.27</v>
      </c>
      <c r="N587" s="26"/>
      <c r="O587" s="26"/>
      <c r="P587" s="26"/>
      <c r="Q587" s="26">
        <v>182618.27</v>
      </c>
      <c r="R587" s="19">
        <v>620.03</v>
      </c>
      <c r="S587" s="14">
        <v>830</v>
      </c>
      <c r="T587" s="14" t="s">
        <v>433</v>
      </c>
      <c r="U587" s="19">
        <v>6.53</v>
      </c>
      <c r="V587" s="297">
        <v>2023</v>
      </c>
      <c r="W587" s="276"/>
    </row>
    <row r="588" spans="1:23" x14ac:dyDescent="0.2">
      <c r="A588" s="89"/>
      <c r="B588" s="103" t="s">
        <v>549</v>
      </c>
      <c r="C588" s="14"/>
      <c r="D588" s="14"/>
      <c r="E588" s="14"/>
      <c r="F588" s="37"/>
      <c r="G588" s="37"/>
      <c r="H588" s="27">
        <f>SUM(H585:H587)</f>
        <v>2725.63</v>
      </c>
      <c r="I588" s="27">
        <f t="shared" ref="I588:Q588" si="40">SUM(I585:I587)</f>
        <v>1593.18</v>
      </c>
      <c r="J588" s="27">
        <f t="shared" si="40"/>
        <v>1593.18</v>
      </c>
      <c r="K588" s="28">
        <f t="shared" si="40"/>
        <v>98</v>
      </c>
      <c r="L588" s="27"/>
      <c r="M588" s="27">
        <f t="shared" si="40"/>
        <v>3501074.27</v>
      </c>
      <c r="N588" s="27"/>
      <c r="O588" s="27"/>
      <c r="P588" s="27"/>
      <c r="Q588" s="27">
        <f t="shared" si="40"/>
        <v>3501074.27</v>
      </c>
      <c r="R588" s="20">
        <f>M588/I588</f>
        <v>2197.5384262920697</v>
      </c>
      <c r="S588" s="20"/>
      <c r="T588" s="22"/>
      <c r="U588" s="22"/>
      <c r="V588" s="298"/>
      <c r="W588" s="275"/>
    </row>
    <row r="589" spans="1:23" ht="15" customHeight="1" x14ac:dyDescent="0.2">
      <c r="A589" s="340" t="s">
        <v>639</v>
      </c>
      <c r="B589" s="340"/>
      <c r="C589" s="340"/>
      <c r="D589" s="340"/>
      <c r="E589" s="340"/>
      <c r="F589" s="340"/>
      <c r="G589" s="340"/>
      <c r="H589" s="340"/>
      <c r="I589" s="340"/>
      <c r="J589" s="340"/>
      <c r="K589" s="340"/>
      <c r="L589" s="340"/>
      <c r="M589" s="340"/>
      <c r="N589" s="340"/>
      <c r="O589" s="340"/>
      <c r="P589" s="340"/>
      <c r="Q589" s="340"/>
      <c r="R589" s="340"/>
      <c r="S589" s="340"/>
      <c r="T589" s="340"/>
      <c r="U589" s="340"/>
      <c r="V589" s="300"/>
      <c r="W589" s="275"/>
    </row>
    <row r="590" spans="1:23" ht="45" x14ac:dyDescent="0.2">
      <c r="A590" s="89">
        <v>16</v>
      </c>
      <c r="B590" s="166" t="s">
        <v>787</v>
      </c>
      <c r="C590" s="14">
        <v>1986</v>
      </c>
      <c r="D590" s="14"/>
      <c r="E590" s="14" t="s">
        <v>553</v>
      </c>
      <c r="F590" s="37">
        <v>5</v>
      </c>
      <c r="G590" s="37">
        <v>3</v>
      </c>
      <c r="H590" s="26">
        <v>4227.3999999999996</v>
      </c>
      <c r="I590" s="26">
        <v>3662.2</v>
      </c>
      <c r="J590" s="26">
        <v>3387.7</v>
      </c>
      <c r="K590" s="14">
        <v>171</v>
      </c>
      <c r="L590" s="14" t="s">
        <v>579</v>
      </c>
      <c r="M590" s="26">
        <v>2270564</v>
      </c>
      <c r="N590" s="22"/>
      <c r="O590" s="22"/>
      <c r="P590" s="26"/>
      <c r="Q590" s="26">
        <v>2270564</v>
      </c>
      <c r="R590" s="19">
        <f>M590/I590</f>
        <v>620</v>
      </c>
      <c r="S590" s="14">
        <v>15143.38</v>
      </c>
      <c r="T590" s="14" t="s">
        <v>643</v>
      </c>
      <c r="U590" s="19">
        <v>6.53</v>
      </c>
      <c r="V590" s="297">
        <v>2023</v>
      </c>
      <c r="W590" s="276"/>
    </row>
    <row r="591" spans="1:23" ht="105" x14ac:dyDescent="0.2">
      <c r="A591" s="89">
        <v>17</v>
      </c>
      <c r="B591" s="166" t="s">
        <v>788</v>
      </c>
      <c r="C591" s="14">
        <v>1961</v>
      </c>
      <c r="D591" s="14"/>
      <c r="E591" s="14" t="s">
        <v>520</v>
      </c>
      <c r="F591" s="37">
        <v>2</v>
      </c>
      <c r="G591" s="37">
        <v>1</v>
      </c>
      <c r="H591" s="26">
        <v>306.8</v>
      </c>
      <c r="I591" s="26">
        <v>285</v>
      </c>
      <c r="J591" s="26">
        <v>247</v>
      </c>
      <c r="K591" s="14">
        <v>17</v>
      </c>
      <c r="L591" s="14" t="s">
        <v>432</v>
      </c>
      <c r="M591" s="26">
        <v>899730</v>
      </c>
      <c r="N591" s="22"/>
      <c r="O591" s="22"/>
      <c r="P591" s="26"/>
      <c r="Q591" s="26">
        <v>899730</v>
      </c>
      <c r="R591" s="19">
        <f>M591/I591</f>
        <v>3156.9473684210525</v>
      </c>
      <c r="S591" s="14">
        <v>15143.38</v>
      </c>
      <c r="T591" s="14" t="s">
        <v>643</v>
      </c>
      <c r="U591" s="19">
        <v>6.53</v>
      </c>
      <c r="V591" s="297">
        <v>2023</v>
      </c>
      <c r="W591" s="276"/>
    </row>
    <row r="592" spans="1:23" x14ac:dyDescent="0.2">
      <c r="A592" s="89"/>
      <c r="B592" s="106" t="s">
        <v>550</v>
      </c>
      <c r="C592" s="14"/>
      <c r="D592" s="14"/>
      <c r="E592" s="14"/>
      <c r="F592" s="37"/>
      <c r="G592" s="37"/>
      <c r="H592" s="27">
        <f>SUM(H590:H591)</f>
        <v>4534.2</v>
      </c>
      <c r="I592" s="27">
        <f>SUM(I590:I591)</f>
        <v>3947.2</v>
      </c>
      <c r="J592" s="27">
        <f>SUM(J590:J591)</f>
        <v>3634.7</v>
      </c>
      <c r="K592" s="28">
        <f>SUM(K590:K591)</f>
        <v>188</v>
      </c>
      <c r="L592" s="27"/>
      <c r="M592" s="27">
        <f>SUM(M590:M591)</f>
        <v>3170294</v>
      </c>
      <c r="N592" s="27"/>
      <c r="O592" s="27"/>
      <c r="P592" s="27"/>
      <c r="Q592" s="27">
        <f>SUM(Q590:Q591)</f>
        <v>3170294</v>
      </c>
      <c r="R592" s="20">
        <f>M592/I592</f>
        <v>803.17541548439408</v>
      </c>
      <c r="S592" s="19"/>
      <c r="T592" s="18"/>
      <c r="U592" s="311"/>
      <c r="V592" s="297"/>
      <c r="W592" s="293"/>
    </row>
    <row r="593" spans="1:23" ht="15" customHeight="1" x14ac:dyDescent="0.2">
      <c r="A593" s="340" t="s">
        <v>640</v>
      </c>
      <c r="B593" s="340"/>
      <c r="C593" s="340"/>
      <c r="D593" s="340"/>
      <c r="E593" s="340"/>
      <c r="F593" s="340"/>
      <c r="G593" s="340"/>
      <c r="H593" s="340"/>
      <c r="I593" s="340"/>
      <c r="J593" s="340"/>
      <c r="K593" s="340"/>
      <c r="L593" s="340"/>
      <c r="M593" s="340"/>
      <c r="N593" s="340"/>
      <c r="O593" s="340"/>
      <c r="P593" s="340"/>
      <c r="Q593" s="340"/>
      <c r="R593" s="340"/>
      <c r="S593" s="340"/>
      <c r="T593" s="340"/>
      <c r="U593" s="340"/>
      <c r="V593" s="300"/>
      <c r="W593" s="275"/>
    </row>
    <row r="594" spans="1:23" ht="45" x14ac:dyDescent="0.2">
      <c r="A594" s="89">
        <v>18</v>
      </c>
      <c r="B594" s="166" t="s">
        <v>455</v>
      </c>
      <c r="C594" s="14">
        <v>1970</v>
      </c>
      <c r="D594" s="14"/>
      <c r="E594" s="14" t="s">
        <v>520</v>
      </c>
      <c r="F594" s="37">
        <v>2</v>
      </c>
      <c r="G594" s="37">
        <v>3</v>
      </c>
      <c r="H594" s="26">
        <v>361.9</v>
      </c>
      <c r="I594" s="26">
        <v>361.9</v>
      </c>
      <c r="J594" s="26">
        <v>279.89999999999998</v>
      </c>
      <c r="K594" s="37">
        <v>17</v>
      </c>
      <c r="L594" s="14" t="s">
        <v>548</v>
      </c>
      <c r="M594" s="26">
        <v>779158</v>
      </c>
      <c r="N594" s="26"/>
      <c r="O594" s="26"/>
      <c r="P594" s="26"/>
      <c r="Q594" s="26">
        <v>779158</v>
      </c>
      <c r="R594" s="19">
        <f>M594/I594</f>
        <v>2152.9649074329927</v>
      </c>
      <c r="S594" s="14">
        <v>15143.38</v>
      </c>
      <c r="T594" s="14" t="s">
        <v>643</v>
      </c>
      <c r="U594" s="19">
        <v>6.53</v>
      </c>
      <c r="V594" s="297">
        <v>2023</v>
      </c>
      <c r="W594" s="276"/>
    </row>
    <row r="595" spans="1:23" ht="45" x14ac:dyDescent="0.2">
      <c r="A595" s="89">
        <v>19</v>
      </c>
      <c r="B595" s="166" t="s">
        <v>855</v>
      </c>
      <c r="C595" s="14">
        <v>1969</v>
      </c>
      <c r="D595" s="14">
        <v>2010</v>
      </c>
      <c r="E595" s="14" t="s">
        <v>520</v>
      </c>
      <c r="F595" s="37">
        <v>2</v>
      </c>
      <c r="G595" s="37">
        <v>2</v>
      </c>
      <c r="H595" s="26">
        <v>383.5</v>
      </c>
      <c r="I595" s="26">
        <v>383.5</v>
      </c>
      <c r="J595" s="26">
        <v>383.5</v>
      </c>
      <c r="K595" s="37">
        <v>25</v>
      </c>
      <c r="L595" s="14" t="s">
        <v>548</v>
      </c>
      <c r="M595" s="26">
        <v>777636.6</v>
      </c>
      <c r="N595" s="26"/>
      <c r="O595" s="26"/>
      <c r="P595" s="26"/>
      <c r="Q595" s="26">
        <v>777636.6</v>
      </c>
      <c r="R595" s="19">
        <f>M595/I595</f>
        <v>2027.7355932203388</v>
      </c>
      <c r="S595" s="14">
        <v>15143.38</v>
      </c>
      <c r="T595" s="14" t="s">
        <v>643</v>
      </c>
      <c r="U595" s="19">
        <v>6.53</v>
      </c>
      <c r="V595" s="297">
        <v>2023</v>
      </c>
      <c r="W595" s="276"/>
    </row>
    <row r="596" spans="1:23" ht="75" x14ac:dyDescent="0.2">
      <c r="A596" s="89">
        <v>20</v>
      </c>
      <c r="B596" s="166" t="s">
        <v>177</v>
      </c>
      <c r="C596" s="14">
        <v>1970</v>
      </c>
      <c r="D596" s="14"/>
      <c r="E596" s="14" t="s">
        <v>520</v>
      </c>
      <c r="F596" s="37">
        <v>2</v>
      </c>
      <c r="G596" s="37">
        <v>2</v>
      </c>
      <c r="H596" s="26">
        <v>367.67</v>
      </c>
      <c r="I596" s="26">
        <v>367.67</v>
      </c>
      <c r="J596" s="26">
        <v>367.67</v>
      </c>
      <c r="K596" s="37">
        <v>17</v>
      </c>
      <c r="L596" s="14" t="s">
        <v>635</v>
      </c>
      <c r="M596" s="26">
        <v>1133367.3999999999</v>
      </c>
      <c r="N596" s="26"/>
      <c r="O596" s="26"/>
      <c r="P596" s="26"/>
      <c r="Q596" s="26">
        <v>1133367.3999999999</v>
      </c>
      <c r="R596" s="19">
        <f>M596/I596</f>
        <v>3082.5669758207082</v>
      </c>
      <c r="S596" s="14">
        <v>15143.38</v>
      </c>
      <c r="T596" s="14" t="s">
        <v>643</v>
      </c>
      <c r="U596" s="19">
        <v>6.53</v>
      </c>
      <c r="V596" s="297">
        <v>2023</v>
      </c>
      <c r="W596" s="276"/>
    </row>
    <row r="597" spans="1:23" x14ac:dyDescent="0.2">
      <c r="A597" s="89"/>
      <c r="B597" s="103" t="s">
        <v>549</v>
      </c>
      <c r="C597" s="14"/>
      <c r="D597" s="14"/>
      <c r="E597" s="14"/>
      <c r="F597" s="37"/>
      <c r="G597" s="37"/>
      <c r="H597" s="27">
        <f>SUM(H594:H596)</f>
        <v>1113.07</v>
      </c>
      <c r="I597" s="27">
        <f>SUM(I594:I596)</f>
        <v>1113.07</v>
      </c>
      <c r="J597" s="27">
        <f>SUM(J594:J596)</f>
        <v>1031.07</v>
      </c>
      <c r="K597" s="28">
        <f>SUM(K594:K596)</f>
        <v>59</v>
      </c>
      <c r="L597" s="27"/>
      <c r="M597" s="27">
        <f>SUM(M594:M596)</f>
        <v>2690162</v>
      </c>
      <c r="N597" s="27"/>
      <c r="O597" s="27"/>
      <c r="P597" s="27"/>
      <c r="Q597" s="27">
        <f>SUM(Q594:Q596)</f>
        <v>2690162</v>
      </c>
      <c r="R597" s="20">
        <f>M597/I597</f>
        <v>2416.8848320411116</v>
      </c>
      <c r="S597" s="19"/>
      <c r="T597" s="18"/>
      <c r="U597" s="311"/>
      <c r="V597" s="297"/>
      <c r="W597" s="293"/>
    </row>
    <row r="598" spans="1:23" ht="15" customHeight="1" x14ac:dyDescent="0.2">
      <c r="A598" s="340" t="s">
        <v>641</v>
      </c>
      <c r="B598" s="340"/>
      <c r="C598" s="340"/>
      <c r="D598" s="340"/>
      <c r="E598" s="340"/>
      <c r="F598" s="340"/>
      <c r="G598" s="340"/>
      <c r="H598" s="340"/>
      <c r="I598" s="340"/>
      <c r="J598" s="340"/>
      <c r="K598" s="340"/>
      <c r="L598" s="340"/>
      <c r="M598" s="340"/>
      <c r="N598" s="340"/>
      <c r="O598" s="340"/>
      <c r="P598" s="340"/>
      <c r="Q598" s="340"/>
      <c r="R598" s="340"/>
      <c r="S598" s="340"/>
      <c r="T598" s="340"/>
      <c r="U598" s="340"/>
      <c r="V598" s="298"/>
      <c r="W598" s="275"/>
    </row>
    <row r="599" spans="1:23" ht="150" x14ac:dyDescent="0.2">
      <c r="A599" s="89">
        <v>21</v>
      </c>
      <c r="B599" s="166" t="s">
        <v>716</v>
      </c>
      <c r="C599" s="14">
        <v>1981</v>
      </c>
      <c r="D599" s="14">
        <v>2005</v>
      </c>
      <c r="E599" s="14" t="s">
        <v>711</v>
      </c>
      <c r="F599" s="37">
        <v>5</v>
      </c>
      <c r="G599" s="37">
        <v>3</v>
      </c>
      <c r="H599" s="26">
        <v>3780.2</v>
      </c>
      <c r="I599" s="26">
        <v>3251</v>
      </c>
      <c r="J599" s="26">
        <v>3207.07</v>
      </c>
      <c r="K599" s="37">
        <v>92</v>
      </c>
      <c r="L599" s="14" t="s">
        <v>336</v>
      </c>
      <c r="M599" s="26">
        <v>9629616</v>
      </c>
      <c r="N599" s="14"/>
      <c r="O599" s="22"/>
      <c r="P599" s="22"/>
      <c r="Q599" s="26">
        <v>9629616</v>
      </c>
      <c r="R599" s="26">
        <f>M599/I599</f>
        <v>2962.0473700399875</v>
      </c>
      <c r="S599" s="14">
        <v>15143.38</v>
      </c>
      <c r="T599" s="14" t="s">
        <v>643</v>
      </c>
      <c r="U599" s="19">
        <v>6.53</v>
      </c>
      <c r="V599" s="297">
        <v>2023</v>
      </c>
      <c r="W599" s="276"/>
    </row>
    <row r="600" spans="1:23" x14ac:dyDescent="0.2">
      <c r="A600" s="89"/>
      <c r="B600" s="103" t="s">
        <v>923</v>
      </c>
      <c r="C600" s="14"/>
      <c r="D600" s="14"/>
      <c r="E600" s="14"/>
      <c r="F600" s="37"/>
      <c r="G600" s="37"/>
      <c r="H600" s="27">
        <f>SUM(H599)</f>
        <v>3780.2</v>
      </c>
      <c r="I600" s="27">
        <f t="shared" ref="I600:Q600" si="41">SUM(I599)</f>
        <v>3251</v>
      </c>
      <c r="J600" s="27">
        <f t="shared" si="41"/>
        <v>3207.07</v>
      </c>
      <c r="K600" s="28">
        <f t="shared" si="41"/>
        <v>92</v>
      </c>
      <c r="L600" s="27"/>
      <c r="M600" s="27">
        <f t="shared" si="41"/>
        <v>9629616</v>
      </c>
      <c r="N600" s="27"/>
      <c r="O600" s="27"/>
      <c r="P600" s="27"/>
      <c r="Q600" s="27">
        <f t="shared" si="41"/>
        <v>9629616</v>
      </c>
      <c r="R600" s="20">
        <f>M600/I600</f>
        <v>2962.0473700399875</v>
      </c>
      <c r="S600" s="19"/>
      <c r="T600" s="18"/>
      <c r="U600" s="311"/>
      <c r="V600" s="297"/>
      <c r="W600" s="293"/>
    </row>
    <row r="601" spans="1:23" ht="15" customHeight="1" x14ac:dyDescent="0.2">
      <c r="A601" s="340" t="s">
        <v>642</v>
      </c>
      <c r="B601" s="340"/>
      <c r="C601" s="340"/>
      <c r="D601" s="340"/>
      <c r="E601" s="340"/>
      <c r="F601" s="340"/>
      <c r="G601" s="340"/>
      <c r="H601" s="340"/>
      <c r="I601" s="340"/>
      <c r="J601" s="340"/>
      <c r="K601" s="340"/>
      <c r="L601" s="340"/>
      <c r="M601" s="340"/>
      <c r="N601" s="340"/>
      <c r="O601" s="340"/>
      <c r="P601" s="340"/>
      <c r="Q601" s="340"/>
      <c r="R601" s="340"/>
      <c r="S601" s="340"/>
      <c r="T601" s="340"/>
      <c r="U601" s="340"/>
      <c r="V601" s="298"/>
      <c r="W601" s="275"/>
    </row>
    <row r="602" spans="1:23" ht="45" x14ac:dyDescent="0.2">
      <c r="A602" s="89">
        <v>22</v>
      </c>
      <c r="B602" s="172" t="s">
        <v>790</v>
      </c>
      <c r="C602" s="21">
        <v>1982</v>
      </c>
      <c r="D602" s="21">
        <v>2013</v>
      </c>
      <c r="E602" s="173" t="s">
        <v>520</v>
      </c>
      <c r="F602" s="37">
        <v>2</v>
      </c>
      <c r="G602" s="37">
        <v>3</v>
      </c>
      <c r="H602" s="26">
        <v>965.36</v>
      </c>
      <c r="I602" s="26">
        <v>856.5</v>
      </c>
      <c r="J602" s="26">
        <v>746.2</v>
      </c>
      <c r="K602" s="37">
        <v>43</v>
      </c>
      <c r="L602" s="173" t="s">
        <v>582</v>
      </c>
      <c r="M602" s="26">
        <v>316905</v>
      </c>
      <c r="N602" s="26"/>
      <c r="O602" s="26"/>
      <c r="P602" s="26"/>
      <c r="Q602" s="26">
        <v>316905</v>
      </c>
      <c r="R602" s="26">
        <f>M602/I602</f>
        <v>370</v>
      </c>
      <c r="S602" s="14">
        <v>15143.38</v>
      </c>
      <c r="T602" s="26" t="s">
        <v>643</v>
      </c>
      <c r="U602" s="19">
        <v>6.53</v>
      </c>
      <c r="V602" s="297">
        <v>2023</v>
      </c>
      <c r="W602" s="276"/>
    </row>
    <row r="603" spans="1:23" ht="135" x14ac:dyDescent="0.2">
      <c r="A603" s="89">
        <v>23</v>
      </c>
      <c r="B603" s="172" t="s">
        <v>918</v>
      </c>
      <c r="C603" s="21">
        <v>1982</v>
      </c>
      <c r="D603" s="21"/>
      <c r="E603" s="173" t="s">
        <v>520</v>
      </c>
      <c r="F603" s="37">
        <v>2</v>
      </c>
      <c r="G603" s="37">
        <v>2</v>
      </c>
      <c r="H603" s="26">
        <v>633.01</v>
      </c>
      <c r="I603" s="26">
        <v>554.20000000000005</v>
      </c>
      <c r="J603" s="26">
        <v>507.2</v>
      </c>
      <c r="K603" s="37">
        <v>21</v>
      </c>
      <c r="L603" s="173" t="s">
        <v>406</v>
      </c>
      <c r="M603" s="26">
        <v>1585382</v>
      </c>
      <c r="N603" s="26"/>
      <c r="O603" s="26"/>
      <c r="P603" s="26"/>
      <c r="Q603" s="26">
        <v>1585382</v>
      </c>
      <c r="R603" s="26">
        <f>M603/I603</f>
        <v>2860.6676290147957</v>
      </c>
      <c r="S603" s="14">
        <v>15143.38</v>
      </c>
      <c r="T603" s="26" t="s">
        <v>643</v>
      </c>
      <c r="U603" s="19">
        <v>6.53</v>
      </c>
      <c r="V603" s="297">
        <v>2023</v>
      </c>
      <c r="W603" s="276"/>
    </row>
    <row r="604" spans="1:23" ht="165" x14ac:dyDescent="0.2">
      <c r="A604" s="89">
        <v>24</v>
      </c>
      <c r="B604" s="172" t="s">
        <v>919</v>
      </c>
      <c r="C604" s="21">
        <v>1982</v>
      </c>
      <c r="D604" s="21"/>
      <c r="E604" s="173" t="s">
        <v>553</v>
      </c>
      <c r="F604" s="37">
        <v>3</v>
      </c>
      <c r="G604" s="37">
        <v>3</v>
      </c>
      <c r="H604" s="26">
        <v>1442.97</v>
      </c>
      <c r="I604" s="26">
        <v>1275.8</v>
      </c>
      <c r="J604" s="26">
        <v>1152.2</v>
      </c>
      <c r="K604" s="37">
        <v>59</v>
      </c>
      <c r="L604" s="173" t="s">
        <v>920</v>
      </c>
      <c r="M604" s="26">
        <v>4334920</v>
      </c>
      <c r="N604" s="26"/>
      <c r="O604" s="26"/>
      <c r="P604" s="26"/>
      <c r="Q604" s="26">
        <v>4334920</v>
      </c>
      <c r="R604" s="26">
        <f>M604/I604</f>
        <v>3397.8052986361499</v>
      </c>
      <c r="S604" s="14">
        <v>15143.38</v>
      </c>
      <c r="T604" s="26" t="s">
        <v>643</v>
      </c>
      <c r="U604" s="19">
        <v>6.53</v>
      </c>
      <c r="V604" s="297">
        <v>2023</v>
      </c>
      <c r="W604" s="276"/>
    </row>
    <row r="605" spans="1:23" x14ac:dyDescent="0.2">
      <c r="A605" s="222"/>
      <c r="B605" s="103" t="s">
        <v>672</v>
      </c>
      <c r="C605" s="40"/>
      <c r="D605" s="40"/>
      <c r="E605" s="14"/>
      <c r="F605" s="319"/>
      <c r="G605" s="319"/>
      <c r="H605" s="27">
        <f>SUM(H602:H604)</f>
        <v>3041.34</v>
      </c>
      <c r="I605" s="27">
        <f>SUM(I602:I604)</f>
        <v>2686.5</v>
      </c>
      <c r="J605" s="27">
        <f>SUM(J602:J604)</f>
        <v>2405.6000000000004</v>
      </c>
      <c r="K605" s="28">
        <f>SUM(K602:K604)</f>
        <v>123</v>
      </c>
      <c r="L605" s="27"/>
      <c r="M605" s="27">
        <f>SUM(M602:M604)</f>
        <v>6237207</v>
      </c>
      <c r="N605" s="27"/>
      <c r="O605" s="27"/>
      <c r="P605" s="27"/>
      <c r="Q605" s="27">
        <f>SUM(Q602:Q604)</f>
        <v>6237207</v>
      </c>
      <c r="R605" s="27">
        <f>M605/I605</f>
        <v>2321.6850921273031</v>
      </c>
      <c r="S605" s="223"/>
      <c r="T605" s="223"/>
      <c r="U605" s="26"/>
      <c r="V605" s="297"/>
      <c r="W605" s="281"/>
    </row>
    <row r="606" spans="1:23" ht="15" customHeight="1" x14ac:dyDescent="0.2">
      <c r="A606" s="340" t="s">
        <v>646</v>
      </c>
      <c r="B606" s="340"/>
      <c r="C606" s="340"/>
      <c r="D606" s="340"/>
      <c r="E606" s="340"/>
      <c r="F606" s="340"/>
      <c r="G606" s="340"/>
      <c r="H606" s="340"/>
      <c r="I606" s="340"/>
      <c r="J606" s="340"/>
      <c r="K606" s="340"/>
      <c r="L606" s="340"/>
      <c r="M606" s="340"/>
      <c r="N606" s="340"/>
      <c r="O606" s="340"/>
      <c r="P606" s="340"/>
      <c r="Q606" s="340"/>
      <c r="R606" s="340"/>
      <c r="S606" s="340"/>
      <c r="T606" s="340"/>
      <c r="U606" s="340"/>
      <c r="V606" s="298"/>
      <c r="W606" s="275"/>
    </row>
    <row r="607" spans="1:23" ht="45" x14ac:dyDescent="0.2">
      <c r="A607" s="89">
        <v>25</v>
      </c>
      <c r="B607" s="224" t="s">
        <v>702</v>
      </c>
      <c r="C607" s="37">
        <v>1991</v>
      </c>
      <c r="D607" s="37"/>
      <c r="E607" s="26" t="s">
        <v>553</v>
      </c>
      <c r="F607" s="37">
        <v>3</v>
      </c>
      <c r="G607" s="37">
        <v>3</v>
      </c>
      <c r="H607" s="26">
        <v>1443</v>
      </c>
      <c r="I607" s="26">
        <v>1313.4</v>
      </c>
      <c r="J607" s="26">
        <v>1313.4</v>
      </c>
      <c r="K607" s="75">
        <v>47</v>
      </c>
      <c r="L607" s="176" t="s">
        <v>597</v>
      </c>
      <c r="M607" s="26">
        <v>404920</v>
      </c>
      <c r="N607" s="26"/>
      <c r="O607" s="26"/>
      <c r="P607" s="26"/>
      <c r="Q607" s="26">
        <f>M607</f>
        <v>404920</v>
      </c>
      <c r="R607" s="19">
        <f>M607/I607</f>
        <v>308.29907111314145</v>
      </c>
      <c r="S607" s="14">
        <v>15143.38</v>
      </c>
      <c r="T607" s="14" t="s">
        <v>643</v>
      </c>
      <c r="U607" s="19">
        <v>6.53</v>
      </c>
      <c r="V607" s="297">
        <v>2023</v>
      </c>
      <c r="W607" s="276"/>
    </row>
    <row r="608" spans="1:23" x14ac:dyDescent="0.2">
      <c r="A608" s="89"/>
      <c r="B608" s="103" t="s">
        <v>586</v>
      </c>
      <c r="C608" s="51"/>
      <c r="D608" s="51"/>
      <c r="E608" s="18"/>
      <c r="F608" s="120"/>
      <c r="G608" s="120"/>
      <c r="H608" s="27">
        <f>SUM(H607:H607)</f>
        <v>1443</v>
      </c>
      <c r="I608" s="27">
        <f>SUM(I607:I607)</f>
        <v>1313.4</v>
      </c>
      <c r="J608" s="27">
        <f>SUM(J607:J607)</f>
        <v>1313.4</v>
      </c>
      <c r="K608" s="123">
        <f>SUM(K607:K607)</f>
        <v>47</v>
      </c>
      <c r="L608" s="27"/>
      <c r="M608" s="27">
        <f>SUM(M607:M607)</f>
        <v>404920</v>
      </c>
      <c r="N608" s="27"/>
      <c r="O608" s="27"/>
      <c r="P608" s="27"/>
      <c r="Q608" s="27">
        <f>SUM(Q607:Q607)</f>
        <v>404920</v>
      </c>
      <c r="R608" s="20">
        <f>M608/I608</f>
        <v>308.29907111314145</v>
      </c>
      <c r="S608" s="19"/>
      <c r="T608" s="18"/>
      <c r="U608" s="311"/>
      <c r="V608" s="297"/>
      <c r="W608" s="293"/>
    </row>
    <row r="609" spans="1:23" ht="15" customHeight="1" x14ac:dyDescent="0.2">
      <c r="A609" s="340" t="s">
        <v>521</v>
      </c>
      <c r="B609" s="340"/>
      <c r="C609" s="340"/>
      <c r="D609" s="340"/>
      <c r="E609" s="340"/>
      <c r="F609" s="340"/>
      <c r="G609" s="340"/>
      <c r="H609" s="340"/>
      <c r="I609" s="340"/>
      <c r="J609" s="340"/>
      <c r="K609" s="340"/>
      <c r="L609" s="340"/>
      <c r="M609" s="340"/>
      <c r="N609" s="340"/>
      <c r="O609" s="340"/>
      <c r="P609" s="340"/>
      <c r="Q609" s="340"/>
      <c r="R609" s="340"/>
      <c r="S609" s="340"/>
      <c r="T609" s="340"/>
      <c r="U609" s="340"/>
      <c r="V609" s="298"/>
      <c r="W609" s="275"/>
    </row>
    <row r="610" spans="1:23" ht="45" x14ac:dyDescent="0.2">
      <c r="A610" s="89">
        <v>26</v>
      </c>
      <c r="B610" s="60" t="s">
        <v>913</v>
      </c>
      <c r="C610" s="178">
        <v>1989</v>
      </c>
      <c r="D610" s="178"/>
      <c r="E610" s="178" t="s">
        <v>520</v>
      </c>
      <c r="F610" s="180">
        <v>3</v>
      </c>
      <c r="G610" s="180">
        <v>4</v>
      </c>
      <c r="H610" s="170">
        <v>2390.5</v>
      </c>
      <c r="I610" s="179">
        <v>2179.9499999999998</v>
      </c>
      <c r="J610" s="179">
        <v>2131.3200000000002</v>
      </c>
      <c r="K610" s="180">
        <v>106</v>
      </c>
      <c r="L610" s="14" t="s">
        <v>914</v>
      </c>
      <c r="M610" s="170">
        <v>4709285</v>
      </c>
      <c r="N610" s="170"/>
      <c r="O610" s="170"/>
      <c r="P610" s="170"/>
      <c r="Q610" s="170">
        <v>4709285</v>
      </c>
      <c r="R610" s="225">
        <f>M610/I610</f>
        <v>2160.2720245877199</v>
      </c>
      <c r="S610" s="14">
        <v>15143.38</v>
      </c>
      <c r="T610" s="14" t="s">
        <v>643</v>
      </c>
      <c r="U610" s="19">
        <v>6.53</v>
      </c>
      <c r="V610" s="297">
        <v>2023</v>
      </c>
      <c r="W610" s="276"/>
    </row>
    <row r="611" spans="1:23" x14ac:dyDescent="0.2">
      <c r="A611" s="89"/>
      <c r="B611" s="108" t="s">
        <v>318</v>
      </c>
      <c r="C611" s="14"/>
      <c r="D611" s="14"/>
      <c r="E611" s="14"/>
      <c r="F611" s="37"/>
      <c r="G611" s="37"/>
      <c r="H611" s="27">
        <f>SUM(H610:H610)</f>
        <v>2390.5</v>
      </c>
      <c r="I611" s="27">
        <f>SUM(I610:I610)</f>
        <v>2179.9499999999998</v>
      </c>
      <c r="J611" s="27">
        <f>SUM(J610:J610)</f>
        <v>2131.3200000000002</v>
      </c>
      <c r="K611" s="123">
        <f>SUM(K610:K610)</f>
        <v>106</v>
      </c>
      <c r="L611" s="22"/>
      <c r="M611" s="226">
        <f>SUM(M610:M610)</f>
        <v>4709285</v>
      </c>
      <c r="N611" s="226"/>
      <c r="O611" s="226"/>
      <c r="P611" s="226"/>
      <c r="Q611" s="226">
        <f>SUM(Q610:Q610)</f>
        <v>4709285</v>
      </c>
      <c r="R611" s="76">
        <f>M611/I611</f>
        <v>2160.2720245877199</v>
      </c>
      <c r="S611" s="19"/>
      <c r="T611" s="18"/>
      <c r="U611" s="311"/>
      <c r="V611" s="297"/>
      <c r="W611" s="293"/>
    </row>
    <row r="612" spans="1:23" ht="15" customHeight="1" x14ac:dyDescent="0.2">
      <c r="A612" s="340" t="s">
        <v>531</v>
      </c>
      <c r="B612" s="340"/>
      <c r="C612" s="340"/>
      <c r="D612" s="340"/>
      <c r="E612" s="340"/>
      <c r="F612" s="340"/>
      <c r="G612" s="340"/>
      <c r="H612" s="340"/>
      <c r="I612" s="340"/>
      <c r="J612" s="340"/>
      <c r="K612" s="340"/>
      <c r="L612" s="340"/>
      <c r="M612" s="340"/>
      <c r="N612" s="340"/>
      <c r="O612" s="340"/>
      <c r="P612" s="340"/>
      <c r="Q612" s="340"/>
      <c r="R612" s="340"/>
      <c r="S612" s="340"/>
      <c r="T612" s="340"/>
      <c r="U612" s="340"/>
      <c r="V612" s="298"/>
      <c r="W612" s="275"/>
    </row>
    <row r="613" spans="1:23" ht="45" x14ac:dyDescent="0.2">
      <c r="A613" s="89">
        <v>27</v>
      </c>
      <c r="B613" s="60" t="s">
        <v>353</v>
      </c>
      <c r="C613" s="14">
        <v>1962</v>
      </c>
      <c r="D613" s="14"/>
      <c r="E613" s="14" t="s">
        <v>520</v>
      </c>
      <c r="F613" s="37">
        <v>2</v>
      </c>
      <c r="G613" s="37">
        <v>1</v>
      </c>
      <c r="H613" s="26">
        <v>307.10000000000002</v>
      </c>
      <c r="I613" s="26">
        <v>286.7</v>
      </c>
      <c r="J613" s="26">
        <v>286.7</v>
      </c>
      <c r="K613" s="37">
        <v>16</v>
      </c>
      <c r="L613" s="14" t="s">
        <v>557</v>
      </c>
      <c r="M613" s="26">
        <v>177754</v>
      </c>
      <c r="N613" s="26"/>
      <c r="O613" s="26"/>
      <c r="P613" s="26"/>
      <c r="Q613" s="26">
        <v>177754</v>
      </c>
      <c r="R613" s="225">
        <f t="shared" ref="R613:R633" si="42">M613/I613</f>
        <v>620</v>
      </c>
      <c r="S613" s="14">
        <v>15143.38</v>
      </c>
      <c r="T613" s="14" t="s">
        <v>643</v>
      </c>
      <c r="U613" s="19">
        <v>6.53</v>
      </c>
      <c r="V613" s="297">
        <v>2023</v>
      </c>
      <c r="W613" s="276"/>
    </row>
    <row r="614" spans="1:23" ht="45" x14ac:dyDescent="0.2">
      <c r="A614" s="89">
        <v>28</v>
      </c>
      <c r="B614" s="60" t="s">
        <v>354</v>
      </c>
      <c r="C614" s="14">
        <v>1965</v>
      </c>
      <c r="D614" s="14"/>
      <c r="E614" s="14" t="s">
        <v>520</v>
      </c>
      <c r="F614" s="37">
        <v>2</v>
      </c>
      <c r="G614" s="37">
        <v>3</v>
      </c>
      <c r="H614" s="26">
        <v>606.47</v>
      </c>
      <c r="I614" s="26">
        <v>546.70000000000005</v>
      </c>
      <c r="J614" s="26">
        <v>546.70000000000005</v>
      </c>
      <c r="K614" s="37">
        <v>19</v>
      </c>
      <c r="L614" s="14" t="s">
        <v>555</v>
      </c>
      <c r="M614" s="26">
        <v>1682943</v>
      </c>
      <c r="N614" s="26"/>
      <c r="O614" s="26"/>
      <c r="P614" s="26"/>
      <c r="Q614" s="26">
        <v>1682943</v>
      </c>
      <c r="R614" s="225">
        <f t="shared" si="42"/>
        <v>3078.3665630144501</v>
      </c>
      <c r="S614" s="14">
        <v>15143.38</v>
      </c>
      <c r="T614" s="14" t="s">
        <v>643</v>
      </c>
      <c r="U614" s="19">
        <v>6.53</v>
      </c>
      <c r="V614" s="297">
        <v>2023</v>
      </c>
      <c r="W614" s="276"/>
    </row>
    <row r="615" spans="1:23" ht="45" x14ac:dyDescent="0.2">
      <c r="A615" s="89">
        <v>29</v>
      </c>
      <c r="B615" s="60" t="s">
        <v>355</v>
      </c>
      <c r="C615" s="14">
        <v>1962</v>
      </c>
      <c r="D615" s="14"/>
      <c r="E615" s="14" t="s">
        <v>520</v>
      </c>
      <c r="F615" s="37">
        <v>2</v>
      </c>
      <c r="G615" s="37">
        <v>2</v>
      </c>
      <c r="H615" s="26">
        <v>625.91999999999996</v>
      </c>
      <c r="I615" s="26">
        <v>583.79999999999995</v>
      </c>
      <c r="J615" s="26">
        <v>506.4</v>
      </c>
      <c r="K615" s="37">
        <v>9</v>
      </c>
      <c r="L615" s="14" t="s">
        <v>530</v>
      </c>
      <c r="M615" s="26">
        <v>361956</v>
      </c>
      <c r="N615" s="26"/>
      <c r="O615" s="26"/>
      <c r="P615" s="26"/>
      <c r="Q615" s="26">
        <v>361956</v>
      </c>
      <c r="R615" s="225">
        <f t="shared" si="42"/>
        <v>620</v>
      </c>
      <c r="S615" s="14">
        <v>15143.38</v>
      </c>
      <c r="T615" s="14" t="s">
        <v>643</v>
      </c>
      <c r="U615" s="19">
        <v>6.53</v>
      </c>
      <c r="V615" s="297">
        <v>2023</v>
      </c>
      <c r="W615" s="276"/>
    </row>
    <row r="616" spans="1:23" ht="45" x14ac:dyDescent="0.2">
      <c r="A616" s="89">
        <v>30</v>
      </c>
      <c r="B616" s="60" t="s">
        <v>356</v>
      </c>
      <c r="C616" s="14">
        <v>1968</v>
      </c>
      <c r="D616" s="14"/>
      <c r="E616" s="14" t="s">
        <v>520</v>
      </c>
      <c r="F616" s="37">
        <v>2</v>
      </c>
      <c r="G616" s="37">
        <v>1</v>
      </c>
      <c r="H616" s="26">
        <v>570.42999999999995</v>
      </c>
      <c r="I616" s="26">
        <v>312.3</v>
      </c>
      <c r="J616" s="26">
        <v>266.60000000000002</v>
      </c>
      <c r="K616" s="37">
        <v>19</v>
      </c>
      <c r="L616" s="14" t="s">
        <v>548</v>
      </c>
      <c r="M616" s="26">
        <v>766685</v>
      </c>
      <c r="N616" s="26"/>
      <c r="O616" s="26"/>
      <c r="P616" s="26"/>
      <c r="Q616" s="26">
        <v>766685</v>
      </c>
      <c r="R616" s="225">
        <f t="shared" si="42"/>
        <v>2454.963176432917</v>
      </c>
      <c r="S616" s="14">
        <v>15143.38</v>
      </c>
      <c r="T616" s="14" t="s">
        <v>643</v>
      </c>
      <c r="U616" s="19">
        <v>6.53</v>
      </c>
      <c r="V616" s="297">
        <v>2023</v>
      </c>
      <c r="W616" s="276"/>
    </row>
    <row r="617" spans="1:23" s="125" customFormat="1" ht="45" x14ac:dyDescent="0.2">
      <c r="A617" s="89">
        <v>31</v>
      </c>
      <c r="B617" s="60" t="s">
        <v>357</v>
      </c>
      <c r="C617" s="14">
        <v>1969</v>
      </c>
      <c r="D617" s="14"/>
      <c r="E617" s="14" t="s">
        <v>520</v>
      </c>
      <c r="F617" s="37">
        <v>2</v>
      </c>
      <c r="G617" s="37">
        <v>2</v>
      </c>
      <c r="H617" s="26">
        <v>869.8</v>
      </c>
      <c r="I617" s="26">
        <v>779.8</v>
      </c>
      <c r="J617" s="26">
        <v>779.8</v>
      </c>
      <c r="K617" s="37">
        <v>20</v>
      </c>
      <c r="L617" s="14" t="s">
        <v>548</v>
      </c>
      <c r="M617" s="26">
        <v>2097628</v>
      </c>
      <c r="N617" s="26"/>
      <c r="O617" s="26"/>
      <c r="P617" s="26"/>
      <c r="Q617" s="26">
        <v>2097628</v>
      </c>
      <c r="R617" s="225">
        <f t="shared" si="42"/>
        <v>2689.9563990766865</v>
      </c>
      <c r="S617" s="14">
        <v>15143.38</v>
      </c>
      <c r="T617" s="14" t="s">
        <v>643</v>
      </c>
      <c r="U617" s="19">
        <v>6.53</v>
      </c>
      <c r="V617" s="297">
        <v>2023</v>
      </c>
      <c r="W617" s="276"/>
    </row>
    <row r="618" spans="1:23" s="125" customFormat="1" ht="45" x14ac:dyDescent="0.2">
      <c r="A618" s="89">
        <v>32</v>
      </c>
      <c r="B618" s="60" t="s">
        <v>358</v>
      </c>
      <c r="C618" s="14">
        <v>1968</v>
      </c>
      <c r="D618" s="14"/>
      <c r="E618" s="14" t="s">
        <v>520</v>
      </c>
      <c r="F618" s="37">
        <v>2</v>
      </c>
      <c r="G618" s="37">
        <v>3</v>
      </c>
      <c r="H618" s="26">
        <v>544</v>
      </c>
      <c r="I618" s="26">
        <v>528.4</v>
      </c>
      <c r="J618" s="26">
        <v>528.4</v>
      </c>
      <c r="K618" s="37">
        <v>20</v>
      </c>
      <c r="L618" s="14" t="s">
        <v>555</v>
      </c>
      <c r="M618" s="26">
        <v>1612177</v>
      </c>
      <c r="N618" s="26"/>
      <c r="O618" s="26"/>
      <c r="P618" s="26"/>
      <c r="Q618" s="26">
        <v>1612177</v>
      </c>
      <c r="R618" s="225">
        <f t="shared" si="42"/>
        <v>3051.0541256623769</v>
      </c>
      <c r="S618" s="14">
        <v>15143.38</v>
      </c>
      <c r="T618" s="14" t="s">
        <v>643</v>
      </c>
      <c r="U618" s="19">
        <v>6.53</v>
      </c>
      <c r="V618" s="297">
        <v>2023</v>
      </c>
      <c r="W618" s="276"/>
    </row>
    <row r="619" spans="1:23" ht="45" x14ac:dyDescent="0.2">
      <c r="A619" s="89">
        <v>33</v>
      </c>
      <c r="B619" s="60" t="s">
        <v>359</v>
      </c>
      <c r="C619" s="14">
        <v>1967</v>
      </c>
      <c r="D619" s="14"/>
      <c r="E619" s="14" t="s">
        <v>520</v>
      </c>
      <c r="F619" s="37">
        <v>2</v>
      </c>
      <c r="G619" s="37">
        <v>1</v>
      </c>
      <c r="H619" s="26">
        <v>396.3</v>
      </c>
      <c r="I619" s="26">
        <v>371.8</v>
      </c>
      <c r="J619" s="26">
        <v>371.8</v>
      </c>
      <c r="K619" s="37">
        <v>10</v>
      </c>
      <c r="L619" s="14" t="s">
        <v>530</v>
      </c>
      <c r="M619" s="26">
        <v>230516</v>
      </c>
      <c r="N619" s="26"/>
      <c r="O619" s="26"/>
      <c r="P619" s="26"/>
      <c r="Q619" s="26">
        <v>230516</v>
      </c>
      <c r="R619" s="225">
        <f t="shared" si="42"/>
        <v>620</v>
      </c>
      <c r="S619" s="14">
        <v>15143.38</v>
      </c>
      <c r="T619" s="14" t="s">
        <v>643</v>
      </c>
      <c r="U619" s="19">
        <v>6.53</v>
      </c>
      <c r="V619" s="297">
        <v>2023</v>
      </c>
      <c r="W619" s="276"/>
    </row>
    <row r="620" spans="1:23" ht="135" x14ac:dyDescent="0.2">
      <c r="A620" s="89">
        <v>34</v>
      </c>
      <c r="B620" s="60" t="s">
        <v>360</v>
      </c>
      <c r="C620" s="14">
        <v>1963</v>
      </c>
      <c r="D620" s="14"/>
      <c r="E620" s="14" t="s">
        <v>520</v>
      </c>
      <c r="F620" s="37">
        <v>2</v>
      </c>
      <c r="G620" s="37">
        <v>2</v>
      </c>
      <c r="H620" s="26">
        <v>402.45</v>
      </c>
      <c r="I620" s="26">
        <v>377.95</v>
      </c>
      <c r="J620" s="26">
        <v>377.95</v>
      </c>
      <c r="K620" s="37">
        <v>5</v>
      </c>
      <c r="L620" s="14" t="s">
        <v>847</v>
      </c>
      <c r="M620" s="26">
        <v>359609</v>
      </c>
      <c r="N620" s="26"/>
      <c r="O620" s="26"/>
      <c r="P620" s="26"/>
      <c r="Q620" s="26">
        <v>359609</v>
      </c>
      <c r="R620" s="225">
        <f t="shared" si="42"/>
        <v>951.4724169863739</v>
      </c>
      <c r="S620" s="14">
        <v>15143.38</v>
      </c>
      <c r="T620" s="14" t="s">
        <v>643</v>
      </c>
      <c r="U620" s="19">
        <v>6.53</v>
      </c>
      <c r="V620" s="297">
        <v>2023</v>
      </c>
      <c r="W620" s="276"/>
    </row>
    <row r="621" spans="1:23" s="125" customFormat="1" ht="135" x14ac:dyDescent="0.2">
      <c r="A621" s="89">
        <v>35</v>
      </c>
      <c r="B621" s="60" t="s">
        <v>361</v>
      </c>
      <c r="C621" s="14">
        <v>1965</v>
      </c>
      <c r="D621" s="14"/>
      <c r="E621" s="14" t="s">
        <v>520</v>
      </c>
      <c r="F621" s="37">
        <v>2</v>
      </c>
      <c r="G621" s="37">
        <v>2</v>
      </c>
      <c r="H621" s="26">
        <v>416.94</v>
      </c>
      <c r="I621" s="26">
        <v>401.3</v>
      </c>
      <c r="J621" s="26">
        <v>401.3</v>
      </c>
      <c r="K621" s="37">
        <v>4</v>
      </c>
      <c r="L621" s="14" t="s">
        <v>847</v>
      </c>
      <c r="M621" s="26">
        <v>378989</v>
      </c>
      <c r="N621" s="26"/>
      <c r="O621" s="26"/>
      <c r="P621" s="26"/>
      <c r="Q621" s="26">
        <v>378989</v>
      </c>
      <c r="R621" s="225">
        <f t="shared" si="42"/>
        <v>944.40318963369043</v>
      </c>
      <c r="S621" s="14">
        <v>15143.38</v>
      </c>
      <c r="T621" s="14" t="s">
        <v>643</v>
      </c>
      <c r="U621" s="19">
        <v>6.53</v>
      </c>
      <c r="V621" s="297">
        <v>2023</v>
      </c>
      <c r="W621" s="276"/>
    </row>
    <row r="622" spans="1:23" s="125" customFormat="1" ht="45" x14ac:dyDescent="0.2">
      <c r="A622" s="89">
        <v>36</v>
      </c>
      <c r="B622" s="60" t="s">
        <v>362</v>
      </c>
      <c r="C622" s="14">
        <v>1965</v>
      </c>
      <c r="D622" s="14"/>
      <c r="E622" s="14" t="s">
        <v>520</v>
      </c>
      <c r="F622" s="37">
        <v>2</v>
      </c>
      <c r="G622" s="37">
        <v>2</v>
      </c>
      <c r="H622" s="26">
        <v>392.5</v>
      </c>
      <c r="I622" s="26">
        <v>379.3</v>
      </c>
      <c r="J622" s="26">
        <v>327.3</v>
      </c>
      <c r="K622" s="37">
        <v>16</v>
      </c>
      <c r="L622" s="14" t="s">
        <v>548</v>
      </c>
      <c r="M622" s="26">
        <v>941634</v>
      </c>
      <c r="N622" s="26"/>
      <c r="O622" s="26"/>
      <c r="P622" s="26"/>
      <c r="Q622" s="26">
        <v>941634</v>
      </c>
      <c r="R622" s="225">
        <f t="shared" si="42"/>
        <v>2482.5573424729764</v>
      </c>
      <c r="S622" s="14">
        <v>15143.38</v>
      </c>
      <c r="T622" s="14" t="s">
        <v>643</v>
      </c>
      <c r="U622" s="19">
        <v>6.53</v>
      </c>
      <c r="V622" s="297">
        <v>2023</v>
      </c>
      <c r="W622" s="276"/>
    </row>
    <row r="623" spans="1:23" ht="45" x14ac:dyDescent="0.2">
      <c r="A623" s="89">
        <v>37</v>
      </c>
      <c r="B623" s="60" t="s">
        <v>363</v>
      </c>
      <c r="C623" s="14">
        <v>1969</v>
      </c>
      <c r="D623" s="14"/>
      <c r="E623" s="14" t="s">
        <v>520</v>
      </c>
      <c r="F623" s="37">
        <v>2</v>
      </c>
      <c r="G623" s="37">
        <v>2</v>
      </c>
      <c r="H623" s="26">
        <v>716.09</v>
      </c>
      <c r="I623" s="26">
        <v>639.5</v>
      </c>
      <c r="J623" s="26">
        <v>639.5</v>
      </c>
      <c r="K623" s="37">
        <v>77</v>
      </c>
      <c r="L623" s="14" t="s">
        <v>914</v>
      </c>
      <c r="M623" s="26">
        <v>1259815</v>
      </c>
      <c r="N623" s="26"/>
      <c r="O623" s="26"/>
      <c r="P623" s="26"/>
      <c r="Q623" s="26">
        <v>1259815</v>
      </c>
      <c r="R623" s="225">
        <f t="shared" si="42"/>
        <v>1970</v>
      </c>
      <c r="S623" s="14">
        <v>15143.38</v>
      </c>
      <c r="T623" s="14" t="s">
        <v>643</v>
      </c>
      <c r="U623" s="19">
        <v>6.53</v>
      </c>
      <c r="V623" s="297">
        <v>2023</v>
      </c>
      <c r="W623" s="276"/>
    </row>
    <row r="624" spans="1:23" ht="45" x14ac:dyDescent="0.2">
      <c r="A624" s="89">
        <v>38</v>
      </c>
      <c r="B624" s="60" t="s">
        <v>364</v>
      </c>
      <c r="C624" s="14">
        <v>1969</v>
      </c>
      <c r="D624" s="14"/>
      <c r="E624" s="14" t="s">
        <v>520</v>
      </c>
      <c r="F624" s="37">
        <v>2</v>
      </c>
      <c r="G624" s="37">
        <v>2</v>
      </c>
      <c r="H624" s="26">
        <v>769.1</v>
      </c>
      <c r="I624" s="26">
        <v>710.7</v>
      </c>
      <c r="J624" s="26">
        <v>520.29999999999995</v>
      </c>
      <c r="K624" s="37">
        <v>38</v>
      </c>
      <c r="L624" s="14" t="s">
        <v>545</v>
      </c>
      <c r="M624" s="26">
        <v>1953703</v>
      </c>
      <c r="N624" s="26"/>
      <c r="O624" s="26"/>
      <c r="P624" s="26"/>
      <c r="Q624" s="26">
        <v>1953703</v>
      </c>
      <c r="R624" s="225">
        <f t="shared" si="42"/>
        <v>2748.9841001829182</v>
      </c>
      <c r="S624" s="14">
        <v>15143.38</v>
      </c>
      <c r="T624" s="14" t="s">
        <v>643</v>
      </c>
      <c r="U624" s="19">
        <v>6.53</v>
      </c>
      <c r="V624" s="297">
        <v>2023</v>
      </c>
      <c r="W624" s="276"/>
    </row>
    <row r="625" spans="1:23" ht="45" x14ac:dyDescent="0.2">
      <c r="A625" s="89">
        <v>39</v>
      </c>
      <c r="B625" s="60" t="s">
        <v>365</v>
      </c>
      <c r="C625" s="14">
        <v>1985</v>
      </c>
      <c r="D625" s="14"/>
      <c r="E625" s="14" t="s">
        <v>520</v>
      </c>
      <c r="F625" s="37">
        <v>2</v>
      </c>
      <c r="G625" s="37">
        <v>1</v>
      </c>
      <c r="H625" s="26">
        <v>350.5</v>
      </c>
      <c r="I625" s="26">
        <v>328</v>
      </c>
      <c r="J625" s="26">
        <v>328</v>
      </c>
      <c r="K625" s="37">
        <v>12</v>
      </c>
      <c r="L625" s="14" t="s">
        <v>548</v>
      </c>
      <c r="M625" s="26">
        <v>1390870</v>
      </c>
      <c r="N625" s="26"/>
      <c r="O625" s="26"/>
      <c r="P625" s="26"/>
      <c r="Q625" s="26">
        <v>1390870</v>
      </c>
      <c r="R625" s="225">
        <f t="shared" si="42"/>
        <v>4240.457317073171</v>
      </c>
      <c r="S625" s="14">
        <v>15143.38</v>
      </c>
      <c r="T625" s="14" t="s">
        <v>643</v>
      </c>
      <c r="U625" s="19">
        <v>6.53</v>
      </c>
      <c r="V625" s="297">
        <v>2023</v>
      </c>
      <c r="W625" s="276"/>
    </row>
    <row r="626" spans="1:23" ht="45" x14ac:dyDescent="0.2">
      <c r="A626" s="89">
        <v>40</v>
      </c>
      <c r="B626" s="60" t="s">
        <v>366</v>
      </c>
      <c r="C626" s="14">
        <v>1984</v>
      </c>
      <c r="D626" s="14"/>
      <c r="E626" s="14" t="s">
        <v>520</v>
      </c>
      <c r="F626" s="37">
        <v>2</v>
      </c>
      <c r="G626" s="37">
        <v>2</v>
      </c>
      <c r="H626" s="26">
        <v>601.79999999999995</v>
      </c>
      <c r="I626" s="26">
        <v>556.6</v>
      </c>
      <c r="J626" s="26">
        <v>326.7</v>
      </c>
      <c r="K626" s="37">
        <v>19</v>
      </c>
      <c r="L626" s="14" t="s">
        <v>548</v>
      </c>
      <c r="M626" s="26">
        <v>1856296</v>
      </c>
      <c r="N626" s="26"/>
      <c r="O626" s="26"/>
      <c r="P626" s="26"/>
      <c r="Q626" s="26">
        <v>1856296</v>
      </c>
      <c r="R626" s="225">
        <f t="shared" si="42"/>
        <v>3335.0628817822494</v>
      </c>
      <c r="S626" s="14">
        <v>15143.38</v>
      </c>
      <c r="T626" s="14" t="s">
        <v>643</v>
      </c>
      <c r="U626" s="19">
        <v>6.53</v>
      </c>
      <c r="V626" s="297">
        <v>2023</v>
      </c>
      <c r="W626" s="276"/>
    </row>
    <row r="627" spans="1:23" ht="45" x14ac:dyDescent="0.2">
      <c r="A627" s="89">
        <v>41</v>
      </c>
      <c r="B627" s="60" t="s">
        <v>367</v>
      </c>
      <c r="C627" s="14">
        <v>1983</v>
      </c>
      <c r="D627" s="14"/>
      <c r="E627" s="14" t="s">
        <v>520</v>
      </c>
      <c r="F627" s="37">
        <v>2</v>
      </c>
      <c r="G627" s="37">
        <v>2</v>
      </c>
      <c r="H627" s="26">
        <v>754.9</v>
      </c>
      <c r="I627" s="26">
        <v>695.1</v>
      </c>
      <c r="J627" s="26">
        <v>695.1</v>
      </c>
      <c r="K627" s="37">
        <v>22</v>
      </c>
      <c r="L627" s="14" t="s">
        <v>548</v>
      </c>
      <c r="M627" s="26">
        <v>2393040</v>
      </c>
      <c r="N627" s="26"/>
      <c r="O627" s="26"/>
      <c r="P627" s="26"/>
      <c r="Q627" s="26">
        <v>2393040</v>
      </c>
      <c r="R627" s="225">
        <f t="shared" si="42"/>
        <v>3442.7276650841604</v>
      </c>
      <c r="S627" s="14">
        <v>15143.38</v>
      </c>
      <c r="T627" s="14" t="s">
        <v>643</v>
      </c>
      <c r="U627" s="19">
        <v>6.53</v>
      </c>
      <c r="V627" s="297">
        <v>2023</v>
      </c>
      <c r="W627" s="276"/>
    </row>
    <row r="628" spans="1:23" ht="45" x14ac:dyDescent="0.2">
      <c r="A628" s="89">
        <v>42</v>
      </c>
      <c r="B628" s="60" t="s">
        <v>791</v>
      </c>
      <c r="C628" s="14">
        <v>1969</v>
      </c>
      <c r="D628" s="14"/>
      <c r="E628" s="14" t="s">
        <v>520</v>
      </c>
      <c r="F628" s="37">
        <v>2</v>
      </c>
      <c r="G628" s="37">
        <v>2</v>
      </c>
      <c r="H628" s="26">
        <v>741.1</v>
      </c>
      <c r="I628" s="26">
        <v>685.9</v>
      </c>
      <c r="J628" s="26">
        <v>646.5</v>
      </c>
      <c r="K628" s="37">
        <v>21</v>
      </c>
      <c r="L628" s="14" t="s">
        <v>548</v>
      </c>
      <c r="M628" s="26">
        <v>2491060</v>
      </c>
      <c r="N628" s="26"/>
      <c r="O628" s="26"/>
      <c r="P628" s="26"/>
      <c r="Q628" s="26">
        <v>2491060</v>
      </c>
      <c r="R628" s="225">
        <f t="shared" si="42"/>
        <v>3631.8122175244207</v>
      </c>
      <c r="S628" s="14">
        <v>15143.38</v>
      </c>
      <c r="T628" s="14" t="s">
        <v>643</v>
      </c>
      <c r="U628" s="19">
        <v>6.53</v>
      </c>
      <c r="V628" s="297">
        <v>2023</v>
      </c>
      <c r="W628" s="276"/>
    </row>
    <row r="629" spans="1:23" ht="45" x14ac:dyDescent="0.2">
      <c r="A629" s="89">
        <v>43</v>
      </c>
      <c r="B629" s="60" t="s">
        <v>792</v>
      </c>
      <c r="C629" s="14">
        <v>1966</v>
      </c>
      <c r="D629" s="14"/>
      <c r="E629" s="14" t="s">
        <v>520</v>
      </c>
      <c r="F629" s="37">
        <v>2</v>
      </c>
      <c r="G629" s="37">
        <v>2</v>
      </c>
      <c r="H629" s="26">
        <v>711.4</v>
      </c>
      <c r="I629" s="26">
        <v>674.6</v>
      </c>
      <c r="J629" s="26">
        <v>598.6</v>
      </c>
      <c r="K629" s="37">
        <v>20</v>
      </c>
      <c r="L629" s="14" t="s">
        <v>548</v>
      </c>
      <c r="M629" s="26">
        <v>2491060</v>
      </c>
      <c r="N629" s="26"/>
      <c r="O629" s="26"/>
      <c r="P629" s="26"/>
      <c r="Q629" s="26">
        <v>2491060</v>
      </c>
      <c r="R629" s="225">
        <f t="shared" si="42"/>
        <v>3692.6474948117402</v>
      </c>
      <c r="S629" s="14">
        <v>15143.38</v>
      </c>
      <c r="T629" s="14" t="s">
        <v>643</v>
      </c>
      <c r="U629" s="19">
        <v>6.53</v>
      </c>
      <c r="V629" s="297">
        <v>2023</v>
      </c>
      <c r="W629" s="276"/>
    </row>
    <row r="630" spans="1:23" ht="45" x14ac:dyDescent="0.2">
      <c r="A630" s="89">
        <v>44</v>
      </c>
      <c r="B630" s="60" t="s">
        <v>368</v>
      </c>
      <c r="C630" s="14">
        <v>1968</v>
      </c>
      <c r="D630" s="14"/>
      <c r="E630" s="14" t="s">
        <v>520</v>
      </c>
      <c r="F630" s="37">
        <v>2</v>
      </c>
      <c r="G630" s="37">
        <v>2</v>
      </c>
      <c r="H630" s="26">
        <v>575.5</v>
      </c>
      <c r="I630" s="26">
        <v>529.79999999999995</v>
      </c>
      <c r="J630" s="26">
        <v>298.89999999999998</v>
      </c>
      <c r="K630" s="37">
        <v>30</v>
      </c>
      <c r="L630" s="14" t="s">
        <v>548</v>
      </c>
      <c r="M630" s="26">
        <v>1545606</v>
      </c>
      <c r="N630" s="26"/>
      <c r="O630" s="26"/>
      <c r="P630" s="26"/>
      <c r="Q630" s="26">
        <v>1545606</v>
      </c>
      <c r="R630" s="225">
        <f t="shared" si="42"/>
        <v>2917.3386183465459</v>
      </c>
      <c r="S630" s="14">
        <v>15143.38</v>
      </c>
      <c r="T630" s="14" t="s">
        <v>643</v>
      </c>
      <c r="U630" s="19">
        <v>6.53</v>
      </c>
      <c r="V630" s="297">
        <v>2023</v>
      </c>
      <c r="W630" s="276"/>
    </row>
    <row r="631" spans="1:23" ht="45" x14ac:dyDescent="0.2">
      <c r="A631" s="89">
        <v>45</v>
      </c>
      <c r="B631" s="60" t="s">
        <v>369</v>
      </c>
      <c r="C631" s="14">
        <v>1972</v>
      </c>
      <c r="D631" s="14"/>
      <c r="E631" s="14" t="s">
        <v>520</v>
      </c>
      <c r="F631" s="37">
        <v>2</v>
      </c>
      <c r="G631" s="37">
        <v>3</v>
      </c>
      <c r="H631" s="26">
        <v>939.5</v>
      </c>
      <c r="I631" s="26">
        <v>857.7</v>
      </c>
      <c r="J631" s="26">
        <v>788.6</v>
      </c>
      <c r="K631" s="37">
        <v>36</v>
      </c>
      <c r="L631" s="14" t="s">
        <v>548</v>
      </c>
      <c r="M631" s="26">
        <v>2055310</v>
      </c>
      <c r="N631" s="26"/>
      <c r="O631" s="26"/>
      <c r="P631" s="26"/>
      <c r="Q631" s="26">
        <v>2055310</v>
      </c>
      <c r="R631" s="225">
        <f t="shared" si="42"/>
        <v>2396.3040690218022</v>
      </c>
      <c r="S631" s="14">
        <v>15143.38</v>
      </c>
      <c r="T631" s="14" t="s">
        <v>643</v>
      </c>
      <c r="U631" s="19">
        <v>6.53</v>
      </c>
      <c r="V631" s="297">
        <v>2023</v>
      </c>
      <c r="W631" s="276"/>
    </row>
    <row r="632" spans="1:23" ht="45" x14ac:dyDescent="0.2">
      <c r="A632" s="89">
        <v>46</v>
      </c>
      <c r="B632" s="60" t="s">
        <v>370</v>
      </c>
      <c r="C632" s="14">
        <v>1973</v>
      </c>
      <c r="D632" s="14"/>
      <c r="E632" s="14" t="s">
        <v>520</v>
      </c>
      <c r="F632" s="37">
        <v>2</v>
      </c>
      <c r="G632" s="37">
        <v>3</v>
      </c>
      <c r="H632" s="26">
        <v>938</v>
      </c>
      <c r="I632" s="26">
        <v>855.8</v>
      </c>
      <c r="J632" s="26">
        <v>769.4</v>
      </c>
      <c r="K632" s="37">
        <v>49</v>
      </c>
      <c r="L632" s="14" t="s">
        <v>548</v>
      </c>
      <c r="M632" s="26">
        <v>2049598</v>
      </c>
      <c r="N632" s="26"/>
      <c r="O632" s="26"/>
      <c r="P632" s="26"/>
      <c r="Q632" s="26">
        <v>2049598</v>
      </c>
      <c r="R632" s="225">
        <f t="shared" si="42"/>
        <v>2394.9497546155644</v>
      </c>
      <c r="S632" s="14">
        <v>15143.38</v>
      </c>
      <c r="T632" s="14" t="s">
        <v>643</v>
      </c>
      <c r="U632" s="19">
        <v>6.53</v>
      </c>
      <c r="V632" s="297">
        <v>2023</v>
      </c>
      <c r="W632" s="276"/>
    </row>
    <row r="633" spans="1:23" x14ac:dyDescent="0.2">
      <c r="A633" s="89"/>
      <c r="B633" s="108" t="s">
        <v>456</v>
      </c>
      <c r="C633" s="14"/>
      <c r="D633" s="14"/>
      <c r="E633" s="14"/>
      <c r="F633" s="37"/>
      <c r="G633" s="37"/>
      <c r="H633" s="27">
        <f>SUM(H613:H632)</f>
        <v>12229.800000000001</v>
      </c>
      <c r="I633" s="27">
        <f>SUM(I613:I632)</f>
        <v>11101.75</v>
      </c>
      <c r="J633" s="27">
        <f>SUM(J613:J632)</f>
        <v>10004.550000000001</v>
      </c>
      <c r="K633" s="28">
        <f>SUM(K613:K632)</f>
        <v>462</v>
      </c>
      <c r="L633" s="27"/>
      <c r="M633" s="27">
        <f>SUM(M613:M632)</f>
        <v>28096249</v>
      </c>
      <c r="N633" s="27"/>
      <c r="O633" s="27"/>
      <c r="P633" s="27"/>
      <c r="Q633" s="27">
        <f>SUM(Q613:Q632)</f>
        <v>28096249</v>
      </c>
      <c r="R633" s="27">
        <f t="shared" si="42"/>
        <v>2530.7946044542527</v>
      </c>
      <c r="S633" s="19"/>
      <c r="T633" s="18"/>
      <c r="U633" s="311"/>
      <c r="V633" s="297"/>
      <c r="W633" s="293"/>
    </row>
    <row r="634" spans="1:23" ht="15" customHeight="1" x14ac:dyDescent="0.2">
      <c r="A634" s="340" t="s">
        <v>660</v>
      </c>
      <c r="B634" s="340"/>
      <c r="C634" s="340"/>
      <c r="D634" s="340"/>
      <c r="E634" s="340"/>
      <c r="F634" s="340"/>
      <c r="G634" s="340"/>
      <c r="H634" s="340"/>
      <c r="I634" s="340"/>
      <c r="J634" s="340"/>
      <c r="K634" s="340"/>
      <c r="L634" s="340"/>
      <c r="M634" s="340"/>
      <c r="N634" s="340"/>
      <c r="O634" s="340"/>
      <c r="P634" s="340"/>
      <c r="Q634" s="340"/>
      <c r="R634" s="340"/>
      <c r="S634" s="340"/>
      <c r="T634" s="340"/>
      <c r="U634" s="340"/>
      <c r="V634" s="300"/>
      <c r="W634" s="275"/>
    </row>
    <row r="635" spans="1:23" ht="45" x14ac:dyDescent="0.2">
      <c r="A635" s="89">
        <v>47</v>
      </c>
      <c r="B635" s="60" t="s">
        <v>295</v>
      </c>
      <c r="C635" s="14">
        <v>1988</v>
      </c>
      <c r="D635" s="14"/>
      <c r="E635" s="14" t="s">
        <v>553</v>
      </c>
      <c r="F635" s="37">
        <v>3</v>
      </c>
      <c r="G635" s="37">
        <v>3</v>
      </c>
      <c r="H635" s="26">
        <v>2032.8</v>
      </c>
      <c r="I635" s="26">
        <v>1998.5</v>
      </c>
      <c r="J635" s="26">
        <v>1313.4</v>
      </c>
      <c r="K635" s="37">
        <v>101</v>
      </c>
      <c r="L635" s="14" t="s">
        <v>530</v>
      </c>
      <c r="M635" s="26">
        <v>1260336</v>
      </c>
      <c r="N635" s="26"/>
      <c r="O635" s="26"/>
      <c r="P635" s="26"/>
      <c r="Q635" s="26">
        <v>1260336</v>
      </c>
      <c r="R635" s="19">
        <f t="shared" ref="R635:R652" si="43">M635/I635</f>
        <v>630.64098073555169</v>
      </c>
      <c r="S635" s="14">
        <v>15143.38</v>
      </c>
      <c r="T635" s="14" t="s">
        <v>643</v>
      </c>
      <c r="U635" s="19">
        <v>6.53</v>
      </c>
      <c r="V635" s="297">
        <v>2023</v>
      </c>
      <c r="W635" s="276"/>
    </row>
    <row r="636" spans="1:23" ht="60" x14ac:dyDescent="0.2">
      <c r="A636" s="89">
        <v>48</v>
      </c>
      <c r="B636" s="60" t="s">
        <v>296</v>
      </c>
      <c r="C636" s="14">
        <v>1976</v>
      </c>
      <c r="D636" s="14"/>
      <c r="E636" s="14" t="s">
        <v>520</v>
      </c>
      <c r="F636" s="37">
        <v>2</v>
      </c>
      <c r="G636" s="37">
        <v>3</v>
      </c>
      <c r="H636" s="26">
        <v>977</v>
      </c>
      <c r="I636" s="26">
        <v>898.7</v>
      </c>
      <c r="J636" s="26">
        <v>656.2</v>
      </c>
      <c r="K636" s="37">
        <v>62</v>
      </c>
      <c r="L636" s="14" t="s">
        <v>452</v>
      </c>
      <c r="M636" s="26">
        <v>810910</v>
      </c>
      <c r="N636" s="26"/>
      <c r="O636" s="26"/>
      <c r="P636" s="26"/>
      <c r="Q636" s="26">
        <v>810910</v>
      </c>
      <c r="R636" s="19">
        <f t="shared" si="43"/>
        <v>902.31445421163903</v>
      </c>
      <c r="S636" s="14">
        <v>15143.38</v>
      </c>
      <c r="T636" s="14" t="s">
        <v>643</v>
      </c>
      <c r="U636" s="19">
        <v>6.53</v>
      </c>
      <c r="V636" s="297">
        <v>2023</v>
      </c>
      <c r="W636" s="276"/>
    </row>
    <row r="637" spans="1:23" ht="60" x14ac:dyDescent="0.2">
      <c r="A637" s="89">
        <v>49</v>
      </c>
      <c r="B637" s="60" t="s">
        <v>178</v>
      </c>
      <c r="C637" s="14">
        <v>1989</v>
      </c>
      <c r="D637" s="14"/>
      <c r="E637" s="14" t="s">
        <v>553</v>
      </c>
      <c r="F637" s="37">
        <v>3</v>
      </c>
      <c r="G637" s="37">
        <v>2</v>
      </c>
      <c r="H637" s="26">
        <v>1487.53</v>
      </c>
      <c r="I637" s="26">
        <v>1331.53</v>
      </c>
      <c r="J637" s="26">
        <v>1284.05</v>
      </c>
      <c r="K637" s="37">
        <v>87</v>
      </c>
      <c r="L637" s="14" t="s">
        <v>602</v>
      </c>
      <c r="M637" s="26">
        <v>1234649.8999999999</v>
      </c>
      <c r="N637" s="26"/>
      <c r="O637" s="26"/>
      <c r="P637" s="26"/>
      <c r="Q637" s="26">
        <v>1234649.8999999999</v>
      </c>
      <c r="R637" s="19">
        <f t="shared" si="43"/>
        <v>927.24151915465666</v>
      </c>
      <c r="S637" s="14">
        <v>15143.38</v>
      </c>
      <c r="T637" s="14" t="s">
        <v>643</v>
      </c>
      <c r="U637" s="19">
        <v>6.53</v>
      </c>
      <c r="V637" s="297">
        <v>2023</v>
      </c>
      <c r="W637" s="276"/>
    </row>
    <row r="638" spans="1:23" ht="60" x14ac:dyDescent="0.2">
      <c r="A638" s="89">
        <v>50</v>
      </c>
      <c r="B638" s="60" t="s">
        <v>179</v>
      </c>
      <c r="C638" s="14">
        <v>1987</v>
      </c>
      <c r="D638" s="14"/>
      <c r="E638" s="14" t="s">
        <v>553</v>
      </c>
      <c r="F638" s="37">
        <v>3</v>
      </c>
      <c r="G638" s="37">
        <v>3</v>
      </c>
      <c r="H638" s="26">
        <v>2220.6</v>
      </c>
      <c r="I638" s="26">
        <v>1989.5</v>
      </c>
      <c r="J638" s="26">
        <v>1989.5</v>
      </c>
      <c r="K638" s="37">
        <v>94</v>
      </c>
      <c r="L638" s="14" t="s">
        <v>602</v>
      </c>
      <c r="M638" s="26">
        <v>1843098</v>
      </c>
      <c r="N638" s="26"/>
      <c r="O638" s="26"/>
      <c r="P638" s="26"/>
      <c r="Q638" s="26">
        <v>1843098</v>
      </c>
      <c r="R638" s="19">
        <f t="shared" si="43"/>
        <v>926.41266649912041</v>
      </c>
      <c r="S638" s="14">
        <v>15143.38</v>
      </c>
      <c r="T638" s="14" t="s">
        <v>643</v>
      </c>
      <c r="U638" s="19">
        <v>6.53</v>
      </c>
      <c r="V638" s="297">
        <v>2023</v>
      </c>
      <c r="W638" s="276"/>
    </row>
    <row r="639" spans="1:23" ht="60" x14ac:dyDescent="0.2">
      <c r="A639" s="89">
        <v>51</v>
      </c>
      <c r="B639" s="60" t="s">
        <v>180</v>
      </c>
      <c r="C639" s="14">
        <v>1986</v>
      </c>
      <c r="D639" s="14"/>
      <c r="E639" s="14" t="s">
        <v>553</v>
      </c>
      <c r="F639" s="37">
        <v>3</v>
      </c>
      <c r="G639" s="37">
        <v>2</v>
      </c>
      <c r="H639" s="26">
        <v>1482.25</v>
      </c>
      <c r="I639" s="26">
        <v>1330.15</v>
      </c>
      <c r="J639" s="26">
        <v>1246.7</v>
      </c>
      <c r="K639" s="37">
        <v>85</v>
      </c>
      <c r="L639" s="14" t="s">
        <v>602</v>
      </c>
      <c r="M639" s="26">
        <v>1230267.5</v>
      </c>
      <c r="N639" s="26"/>
      <c r="O639" s="26"/>
      <c r="P639" s="26"/>
      <c r="Q639" s="26">
        <v>1230267.5</v>
      </c>
      <c r="R639" s="19">
        <f t="shared" si="43"/>
        <v>924.90884486712014</v>
      </c>
      <c r="S639" s="14">
        <v>15143.38</v>
      </c>
      <c r="T639" s="14" t="s">
        <v>643</v>
      </c>
      <c r="U639" s="19">
        <v>6.53</v>
      </c>
      <c r="V639" s="297">
        <v>2023</v>
      </c>
      <c r="W639" s="276"/>
    </row>
    <row r="640" spans="1:23" ht="60" x14ac:dyDescent="0.2">
      <c r="A640" s="89">
        <v>52</v>
      </c>
      <c r="B640" s="60" t="s">
        <v>181</v>
      </c>
      <c r="C640" s="14">
        <v>1986</v>
      </c>
      <c r="D640" s="14"/>
      <c r="E640" s="14" t="s">
        <v>553</v>
      </c>
      <c r="F640" s="37">
        <v>3</v>
      </c>
      <c r="G640" s="37">
        <v>2</v>
      </c>
      <c r="H640" s="26">
        <v>1470</v>
      </c>
      <c r="I640" s="26">
        <v>1317.9</v>
      </c>
      <c r="J640" s="26">
        <v>1082.4000000000001</v>
      </c>
      <c r="K640" s="37">
        <v>78</v>
      </c>
      <c r="L640" s="14" t="s">
        <v>602</v>
      </c>
      <c r="M640" s="26">
        <v>1220100</v>
      </c>
      <c r="N640" s="26"/>
      <c r="O640" s="26"/>
      <c r="P640" s="26"/>
      <c r="Q640" s="26">
        <v>1220100</v>
      </c>
      <c r="R640" s="19">
        <f t="shared" si="43"/>
        <v>925.79103118597766</v>
      </c>
      <c r="S640" s="14">
        <v>15143.38</v>
      </c>
      <c r="T640" s="14" t="s">
        <v>643</v>
      </c>
      <c r="U640" s="19">
        <v>6.53</v>
      </c>
      <c r="V640" s="297">
        <v>2023</v>
      </c>
      <c r="W640" s="276"/>
    </row>
    <row r="641" spans="1:23" ht="60" x14ac:dyDescent="0.2">
      <c r="A641" s="89">
        <v>53</v>
      </c>
      <c r="B641" s="60" t="s">
        <v>301</v>
      </c>
      <c r="C641" s="14">
        <v>1986</v>
      </c>
      <c r="D641" s="14"/>
      <c r="E641" s="14" t="s">
        <v>553</v>
      </c>
      <c r="F641" s="37">
        <v>3</v>
      </c>
      <c r="G641" s="37">
        <v>2</v>
      </c>
      <c r="H641" s="26">
        <v>1469.8</v>
      </c>
      <c r="I641" s="26">
        <v>1314.8</v>
      </c>
      <c r="J641" s="26">
        <v>1096.3</v>
      </c>
      <c r="K641" s="37">
        <v>54</v>
      </c>
      <c r="L641" s="14" t="s">
        <v>602</v>
      </c>
      <c r="M641" s="26">
        <v>1219934</v>
      </c>
      <c r="N641" s="26"/>
      <c r="O641" s="26"/>
      <c r="P641" s="26"/>
      <c r="Q641" s="26">
        <v>1219934</v>
      </c>
      <c r="R641" s="19">
        <f t="shared" si="43"/>
        <v>927.84758138119867</v>
      </c>
      <c r="S641" s="14">
        <v>15143.38</v>
      </c>
      <c r="T641" s="14" t="s">
        <v>643</v>
      </c>
      <c r="U641" s="19">
        <v>6.53</v>
      </c>
      <c r="V641" s="297">
        <v>2023</v>
      </c>
      <c r="W641" s="276"/>
    </row>
    <row r="642" spans="1:23" ht="60" x14ac:dyDescent="0.2">
      <c r="A642" s="89">
        <v>54</v>
      </c>
      <c r="B642" s="60" t="s">
        <v>302</v>
      </c>
      <c r="C642" s="14">
        <v>1987</v>
      </c>
      <c r="D642" s="14"/>
      <c r="E642" s="14" t="s">
        <v>553</v>
      </c>
      <c r="F642" s="37">
        <v>3</v>
      </c>
      <c r="G642" s="37">
        <v>3</v>
      </c>
      <c r="H642" s="26">
        <v>2219.75</v>
      </c>
      <c r="I642" s="26">
        <v>1986.35</v>
      </c>
      <c r="J642" s="26">
        <v>1936.15</v>
      </c>
      <c r="K642" s="37">
        <v>113</v>
      </c>
      <c r="L642" s="14" t="s">
        <v>602</v>
      </c>
      <c r="M642" s="26">
        <v>1842392.5</v>
      </c>
      <c r="N642" s="26"/>
      <c r="O642" s="26"/>
      <c r="P642" s="26"/>
      <c r="Q642" s="26">
        <v>1842392.5</v>
      </c>
      <c r="R642" s="19">
        <f t="shared" si="43"/>
        <v>927.52661917587534</v>
      </c>
      <c r="S642" s="14">
        <v>15143.38</v>
      </c>
      <c r="T642" s="14" t="s">
        <v>643</v>
      </c>
      <c r="U642" s="19">
        <v>6.53</v>
      </c>
      <c r="V642" s="297">
        <v>2023</v>
      </c>
      <c r="W642" s="276"/>
    </row>
    <row r="643" spans="1:23" ht="60" x14ac:dyDescent="0.2">
      <c r="A643" s="89">
        <v>55</v>
      </c>
      <c r="B643" s="60" t="s">
        <v>303</v>
      </c>
      <c r="C643" s="14">
        <v>1986</v>
      </c>
      <c r="D643" s="14"/>
      <c r="E643" s="14" t="s">
        <v>553</v>
      </c>
      <c r="F643" s="37">
        <v>3</v>
      </c>
      <c r="G643" s="37">
        <v>2</v>
      </c>
      <c r="H643" s="26">
        <v>1479.8</v>
      </c>
      <c r="I643" s="26">
        <v>1325.2</v>
      </c>
      <c r="J643" s="26">
        <v>1074.17</v>
      </c>
      <c r="K643" s="37">
        <v>72</v>
      </c>
      <c r="L643" s="14" t="s">
        <v>446</v>
      </c>
      <c r="M643" s="26">
        <v>1228234</v>
      </c>
      <c r="N643" s="26"/>
      <c r="O643" s="26"/>
      <c r="P643" s="26"/>
      <c r="Q643" s="26">
        <v>1228234</v>
      </c>
      <c r="R643" s="19">
        <f t="shared" si="43"/>
        <v>926.82915786296405</v>
      </c>
      <c r="S643" s="14">
        <v>15143.38</v>
      </c>
      <c r="T643" s="14" t="s">
        <v>643</v>
      </c>
      <c r="U643" s="19">
        <v>6.53</v>
      </c>
      <c r="V643" s="297">
        <v>2023</v>
      </c>
      <c r="W643" s="276"/>
    </row>
    <row r="644" spans="1:23" ht="45" x14ac:dyDescent="0.2">
      <c r="A644" s="89">
        <v>56</v>
      </c>
      <c r="B644" s="60" t="s">
        <v>182</v>
      </c>
      <c r="C644" s="14">
        <v>1980</v>
      </c>
      <c r="D644" s="14"/>
      <c r="E644" s="14" t="s">
        <v>520</v>
      </c>
      <c r="F644" s="37">
        <v>2</v>
      </c>
      <c r="G644" s="37">
        <v>3</v>
      </c>
      <c r="H644" s="26">
        <v>941.7</v>
      </c>
      <c r="I644" s="26">
        <v>857.4</v>
      </c>
      <c r="J644" s="26">
        <v>813</v>
      </c>
      <c r="K644" s="37">
        <v>60</v>
      </c>
      <c r="L644" s="14" t="s">
        <v>530</v>
      </c>
      <c r="M644" s="26">
        <v>583854</v>
      </c>
      <c r="N644" s="26"/>
      <c r="O644" s="26"/>
      <c r="P644" s="26"/>
      <c r="Q644" s="26">
        <v>583854</v>
      </c>
      <c r="R644" s="19">
        <f t="shared" si="43"/>
        <v>680.95871238628411</v>
      </c>
      <c r="S644" s="14">
        <v>15143.38</v>
      </c>
      <c r="T644" s="14" t="s">
        <v>643</v>
      </c>
      <c r="U644" s="19">
        <v>6.53</v>
      </c>
      <c r="V644" s="297">
        <v>2023</v>
      </c>
      <c r="W644" s="276"/>
    </row>
    <row r="645" spans="1:23" ht="90" x14ac:dyDescent="0.2">
      <c r="A645" s="89">
        <v>57</v>
      </c>
      <c r="B645" s="60" t="s">
        <v>305</v>
      </c>
      <c r="C645" s="14">
        <v>1980</v>
      </c>
      <c r="D645" s="14"/>
      <c r="E645" s="14" t="s">
        <v>520</v>
      </c>
      <c r="F645" s="37">
        <v>5</v>
      </c>
      <c r="G645" s="37">
        <v>1</v>
      </c>
      <c r="H645" s="26">
        <v>4058.6</v>
      </c>
      <c r="I645" s="26">
        <v>2817.2</v>
      </c>
      <c r="J645" s="26">
        <v>2427.1</v>
      </c>
      <c r="K645" s="37">
        <v>275</v>
      </c>
      <c r="L645" s="14" t="s">
        <v>447</v>
      </c>
      <c r="M645" s="26">
        <v>12378730</v>
      </c>
      <c r="N645" s="26"/>
      <c r="O645" s="26"/>
      <c r="P645" s="26"/>
      <c r="Q645" s="26">
        <v>12378730</v>
      </c>
      <c r="R645" s="19">
        <f t="shared" si="43"/>
        <v>4393.983387760898</v>
      </c>
      <c r="S645" s="14">
        <v>15143.38</v>
      </c>
      <c r="T645" s="14" t="s">
        <v>643</v>
      </c>
      <c r="U645" s="19">
        <v>6.53</v>
      </c>
      <c r="V645" s="297">
        <v>2023</v>
      </c>
      <c r="W645" s="276"/>
    </row>
    <row r="646" spans="1:23" ht="60" x14ac:dyDescent="0.2">
      <c r="A646" s="89">
        <v>58</v>
      </c>
      <c r="B646" s="60" t="s">
        <v>306</v>
      </c>
      <c r="C646" s="14">
        <v>1979</v>
      </c>
      <c r="D646" s="14"/>
      <c r="E646" s="14" t="s">
        <v>520</v>
      </c>
      <c r="F646" s="37">
        <v>2</v>
      </c>
      <c r="G646" s="37">
        <v>3</v>
      </c>
      <c r="H646" s="26">
        <v>929.8</v>
      </c>
      <c r="I646" s="26">
        <v>844.1</v>
      </c>
      <c r="J646" s="26">
        <v>750.1</v>
      </c>
      <c r="K646" s="37">
        <v>48</v>
      </c>
      <c r="L646" s="14" t="s">
        <v>561</v>
      </c>
      <c r="M646" s="26">
        <v>771734</v>
      </c>
      <c r="N646" s="26"/>
      <c r="O646" s="26"/>
      <c r="P646" s="26"/>
      <c r="Q646" s="26">
        <v>771734</v>
      </c>
      <c r="R646" s="19">
        <f t="shared" si="43"/>
        <v>914.26845160526</v>
      </c>
      <c r="S646" s="14">
        <v>15143.38</v>
      </c>
      <c r="T646" s="14" t="s">
        <v>643</v>
      </c>
      <c r="U646" s="19">
        <v>6.53</v>
      </c>
      <c r="V646" s="297">
        <v>2023</v>
      </c>
      <c r="W646" s="276"/>
    </row>
    <row r="647" spans="1:23" ht="45" x14ac:dyDescent="0.2">
      <c r="A647" s="89">
        <v>59</v>
      </c>
      <c r="B647" s="60" t="s">
        <v>307</v>
      </c>
      <c r="C647" s="14">
        <v>1978</v>
      </c>
      <c r="D647" s="14"/>
      <c r="E647" s="14" t="s">
        <v>520</v>
      </c>
      <c r="F647" s="37">
        <v>2</v>
      </c>
      <c r="G647" s="37">
        <v>3</v>
      </c>
      <c r="H647" s="26">
        <v>923.62</v>
      </c>
      <c r="I647" s="26">
        <v>837.92</v>
      </c>
      <c r="J647" s="26">
        <v>600.91999999999996</v>
      </c>
      <c r="K647" s="37">
        <v>45</v>
      </c>
      <c r="L647" s="14" t="s">
        <v>530</v>
      </c>
      <c r="M647" s="26">
        <v>572644.4</v>
      </c>
      <c r="N647" s="26"/>
      <c r="O647" s="26"/>
      <c r="P647" s="26"/>
      <c r="Q647" s="26">
        <v>572644.4</v>
      </c>
      <c r="R647" s="19">
        <f t="shared" si="43"/>
        <v>683.4117815543251</v>
      </c>
      <c r="S647" s="14">
        <v>15143.38</v>
      </c>
      <c r="T647" s="14" t="s">
        <v>643</v>
      </c>
      <c r="U647" s="19">
        <v>6.53</v>
      </c>
      <c r="V647" s="297">
        <v>2023</v>
      </c>
      <c r="W647" s="276"/>
    </row>
    <row r="648" spans="1:23" ht="45" x14ac:dyDescent="0.2">
      <c r="A648" s="89">
        <v>60</v>
      </c>
      <c r="B648" s="60" t="s">
        <v>308</v>
      </c>
      <c r="C648" s="14">
        <v>1988</v>
      </c>
      <c r="D648" s="14"/>
      <c r="E648" s="14" t="s">
        <v>553</v>
      </c>
      <c r="F648" s="37">
        <v>2</v>
      </c>
      <c r="G648" s="37">
        <v>2</v>
      </c>
      <c r="H648" s="26">
        <v>701.1</v>
      </c>
      <c r="I648" s="26">
        <v>637.20000000000005</v>
      </c>
      <c r="J648" s="26">
        <v>395.7</v>
      </c>
      <c r="K648" s="37">
        <v>42</v>
      </c>
      <c r="L648" s="14" t="s">
        <v>548</v>
      </c>
      <c r="M648" s="26">
        <v>1711294</v>
      </c>
      <c r="N648" s="26"/>
      <c r="O648" s="26"/>
      <c r="P648" s="26"/>
      <c r="Q648" s="26">
        <v>1711294</v>
      </c>
      <c r="R648" s="19">
        <f t="shared" si="43"/>
        <v>2685.6465787821717</v>
      </c>
      <c r="S648" s="14">
        <v>15143.38</v>
      </c>
      <c r="T648" s="14" t="s">
        <v>643</v>
      </c>
      <c r="U648" s="19">
        <v>6.53</v>
      </c>
      <c r="V648" s="297">
        <v>2023</v>
      </c>
      <c r="W648" s="276"/>
    </row>
    <row r="649" spans="1:23" ht="45" x14ac:dyDescent="0.2">
      <c r="A649" s="89">
        <v>61</v>
      </c>
      <c r="B649" s="60" t="s">
        <v>309</v>
      </c>
      <c r="C649" s="14">
        <v>1986</v>
      </c>
      <c r="D649" s="14"/>
      <c r="E649" s="14" t="s">
        <v>553</v>
      </c>
      <c r="F649" s="37">
        <v>3</v>
      </c>
      <c r="G649" s="37">
        <v>2</v>
      </c>
      <c r="H649" s="26">
        <v>1615.6</v>
      </c>
      <c r="I649" s="26">
        <v>1461.1</v>
      </c>
      <c r="J649" s="26">
        <v>1036.4000000000001</v>
      </c>
      <c r="K649" s="37">
        <v>64</v>
      </c>
      <c r="L649" s="14" t="s">
        <v>548</v>
      </c>
      <c r="M649" s="26">
        <v>1985750</v>
      </c>
      <c r="N649" s="26"/>
      <c r="O649" s="26"/>
      <c r="P649" s="26"/>
      <c r="Q649" s="26">
        <v>1985750</v>
      </c>
      <c r="R649" s="19">
        <f t="shared" si="43"/>
        <v>1359.0787762644584</v>
      </c>
      <c r="S649" s="14">
        <v>15143.38</v>
      </c>
      <c r="T649" s="14" t="s">
        <v>643</v>
      </c>
      <c r="U649" s="19">
        <v>6.53</v>
      </c>
      <c r="V649" s="297">
        <v>2023</v>
      </c>
      <c r="W649" s="276"/>
    </row>
    <row r="650" spans="1:23" ht="45" x14ac:dyDescent="0.2">
      <c r="A650" s="89">
        <v>62</v>
      </c>
      <c r="B650" s="60" t="s">
        <v>310</v>
      </c>
      <c r="C650" s="14">
        <v>1988</v>
      </c>
      <c r="D650" s="14"/>
      <c r="E650" s="14" t="s">
        <v>553</v>
      </c>
      <c r="F650" s="37">
        <v>2</v>
      </c>
      <c r="G650" s="37">
        <v>3</v>
      </c>
      <c r="H650" s="26">
        <v>934.9</v>
      </c>
      <c r="I650" s="26">
        <v>848.9</v>
      </c>
      <c r="J650" s="26">
        <v>577.4</v>
      </c>
      <c r="K650" s="37">
        <v>55</v>
      </c>
      <c r="L650" s="14" t="s">
        <v>530</v>
      </c>
      <c r="M650" s="26">
        <v>579638</v>
      </c>
      <c r="N650" s="26"/>
      <c r="O650" s="26"/>
      <c r="P650" s="26"/>
      <c r="Q650" s="26">
        <v>579638</v>
      </c>
      <c r="R650" s="19">
        <f t="shared" si="43"/>
        <v>682.81069619507605</v>
      </c>
      <c r="S650" s="14">
        <v>15143.38</v>
      </c>
      <c r="T650" s="14" t="s">
        <v>643</v>
      </c>
      <c r="U650" s="19">
        <v>6.53</v>
      </c>
      <c r="V650" s="297">
        <v>2023</v>
      </c>
      <c r="W650" s="276"/>
    </row>
    <row r="651" spans="1:23" ht="45" x14ac:dyDescent="0.2">
      <c r="A651" s="89">
        <v>63</v>
      </c>
      <c r="B651" s="60" t="s">
        <v>311</v>
      </c>
      <c r="C651" s="14">
        <v>1987</v>
      </c>
      <c r="D651" s="14"/>
      <c r="E651" s="14" t="s">
        <v>553</v>
      </c>
      <c r="F651" s="37">
        <v>3</v>
      </c>
      <c r="G651" s="37">
        <v>3</v>
      </c>
      <c r="H651" s="26">
        <v>2211</v>
      </c>
      <c r="I651" s="26">
        <v>1978</v>
      </c>
      <c r="J651" s="26">
        <v>1522.5</v>
      </c>
      <c r="K651" s="37">
        <v>122</v>
      </c>
      <c r="L651" s="14" t="s">
        <v>530</v>
      </c>
      <c r="M651" s="26">
        <v>1370820</v>
      </c>
      <c r="N651" s="26"/>
      <c r="O651" s="26"/>
      <c r="P651" s="26"/>
      <c r="Q651" s="26">
        <v>1370820</v>
      </c>
      <c r="R651" s="19">
        <f t="shared" si="43"/>
        <v>693.03336703741149</v>
      </c>
      <c r="S651" s="14">
        <v>15143.38</v>
      </c>
      <c r="T651" s="14" t="s">
        <v>643</v>
      </c>
      <c r="U651" s="19">
        <v>6.53</v>
      </c>
      <c r="V651" s="297">
        <v>2023</v>
      </c>
      <c r="W651" s="276"/>
    </row>
    <row r="652" spans="1:23" x14ac:dyDescent="0.2">
      <c r="A652" s="89"/>
      <c r="B652" s="108" t="s">
        <v>409</v>
      </c>
      <c r="C652" s="14"/>
      <c r="D652" s="14"/>
      <c r="E652" s="14"/>
      <c r="F652" s="37"/>
      <c r="G652" s="37"/>
      <c r="H652" s="27">
        <f>SUM(H635:H651)</f>
        <v>27155.849999999995</v>
      </c>
      <c r="I652" s="27">
        <f t="shared" ref="I652:Q652" si="44">SUM(I635:I651)</f>
        <v>23774.449999999997</v>
      </c>
      <c r="J652" s="27">
        <f t="shared" si="44"/>
        <v>19801.990000000002</v>
      </c>
      <c r="K652" s="28">
        <f t="shared" si="44"/>
        <v>1457</v>
      </c>
      <c r="L652" s="27"/>
      <c r="M652" s="27">
        <f t="shared" si="44"/>
        <v>31844386.299999997</v>
      </c>
      <c r="N652" s="27"/>
      <c r="O652" s="27"/>
      <c r="P652" s="27"/>
      <c r="Q652" s="27">
        <f t="shared" si="44"/>
        <v>31844386.299999997</v>
      </c>
      <c r="R652" s="20">
        <f t="shared" si="43"/>
        <v>1339.4373497599313</v>
      </c>
      <c r="S652" s="19"/>
      <c r="T652" s="18"/>
      <c r="U652" s="311"/>
      <c r="V652" s="297"/>
      <c r="W652" s="293"/>
    </row>
    <row r="653" spans="1:23" ht="15" customHeight="1" x14ac:dyDescent="0.2">
      <c r="A653" s="340" t="s">
        <v>583</v>
      </c>
      <c r="B653" s="340"/>
      <c r="C653" s="340"/>
      <c r="D653" s="340"/>
      <c r="E653" s="340"/>
      <c r="F653" s="340"/>
      <c r="G653" s="340"/>
      <c r="H653" s="340"/>
      <c r="I653" s="340"/>
      <c r="J653" s="340"/>
      <c r="K653" s="340"/>
      <c r="L653" s="340"/>
      <c r="M653" s="340"/>
      <c r="N653" s="340"/>
      <c r="O653" s="340"/>
      <c r="P653" s="340"/>
      <c r="Q653" s="340"/>
      <c r="R653" s="340"/>
      <c r="S653" s="340"/>
      <c r="T653" s="340"/>
      <c r="U653" s="340"/>
      <c r="V653" s="298"/>
      <c r="W653" s="275"/>
    </row>
    <row r="654" spans="1:23" ht="60" x14ac:dyDescent="0.2">
      <c r="A654" s="89">
        <v>64</v>
      </c>
      <c r="B654" s="60" t="s">
        <v>896</v>
      </c>
      <c r="C654" s="160">
        <v>1997</v>
      </c>
      <c r="D654" s="160"/>
      <c r="E654" s="160" t="s">
        <v>520</v>
      </c>
      <c r="F654" s="162">
        <v>2</v>
      </c>
      <c r="G654" s="162">
        <v>2</v>
      </c>
      <c r="H654" s="33">
        <v>1129.18</v>
      </c>
      <c r="I654" s="33">
        <v>606.20000000000005</v>
      </c>
      <c r="J654" s="33">
        <v>348.44</v>
      </c>
      <c r="K654" s="162">
        <v>20</v>
      </c>
      <c r="L654" s="160" t="s">
        <v>863</v>
      </c>
      <c r="M654" s="33">
        <v>3235619.4</v>
      </c>
      <c r="N654" s="33"/>
      <c r="O654" s="33"/>
      <c r="P654" s="33"/>
      <c r="Q654" s="33">
        <v>3235619.4</v>
      </c>
      <c r="R654" s="19">
        <f>M654/I654</f>
        <v>5337.544374793797</v>
      </c>
      <c r="S654" s="14">
        <v>15143.38</v>
      </c>
      <c r="T654" s="14" t="s">
        <v>643</v>
      </c>
      <c r="U654" s="19">
        <v>6.53</v>
      </c>
      <c r="V654" s="297">
        <v>2023</v>
      </c>
      <c r="W654" s="276"/>
    </row>
    <row r="655" spans="1:23" x14ac:dyDescent="0.2">
      <c r="A655" s="227"/>
      <c r="B655" s="228" t="s">
        <v>586</v>
      </c>
      <c r="C655" s="60"/>
      <c r="D655" s="60"/>
      <c r="E655" s="60"/>
      <c r="F655" s="328"/>
      <c r="G655" s="328"/>
      <c r="H655" s="183">
        <f>SUM(H654)</f>
        <v>1129.18</v>
      </c>
      <c r="I655" s="183">
        <f>SUM(I654)</f>
        <v>606.20000000000005</v>
      </c>
      <c r="J655" s="183">
        <f>SUM(J654)</f>
        <v>348.44</v>
      </c>
      <c r="K655" s="229">
        <f>SUM(K654)</f>
        <v>20</v>
      </c>
      <c r="L655" s="60"/>
      <c r="M655" s="183">
        <f>SUM(M654)</f>
        <v>3235619.4</v>
      </c>
      <c r="N655" s="183"/>
      <c r="O655" s="183"/>
      <c r="P655" s="183"/>
      <c r="Q655" s="183">
        <f>SUM(Q654)</f>
        <v>3235619.4</v>
      </c>
      <c r="R655" s="20">
        <f>M655/I655</f>
        <v>5337.544374793797</v>
      </c>
      <c r="S655" s="60"/>
      <c r="T655" s="60"/>
      <c r="U655" s="60"/>
      <c r="V655" s="297"/>
      <c r="W655" s="294"/>
    </row>
    <row r="656" spans="1:23" ht="15" customHeight="1" x14ac:dyDescent="0.2">
      <c r="A656" s="340" t="s">
        <v>399</v>
      </c>
      <c r="B656" s="340"/>
      <c r="C656" s="340"/>
      <c r="D656" s="340"/>
      <c r="E656" s="340"/>
      <c r="F656" s="340"/>
      <c r="G656" s="340"/>
      <c r="H656" s="340"/>
      <c r="I656" s="340"/>
      <c r="J656" s="340"/>
      <c r="K656" s="340"/>
      <c r="L656" s="340"/>
      <c r="M656" s="340"/>
      <c r="N656" s="340"/>
      <c r="O656" s="340"/>
      <c r="P656" s="340"/>
      <c r="Q656" s="340"/>
      <c r="R656" s="340"/>
      <c r="S656" s="340"/>
      <c r="T656" s="340"/>
      <c r="U656" s="340"/>
      <c r="V656" s="298"/>
      <c r="W656" s="275"/>
    </row>
    <row r="657" spans="1:23" ht="45" x14ac:dyDescent="0.2">
      <c r="A657" s="159">
        <v>65</v>
      </c>
      <c r="B657" s="60" t="s">
        <v>402</v>
      </c>
      <c r="C657" s="160">
        <v>1982</v>
      </c>
      <c r="D657" s="160"/>
      <c r="E657" s="160" t="s">
        <v>520</v>
      </c>
      <c r="F657" s="162">
        <v>2</v>
      </c>
      <c r="G657" s="162">
        <v>3</v>
      </c>
      <c r="H657" s="160">
        <v>1086.28</v>
      </c>
      <c r="I657" s="160">
        <v>967.3</v>
      </c>
      <c r="J657" s="160">
        <v>522.37</v>
      </c>
      <c r="K657" s="160">
        <v>43</v>
      </c>
      <c r="L657" s="160" t="s">
        <v>530</v>
      </c>
      <c r="M657" s="33">
        <v>673493.6</v>
      </c>
      <c r="N657" s="33"/>
      <c r="O657" s="33"/>
      <c r="P657" s="33"/>
      <c r="Q657" s="33">
        <v>673493.6</v>
      </c>
      <c r="R657" s="19">
        <f>M657/I657</f>
        <v>696.26134601468004</v>
      </c>
      <c r="S657" s="14">
        <v>15143.38</v>
      </c>
      <c r="T657" s="14" t="s">
        <v>643</v>
      </c>
      <c r="U657" s="19">
        <v>6.53</v>
      </c>
      <c r="V657" s="297">
        <v>2023</v>
      </c>
      <c r="W657" s="276"/>
    </row>
    <row r="658" spans="1:23" x14ac:dyDescent="0.2">
      <c r="A658" s="227"/>
      <c r="B658" s="228" t="s">
        <v>586</v>
      </c>
      <c r="C658" s="60"/>
      <c r="D658" s="60"/>
      <c r="E658" s="60"/>
      <c r="F658" s="328"/>
      <c r="G658" s="328"/>
      <c r="H658" s="183">
        <f>SUM(H657)</f>
        <v>1086.28</v>
      </c>
      <c r="I658" s="183">
        <f t="shared" ref="I658:Q658" si="45">SUM(I657)</f>
        <v>967.3</v>
      </c>
      <c r="J658" s="183">
        <f t="shared" si="45"/>
        <v>522.37</v>
      </c>
      <c r="K658" s="184">
        <f t="shared" si="45"/>
        <v>43</v>
      </c>
      <c r="L658" s="183"/>
      <c r="M658" s="183">
        <f t="shared" si="45"/>
        <v>673493.6</v>
      </c>
      <c r="N658" s="183"/>
      <c r="O658" s="183"/>
      <c r="P658" s="183"/>
      <c r="Q658" s="183">
        <f t="shared" si="45"/>
        <v>673493.6</v>
      </c>
      <c r="R658" s="20">
        <f>M658/I658</f>
        <v>696.26134601468004</v>
      </c>
      <c r="S658" s="60"/>
      <c r="T658" s="60"/>
      <c r="U658" s="60"/>
      <c r="V658" s="297"/>
      <c r="W658" s="294"/>
    </row>
    <row r="659" spans="1:23" ht="15" customHeight="1" x14ac:dyDescent="0.2">
      <c r="A659" s="340" t="s">
        <v>649</v>
      </c>
      <c r="B659" s="340"/>
      <c r="C659" s="340"/>
      <c r="D659" s="340"/>
      <c r="E659" s="340"/>
      <c r="F659" s="340"/>
      <c r="G659" s="340"/>
      <c r="H659" s="340"/>
      <c r="I659" s="340"/>
      <c r="J659" s="340"/>
      <c r="K659" s="340"/>
      <c r="L659" s="340"/>
      <c r="M659" s="340"/>
      <c r="N659" s="340"/>
      <c r="O659" s="340"/>
      <c r="P659" s="340"/>
      <c r="Q659" s="340"/>
      <c r="R659" s="340"/>
      <c r="S659" s="340"/>
      <c r="T659" s="340"/>
      <c r="U659" s="340"/>
      <c r="V659" s="298"/>
      <c r="W659" s="275"/>
    </row>
    <row r="660" spans="1:23" ht="45" x14ac:dyDescent="0.2">
      <c r="A660" s="89">
        <v>66</v>
      </c>
      <c r="B660" s="60" t="s">
        <v>905</v>
      </c>
      <c r="C660" s="160">
        <v>1977</v>
      </c>
      <c r="D660" s="160"/>
      <c r="E660" s="18" t="s">
        <v>520</v>
      </c>
      <c r="F660" s="162">
        <v>3</v>
      </c>
      <c r="G660" s="162">
        <v>2</v>
      </c>
      <c r="H660" s="33">
        <v>1175.0899999999999</v>
      </c>
      <c r="I660" s="26">
        <v>1088.31</v>
      </c>
      <c r="J660" s="26">
        <v>832.57</v>
      </c>
      <c r="K660" s="37">
        <v>57</v>
      </c>
      <c r="L660" s="14" t="s">
        <v>557</v>
      </c>
      <c r="M660" s="26">
        <v>728555.8</v>
      </c>
      <c r="N660" s="26"/>
      <c r="O660" s="26"/>
      <c r="P660" s="26"/>
      <c r="Q660" s="26">
        <v>728555.8</v>
      </c>
      <c r="R660" s="19">
        <f t="shared" ref="R660:R665" si="46">M660/I660</f>
        <v>669.4377521110714</v>
      </c>
      <c r="S660" s="14">
        <v>15143.38</v>
      </c>
      <c r="T660" s="14" t="s">
        <v>643</v>
      </c>
      <c r="U660" s="19">
        <v>6.53</v>
      </c>
      <c r="V660" s="297">
        <v>2023</v>
      </c>
      <c r="W660" s="276"/>
    </row>
    <row r="661" spans="1:23" ht="45" x14ac:dyDescent="0.2">
      <c r="A661" s="89">
        <v>67</v>
      </c>
      <c r="B661" s="60" t="s">
        <v>906</v>
      </c>
      <c r="C661" s="160">
        <v>1977</v>
      </c>
      <c r="D661" s="160"/>
      <c r="E661" s="18" t="s">
        <v>520</v>
      </c>
      <c r="F661" s="162">
        <v>3</v>
      </c>
      <c r="G661" s="162">
        <v>2</v>
      </c>
      <c r="H661" s="33">
        <v>1171.96</v>
      </c>
      <c r="I661" s="26">
        <v>1084.24</v>
      </c>
      <c r="J661" s="26">
        <v>1026.97</v>
      </c>
      <c r="K661" s="37">
        <v>61</v>
      </c>
      <c r="L661" s="14" t="s">
        <v>557</v>
      </c>
      <c r="M661" s="26">
        <v>726615.2</v>
      </c>
      <c r="N661" s="26"/>
      <c r="O661" s="26"/>
      <c r="P661" s="26"/>
      <c r="Q661" s="26">
        <v>726615.2</v>
      </c>
      <c r="R661" s="19">
        <f t="shared" si="46"/>
        <v>670.16084999631073</v>
      </c>
      <c r="S661" s="14">
        <v>15143.38</v>
      </c>
      <c r="T661" s="14" t="s">
        <v>643</v>
      </c>
      <c r="U661" s="19">
        <v>6.53</v>
      </c>
      <c r="V661" s="297">
        <v>2023</v>
      </c>
      <c r="W661" s="276"/>
    </row>
    <row r="662" spans="1:23" ht="45" x14ac:dyDescent="0.2">
      <c r="A662" s="89">
        <v>68</v>
      </c>
      <c r="B662" s="60" t="s">
        <v>795</v>
      </c>
      <c r="C662" s="160">
        <v>1977</v>
      </c>
      <c r="D662" s="160">
        <v>2016</v>
      </c>
      <c r="E662" s="18" t="s">
        <v>520</v>
      </c>
      <c r="F662" s="162">
        <v>2</v>
      </c>
      <c r="G662" s="162">
        <v>3</v>
      </c>
      <c r="H662" s="33">
        <v>921.86</v>
      </c>
      <c r="I662" s="26">
        <v>835.92</v>
      </c>
      <c r="J662" s="26">
        <v>591.29999999999995</v>
      </c>
      <c r="K662" s="37">
        <v>44</v>
      </c>
      <c r="L662" s="14" t="s">
        <v>545</v>
      </c>
      <c r="M662" s="26">
        <v>2960588.2</v>
      </c>
      <c r="N662" s="26"/>
      <c r="O662" s="26"/>
      <c r="P662" s="26"/>
      <c r="Q662" s="26">
        <v>2960588.2</v>
      </c>
      <c r="R662" s="19">
        <f t="shared" si="46"/>
        <v>3541.7123648196002</v>
      </c>
      <c r="S662" s="14">
        <v>15143.38</v>
      </c>
      <c r="T662" s="14" t="s">
        <v>643</v>
      </c>
      <c r="U662" s="19">
        <v>6.53</v>
      </c>
      <c r="V662" s="297">
        <v>2023</v>
      </c>
      <c r="W662" s="276"/>
    </row>
    <row r="663" spans="1:23" ht="45" x14ac:dyDescent="0.2">
      <c r="A663" s="89">
        <v>69</v>
      </c>
      <c r="B663" s="60" t="s">
        <v>907</v>
      </c>
      <c r="C663" s="160">
        <v>1977</v>
      </c>
      <c r="D663" s="160"/>
      <c r="E663" s="18" t="s">
        <v>520</v>
      </c>
      <c r="F663" s="162">
        <v>2</v>
      </c>
      <c r="G663" s="162">
        <v>3</v>
      </c>
      <c r="H663" s="33">
        <v>912.73</v>
      </c>
      <c r="I663" s="26">
        <v>826.33</v>
      </c>
      <c r="J663" s="26">
        <v>432.9</v>
      </c>
      <c r="K663" s="37">
        <v>46</v>
      </c>
      <c r="L663" s="14" t="s">
        <v>545</v>
      </c>
      <c r="M663" s="26">
        <v>3105930.1</v>
      </c>
      <c r="N663" s="26"/>
      <c r="O663" s="26"/>
      <c r="P663" s="26"/>
      <c r="Q663" s="26">
        <v>3105930.1</v>
      </c>
      <c r="R663" s="19">
        <f t="shared" si="46"/>
        <v>3758.704270690886</v>
      </c>
      <c r="S663" s="14">
        <v>15143.38</v>
      </c>
      <c r="T663" s="14" t="s">
        <v>643</v>
      </c>
      <c r="U663" s="19">
        <v>6.53</v>
      </c>
      <c r="V663" s="297">
        <v>2023</v>
      </c>
      <c r="W663" s="276"/>
    </row>
    <row r="664" spans="1:23" ht="45" x14ac:dyDescent="0.2">
      <c r="A664" s="89">
        <v>70</v>
      </c>
      <c r="B664" s="60" t="s">
        <v>796</v>
      </c>
      <c r="C664" s="160">
        <v>1965</v>
      </c>
      <c r="D664" s="160"/>
      <c r="E664" s="18" t="s">
        <v>520</v>
      </c>
      <c r="F664" s="162">
        <v>2</v>
      </c>
      <c r="G664" s="162">
        <v>2</v>
      </c>
      <c r="H664" s="33">
        <v>704.61</v>
      </c>
      <c r="I664" s="26">
        <v>608.61</v>
      </c>
      <c r="J664" s="26"/>
      <c r="K664" s="37">
        <v>38</v>
      </c>
      <c r="L664" s="14" t="s">
        <v>560</v>
      </c>
      <c r="M664" s="26">
        <v>2622520.6</v>
      </c>
      <c r="N664" s="26"/>
      <c r="O664" s="26"/>
      <c r="P664" s="26"/>
      <c r="Q664" s="26">
        <v>2622520.6</v>
      </c>
      <c r="R664" s="19">
        <f t="shared" si="46"/>
        <v>4309.0330425066959</v>
      </c>
      <c r="S664" s="14">
        <v>15143.38</v>
      </c>
      <c r="T664" s="14" t="s">
        <v>643</v>
      </c>
      <c r="U664" s="19">
        <v>6.53</v>
      </c>
      <c r="V664" s="297">
        <v>2023</v>
      </c>
      <c r="W664" s="276"/>
    </row>
    <row r="665" spans="1:23" x14ac:dyDescent="0.2">
      <c r="A665" s="89"/>
      <c r="B665" s="108" t="s">
        <v>600</v>
      </c>
      <c r="C665" s="160"/>
      <c r="D665" s="60"/>
      <c r="E665" s="160"/>
      <c r="F665" s="162"/>
      <c r="G665" s="162"/>
      <c r="H665" s="183">
        <f>SUM(H660:H664)</f>
        <v>4886.25</v>
      </c>
      <c r="I665" s="183">
        <f>SUM(I660:I664)</f>
        <v>4443.41</v>
      </c>
      <c r="J665" s="183">
        <f>SUM(J660:J664)</f>
        <v>2883.7400000000002</v>
      </c>
      <c r="K665" s="229">
        <f>SUM(K660:K664)</f>
        <v>246</v>
      </c>
      <c r="L665" s="183"/>
      <c r="M665" s="183">
        <f>SUM(M660:M664)</f>
        <v>10144209.9</v>
      </c>
      <c r="N665" s="183"/>
      <c r="O665" s="183"/>
      <c r="P665" s="183"/>
      <c r="Q665" s="183">
        <f>SUM(Q660:Q664)</f>
        <v>10144209.9</v>
      </c>
      <c r="R665" s="27">
        <f t="shared" si="46"/>
        <v>2282.9785907670012</v>
      </c>
      <c r="S665" s="26"/>
      <c r="T665" s="14"/>
      <c r="U665" s="26"/>
      <c r="V665" s="297"/>
      <c r="W665" s="281"/>
    </row>
    <row r="666" spans="1:23" ht="15" customHeight="1" x14ac:dyDescent="0.2">
      <c r="A666" s="340" t="s">
        <v>554</v>
      </c>
      <c r="B666" s="340"/>
      <c r="C666" s="340"/>
      <c r="D666" s="340"/>
      <c r="E666" s="340"/>
      <c r="F666" s="340"/>
      <c r="G666" s="340"/>
      <c r="H666" s="340"/>
      <c r="I666" s="340"/>
      <c r="J666" s="340"/>
      <c r="K666" s="340"/>
      <c r="L666" s="340"/>
      <c r="M666" s="340"/>
      <c r="N666" s="340"/>
      <c r="O666" s="340"/>
      <c r="P666" s="340"/>
      <c r="Q666" s="340"/>
      <c r="R666" s="340"/>
      <c r="S666" s="340"/>
      <c r="T666" s="340"/>
      <c r="U666" s="340"/>
      <c r="V666" s="298"/>
      <c r="W666" s="275"/>
    </row>
    <row r="667" spans="1:23" ht="45" x14ac:dyDescent="0.2">
      <c r="A667" s="89">
        <v>71</v>
      </c>
      <c r="B667" s="60" t="s">
        <v>183</v>
      </c>
      <c r="C667" s="160">
        <v>1972</v>
      </c>
      <c r="D667" s="160">
        <v>2015</v>
      </c>
      <c r="E667" s="160" t="s">
        <v>520</v>
      </c>
      <c r="F667" s="162">
        <v>2</v>
      </c>
      <c r="G667" s="162">
        <v>2</v>
      </c>
      <c r="H667" s="33">
        <v>759.4</v>
      </c>
      <c r="I667" s="26">
        <v>700.6</v>
      </c>
      <c r="J667" s="26" t="s">
        <v>525</v>
      </c>
      <c r="K667" s="37">
        <v>37</v>
      </c>
      <c r="L667" s="14" t="s">
        <v>921</v>
      </c>
      <c r="M667" s="26">
        <v>2943980</v>
      </c>
      <c r="N667" s="26"/>
      <c r="O667" s="26"/>
      <c r="P667" s="26"/>
      <c r="Q667" s="26">
        <v>2943980</v>
      </c>
      <c r="R667" s="26">
        <v>1357.87</v>
      </c>
      <c r="S667" s="14">
        <v>15143.38</v>
      </c>
      <c r="T667" s="14" t="s">
        <v>643</v>
      </c>
      <c r="U667" s="19">
        <v>6.53</v>
      </c>
      <c r="V667" s="297">
        <v>2023</v>
      </c>
      <c r="W667" s="276"/>
    </row>
    <row r="668" spans="1:23" x14ac:dyDescent="0.2">
      <c r="A668" s="89"/>
      <c r="B668" s="108" t="s">
        <v>923</v>
      </c>
      <c r="C668" s="14"/>
      <c r="D668" s="14"/>
      <c r="E668" s="14"/>
      <c r="F668" s="37"/>
      <c r="G668" s="37"/>
      <c r="H668" s="27">
        <f>SUM(H667:H667)</f>
        <v>759.4</v>
      </c>
      <c r="I668" s="27">
        <f>SUM(I667:I667)</f>
        <v>700.6</v>
      </c>
      <c r="J668" s="27">
        <f>SUM(J667:J667)</f>
        <v>0</v>
      </c>
      <c r="K668" s="123">
        <f>SUM(K667:K667)</f>
        <v>37</v>
      </c>
      <c r="L668" s="14"/>
      <c r="M668" s="27">
        <f>SUM(M667:M667)</f>
        <v>2943980</v>
      </c>
      <c r="N668" s="27"/>
      <c r="O668" s="27"/>
      <c r="P668" s="27"/>
      <c r="Q668" s="27">
        <f>SUM(Q667:Q667)</f>
        <v>2943980</v>
      </c>
      <c r="R668" s="20">
        <f>M668/I668</f>
        <v>4202.083928061661</v>
      </c>
      <c r="S668" s="185"/>
      <c r="T668" s="40"/>
      <c r="U668" s="311"/>
      <c r="V668" s="297"/>
      <c r="W668" s="293"/>
    </row>
    <row r="669" spans="1:23" ht="15" customHeight="1" x14ac:dyDescent="0.2">
      <c r="A669" s="340" t="s">
        <v>648</v>
      </c>
      <c r="B669" s="340"/>
      <c r="C669" s="340"/>
      <c r="D669" s="340"/>
      <c r="E669" s="340"/>
      <c r="F669" s="340"/>
      <c r="G669" s="340"/>
      <c r="H669" s="340"/>
      <c r="I669" s="340"/>
      <c r="J669" s="340"/>
      <c r="K669" s="340"/>
      <c r="L669" s="340"/>
      <c r="M669" s="340"/>
      <c r="N669" s="340"/>
      <c r="O669" s="340"/>
      <c r="P669" s="340"/>
      <c r="Q669" s="340"/>
      <c r="R669" s="340"/>
      <c r="S669" s="340"/>
      <c r="T669" s="340"/>
      <c r="U669" s="340"/>
      <c r="V669" s="298"/>
      <c r="W669" s="275"/>
    </row>
    <row r="670" spans="1:23" ht="45" x14ac:dyDescent="0.2">
      <c r="A670" s="89">
        <v>72</v>
      </c>
      <c r="B670" s="174" t="s">
        <v>184</v>
      </c>
      <c r="C670" s="37">
        <v>1981</v>
      </c>
      <c r="D670" s="37">
        <v>2014</v>
      </c>
      <c r="E670" s="176" t="s">
        <v>520</v>
      </c>
      <c r="F670" s="37">
        <v>2</v>
      </c>
      <c r="G670" s="37">
        <v>3</v>
      </c>
      <c r="H670" s="26">
        <v>911.5</v>
      </c>
      <c r="I670" s="26">
        <v>911.5</v>
      </c>
      <c r="J670" s="26">
        <v>785.24</v>
      </c>
      <c r="K670" s="75">
        <v>39</v>
      </c>
      <c r="L670" s="14" t="s">
        <v>548</v>
      </c>
      <c r="M670" s="26">
        <v>3431000</v>
      </c>
      <c r="N670" s="26"/>
      <c r="O670" s="26"/>
      <c r="P670" s="26"/>
      <c r="Q670" s="26">
        <v>3431000</v>
      </c>
      <c r="R670" s="19">
        <f>M670/I670</f>
        <v>3764.125068568294</v>
      </c>
      <c r="S670" s="14">
        <v>15143.38</v>
      </c>
      <c r="T670" s="14" t="s">
        <v>643</v>
      </c>
      <c r="U670" s="19">
        <v>6.53</v>
      </c>
      <c r="V670" s="297">
        <v>2023</v>
      </c>
      <c r="W670" s="276"/>
    </row>
    <row r="671" spans="1:23" x14ac:dyDescent="0.2">
      <c r="A671" s="89"/>
      <c r="B671" s="106" t="s">
        <v>492</v>
      </c>
      <c r="C671" s="22" t="s">
        <v>525</v>
      </c>
      <c r="D671" s="22" t="s">
        <v>525</v>
      </c>
      <c r="E671" s="22" t="s">
        <v>525</v>
      </c>
      <c r="F671" s="123" t="s">
        <v>525</v>
      </c>
      <c r="G671" s="123" t="s">
        <v>525</v>
      </c>
      <c r="H671" s="27">
        <v>1284.4000000000001</v>
      </c>
      <c r="I671" s="27">
        <f>SUM(I670:I670)</f>
        <v>911.5</v>
      </c>
      <c r="J671" s="27">
        <f>SUM(J670:J670)</f>
        <v>785.24</v>
      </c>
      <c r="K671" s="123">
        <f>SUM(K670:K670)</f>
        <v>39</v>
      </c>
      <c r="L671" s="22"/>
      <c r="M671" s="27">
        <f>SUM(M670:M670)</f>
        <v>3431000</v>
      </c>
      <c r="N671" s="27"/>
      <c r="O671" s="27"/>
      <c r="P671" s="27"/>
      <c r="Q671" s="27">
        <f>SUM(Q670:Q670)</f>
        <v>3431000</v>
      </c>
      <c r="R671" s="20">
        <f>M671/I671</f>
        <v>3764.125068568294</v>
      </c>
      <c r="S671" s="19"/>
      <c r="T671" s="18"/>
      <c r="U671" s="311"/>
      <c r="V671" s="297"/>
      <c r="W671" s="293"/>
    </row>
    <row r="672" spans="1:23" ht="16.5" customHeight="1" x14ac:dyDescent="0.2">
      <c r="A672" s="377" t="s">
        <v>653</v>
      </c>
      <c r="B672" s="377"/>
      <c r="C672" s="377"/>
      <c r="D672" s="377"/>
      <c r="E672" s="377"/>
      <c r="F672" s="377"/>
      <c r="G672" s="377"/>
      <c r="H672" s="377"/>
      <c r="I672" s="377"/>
      <c r="J672" s="377"/>
      <c r="K672" s="377"/>
      <c r="L672" s="377"/>
      <c r="M672" s="377"/>
      <c r="N672" s="377"/>
      <c r="O672" s="377"/>
      <c r="P672" s="377"/>
      <c r="Q672" s="377"/>
      <c r="R672" s="377"/>
      <c r="S672" s="377"/>
      <c r="T672" s="377"/>
      <c r="U672" s="377"/>
      <c r="V672" s="300"/>
      <c r="W672" s="275"/>
    </row>
    <row r="673" spans="1:23" ht="45" x14ac:dyDescent="0.2">
      <c r="A673" s="89">
        <v>73</v>
      </c>
      <c r="B673" s="60" t="s">
        <v>598</v>
      </c>
      <c r="C673" s="14">
        <v>1980</v>
      </c>
      <c r="D673" s="14"/>
      <c r="E673" s="14" t="s">
        <v>520</v>
      </c>
      <c r="F673" s="37">
        <v>5</v>
      </c>
      <c r="G673" s="37">
        <v>5</v>
      </c>
      <c r="H673" s="26">
        <v>3477.54</v>
      </c>
      <c r="I673" s="26">
        <v>3477.54</v>
      </c>
      <c r="J673" s="26">
        <v>3279.53</v>
      </c>
      <c r="K673" s="37">
        <v>150</v>
      </c>
      <c r="L673" s="14" t="s">
        <v>530</v>
      </c>
      <c r="M673" s="26">
        <v>2156074.7999999998</v>
      </c>
      <c r="N673" s="26"/>
      <c r="O673" s="26"/>
      <c r="P673" s="26"/>
      <c r="Q673" s="26">
        <v>2156074.7999999998</v>
      </c>
      <c r="R673" s="26">
        <f t="shared" ref="R673:R680" si="47">M673/I673</f>
        <v>620</v>
      </c>
      <c r="S673" s="14">
        <v>15143.38</v>
      </c>
      <c r="T673" s="26" t="s">
        <v>643</v>
      </c>
      <c r="U673" s="19">
        <v>6.53</v>
      </c>
      <c r="V673" s="297">
        <v>2023</v>
      </c>
      <c r="W673" s="276"/>
    </row>
    <row r="674" spans="1:23" ht="150" x14ac:dyDescent="0.2">
      <c r="A674" s="89">
        <v>74</v>
      </c>
      <c r="B674" s="166" t="s">
        <v>685</v>
      </c>
      <c r="C674" s="14">
        <v>1981</v>
      </c>
      <c r="D674" s="14"/>
      <c r="E674" s="14" t="s">
        <v>520</v>
      </c>
      <c r="F674" s="37">
        <v>2</v>
      </c>
      <c r="G674" s="37">
        <v>3</v>
      </c>
      <c r="H674" s="26">
        <v>870.9</v>
      </c>
      <c r="I674" s="26">
        <v>870.9</v>
      </c>
      <c r="J674" s="26">
        <v>870.9</v>
      </c>
      <c r="K674" s="37">
        <v>10</v>
      </c>
      <c r="L674" s="14" t="s">
        <v>257</v>
      </c>
      <c r="M674" s="26">
        <v>768757</v>
      </c>
      <c r="N674" s="26"/>
      <c r="O674" s="26"/>
      <c r="P674" s="26"/>
      <c r="Q674" s="26">
        <v>768757</v>
      </c>
      <c r="R674" s="26">
        <f t="shared" si="47"/>
        <v>882.71558158227128</v>
      </c>
      <c r="S674" s="14">
        <v>15143.38</v>
      </c>
      <c r="T674" s="26" t="s">
        <v>643</v>
      </c>
      <c r="U674" s="19">
        <v>6.53</v>
      </c>
      <c r="V674" s="297">
        <v>2023</v>
      </c>
      <c r="W674" s="276"/>
    </row>
    <row r="675" spans="1:23" ht="150" x14ac:dyDescent="0.2">
      <c r="A675" s="89">
        <v>75</v>
      </c>
      <c r="B675" s="166" t="s">
        <v>860</v>
      </c>
      <c r="C675" s="14">
        <v>1981</v>
      </c>
      <c r="D675" s="14"/>
      <c r="E675" s="14" t="s">
        <v>520</v>
      </c>
      <c r="F675" s="37">
        <v>2</v>
      </c>
      <c r="G675" s="37">
        <v>3</v>
      </c>
      <c r="H675" s="26">
        <v>857.26</v>
      </c>
      <c r="I675" s="26">
        <v>857.26</v>
      </c>
      <c r="J675" s="26">
        <v>810.46</v>
      </c>
      <c r="K675" s="37">
        <v>34</v>
      </c>
      <c r="L675" s="14" t="s">
        <v>258</v>
      </c>
      <c r="M675" s="26">
        <v>1909495.8</v>
      </c>
      <c r="N675" s="26"/>
      <c r="O675" s="26"/>
      <c r="P675" s="26"/>
      <c r="Q675" s="26">
        <v>1909495.8</v>
      </c>
      <c r="R675" s="26">
        <f t="shared" si="47"/>
        <v>2227.4406831066422</v>
      </c>
      <c r="S675" s="14">
        <v>15143.38</v>
      </c>
      <c r="T675" s="26" t="s">
        <v>643</v>
      </c>
      <c r="U675" s="19">
        <v>6.53</v>
      </c>
      <c r="V675" s="297">
        <v>2023</v>
      </c>
      <c r="W675" s="276"/>
    </row>
    <row r="676" spans="1:23" ht="150" x14ac:dyDescent="0.2">
      <c r="A676" s="89">
        <v>76</v>
      </c>
      <c r="B676" s="40" t="s">
        <v>861</v>
      </c>
      <c r="C676" s="37">
        <v>1981</v>
      </c>
      <c r="D676" s="37"/>
      <c r="E676" s="26" t="s">
        <v>520</v>
      </c>
      <c r="F676" s="37">
        <v>2</v>
      </c>
      <c r="G676" s="37">
        <v>3</v>
      </c>
      <c r="H676" s="26">
        <v>847.42</v>
      </c>
      <c r="I676" s="26">
        <v>847.42</v>
      </c>
      <c r="J676" s="26">
        <v>752.32</v>
      </c>
      <c r="K676" s="75">
        <v>15</v>
      </c>
      <c r="L676" s="26" t="s">
        <v>259</v>
      </c>
      <c r="M676" s="26">
        <v>1877668.5999999999</v>
      </c>
      <c r="N676" s="26"/>
      <c r="O676" s="26"/>
      <c r="P676" s="26"/>
      <c r="Q676" s="26">
        <v>1877668.5999999999</v>
      </c>
      <c r="R676" s="26">
        <f t="shared" si="47"/>
        <v>2215.7473271813269</v>
      </c>
      <c r="S676" s="14">
        <v>15143.38</v>
      </c>
      <c r="T676" s="26" t="s">
        <v>643</v>
      </c>
      <c r="U676" s="19">
        <v>6.53</v>
      </c>
      <c r="V676" s="297">
        <v>2023</v>
      </c>
      <c r="W676" s="276"/>
    </row>
    <row r="677" spans="1:23" ht="150" x14ac:dyDescent="0.2">
      <c r="A677" s="89">
        <v>77</v>
      </c>
      <c r="B677" s="40" t="s">
        <v>862</v>
      </c>
      <c r="C677" s="37">
        <v>1981</v>
      </c>
      <c r="D677" s="37"/>
      <c r="E677" s="26" t="s">
        <v>520</v>
      </c>
      <c r="F677" s="37">
        <v>2</v>
      </c>
      <c r="G677" s="37">
        <v>3</v>
      </c>
      <c r="H677" s="26">
        <v>830.1</v>
      </c>
      <c r="I677" s="26">
        <v>830.1</v>
      </c>
      <c r="J677" s="26">
        <v>721.7</v>
      </c>
      <c r="K677" s="75">
        <v>3</v>
      </c>
      <c r="L677" s="26" t="s">
        <v>259</v>
      </c>
      <c r="M677" s="26">
        <v>1828713</v>
      </c>
      <c r="N677" s="26"/>
      <c r="O677" s="26"/>
      <c r="P677" s="26"/>
      <c r="Q677" s="26">
        <v>1828713</v>
      </c>
      <c r="R677" s="26">
        <f t="shared" si="47"/>
        <v>2203.0032526201662</v>
      </c>
      <c r="S677" s="14">
        <v>15143.38</v>
      </c>
      <c r="T677" s="26" t="s">
        <v>643</v>
      </c>
      <c r="U677" s="19">
        <v>6.53</v>
      </c>
      <c r="V677" s="297">
        <v>2023</v>
      </c>
      <c r="W677" s="276"/>
    </row>
    <row r="678" spans="1:23" ht="195" x14ac:dyDescent="0.2">
      <c r="A678" s="89">
        <v>78</v>
      </c>
      <c r="B678" s="40" t="s">
        <v>599</v>
      </c>
      <c r="C678" s="37">
        <v>1979</v>
      </c>
      <c r="D678" s="37"/>
      <c r="E678" s="26" t="s">
        <v>520</v>
      </c>
      <c r="F678" s="37">
        <v>5</v>
      </c>
      <c r="G678" s="37">
        <v>8</v>
      </c>
      <c r="H678" s="26">
        <v>5434.94</v>
      </c>
      <c r="I678" s="26">
        <v>5434.94</v>
      </c>
      <c r="J678" s="26">
        <v>4661.4799999999996</v>
      </c>
      <c r="K678" s="75">
        <v>142</v>
      </c>
      <c r="L678" s="26" t="s">
        <v>260</v>
      </c>
      <c r="M678" s="26">
        <v>14292733</v>
      </c>
      <c r="N678" s="26"/>
      <c r="O678" s="26"/>
      <c r="P678" s="26"/>
      <c r="Q678" s="26">
        <v>14292733</v>
      </c>
      <c r="R678" s="26">
        <f t="shared" si="47"/>
        <v>2629.7867133767809</v>
      </c>
      <c r="S678" s="14">
        <v>15143.38</v>
      </c>
      <c r="T678" s="26" t="s">
        <v>643</v>
      </c>
      <c r="U678" s="19">
        <v>6.53</v>
      </c>
      <c r="V678" s="297">
        <v>2023</v>
      </c>
      <c r="W678" s="276"/>
    </row>
    <row r="679" spans="1:23" ht="210" x14ac:dyDescent="0.2">
      <c r="A679" s="89">
        <v>79</v>
      </c>
      <c r="B679" s="174" t="s">
        <v>185</v>
      </c>
      <c r="C679" s="14">
        <v>1981</v>
      </c>
      <c r="D679" s="14"/>
      <c r="E679" s="14" t="s">
        <v>553</v>
      </c>
      <c r="F679" s="37">
        <v>4</v>
      </c>
      <c r="G679" s="37">
        <v>5</v>
      </c>
      <c r="H679" s="178">
        <v>3103.26</v>
      </c>
      <c r="I679" s="178">
        <v>3103.26</v>
      </c>
      <c r="J679" s="178">
        <v>3103.26</v>
      </c>
      <c r="K679" s="37">
        <v>68</v>
      </c>
      <c r="L679" s="26" t="s">
        <v>261</v>
      </c>
      <c r="M679" s="26">
        <f>(1820*825)+(460*3103.26)+(1600*3103.26)+45910+443730</f>
        <v>8383855.5999999996</v>
      </c>
      <c r="N679" s="26"/>
      <c r="O679" s="26"/>
      <c r="P679" s="26"/>
      <c r="Q679" s="26">
        <f>M679</f>
        <v>8383855.5999999996</v>
      </c>
      <c r="R679" s="26">
        <f t="shared" si="47"/>
        <v>2701.6284810167367</v>
      </c>
      <c r="S679" s="14">
        <v>15143.38</v>
      </c>
      <c r="T679" s="26" t="s">
        <v>433</v>
      </c>
      <c r="U679" s="19">
        <v>6.53</v>
      </c>
      <c r="V679" s="297">
        <v>2023</v>
      </c>
      <c r="W679" s="276"/>
    </row>
    <row r="680" spans="1:23" x14ac:dyDescent="0.2">
      <c r="A680" s="89"/>
      <c r="B680" s="108" t="s">
        <v>566</v>
      </c>
      <c r="C680" s="14"/>
      <c r="D680" s="14"/>
      <c r="E680" s="14"/>
      <c r="F680" s="37"/>
      <c r="G680" s="37"/>
      <c r="H680" s="27">
        <f>SUM(H673:H679)</f>
        <v>15421.42</v>
      </c>
      <c r="I680" s="27">
        <f t="shared" ref="I680:Q680" si="48">SUM(I673:I679)</f>
        <v>15421.42</v>
      </c>
      <c r="J680" s="27">
        <f t="shared" si="48"/>
        <v>14199.65</v>
      </c>
      <c r="K680" s="28">
        <f t="shared" si="48"/>
        <v>422</v>
      </c>
      <c r="L680" s="27"/>
      <c r="M680" s="27">
        <f t="shared" si="48"/>
        <v>31217297.799999997</v>
      </c>
      <c r="N680" s="27"/>
      <c r="O680" s="27"/>
      <c r="P680" s="27"/>
      <c r="Q680" s="27">
        <f t="shared" si="48"/>
        <v>31217297.799999997</v>
      </c>
      <c r="R680" s="27">
        <f t="shared" si="47"/>
        <v>2024.2816679657253</v>
      </c>
      <c r="S680" s="52"/>
      <c r="T680" s="110"/>
      <c r="U680" s="312"/>
      <c r="V680" s="297"/>
      <c r="W680" s="295"/>
    </row>
    <row r="681" spans="1:23" ht="15" customHeight="1" x14ac:dyDescent="0.2">
      <c r="A681" s="377" t="s">
        <v>654</v>
      </c>
      <c r="B681" s="377"/>
      <c r="C681" s="377"/>
      <c r="D681" s="377"/>
      <c r="E681" s="377"/>
      <c r="F681" s="377"/>
      <c r="G681" s="377"/>
      <c r="H681" s="377"/>
      <c r="I681" s="377"/>
      <c r="J681" s="377"/>
      <c r="K681" s="377"/>
      <c r="L681" s="377"/>
      <c r="M681" s="377"/>
      <c r="N681" s="377"/>
      <c r="O681" s="377"/>
      <c r="P681" s="377"/>
      <c r="Q681" s="377"/>
      <c r="R681" s="377"/>
      <c r="S681" s="377"/>
      <c r="T681" s="377"/>
      <c r="U681" s="377"/>
      <c r="V681" s="298"/>
      <c r="W681" s="275"/>
    </row>
    <row r="682" spans="1:23" ht="30" x14ac:dyDescent="0.2">
      <c r="A682" s="89">
        <v>80</v>
      </c>
      <c r="B682" s="166" t="s">
        <v>798</v>
      </c>
      <c r="C682" s="14">
        <v>1980</v>
      </c>
      <c r="D682" s="14"/>
      <c r="E682" s="14" t="s">
        <v>553</v>
      </c>
      <c r="F682" s="37">
        <v>5</v>
      </c>
      <c r="G682" s="37">
        <v>6</v>
      </c>
      <c r="H682" s="26">
        <v>4589.9399999999996</v>
      </c>
      <c r="I682" s="26">
        <v>4589.9399999999996</v>
      </c>
      <c r="J682" s="26">
        <v>4274.05</v>
      </c>
      <c r="K682" s="37">
        <v>35</v>
      </c>
      <c r="L682" s="14" t="s">
        <v>548</v>
      </c>
      <c r="M682" s="26">
        <v>2200380</v>
      </c>
      <c r="N682" s="26"/>
      <c r="O682" s="26"/>
      <c r="P682" s="26"/>
      <c r="Q682" s="26">
        <v>2200380</v>
      </c>
      <c r="R682" s="26">
        <f t="shared" ref="R682:R697" si="49">M682/I682</f>
        <v>479.39188747565333</v>
      </c>
      <c r="S682" s="14">
        <v>15143.38</v>
      </c>
      <c r="T682" s="26" t="s">
        <v>433</v>
      </c>
      <c r="U682" s="26">
        <v>2200380</v>
      </c>
      <c r="V682" s="297">
        <v>2023</v>
      </c>
      <c r="W682" s="281"/>
    </row>
    <row r="683" spans="1:23" ht="45" x14ac:dyDescent="0.2">
      <c r="A683" s="89">
        <v>81</v>
      </c>
      <c r="B683" s="166" t="s">
        <v>927</v>
      </c>
      <c r="C683" s="14">
        <v>1958</v>
      </c>
      <c r="D683" s="14"/>
      <c r="E683" s="14" t="s">
        <v>520</v>
      </c>
      <c r="F683" s="37">
        <v>4</v>
      </c>
      <c r="G683" s="37">
        <v>5</v>
      </c>
      <c r="H683" s="26">
        <v>5234.2700000000004</v>
      </c>
      <c r="I683" s="26">
        <v>5234.2700000000004</v>
      </c>
      <c r="J683" s="26">
        <v>5147.22</v>
      </c>
      <c r="K683" s="37">
        <v>148</v>
      </c>
      <c r="L683" s="14" t="s">
        <v>606</v>
      </c>
      <c r="M683" s="26">
        <v>8818562</v>
      </c>
      <c r="N683" s="26"/>
      <c r="O683" s="26"/>
      <c r="P683" s="26"/>
      <c r="Q683" s="26">
        <v>8818562</v>
      </c>
      <c r="R683" s="26">
        <f t="shared" si="49"/>
        <v>1684.7739990485777</v>
      </c>
      <c r="S683" s="14">
        <v>15143.38</v>
      </c>
      <c r="T683" s="26" t="s">
        <v>643</v>
      </c>
      <c r="U683" s="19">
        <v>6.53</v>
      </c>
      <c r="V683" s="297">
        <v>2023</v>
      </c>
      <c r="W683" s="276"/>
    </row>
    <row r="684" spans="1:23" ht="45" x14ac:dyDescent="0.2">
      <c r="A684" s="89">
        <v>82</v>
      </c>
      <c r="B684" s="166" t="s">
        <v>928</v>
      </c>
      <c r="C684" s="14">
        <v>1980</v>
      </c>
      <c r="D684" s="14"/>
      <c r="E684" s="14" t="s">
        <v>520</v>
      </c>
      <c r="F684" s="37">
        <v>5</v>
      </c>
      <c r="G684" s="37">
        <v>10</v>
      </c>
      <c r="H684" s="26">
        <v>7067.66</v>
      </c>
      <c r="I684" s="26">
        <v>7067.66</v>
      </c>
      <c r="J684" s="26">
        <v>6231.74</v>
      </c>
      <c r="K684" s="37">
        <v>297</v>
      </c>
      <c r="L684" s="14" t="s">
        <v>548</v>
      </c>
      <c r="M684" s="26">
        <v>5543720</v>
      </c>
      <c r="N684" s="26"/>
      <c r="O684" s="26"/>
      <c r="P684" s="26"/>
      <c r="Q684" s="26">
        <v>5543720</v>
      </c>
      <c r="R684" s="26">
        <f t="shared" si="49"/>
        <v>784.37842227837791</v>
      </c>
      <c r="S684" s="14">
        <v>15143.38</v>
      </c>
      <c r="T684" s="26" t="s">
        <v>643</v>
      </c>
      <c r="U684" s="19">
        <v>6.53</v>
      </c>
      <c r="V684" s="297">
        <v>2023</v>
      </c>
      <c r="W684" s="276"/>
    </row>
    <row r="685" spans="1:23" ht="45" x14ac:dyDescent="0.2">
      <c r="A685" s="89">
        <v>83</v>
      </c>
      <c r="B685" s="166" t="s">
        <v>929</v>
      </c>
      <c r="C685" s="14">
        <v>1982</v>
      </c>
      <c r="D685" s="14"/>
      <c r="E685" s="14" t="s">
        <v>520</v>
      </c>
      <c r="F685" s="37">
        <v>5</v>
      </c>
      <c r="G685" s="37">
        <v>1</v>
      </c>
      <c r="H685" s="26">
        <v>3620.54</v>
      </c>
      <c r="I685" s="26">
        <v>3620.54</v>
      </c>
      <c r="J685" s="26">
        <v>3358.8</v>
      </c>
      <c r="K685" s="37">
        <v>114</v>
      </c>
      <c r="L685" s="14" t="s">
        <v>548</v>
      </c>
      <c r="M685" s="26">
        <v>1822839.2</v>
      </c>
      <c r="N685" s="26"/>
      <c r="O685" s="26"/>
      <c r="P685" s="26"/>
      <c r="Q685" s="26">
        <v>1822839.2</v>
      </c>
      <c r="R685" s="26">
        <f t="shared" si="49"/>
        <v>503.47163682765552</v>
      </c>
      <c r="S685" s="14">
        <v>15143.38</v>
      </c>
      <c r="T685" s="26" t="s">
        <v>643</v>
      </c>
      <c r="U685" s="19">
        <v>6.53</v>
      </c>
      <c r="V685" s="297">
        <v>2023</v>
      </c>
      <c r="W685" s="276"/>
    </row>
    <row r="686" spans="1:23" ht="45" x14ac:dyDescent="0.2">
      <c r="A686" s="89">
        <v>84</v>
      </c>
      <c r="B686" s="60" t="s">
        <v>800</v>
      </c>
      <c r="C686" s="14">
        <v>1970</v>
      </c>
      <c r="D686" s="14"/>
      <c r="E686" s="14" t="s">
        <v>520</v>
      </c>
      <c r="F686" s="37">
        <v>2</v>
      </c>
      <c r="G686" s="37">
        <v>2</v>
      </c>
      <c r="H686" s="26">
        <v>434.51</v>
      </c>
      <c r="I686" s="26">
        <v>434.51</v>
      </c>
      <c r="J686" s="26">
        <v>292.99</v>
      </c>
      <c r="K686" s="37">
        <v>41</v>
      </c>
      <c r="L686" s="14" t="s">
        <v>934</v>
      </c>
      <c r="M686" s="26">
        <v>2223926</v>
      </c>
      <c r="N686" s="26"/>
      <c r="O686" s="26"/>
      <c r="P686" s="26"/>
      <c r="Q686" s="26">
        <v>2223926</v>
      </c>
      <c r="R686" s="26">
        <f t="shared" si="49"/>
        <v>5118.2389358127548</v>
      </c>
      <c r="S686" s="14">
        <v>15143.38</v>
      </c>
      <c r="T686" s="26" t="s">
        <v>643</v>
      </c>
      <c r="U686" s="19">
        <v>6.53</v>
      </c>
      <c r="V686" s="297">
        <v>2023</v>
      </c>
      <c r="W686" s="276"/>
    </row>
    <row r="687" spans="1:23" ht="45" x14ac:dyDescent="0.2">
      <c r="A687" s="89">
        <v>85</v>
      </c>
      <c r="B687" s="166" t="s">
        <v>930</v>
      </c>
      <c r="C687" s="14">
        <v>1981</v>
      </c>
      <c r="D687" s="14"/>
      <c r="E687" s="14" t="s">
        <v>520</v>
      </c>
      <c r="F687" s="37">
        <v>5</v>
      </c>
      <c r="G687" s="37">
        <v>11</v>
      </c>
      <c r="H687" s="26">
        <v>7663.55</v>
      </c>
      <c r="I687" s="26">
        <v>7663.55</v>
      </c>
      <c r="J687" s="26">
        <v>6624.96</v>
      </c>
      <c r="K687" s="37">
        <v>173</v>
      </c>
      <c r="L687" s="14" t="s">
        <v>548</v>
      </c>
      <c r="M687" s="26">
        <v>3993443.9999999995</v>
      </c>
      <c r="N687" s="26"/>
      <c r="O687" s="26"/>
      <c r="P687" s="26"/>
      <c r="Q687" s="26">
        <v>3993443.9999999995</v>
      </c>
      <c r="R687" s="26">
        <f t="shared" si="49"/>
        <v>521.09583678582374</v>
      </c>
      <c r="S687" s="14">
        <v>15143.38</v>
      </c>
      <c r="T687" s="26" t="s">
        <v>643</v>
      </c>
      <c r="U687" s="19">
        <v>6.53</v>
      </c>
      <c r="V687" s="297">
        <v>2023</v>
      </c>
      <c r="W687" s="276"/>
    </row>
    <row r="688" spans="1:23" ht="45" x14ac:dyDescent="0.2">
      <c r="A688" s="89">
        <v>86</v>
      </c>
      <c r="B688" s="166" t="s">
        <v>801</v>
      </c>
      <c r="C688" s="14">
        <v>1980</v>
      </c>
      <c r="D688" s="14"/>
      <c r="E688" s="14" t="s">
        <v>553</v>
      </c>
      <c r="F688" s="37">
        <v>5</v>
      </c>
      <c r="G688" s="37">
        <v>9</v>
      </c>
      <c r="H688" s="26">
        <v>6812.36</v>
      </c>
      <c r="I688" s="26">
        <v>6812.36</v>
      </c>
      <c r="J688" s="26">
        <v>6349.44</v>
      </c>
      <c r="K688" s="37">
        <v>326</v>
      </c>
      <c r="L688" s="14" t="s">
        <v>548</v>
      </c>
      <c r="M688" s="26">
        <v>3308760</v>
      </c>
      <c r="N688" s="26"/>
      <c r="O688" s="26"/>
      <c r="P688" s="26"/>
      <c r="Q688" s="26">
        <v>3308760</v>
      </c>
      <c r="R688" s="26">
        <f t="shared" si="49"/>
        <v>485.69952263239173</v>
      </c>
      <c r="S688" s="14">
        <v>15143.38</v>
      </c>
      <c r="T688" s="26" t="s">
        <v>643</v>
      </c>
      <c r="U688" s="19">
        <v>6.53</v>
      </c>
      <c r="V688" s="297">
        <v>2023</v>
      </c>
      <c r="W688" s="276"/>
    </row>
    <row r="689" spans="1:23" ht="45" x14ac:dyDescent="0.2">
      <c r="A689" s="89">
        <v>87</v>
      </c>
      <c r="B689" s="166" t="s">
        <v>186</v>
      </c>
      <c r="C689" s="14">
        <v>1982</v>
      </c>
      <c r="D689" s="14"/>
      <c r="E689" s="14" t="s">
        <v>553</v>
      </c>
      <c r="F689" s="37">
        <v>5</v>
      </c>
      <c r="G689" s="37">
        <v>4</v>
      </c>
      <c r="H689" s="26">
        <v>3009.27</v>
      </c>
      <c r="I689" s="26">
        <v>3009.27</v>
      </c>
      <c r="J689" s="26">
        <v>2791.88</v>
      </c>
      <c r="K689" s="37">
        <v>141</v>
      </c>
      <c r="L689" s="14" t="s">
        <v>548</v>
      </c>
      <c r="M689" s="26">
        <v>1463280</v>
      </c>
      <c r="N689" s="26"/>
      <c r="O689" s="26"/>
      <c r="P689" s="26"/>
      <c r="Q689" s="26">
        <v>1463280</v>
      </c>
      <c r="R689" s="26">
        <f t="shared" si="49"/>
        <v>486.25746443489618</v>
      </c>
      <c r="S689" s="14">
        <v>15143.38</v>
      </c>
      <c r="T689" s="26" t="s">
        <v>643</v>
      </c>
      <c r="U689" s="19">
        <v>6.53</v>
      </c>
      <c r="V689" s="297">
        <v>2023</v>
      </c>
      <c r="W689" s="276"/>
    </row>
    <row r="690" spans="1:23" ht="45" x14ac:dyDescent="0.2">
      <c r="A690" s="89">
        <v>88</v>
      </c>
      <c r="B690" s="166" t="s">
        <v>187</v>
      </c>
      <c r="C690" s="14">
        <v>1981</v>
      </c>
      <c r="D690" s="14"/>
      <c r="E690" s="14" t="s">
        <v>553</v>
      </c>
      <c r="F690" s="37">
        <v>4</v>
      </c>
      <c r="G690" s="37">
        <v>1</v>
      </c>
      <c r="H690" s="26">
        <v>983.01</v>
      </c>
      <c r="I690" s="26">
        <v>983.01</v>
      </c>
      <c r="J690" s="26">
        <v>942.01</v>
      </c>
      <c r="K690" s="37">
        <v>63</v>
      </c>
      <c r="L690" s="14" t="s">
        <v>548</v>
      </c>
      <c r="M690" s="26">
        <v>625279.19999999995</v>
      </c>
      <c r="N690" s="26"/>
      <c r="O690" s="26"/>
      <c r="P690" s="26"/>
      <c r="Q690" s="26">
        <v>625279.19999999995</v>
      </c>
      <c r="R690" s="26">
        <f t="shared" si="49"/>
        <v>636.08630634479812</v>
      </c>
      <c r="S690" s="14">
        <v>15143.38</v>
      </c>
      <c r="T690" s="26" t="s">
        <v>643</v>
      </c>
      <c r="U690" s="19">
        <v>6.53</v>
      </c>
      <c r="V690" s="297">
        <v>2023</v>
      </c>
      <c r="W690" s="276"/>
    </row>
    <row r="691" spans="1:23" ht="45" x14ac:dyDescent="0.2">
      <c r="A691" s="89">
        <v>89</v>
      </c>
      <c r="B691" s="80" t="s">
        <v>188</v>
      </c>
      <c r="C691" s="14">
        <v>1979</v>
      </c>
      <c r="D691" s="14"/>
      <c r="E691" s="14" t="s">
        <v>553</v>
      </c>
      <c r="F691" s="37">
        <v>5</v>
      </c>
      <c r="G691" s="37">
        <v>8</v>
      </c>
      <c r="H691" s="26">
        <v>6077.4</v>
      </c>
      <c r="I691" s="26">
        <v>6077.4</v>
      </c>
      <c r="J691" s="26">
        <v>5760.05</v>
      </c>
      <c r="K691" s="37">
        <v>264</v>
      </c>
      <c r="L691" s="14" t="s">
        <v>548</v>
      </c>
      <c r="M691" s="26">
        <v>2940028</v>
      </c>
      <c r="N691" s="26"/>
      <c r="O691" s="26"/>
      <c r="P691" s="26"/>
      <c r="Q691" s="26">
        <v>2940028</v>
      </c>
      <c r="R691" s="26">
        <f t="shared" si="49"/>
        <v>483.76410965215393</v>
      </c>
      <c r="S691" s="14">
        <v>15143.38</v>
      </c>
      <c r="T691" s="26" t="s">
        <v>643</v>
      </c>
      <c r="U691" s="19">
        <v>6.53</v>
      </c>
      <c r="V691" s="297">
        <v>2023</v>
      </c>
      <c r="W691" s="276"/>
    </row>
    <row r="692" spans="1:23" ht="45" x14ac:dyDescent="0.2">
      <c r="A692" s="89">
        <v>90</v>
      </c>
      <c r="B692" s="166" t="s">
        <v>931</v>
      </c>
      <c r="C692" s="14">
        <v>1978</v>
      </c>
      <c r="D692" s="14"/>
      <c r="E692" s="14" t="s">
        <v>520</v>
      </c>
      <c r="F692" s="37">
        <v>2</v>
      </c>
      <c r="G692" s="37">
        <v>1</v>
      </c>
      <c r="H692" s="26">
        <v>342.78</v>
      </c>
      <c r="I692" s="26">
        <v>342.78</v>
      </c>
      <c r="J692" s="26">
        <v>262.42</v>
      </c>
      <c r="K692" s="37">
        <v>21</v>
      </c>
      <c r="L692" s="14" t="s">
        <v>548</v>
      </c>
      <c r="M692" s="26">
        <v>1098500</v>
      </c>
      <c r="N692" s="26"/>
      <c r="O692" s="26"/>
      <c r="P692" s="26"/>
      <c r="Q692" s="26">
        <v>1098500</v>
      </c>
      <c r="R692" s="26">
        <f t="shared" si="49"/>
        <v>3204.6793861952274</v>
      </c>
      <c r="S692" s="14">
        <v>15143.38</v>
      </c>
      <c r="T692" s="26" t="s">
        <v>643</v>
      </c>
      <c r="U692" s="19">
        <v>6.53</v>
      </c>
      <c r="V692" s="297">
        <v>2023</v>
      </c>
      <c r="W692" s="276"/>
    </row>
    <row r="693" spans="1:23" ht="45" x14ac:dyDescent="0.2">
      <c r="A693" s="89">
        <v>91</v>
      </c>
      <c r="B693" s="166" t="s">
        <v>932</v>
      </c>
      <c r="C693" s="14">
        <v>1980</v>
      </c>
      <c r="D693" s="14"/>
      <c r="E693" s="14" t="s">
        <v>520</v>
      </c>
      <c r="F693" s="37">
        <v>5</v>
      </c>
      <c r="G693" s="37">
        <v>6</v>
      </c>
      <c r="H693" s="26">
        <v>4425.2700000000004</v>
      </c>
      <c r="I693" s="26">
        <v>4425.2700000000004</v>
      </c>
      <c r="J693" s="26">
        <v>4273.0600000000004</v>
      </c>
      <c r="K693" s="37">
        <v>203</v>
      </c>
      <c r="L693" s="14" t="s">
        <v>548</v>
      </c>
      <c r="M693" s="26">
        <v>2406040</v>
      </c>
      <c r="N693" s="26"/>
      <c r="O693" s="26"/>
      <c r="P693" s="26"/>
      <c r="Q693" s="26">
        <v>2406040</v>
      </c>
      <c r="R693" s="26">
        <f t="shared" si="49"/>
        <v>543.70467790665873</v>
      </c>
      <c r="S693" s="14">
        <v>15143.38</v>
      </c>
      <c r="T693" s="26" t="s">
        <v>643</v>
      </c>
      <c r="U693" s="19">
        <v>6.53</v>
      </c>
      <c r="V693" s="297">
        <v>2023</v>
      </c>
      <c r="W693" s="276"/>
    </row>
    <row r="694" spans="1:23" ht="45" x14ac:dyDescent="0.2">
      <c r="A694" s="89">
        <v>92</v>
      </c>
      <c r="B694" s="166" t="s">
        <v>933</v>
      </c>
      <c r="C694" s="14">
        <v>1969</v>
      </c>
      <c r="D694" s="14"/>
      <c r="E694" s="14" t="s">
        <v>520</v>
      </c>
      <c r="F694" s="37">
        <v>5</v>
      </c>
      <c r="G694" s="37">
        <v>1</v>
      </c>
      <c r="H694" s="26">
        <v>1868.4</v>
      </c>
      <c r="I694" s="26">
        <v>1868.4</v>
      </c>
      <c r="J694" s="26">
        <v>1654.57</v>
      </c>
      <c r="K694" s="37">
        <v>130</v>
      </c>
      <c r="L694" s="14" t="s">
        <v>548</v>
      </c>
      <c r="M694" s="26">
        <v>992264.00000000012</v>
      </c>
      <c r="N694" s="26"/>
      <c r="O694" s="26"/>
      <c r="P694" s="26"/>
      <c r="Q694" s="26">
        <v>992264.00000000012</v>
      </c>
      <c r="R694" s="26">
        <f t="shared" si="49"/>
        <v>531.07685720402492</v>
      </c>
      <c r="S694" s="14">
        <v>15143.38</v>
      </c>
      <c r="T694" s="26" t="s">
        <v>643</v>
      </c>
      <c r="U694" s="19">
        <v>6.53</v>
      </c>
      <c r="V694" s="297">
        <v>2023</v>
      </c>
      <c r="W694" s="276"/>
    </row>
    <row r="695" spans="1:23" ht="45" x14ac:dyDescent="0.2">
      <c r="A695" s="89">
        <v>93</v>
      </c>
      <c r="B695" s="166" t="s">
        <v>377</v>
      </c>
      <c r="C695" s="14">
        <v>1980</v>
      </c>
      <c r="D695" s="14"/>
      <c r="E695" s="14" t="s">
        <v>520</v>
      </c>
      <c r="F695" s="37">
        <v>5</v>
      </c>
      <c r="G695" s="37">
        <v>2</v>
      </c>
      <c r="H695" s="26">
        <v>1721.4</v>
      </c>
      <c r="I695" s="26">
        <v>1721.4</v>
      </c>
      <c r="J695" s="26">
        <v>1683.4</v>
      </c>
      <c r="K695" s="37">
        <v>81</v>
      </c>
      <c r="L695" s="14" t="s">
        <v>548</v>
      </c>
      <c r="M695" s="26">
        <v>908544</v>
      </c>
      <c r="N695" s="26"/>
      <c r="O695" s="26"/>
      <c r="P695" s="26"/>
      <c r="Q695" s="26">
        <v>908544</v>
      </c>
      <c r="R695" s="26">
        <f t="shared" si="49"/>
        <v>527.79365632624604</v>
      </c>
      <c r="S695" s="14">
        <v>15143.38</v>
      </c>
      <c r="T695" s="26" t="s">
        <v>643</v>
      </c>
      <c r="U695" s="19">
        <v>6.53</v>
      </c>
      <c r="V695" s="297">
        <v>2023</v>
      </c>
      <c r="W695" s="276"/>
    </row>
    <row r="696" spans="1:23" ht="45" x14ac:dyDescent="0.2">
      <c r="A696" s="89">
        <v>94</v>
      </c>
      <c r="B696" s="166" t="s">
        <v>378</v>
      </c>
      <c r="C696" s="14">
        <v>1958</v>
      </c>
      <c r="D696" s="14"/>
      <c r="E696" s="14" t="s">
        <v>520</v>
      </c>
      <c r="F696" s="37">
        <v>3</v>
      </c>
      <c r="G696" s="37">
        <v>3</v>
      </c>
      <c r="H696" s="26">
        <v>1746.24</v>
      </c>
      <c r="I696" s="26">
        <v>1746.24</v>
      </c>
      <c r="J696" s="26">
        <v>1695.95</v>
      </c>
      <c r="K696" s="37">
        <v>71</v>
      </c>
      <c r="L696" s="14" t="s">
        <v>548</v>
      </c>
      <c r="M696" s="26">
        <v>3589560</v>
      </c>
      <c r="N696" s="26"/>
      <c r="O696" s="26"/>
      <c r="P696" s="26"/>
      <c r="Q696" s="26">
        <v>3589560</v>
      </c>
      <c r="R696" s="26">
        <f t="shared" si="49"/>
        <v>2055.5937328202308</v>
      </c>
      <c r="S696" s="14">
        <v>15143.38</v>
      </c>
      <c r="T696" s="26" t="s">
        <v>643</v>
      </c>
      <c r="U696" s="19">
        <v>6.53</v>
      </c>
      <c r="V696" s="297">
        <v>2023</v>
      </c>
      <c r="W696" s="276"/>
    </row>
    <row r="697" spans="1:23" x14ac:dyDescent="0.2">
      <c r="A697" s="89"/>
      <c r="B697" s="108" t="s">
        <v>189</v>
      </c>
      <c r="C697" s="19"/>
      <c r="D697" s="19"/>
      <c r="E697" s="19"/>
      <c r="F697" s="37"/>
      <c r="G697" s="37"/>
      <c r="H697" s="27">
        <f>SUM(H682:H696)</f>
        <v>55596.6</v>
      </c>
      <c r="I697" s="27">
        <f t="shared" ref="I697:Q697" si="50">SUM(I682:I696)</f>
        <v>55596.6</v>
      </c>
      <c r="J697" s="27">
        <f t="shared" si="50"/>
        <v>51342.54</v>
      </c>
      <c r="K697" s="28">
        <f t="shared" si="50"/>
        <v>2108</v>
      </c>
      <c r="L697" s="27"/>
      <c r="M697" s="27">
        <f t="shared" si="50"/>
        <v>41935126.399999999</v>
      </c>
      <c r="N697" s="27"/>
      <c r="O697" s="27"/>
      <c r="P697" s="27"/>
      <c r="Q697" s="27">
        <f t="shared" si="50"/>
        <v>41935126.399999999</v>
      </c>
      <c r="R697" s="27">
        <f t="shared" si="49"/>
        <v>754.27501681757519</v>
      </c>
      <c r="S697" s="20"/>
      <c r="T697" s="18"/>
      <c r="U697" s="311"/>
      <c r="V697" s="297"/>
      <c r="W697" s="293"/>
    </row>
    <row r="698" spans="1:23" ht="15" customHeight="1" x14ac:dyDescent="0.2">
      <c r="A698" s="340" t="s">
        <v>655</v>
      </c>
      <c r="B698" s="340"/>
      <c r="C698" s="340"/>
      <c r="D698" s="340"/>
      <c r="E698" s="340"/>
      <c r="F698" s="340"/>
      <c r="G698" s="340"/>
      <c r="H698" s="340"/>
      <c r="I698" s="340"/>
      <c r="J698" s="340"/>
      <c r="K698" s="340"/>
      <c r="L698" s="340"/>
      <c r="M698" s="340"/>
      <c r="N698" s="340"/>
      <c r="O698" s="340"/>
      <c r="P698" s="340"/>
      <c r="Q698" s="340"/>
      <c r="R698" s="340"/>
      <c r="S698" s="340"/>
      <c r="T698" s="340"/>
      <c r="U698" s="340"/>
      <c r="V698" s="298"/>
      <c r="W698" s="275"/>
    </row>
    <row r="699" spans="1:23" ht="105" x14ac:dyDescent="0.2">
      <c r="A699" s="89">
        <v>95</v>
      </c>
      <c r="B699" s="166" t="s">
        <v>190</v>
      </c>
      <c r="C699" s="21">
        <v>1975</v>
      </c>
      <c r="D699" s="19"/>
      <c r="E699" s="21" t="s">
        <v>553</v>
      </c>
      <c r="F699" s="37">
        <v>5</v>
      </c>
      <c r="G699" s="37">
        <v>4</v>
      </c>
      <c r="H699" s="26">
        <v>2294.3000000000002</v>
      </c>
      <c r="I699" s="26">
        <v>2062.6999999999998</v>
      </c>
      <c r="J699" s="26">
        <v>2009.7</v>
      </c>
      <c r="K699" s="37">
        <v>110</v>
      </c>
      <c r="L699" s="14" t="s">
        <v>249</v>
      </c>
      <c r="M699" s="26">
        <v>6890799</v>
      </c>
      <c r="N699" s="26"/>
      <c r="O699" s="26"/>
      <c r="P699" s="26"/>
      <c r="Q699" s="26">
        <v>6890799</v>
      </c>
      <c r="R699" s="26">
        <f t="shared" ref="R699:R726" si="51">M699/I699</f>
        <v>3340.6695108353133</v>
      </c>
      <c r="S699" s="14">
        <v>15143.38</v>
      </c>
      <c r="T699" s="26" t="s">
        <v>643</v>
      </c>
      <c r="U699" s="19">
        <v>6.53</v>
      </c>
      <c r="V699" s="297">
        <v>2023</v>
      </c>
      <c r="W699" s="276"/>
    </row>
    <row r="700" spans="1:23" ht="105" x14ac:dyDescent="0.2">
      <c r="A700" s="89">
        <v>96</v>
      </c>
      <c r="B700" s="166" t="s">
        <v>191</v>
      </c>
      <c r="C700" s="21">
        <v>1975</v>
      </c>
      <c r="D700" s="19"/>
      <c r="E700" s="21" t="s">
        <v>553</v>
      </c>
      <c r="F700" s="37">
        <v>5</v>
      </c>
      <c r="G700" s="37">
        <v>7</v>
      </c>
      <c r="H700" s="26">
        <v>5774.9</v>
      </c>
      <c r="I700" s="26">
        <v>5245.9</v>
      </c>
      <c r="J700" s="26">
        <v>4892.2</v>
      </c>
      <c r="K700" s="37">
        <v>240</v>
      </c>
      <c r="L700" s="14" t="s">
        <v>250</v>
      </c>
      <c r="M700" s="26">
        <v>16804959</v>
      </c>
      <c r="N700" s="26"/>
      <c r="O700" s="26"/>
      <c r="P700" s="26"/>
      <c r="Q700" s="26">
        <v>16804959</v>
      </c>
      <c r="R700" s="26">
        <f t="shared" si="51"/>
        <v>3203.4463104519723</v>
      </c>
      <c r="S700" s="14">
        <v>15143.38</v>
      </c>
      <c r="T700" s="26" t="s">
        <v>643</v>
      </c>
      <c r="U700" s="19">
        <v>6.53</v>
      </c>
      <c r="V700" s="297">
        <v>2023</v>
      </c>
      <c r="W700" s="276"/>
    </row>
    <row r="701" spans="1:23" ht="30" x14ac:dyDescent="0.2">
      <c r="A701" s="89">
        <v>97</v>
      </c>
      <c r="B701" s="36" t="s">
        <v>192</v>
      </c>
      <c r="C701" s="21">
        <v>1972</v>
      </c>
      <c r="D701" s="19"/>
      <c r="E701" s="21" t="s">
        <v>553</v>
      </c>
      <c r="F701" s="37">
        <v>5</v>
      </c>
      <c r="G701" s="37">
        <v>4</v>
      </c>
      <c r="H701" s="26">
        <v>3922.8</v>
      </c>
      <c r="I701" s="26">
        <v>3649.8</v>
      </c>
      <c r="J701" s="26">
        <v>2981.4</v>
      </c>
      <c r="K701" s="37">
        <v>146</v>
      </c>
      <c r="L701" s="14" t="s">
        <v>530</v>
      </c>
      <c r="M701" s="26">
        <v>2432136</v>
      </c>
      <c r="N701" s="26"/>
      <c r="O701" s="26"/>
      <c r="P701" s="26"/>
      <c r="Q701" s="26">
        <v>2432136</v>
      </c>
      <c r="R701" s="26">
        <f t="shared" si="51"/>
        <v>666.37514384349822</v>
      </c>
      <c r="S701" s="14">
        <v>15143.38</v>
      </c>
      <c r="T701" s="14" t="s">
        <v>433</v>
      </c>
      <c r="U701" s="26">
        <v>2432136</v>
      </c>
      <c r="V701" s="298">
        <v>2023</v>
      </c>
      <c r="W701" s="281"/>
    </row>
    <row r="702" spans="1:23" ht="105" x14ac:dyDescent="0.2">
      <c r="A702" s="89">
        <v>98</v>
      </c>
      <c r="B702" s="36" t="s">
        <v>193</v>
      </c>
      <c r="C702" s="21">
        <v>1973</v>
      </c>
      <c r="D702" s="19"/>
      <c r="E702" s="21" t="s">
        <v>520</v>
      </c>
      <c r="F702" s="37">
        <v>9</v>
      </c>
      <c r="G702" s="37">
        <v>2</v>
      </c>
      <c r="H702" s="26">
        <v>6061</v>
      </c>
      <c r="I702" s="26">
        <v>5686.5</v>
      </c>
      <c r="J702" s="26">
        <v>5020.8999999999996</v>
      </c>
      <c r="K702" s="37">
        <v>344</v>
      </c>
      <c r="L702" s="14" t="s">
        <v>77</v>
      </c>
      <c r="M702" s="26">
        <v>17637510</v>
      </c>
      <c r="N702" s="26"/>
      <c r="O702" s="26"/>
      <c r="P702" s="26"/>
      <c r="Q702" s="26">
        <v>17637510</v>
      </c>
      <c r="R702" s="26">
        <f t="shared" si="51"/>
        <v>3101.646003692957</v>
      </c>
      <c r="S702" s="14">
        <v>15143.38</v>
      </c>
      <c r="T702" s="26" t="s">
        <v>643</v>
      </c>
      <c r="U702" s="19">
        <v>6.53</v>
      </c>
      <c r="V702" s="297">
        <v>2023</v>
      </c>
      <c r="W702" s="276"/>
    </row>
    <row r="703" spans="1:23" ht="105" x14ac:dyDescent="0.2">
      <c r="A703" s="89">
        <v>99</v>
      </c>
      <c r="B703" s="186" t="s">
        <v>194</v>
      </c>
      <c r="C703" s="21">
        <v>1971</v>
      </c>
      <c r="D703" s="19"/>
      <c r="E703" s="21" t="s">
        <v>553</v>
      </c>
      <c r="F703" s="37">
        <v>5</v>
      </c>
      <c r="G703" s="37">
        <v>4</v>
      </c>
      <c r="H703" s="26">
        <v>3760.7</v>
      </c>
      <c r="I703" s="26">
        <v>3530.7</v>
      </c>
      <c r="J703" s="26">
        <v>3039</v>
      </c>
      <c r="K703" s="37">
        <v>208</v>
      </c>
      <c r="L703" s="14" t="s">
        <v>251</v>
      </c>
      <c r="M703" s="26">
        <v>10943637</v>
      </c>
      <c r="N703" s="26"/>
      <c r="O703" s="26"/>
      <c r="P703" s="26"/>
      <c r="Q703" s="26">
        <v>10943637</v>
      </c>
      <c r="R703" s="26">
        <f t="shared" si="51"/>
        <v>3099.5658084799052</v>
      </c>
      <c r="S703" s="14">
        <v>15143.38</v>
      </c>
      <c r="T703" s="26" t="s">
        <v>643</v>
      </c>
      <c r="U703" s="19">
        <v>6.53</v>
      </c>
      <c r="V703" s="297">
        <v>2023</v>
      </c>
      <c r="W703" s="276"/>
    </row>
    <row r="704" spans="1:23" ht="105" x14ac:dyDescent="0.2">
      <c r="A704" s="89">
        <v>100</v>
      </c>
      <c r="B704" s="36" t="s">
        <v>195</v>
      </c>
      <c r="C704" s="21">
        <v>1971</v>
      </c>
      <c r="D704" s="19"/>
      <c r="E704" s="21" t="s">
        <v>553</v>
      </c>
      <c r="F704" s="37">
        <v>5</v>
      </c>
      <c r="G704" s="37">
        <v>4</v>
      </c>
      <c r="H704" s="26">
        <v>3764.9</v>
      </c>
      <c r="I704" s="26">
        <v>3534.5</v>
      </c>
      <c r="J704" s="26">
        <v>3265.3</v>
      </c>
      <c r="K704" s="37">
        <v>195</v>
      </c>
      <c r="L704" s="14" t="s">
        <v>252</v>
      </c>
      <c r="M704" s="26">
        <v>10955859</v>
      </c>
      <c r="N704" s="26"/>
      <c r="O704" s="26"/>
      <c r="P704" s="26"/>
      <c r="Q704" s="26">
        <v>10955859</v>
      </c>
      <c r="R704" s="26">
        <f t="shared" si="51"/>
        <v>3099.6913283349836</v>
      </c>
      <c r="S704" s="14">
        <v>15143.38</v>
      </c>
      <c r="T704" s="26" t="s">
        <v>643</v>
      </c>
      <c r="U704" s="19">
        <v>6.53</v>
      </c>
      <c r="V704" s="297">
        <v>2023</v>
      </c>
      <c r="W704" s="276"/>
    </row>
    <row r="705" spans="1:23" ht="45" x14ac:dyDescent="0.2">
      <c r="A705" s="89">
        <v>101</v>
      </c>
      <c r="B705" s="186" t="s">
        <v>196</v>
      </c>
      <c r="C705" s="21">
        <v>1972</v>
      </c>
      <c r="D705" s="19"/>
      <c r="E705" s="21" t="s">
        <v>553</v>
      </c>
      <c r="F705" s="37">
        <v>5</v>
      </c>
      <c r="G705" s="37">
        <v>4</v>
      </c>
      <c r="H705" s="26">
        <v>3804</v>
      </c>
      <c r="I705" s="26">
        <v>3548</v>
      </c>
      <c r="J705" s="26">
        <v>3065.4</v>
      </c>
      <c r="K705" s="37">
        <v>213</v>
      </c>
      <c r="L705" s="14" t="s">
        <v>555</v>
      </c>
      <c r="M705" s="26">
        <v>7307580</v>
      </c>
      <c r="N705" s="26"/>
      <c r="O705" s="26"/>
      <c r="P705" s="26"/>
      <c r="Q705" s="26">
        <v>7307580</v>
      </c>
      <c r="R705" s="26">
        <f t="shared" si="51"/>
        <v>2059.6335963923339</v>
      </c>
      <c r="S705" s="14">
        <v>15143.38</v>
      </c>
      <c r="T705" s="26" t="s">
        <v>643</v>
      </c>
      <c r="U705" s="19">
        <v>6.53</v>
      </c>
      <c r="V705" s="297">
        <v>2023</v>
      </c>
      <c r="W705" s="276"/>
    </row>
    <row r="706" spans="1:23" ht="45" x14ac:dyDescent="0.2">
      <c r="A706" s="89">
        <v>102</v>
      </c>
      <c r="B706" s="36" t="s">
        <v>197</v>
      </c>
      <c r="C706" s="21">
        <v>1972</v>
      </c>
      <c r="D706" s="19"/>
      <c r="E706" s="21" t="s">
        <v>553</v>
      </c>
      <c r="F706" s="37">
        <v>5</v>
      </c>
      <c r="G706" s="37">
        <v>4</v>
      </c>
      <c r="H706" s="26">
        <v>3563.4</v>
      </c>
      <c r="I706" s="26">
        <v>3297.4</v>
      </c>
      <c r="J706" s="26">
        <v>2668</v>
      </c>
      <c r="K706" s="37">
        <v>154</v>
      </c>
      <c r="L706" s="14" t="s">
        <v>530</v>
      </c>
      <c r="M706" s="26">
        <v>2209308</v>
      </c>
      <c r="N706" s="26"/>
      <c r="O706" s="26"/>
      <c r="P706" s="26"/>
      <c r="Q706" s="26">
        <v>2209308</v>
      </c>
      <c r="R706" s="26">
        <f t="shared" si="51"/>
        <v>670.01516346212168</v>
      </c>
      <c r="S706" s="14">
        <v>15143.38</v>
      </c>
      <c r="T706" s="26" t="s">
        <v>643</v>
      </c>
      <c r="U706" s="19">
        <v>6.53</v>
      </c>
      <c r="V706" s="297">
        <v>2023</v>
      </c>
      <c r="W706" s="276"/>
    </row>
    <row r="707" spans="1:23" ht="45" x14ac:dyDescent="0.2">
      <c r="A707" s="89">
        <v>103</v>
      </c>
      <c r="B707" s="36" t="s">
        <v>198</v>
      </c>
      <c r="C707" s="21">
        <v>1973</v>
      </c>
      <c r="D707" s="19"/>
      <c r="E707" s="21" t="s">
        <v>553</v>
      </c>
      <c r="F707" s="37">
        <v>5</v>
      </c>
      <c r="G707" s="37">
        <v>10</v>
      </c>
      <c r="H707" s="26">
        <v>8976.4</v>
      </c>
      <c r="I707" s="26">
        <v>8281.4</v>
      </c>
      <c r="J707" s="26">
        <v>7050.4</v>
      </c>
      <c r="K707" s="37">
        <v>359</v>
      </c>
      <c r="L707" s="14" t="s">
        <v>530</v>
      </c>
      <c r="M707" s="26">
        <v>5565368</v>
      </c>
      <c r="N707" s="26"/>
      <c r="O707" s="26"/>
      <c r="P707" s="26"/>
      <c r="Q707" s="26">
        <v>5565368</v>
      </c>
      <c r="R707" s="26">
        <f t="shared" si="51"/>
        <v>672.03226507595332</v>
      </c>
      <c r="S707" s="14">
        <v>15143.38</v>
      </c>
      <c r="T707" s="26" t="s">
        <v>643</v>
      </c>
      <c r="U707" s="19">
        <v>6.53</v>
      </c>
      <c r="V707" s="297">
        <v>2023</v>
      </c>
      <c r="W707" s="276"/>
    </row>
    <row r="708" spans="1:23" ht="45" x14ac:dyDescent="0.2">
      <c r="A708" s="89">
        <v>104</v>
      </c>
      <c r="B708" s="36" t="s">
        <v>199</v>
      </c>
      <c r="C708" s="21">
        <v>1973</v>
      </c>
      <c r="D708" s="19"/>
      <c r="E708" s="21" t="s">
        <v>553</v>
      </c>
      <c r="F708" s="37">
        <v>5</v>
      </c>
      <c r="G708" s="37">
        <v>4</v>
      </c>
      <c r="H708" s="26">
        <v>3539.4</v>
      </c>
      <c r="I708" s="26">
        <v>3263.4</v>
      </c>
      <c r="J708" s="26">
        <v>2792.2</v>
      </c>
      <c r="K708" s="37">
        <v>153</v>
      </c>
      <c r="L708" s="14" t="s">
        <v>530</v>
      </c>
      <c r="M708" s="26">
        <v>2194428</v>
      </c>
      <c r="N708" s="26"/>
      <c r="O708" s="26"/>
      <c r="P708" s="26"/>
      <c r="Q708" s="26">
        <v>2194428</v>
      </c>
      <c r="R708" s="26">
        <f t="shared" si="51"/>
        <v>672.43610957896669</v>
      </c>
      <c r="S708" s="14">
        <v>15143.38</v>
      </c>
      <c r="T708" s="26" t="s">
        <v>643</v>
      </c>
      <c r="U708" s="19">
        <v>6.53</v>
      </c>
      <c r="V708" s="297">
        <v>2023</v>
      </c>
      <c r="W708" s="276"/>
    </row>
    <row r="709" spans="1:23" ht="90" x14ac:dyDescent="0.2">
      <c r="A709" s="89">
        <v>105</v>
      </c>
      <c r="B709" s="186" t="s">
        <v>52</v>
      </c>
      <c r="C709" s="21">
        <v>1972</v>
      </c>
      <c r="D709" s="19"/>
      <c r="E709" s="21" t="s">
        <v>520</v>
      </c>
      <c r="F709" s="37">
        <v>9</v>
      </c>
      <c r="G709" s="37">
        <v>1</v>
      </c>
      <c r="H709" s="26">
        <v>2634.3</v>
      </c>
      <c r="I709" s="26">
        <v>2364.3000000000002</v>
      </c>
      <c r="J709" s="26">
        <v>2331.6999999999998</v>
      </c>
      <c r="K709" s="37">
        <v>98</v>
      </c>
      <c r="L709" s="14" t="s">
        <v>253</v>
      </c>
      <c r="M709" s="26">
        <v>6691122</v>
      </c>
      <c r="N709" s="26"/>
      <c r="O709" s="26"/>
      <c r="P709" s="26"/>
      <c r="Q709" s="26">
        <v>6691122</v>
      </c>
      <c r="R709" s="26">
        <f t="shared" si="51"/>
        <v>2830.0647125999235</v>
      </c>
      <c r="S709" s="14">
        <v>15143.38</v>
      </c>
      <c r="T709" s="26" t="s">
        <v>643</v>
      </c>
      <c r="U709" s="19">
        <v>6.53</v>
      </c>
      <c r="V709" s="297">
        <v>2023</v>
      </c>
      <c r="W709" s="276"/>
    </row>
    <row r="710" spans="1:23" ht="45" x14ac:dyDescent="0.2">
      <c r="A710" s="89">
        <v>106</v>
      </c>
      <c r="B710" s="36" t="s">
        <v>805</v>
      </c>
      <c r="C710" s="21">
        <v>1971</v>
      </c>
      <c r="D710" s="19"/>
      <c r="E710" s="21" t="s">
        <v>520</v>
      </c>
      <c r="F710" s="37">
        <v>5</v>
      </c>
      <c r="G710" s="37">
        <v>2</v>
      </c>
      <c r="H710" s="26">
        <v>3960.5</v>
      </c>
      <c r="I710" s="26">
        <v>3842.5</v>
      </c>
      <c r="J710" s="26">
        <v>3315.3</v>
      </c>
      <c r="K710" s="37">
        <v>187</v>
      </c>
      <c r="L710" s="14" t="s">
        <v>555</v>
      </c>
      <c r="M710" s="26">
        <v>7343510</v>
      </c>
      <c r="N710" s="26"/>
      <c r="O710" s="26"/>
      <c r="P710" s="26"/>
      <c r="Q710" s="26">
        <v>7343510</v>
      </c>
      <c r="R710" s="26">
        <f t="shared" si="51"/>
        <v>1911.128171763175</v>
      </c>
      <c r="S710" s="14">
        <v>15143.38</v>
      </c>
      <c r="T710" s="26" t="s">
        <v>643</v>
      </c>
      <c r="U710" s="19">
        <v>6.53</v>
      </c>
      <c r="V710" s="297">
        <v>2023</v>
      </c>
      <c r="W710" s="276"/>
    </row>
    <row r="711" spans="1:23" ht="105" x14ac:dyDescent="0.2">
      <c r="A711" s="89">
        <v>107</v>
      </c>
      <c r="B711" s="36" t="s">
        <v>806</v>
      </c>
      <c r="C711" s="21">
        <v>1973</v>
      </c>
      <c r="D711" s="19"/>
      <c r="E711" s="21" t="s">
        <v>553</v>
      </c>
      <c r="F711" s="37">
        <v>5</v>
      </c>
      <c r="G711" s="37">
        <v>4</v>
      </c>
      <c r="H711" s="26">
        <v>2865.5</v>
      </c>
      <c r="I711" s="26">
        <v>2580.5</v>
      </c>
      <c r="J711" s="26">
        <v>2466</v>
      </c>
      <c r="K711" s="37">
        <v>133</v>
      </c>
      <c r="L711" s="14" t="s">
        <v>265</v>
      </c>
      <c r="M711" s="26">
        <v>8338605</v>
      </c>
      <c r="N711" s="26"/>
      <c r="O711" s="26"/>
      <c r="P711" s="26"/>
      <c r="Q711" s="26">
        <v>8338605</v>
      </c>
      <c r="R711" s="26">
        <f t="shared" si="51"/>
        <v>3231.391203255183</v>
      </c>
      <c r="S711" s="14">
        <v>15143.38</v>
      </c>
      <c r="T711" s="26" t="s">
        <v>643</v>
      </c>
      <c r="U711" s="19">
        <v>6.53</v>
      </c>
      <c r="V711" s="297">
        <v>2023</v>
      </c>
      <c r="W711" s="276"/>
    </row>
    <row r="712" spans="1:23" ht="105" x14ac:dyDescent="0.2">
      <c r="A712" s="89">
        <v>108</v>
      </c>
      <c r="B712" s="186" t="s">
        <v>807</v>
      </c>
      <c r="C712" s="21">
        <v>1973</v>
      </c>
      <c r="D712" s="19"/>
      <c r="E712" s="21" t="s">
        <v>553</v>
      </c>
      <c r="F712" s="37">
        <v>5</v>
      </c>
      <c r="G712" s="37">
        <v>6</v>
      </c>
      <c r="H712" s="26">
        <v>3363.3</v>
      </c>
      <c r="I712" s="26">
        <v>3017.6</v>
      </c>
      <c r="J712" s="26">
        <v>2881.5</v>
      </c>
      <c r="K712" s="37">
        <v>162</v>
      </c>
      <c r="L712" s="14" t="s">
        <v>82</v>
      </c>
      <c r="M712" s="26">
        <v>9787203</v>
      </c>
      <c r="N712" s="26"/>
      <c r="O712" s="26"/>
      <c r="P712" s="26"/>
      <c r="Q712" s="26">
        <v>9787203</v>
      </c>
      <c r="R712" s="26">
        <f t="shared" si="51"/>
        <v>3243.3732104984092</v>
      </c>
      <c r="S712" s="14">
        <v>15143.38</v>
      </c>
      <c r="T712" s="26" t="s">
        <v>643</v>
      </c>
      <c r="U712" s="19">
        <v>6.53</v>
      </c>
      <c r="V712" s="297">
        <v>2023</v>
      </c>
      <c r="W712" s="276"/>
    </row>
    <row r="713" spans="1:23" ht="105" x14ac:dyDescent="0.2">
      <c r="A713" s="89">
        <v>109</v>
      </c>
      <c r="B713" s="36" t="s">
        <v>808</v>
      </c>
      <c r="C713" s="21">
        <v>1972</v>
      </c>
      <c r="D713" s="19"/>
      <c r="E713" s="21" t="s">
        <v>553</v>
      </c>
      <c r="F713" s="37">
        <v>5</v>
      </c>
      <c r="G713" s="37">
        <v>4</v>
      </c>
      <c r="H713" s="26">
        <v>3853.47</v>
      </c>
      <c r="I713" s="26">
        <v>3515.47</v>
      </c>
      <c r="J713" s="26">
        <v>3165.17</v>
      </c>
      <c r="K713" s="37">
        <v>136</v>
      </c>
      <c r="L713" s="14" t="s">
        <v>266</v>
      </c>
      <c r="M713" s="26">
        <v>11213597.700000001</v>
      </c>
      <c r="N713" s="26"/>
      <c r="O713" s="26"/>
      <c r="P713" s="26"/>
      <c r="Q713" s="26">
        <v>11213597.700000001</v>
      </c>
      <c r="R713" s="26">
        <f t="shared" si="51"/>
        <v>3189.7862021294454</v>
      </c>
      <c r="S713" s="14">
        <v>15143.38</v>
      </c>
      <c r="T713" s="26" t="s">
        <v>643</v>
      </c>
      <c r="U713" s="19">
        <v>6.53</v>
      </c>
      <c r="V713" s="297">
        <v>2023</v>
      </c>
      <c r="W713" s="276"/>
    </row>
    <row r="714" spans="1:23" ht="120" x14ac:dyDescent="0.2">
      <c r="A714" s="89">
        <v>110</v>
      </c>
      <c r="B714" s="36" t="s">
        <v>809</v>
      </c>
      <c r="C714" s="21">
        <v>1973</v>
      </c>
      <c r="D714" s="19"/>
      <c r="E714" s="21" t="s">
        <v>553</v>
      </c>
      <c r="F714" s="37">
        <v>5</v>
      </c>
      <c r="G714" s="37">
        <v>4</v>
      </c>
      <c r="H714" s="26">
        <v>2295.4</v>
      </c>
      <c r="I714" s="26">
        <v>2087.4</v>
      </c>
      <c r="J714" s="26">
        <v>2033.8</v>
      </c>
      <c r="K714" s="37">
        <v>100</v>
      </c>
      <c r="L714" s="14" t="s">
        <v>267</v>
      </c>
      <c r="M714" s="26">
        <v>6916422</v>
      </c>
      <c r="N714" s="26"/>
      <c r="O714" s="26"/>
      <c r="P714" s="26"/>
      <c r="Q714" s="26">
        <v>6916422</v>
      </c>
      <c r="R714" s="26">
        <f t="shared" si="51"/>
        <v>3313.4147743604481</v>
      </c>
      <c r="S714" s="14">
        <v>15143.38</v>
      </c>
      <c r="T714" s="26" t="s">
        <v>643</v>
      </c>
      <c r="U714" s="19">
        <v>6.53</v>
      </c>
      <c r="V714" s="297">
        <v>2023</v>
      </c>
      <c r="W714" s="276"/>
    </row>
    <row r="715" spans="1:23" ht="105" x14ac:dyDescent="0.2">
      <c r="A715" s="89">
        <v>111</v>
      </c>
      <c r="B715" s="185" t="s">
        <v>810</v>
      </c>
      <c r="C715" s="21">
        <v>1972</v>
      </c>
      <c r="D715" s="19"/>
      <c r="E715" s="21" t="s">
        <v>553</v>
      </c>
      <c r="F715" s="37">
        <v>5</v>
      </c>
      <c r="G715" s="37">
        <v>6</v>
      </c>
      <c r="H715" s="26">
        <v>3365.2</v>
      </c>
      <c r="I715" s="26">
        <v>3022.2</v>
      </c>
      <c r="J715" s="26">
        <v>2747.4</v>
      </c>
      <c r="K715" s="37">
        <v>166</v>
      </c>
      <c r="L715" s="14" t="s">
        <v>430</v>
      </c>
      <c r="M715" s="210">
        <v>9792732</v>
      </c>
      <c r="N715" s="26"/>
      <c r="O715" s="26"/>
      <c r="P715" s="26"/>
      <c r="Q715" s="210">
        <v>9792732</v>
      </c>
      <c r="R715" s="26">
        <f t="shared" si="51"/>
        <v>3240.266031367878</v>
      </c>
      <c r="S715" s="14">
        <v>15143.38</v>
      </c>
      <c r="T715" s="26" t="s">
        <v>643</v>
      </c>
      <c r="U715" s="19">
        <v>6.53</v>
      </c>
      <c r="V715" s="297">
        <v>2023</v>
      </c>
      <c r="W715" s="276"/>
    </row>
    <row r="716" spans="1:23" ht="82.5" customHeight="1" x14ac:dyDescent="0.2">
      <c r="A716" s="89">
        <v>112</v>
      </c>
      <c r="B716" s="185" t="s">
        <v>811</v>
      </c>
      <c r="C716" s="21">
        <v>1971</v>
      </c>
      <c r="D716" s="19"/>
      <c r="E716" s="21" t="s">
        <v>520</v>
      </c>
      <c r="F716" s="37">
        <v>5</v>
      </c>
      <c r="G716" s="37">
        <v>4</v>
      </c>
      <c r="H716" s="26">
        <v>4290</v>
      </c>
      <c r="I716" s="26">
        <v>4026</v>
      </c>
      <c r="J716" s="26">
        <v>3963.5</v>
      </c>
      <c r="K716" s="37">
        <v>138</v>
      </c>
      <c r="L716" s="14" t="s">
        <v>66</v>
      </c>
      <c r="M716" s="210">
        <v>9523800</v>
      </c>
      <c r="N716" s="26"/>
      <c r="O716" s="26"/>
      <c r="P716" s="26"/>
      <c r="Q716" s="210">
        <v>9523800</v>
      </c>
      <c r="R716" s="26">
        <f t="shared" si="51"/>
        <v>2365.5737704918033</v>
      </c>
      <c r="S716" s="14">
        <v>15143.38</v>
      </c>
      <c r="T716" s="26" t="s">
        <v>643</v>
      </c>
      <c r="U716" s="19">
        <v>6.53</v>
      </c>
      <c r="V716" s="297">
        <v>2023</v>
      </c>
      <c r="W716" s="276"/>
    </row>
    <row r="717" spans="1:23" ht="105" x14ac:dyDescent="0.2">
      <c r="A717" s="89">
        <v>113</v>
      </c>
      <c r="B717" s="185" t="s">
        <v>812</v>
      </c>
      <c r="C717" s="21">
        <v>1972</v>
      </c>
      <c r="D717" s="19"/>
      <c r="E717" s="21" t="s">
        <v>520</v>
      </c>
      <c r="F717" s="37">
        <v>5</v>
      </c>
      <c r="G717" s="37">
        <v>1</v>
      </c>
      <c r="H717" s="26">
        <v>3952.9</v>
      </c>
      <c r="I717" s="26">
        <v>3752.9</v>
      </c>
      <c r="J717" s="26">
        <v>3364.6</v>
      </c>
      <c r="K717" s="37">
        <v>260</v>
      </c>
      <c r="L717" s="14" t="s">
        <v>1026</v>
      </c>
      <c r="M717" s="210">
        <v>11502939</v>
      </c>
      <c r="N717" s="26"/>
      <c r="O717" s="26"/>
      <c r="P717" s="26"/>
      <c r="Q717" s="210">
        <v>11502939</v>
      </c>
      <c r="R717" s="26">
        <f t="shared" si="51"/>
        <v>3065.0800714114416</v>
      </c>
      <c r="S717" s="14">
        <v>15143.38</v>
      </c>
      <c r="T717" s="26" t="s">
        <v>643</v>
      </c>
      <c r="U717" s="19">
        <v>6.53</v>
      </c>
      <c r="V717" s="297">
        <v>2023</v>
      </c>
      <c r="W717" s="276"/>
    </row>
    <row r="718" spans="1:23" ht="113.25" customHeight="1" x14ac:dyDescent="0.2">
      <c r="A718" s="89">
        <v>114</v>
      </c>
      <c r="B718" s="204" t="s">
        <v>813</v>
      </c>
      <c r="C718" s="21">
        <v>1972</v>
      </c>
      <c r="D718" s="19"/>
      <c r="E718" s="21" t="s">
        <v>553</v>
      </c>
      <c r="F718" s="37">
        <v>5</v>
      </c>
      <c r="G718" s="37">
        <v>4</v>
      </c>
      <c r="H718" s="26">
        <v>4380.78</v>
      </c>
      <c r="I718" s="26">
        <v>3957.78</v>
      </c>
      <c r="J718" s="26">
        <v>3721.2</v>
      </c>
      <c r="K718" s="37">
        <v>193</v>
      </c>
      <c r="L718" s="14" t="s">
        <v>251</v>
      </c>
      <c r="M718" s="210">
        <v>12748069.799999999</v>
      </c>
      <c r="N718" s="26"/>
      <c r="O718" s="26"/>
      <c r="P718" s="26"/>
      <c r="Q718" s="210">
        <v>12748069.799999999</v>
      </c>
      <c r="R718" s="26">
        <f t="shared" si="51"/>
        <v>3221.0152661340444</v>
      </c>
      <c r="S718" s="14">
        <v>15143.38</v>
      </c>
      <c r="T718" s="26" t="s">
        <v>643</v>
      </c>
      <c r="U718" s="19">
        <v>6.53</v>
      </c>
      <c r="V718" s="297">
        <v>2023</v>
      </c>
      <c r="W718" s="276"/>
    </row>
    <row r="719" spans="1:23" ht="183.75" customHeight="1" x14ac:dyDescent="0.2">
      <c r="A719" s="89">
        <v>115</v>
      </c>
      <c r="B719" s="185" t="s">
        <v>814</v>
      </c>
      <c r="C719" s="21">
        <v>1972</v>
      </c>
      <c r="D719" s="19"/>
      <c r="E719" s="21" t="s">
        <v>520</v>
      </c>
      <c r="F719" s="37">
        <v>9</v>
      </c>
      <c r="G719" s="37">
        <v>3</v>
      </c>
      <c r="H719" s="26">
        <v>7982.7</v>
      </c>
      <c r="I719" s="26">
        <v>7172.7</v>
      </c>
      <c r="J719" s="26">
        <v>6855.8</v>
      </c>
      <c r="K719" s="37">
        <v>331</v>
      </c>
      <c r="L719" s="14" t="s">
        <v>262</v>
      </c>
      <c r="M719" s="210">
        <v>21886611</v>
      </c>
      <c r="N719" s="26"/>
      <c r="O719" s="26"/>
      <c r="P719" s="26"/>
      <c r="Q719" s="210">
        <v>21886611</v>
      </c>
      <c r="R719" s="26">
        <f t="shared" si="51"/>
        <v>3051.3768873645909</v>
      </c>
      <c r="S719" s="14">
        <v>15143.38</v>
      </c>
      <c r="T719" s="26" t="s">
        <v>643</v>
      </c>
      <c r="U719" s="19">
        <v>6.53</v>
      </c>
      <c r="V719" s="297">
        <v>2023</v>
      </c>
      <c r="W719" s="276"/>
    </row>
    <row r="720" spans="1:23" ht="105" x14ac:dyDescent="0.2">
      <c r="A720" s="89">
        <v>116</v>
      </c>
      <c r="B720" s="185" t="s">
        <v>815</v>
      </c>
      <c r="C720" s="21">
        <v>1973</v>
      </c>
      <c r="D720" s="19"/>
      <c r="E720" s="21" t="s">
        <v>520</v>
      </c>
      <c r="F720" s="37">
        <v>5</v>
      </c>
      <c r="G720" s="37">
        <v>4</v>
      </c>
      <c r="H720" s="26">
        <v>4410.7</v>
      </c>
      <c r="I720" s="26">
        <v>4145.7</v>
      </c>
      <c r="J720" s="26">
        <v>4018.2</v>
      </c>
      <c r="K720" s="37">
        <v>136</v>
      </c>
      <c r="L720" s="14" t="s">
        <v>73</v>
      </c>
      <c r="M720" s="210">
        <v>12835137</v>
      </c>
      <c r="N720" s="26"/>
      <c r="O720" s="26"/>
      <c r="P720" s="26"/>
      <c r="Q720" s="210">
        <v>12835137</v>
      </c>
      <c r="R720" s="26">
        <f t="shared" si="51"/>
        <v>3096.0120124466316</v>
      </c>
      <c r="S720" s="14">
        <v>15143.38</v>
      </c>
      <c r="T720" s="26" t="s">
        <v>643</v>
      </c>
      <c r="U720" s="19">
        <v>6.53</v>
      </c>
      <c r="V720" s="297">
        <v>2023</v>
      </c>
      <c r="W720" s="276"/>
    </row>
    <row r="721" spans="1:23" ht="45" x14ac:dyDescent="0.2">
      <c r="A721" s="89">
        <v>117</v>
      </c>
      <c r="B721" s="185" t="s">
        <v>816</v>
      </c>
      <c r="C721" s="21">
        <v>1973</v>
      </c>
      <c r="D721" s="19"/>
      <c r="E721" s="21" t="s">
        <v>520</v>
      </c>
      <c r="F721" s="37">
        <v>9</v>
      </c>
      <c r="G721" s="37">
        <v>2</v>
      </c>
      <c r="H721" s="26">
        <v>4281.2</v>
      </c>
      <c r="I721" s="26">
        <v>4151</v>
      </c>
      <c r="J721" s="26">
        <v>3661.4</v>
      </c>
      <c r="K721" s="37">
        <v>362</v>
      </c>
      <c r="L721" s="14" t="s">
        <v>530</v>
      </c>
      <c r="M721" s="210">
        <v>2654344</v>
      </c>
      <c r="N721" s="26"/>
      <c r="O721" s="26"/>
      <c r="P721" s="26"/>
      <c r="Q721" s="210">
        <v>2654344</v>
      </c>
      <c r="R721" s="26">
        <f t="shared" si="51"/>
        <v>639.44688026981453</v>
      </c>
      <c r="S721" s="14">
        <v>15143.38</v>
      </c>
      <c r="T721" s="26" t="s">
        <v>643</v>
      </c>
      <c r="U721" s="19">
        <v>6.53</v>
      </c>
      <c r="V721" s="297">
        <v>2023</v>
      </c>
      <c r="W721" s="276"/>
    </row>
    <row r="722" spans="1:23" ht="30" x14ac:dyDescent="0.2">
      <c r="A722" s="89">
        <v>118</v>
      </c>
      <c r="B722" s="185" t="s">
        <v>817</v>
      </c>
      <c r="C722" s="21">
        <v>1972</v>
      </c>
      <c r="D722" s="19"/>
      <c r="E722" s="21" t="s">
        <v>553</v>
      </c>
      <c r="F722" s="37">
        <v>5</v>
      </c>
      <c r="G722" s="37">
        <v>4</v>
      </c>
      <c r="H722" s="26">
        <v>3748</v>
      </c>
      <c r="I722" s="26">
        <v>3844</v>
      </c>
      <c r="J722" s="26">
        <v>3070.6</v>
      </c>
      <c r="K722" s="37">
        <v>216</v>
      </c>
      <c r="L722" s="14" t="s">
        <v>530</v>
      </c>
      <c r="M722" s="210">
        <v>2323760</v>
      </c>
      <c r="N722" s="26"/>
      <c r="O722" s="26"/>
      <c r="P722" s="26"/>
      <c r="Q722" s="210">
        <v>2323760</v>
      </c>
      <c r="R722" s="26">
        <f t="shared" si="51"/>
        <v>604.51612903225805</v>
      </c>
      <c r="S722" s="14">
        <v>15143.38</v>
      </c>
      <c r="T722" s="19" t="s">
        <v>433</v>
      </c>
      <c r="U722" s="19">
        <v>6.53</v>
      </c>
      <c r="V722" s="297">
        <v>2023</v>
      </c>
      <c r="W722" s="276"/>
    </row>
    <row r="723" spans="1:23" ht="45" x14ac:dyDescent="0.2">
      <c r="A723" s="89">
        <v>119</v>
      </c>
      <c r="B723" s="185" t="s">
        <v>818</v>
      </c>
      <c r="C723" s="21">
        <v>1972</v>
      </c>
      <c r="D723" s="19"/>
      <c r="E723" s="21" t="s">
        <v>553</v>
      </c>
      <c r="F723" s="37">
        <v>5</v>
      </c>
      <c r="G723" s="37">
        <v>6</v>
      </c>
      <c r="H723" s="26">
        <v>5454.2</v>
      </c>
      <c r="I723" s="26">
        <v>5041.2</v>
      </c>
      <c r="J723" s="26">
        <v>4277.8</v>
      </c>
      <c r="K723" s="37">
        <v>216</v>
      </c>
      <c r="L723" s="14" t="s">
        <v>530</v>
      </c>
      <c r="M723" s="210">
        <v>3381604</v>
      </c>
      <c r="N723" s="26"/>
      <c r="O723" s="26"/>
      <c r="P723" s="26"/>
      <c r="Q723" s="210">
        <v>3381604</v>
      </c>
      <c r="R723" s="26">
        <f t="shared" si="51"/>
        <v>670.79346187415695</v>
      </c>
      <c r="S723" s="14">
        <v>15143.38</v>
      </c>
      <c r="T723" s="26" t="s">
        <v>643</v>
      </c>
      <c r="U723" s="19">
        <v>6.53</v>
      </c>
      <c r="V723" s="297">
        <v>2023</v>
      </c>
      <c r="W723" s="276"/>
    </row>
    <row r="724" spans="1:23" ht="45" x14ac:dyDescent="0.2">
      <c r="A724" s="89">
        <v>120</v>
      </c>
      <c r="B724" s="185" t="s">
        <v>819</v>
      </c>
      <c r="C724" s="21">
        <v>1971</v>
      </c>
      <c r="D724" s="19"/>
      <c r="E724" s="21" t="s">
        <v>553</v>
      </c>
      <c r="F724" s="37">
        <v>5</v>
      </c>
      <c r="G724" s="37">
        <v>8</v>
      </c>
      <c r="H724" s="26">
        <v>8378.61</v>
      </c>
      <c r="I724" s="26">
        <v>7678.61</v>
      </c>
      <c r="J724" s="26">
        <v>6132.21</v>
      </c>
      <c r="K724" s="37">
        <v>413</v>
      </c>
      <c r="L724" s="14" t="s">
        <v>530</v>
      </c>
      <c r="M724" s="210">
        <v>5194738.2</v>
      </c>
      <c r="N724" s="26"/>
      <c r="O724" s="26"/>
      <c r="P724" s="26"/>
      <c r="Q724" s="210">
        <v>5194738.2</v>
      </c>
      <c r="R724" s="26">
        <f t="shared" si="51"/>
        <v>676.52064631489293</v>
      </c>
      <c r="S724" s="14">
        <v>15143.38</v>
      </c>
      <c r="T724" s="26" t="s">
        <v>643</v>
      </c>
      <c r="U724" s="19">
        <v>6.53</v>
      </c>
      <c r="V724" s="297">
        <v>2023</v>
      </c>
      <c r="W724" s="276"/>
    </row>
    <row r="725" spans="1:23" ht="45" x14ac:dyDescent="0.2">
      <c r="A725" s="89">
        <v>121</v>
      </c>
      <c r="B725" s="185" t="s">
        <v>820</v>
      </c>
      <c r="C725" s="21">
        <v>1973</v>
      </c>
      <c r="D725" s="19"/>
      <c r="E725" s="21" t="s">
        <v>553</v>
      </c>
      <c r="F725" s="37">
        <v>5</v>
      </c>
      <c r="G725" s="37">
        <v>3</v>
      </c>
      <c r="H725" s="26">
        <v>1796.2</v>
      </c>
      <c r="I725" s="26">
        <v>1604.2</v>
      </c>
      <c r="J725" s="26">
        <v>1491.6</v>
      </c>
      <c r="K725" s="37">
        <v>82</v>
      </c>
      <c r="L725" s="14" t="s">
        <v>530</v>
      </c>
      <c r="M725" s="210">
        <v>1113644</v>
      </c>
      <c r="N725" s="26"/>
      <c r="O725" s="26"/>
      <c r="P725" s="26"/>
      <c r="Q725" s="210">
        <v>1113644</v>
      </c>
      <c r="R725" s="26">
        <f t="shared" si="51"/>
        <v>694.20521132028421</v>
      </c>
      <c r="S725" s="14">
        <v>15143.38</v>
      </c>
      <c r="T725" s="26" t="s">
        <v>643</v>
      </c>
      <c r="U725" s="19">
        <v>6.53</v>
      </c>
      <c r="V725" s="297">
        <v>2023</v>
      </c>
      <c r="W725" s="276"/>
    </row>
    <row r="726" spans="1:23" ht="45" x14ac:dyDescent="0.2">
      <c r="A726" s="89">
        <v>122</v>
      </c>
      <c r="B726" s="185" t="s">
        <v>821</v>
      </c>
      <c r="C726" s="21">
        <v>1968</v>
      </c>
      <c r="D726" s="19"/>
      <c r="E726" s="21" t="s">
        <v>553</v>
      </c>
      <c r="F726" s="37">
        <v>5</v>
      </c>
      <c r="G726" s="37">
        <v>4</v>
      </c>
      <c r="H726" s="26">
        <v>3860.6</v>
      </c>
      <c r="I726" s="26">
        <v>3513.6</v>
      </c>
      <c r="J726" s="26">
        <v>3241.5</v>
      </c>
      <c r="K726" s="37">
        <v>191</v>
      </c>
      <c r="L726" s="14" t="s">
        <v>606</v>
      </c>
      <c r="M726" s="210">
        <v>6176960</v>
      </c>
      <c r="N726" s="26"/>
      <c r="O726" s="26"/>
      <c r="P726" s="26"/>
      <c r="Q726" s="210">
        <v>6176960</v>
      </c>
      <c r="R726" s="26">
        <f t="shared" si="51"/>
        <v>1758.0145719489983</v>
      </c>
      <c r="S726" s="14">
        <v>15143.38</v>
      </c>
      <c r="T726" s="26" t="s">
        <v>643</v>
      </c>
      <c r="U726" s="19">
        <v>6.53</v>
      </c>
      <c r="V726" s="297">
        <v>2023</v>
      </c>
      <c r="W726" s="276"/>
    </row>
    <row r="727" spans="1:23" x14ac:dyDescent="0.2">
      <c r="A727" s="89"/>
      <c r="B727" s="108" t="s">
        <v>407</v>
      </c>
      <c r="C727" s="14"/>
      <c r="D727" s="14"/>
      <c r="E727" s="14"/>
      <c r="F727" s="37"/>
      <c r="G727" s="37"/>
      <c r="H727" s="27">
        <f>SUM(H699:H726)</f>
        <v>120335.36</v>
      </c>
      <c r="I727" s="27">
        <f>SUM(I699:I726)</f>
        <v>111417.95999999999</v>
      </c>
      <c r="J727" s="27">
        <f>SUM(J699:J726)</f>
        <v>99523.780000000013</v>
      </c>
      <c r="K727" s="28">
        <f>SUM(K699:K726)</f>
        <v>5642</v>
      </c>
      <c r="L727" s="27"/>
      <c r="M727" s="27">
        <f>SUM(M699:M726)</f>
        <v>232366382.69999999</v>
      </c>
      <c r="N727" s="27"/>
      <c r="O727" s="27"/>
      <c r="P727" s="27"/>
      <c r="Q727" s="27">
        <f>SUM(Q699:Q726)</f>
        <v>232366382.69999999</v>
      </c>
      <c r="R727" s="20">
        <f>M727/I727</f>
        <v>2085.5379393052972</v>
      </c>
      <c r="S727" s="19"/>
      <c r="T727" s="18"/>
      <c r="U727" s="311"/>
      <c r="V727" s="297"/>
      <c r="W727" s="293"/>
    </row>
    <row r="728" spans="1:23" ht="15" customHeight="1" x14ac:dyDescent="0.2">
      <c r="A728" s="340" t="s">
        <v>618</v>
      </c>
      <c r="B728" s="340"/>
      <c r="C728" s="340"/>
      <c r="D728" s="340"/>
      <c r="E728" s="340"/>
      <c r="F728" s="340"/>
      <c r="G728" s="340"/>
      <c r="H728" s="340"/>
      <c r="I728" s="340"/>
      <c r="J728" s="340"/>
      <c r="K728" s="340"/>
      <c r="L728" s="340"/>
      <c r="M728" s="340"/>
      <c r="N728" s="340"/>
      <c r="O728" s="340"/>
      <c r="P728" s="340"/>
      <c r="Q728" s="340"/>
      <c r="R728" s="340"/>
      <c r="S728" s="340"/>
      <c r="T728" s="340"/>
      <c r="U728" s="340"/>
      <c r="V728" s="300"/>
      <c r="W728" s="275"/>
    </row>
    <row r="729" spans="1:23" ht="60" x14ac:dyDescent="0.2">
      <c r="A729" s="89">
        <v>123</v>
      </c>
      <c r="B729" s="60" t="s">
        <v>200</v>
      </c>
      <c r="C729" s="160">
        <v>1992</v>
      </c>
      <c r="D729" s="160"/>
      <c r="E729" s="160" t="s">
        <v>520</v>
      </c>
      <c r="F729" s="162">
        <v>5</v>
      </c>
      <c r="G729" s="162">
        <v>4</v>
      </c>
      <c r="H729" s="33">
        <v>3486.4</v>
      </c>
      <c r="I729" s="33">
        <v>3006.2</v>
      </c>
      <c r="J729" s="33">
        <v>3006.2</v>
      </c>
      <c r="K729" s="160">
        <v>218</v>
      </c>
      <c r="L729" s="160" t="s">
        <v>1054</v>
      </c>
      <c r="M729" s="33">
        <v>5590036</v>
      </c>
      <c r="N729" s="230"/>
      <c r="O729" s="230"/>
      <c r="P729" s="230"/>
      <c r="Q729" s="33">
        <v>5590036</v>
      </c>
      <c r="R729" s="26">
        <f t="shared" ref="R729:R737" si="52">M729/I729</f>
        <v>1859.5023617856432</v>
      </c>
      <c r="S729" s="14">
        <v>15143.38</v>
      </c>
      <c r="T729" s="19" t="s">
        <v>433</v>
      </c>
      <c r="U729" s="19">
        <v>6.53</v>
      </c>
      <c r="V729" s="297">
        <v>2023</v>
      </c>
      <c r="W729" s="276"/>
    </row>
    <row r="730" spans="1:23" ht="45" x14ac:dyDescent="0.2">
      <c r="A730" s="89">
        <v>124</v>
      </c>
      <c r="B730" s="60" t="s">
        <v>1045</v>
      </c>
      <c r="C730" s="160">
        <v>1961</v>
      </c>
      <c r="D730" s="160">
        <v>2008</v>
      </c>
      <c r="E730" s="160" t="s">
        <v>520</v>
      </c>
      <c r="F730" s="162">
        <v>3</v>
      </c>
      <c r="G730" s="162">
        <v>4</v>
      </c>
      <c r="H730" s="33">
        <v>1992.74</v>
      </c>
      <c r="I730" s="162">
        <v>1538.76</v>
      </c>
      <c r="J730" s="33">
        <v>1538.76</v>
      </c>
      <c r="K730" s="160">
        <v>47</v>
      </c>
      <c r="L730" s="160" t="s">
        <v>569</v>
      </c>
      <c r="M730" s="33">
        <v>917700</v>
      </c>
      <c r="N730" s="230"/>
      <c r="O730" s="230"/>
      <c r="P730" s="230"/>
      <c r="Q730" s="33">
        <v>917700</v>
      </c>
      <c r="R730" s="26">
        <f t="shared" si="52"/>
        <v>596.38930047570773</v>
      </c>
      <c r="S730" s="14">
        <v>15143.38</v>
      </c>
      <c r="T730" s="160" t="s">
        <v>643</v>
      </c>
      <c r="U730" s="19">
        <v>6.53</v>
      </c>
      <c r="V730" s="297">
        <v>2023</v>
      </c>
      <c r="W730" s="276"/>
    </row>
    <row r="731" spans="1:23" ht="45" x14ac:dyDescent="0.2">
      <c r="A731" s="89">
        <v>125</v>
      </c>
      <c r="B731" s="60" t="s">
        <v>1046</v>
      </c>
      <c r="C731" s="160">
        <v>1957</v>
      </c>
      <c r="D731" s="160">
        <v>2008</v>
      </c>
      <c r="E731" s="160" t="s">
        <v>520</v>
      </c>
      <c r="F731" s="162">
        <v>3</v>
      </c>
      <c r="G731" s="162">
        <v>3</v>
      </c>
      <c r="H731" s="33">
        <v>1142.49</v>
      </c>
      <c r="I731" s="33">
        <v>692.39</v>
      </c>
      <c r="J731" s="33">
        <v>692.39</v>
      </c>
      <c r="K731" s="160">
        <v>34</v>
      </c>
      <c r="L731" s="160" t="s">
        <v>548</v>
      </c>
      <c r="M731" s="33">
        <v>2227420</v>
      </c>
      <c r="N731" s="230"/>
      <c r="O731" s="230"/>
      <c r="P731" s="230"/>
      <c r="Q731" s="33">
        <v>2227420</v>
      </c>
      <c r="R731" s="26">
        <f t="shared" si="52"/>
        <v>3217.0019786536491</v>
      </c>
      <c r="S731" s="14">
        <v>15143.38</v>
      </c>
      <c r="T731" s="160" t="s">
        <v>643</v>
      </c>
      <c r="U731" s="19">
        <v>6.53</v>
      </c>
      <c r="V731" s="297">
        <v>2023</v>
      </c>
      <c r="W731" s="276"/>
    </row>
    <row r="732" spans="1:23" ht="45" x14ac:dyDescent="0.2">
      <c r="A732" s="89">
        <v>126</v>
      </c>
      <c r="B732" s="60" t="s">
        <v>1047</v>
      </c>
      <c r="C732" s="160">
        <v>1957</v>
      </c>
      <c r="D732" s="160">
        <v>2008</v>
      </c>
      <c r="E732" s="160" t="s">
        <v>520</v>
      </c>
      <c r="F732" s="162">
        <v>3</v>
      </c>
      <c r="G732" s="162">
        <v>3</v>
      </c>
      <c r="H732" s="33">
        <v>1252.0999999999999</v>
      </c>
      <c r="I732" s="33">
        <v>748.49</v>
      </c>
      <c r="J732" s="33">
        <v>748.49</v>
      </c>
      <c r="K732" s="160">
        <v>33</v>
      </c>
      <c r="L732" s="160" t="s">
        <v>593</v>
      </c>
      <c r="M732" s="33">
        <v>243830</v>
      </c>
      <c r="N732" s="230"/>
      <c r="O732" s="230"/>
      <c r="P732" s="230"/>
      <c r="Q732" s="33">
        <v>243830</v>
      </c>
      <c r="R732" s="26">
        <f t="shared" si="52"/>
        <v>325.7625352376117</v>
      </c>
      <c r="S732" s="14">
        <v>15143.38</v>
      </c>
      <c r="T732" s="160" t="s">
        <v>643</v>
      </c>
      <c r="U732" s="19">
        <v>6.53</v>
      </c>
      <c r="V732" s="297">
        <v>2023</v>
      </c>
      <c r="W732" s="276"/>
    </row>
    <row r="733" spans="1:23" ht="45" x14ac:dyDescent="0.2">
      <c r="A733" s="89">
        <v>127</v>
      </c>
      <c r="B733" s="60" t="s">
        <v>1048</v>
      </c>
      <c r="C733" s="160">
        <v>1982</v>
      </c>
      <c r="D733" s="160"/>
      <c r="E733" s="160" t="s">
        <v>520</v>
      </c>
      <c r="F733" s="162">
        <v>3</v>
      </c>
      <c r="G733" s="162">
        <v>2</v>
      </c>
      <c r="H733" s="33">
        <v>1378.07</v>
      </c>
      <c r="I733" s="33">
        <v>1270.8699999999999</v>
      </c>
      <c r="J733" s="33">
        <v>1270.8699999999999</v>
      </c>
      <c r="K733" s="160">
        <v>53</v>
      </c>
      <c r="L733" s="160" t="s">
        <v>606</v>
      </c>
      <c r="M733" s="33">
        <v>2710326</v>
      </c>
      <c r="N733" s="230"/>
      <c r="O733" s="230"/>
      <c r="P733" s="230"/>
      <c r="Q733" s="33">
        <v>2710326</v>
      </c>
      <c r="R733" s="26">
        <f t="shared" si="52"/>
        <v>2132.6540086712253</v>
      </c>
      <c r="S733" s="14">
        <v>15143.38</v>
      </c>
      <c r="T733" s="160" t="s">
        <v>643</v>
      </c>
      <c r="U733" s="19">
        <v>6.53</v>
      </c>
      <c r="V733" s="297">
        <v>2023</v>
      </c>
      <c r="W733" s="276"/>
    </row>
    <row r="734" spans="1:23" ht="45" x14ac:dyDescent="0.2">
      <c r="A734" s="89">
        <v>128</v>
      </c>
      <c r="B734" s="60" t="s">
        <v>201</v>
      </c>
      <c r="C734" s="160">
        <v>1981</v>
      </c>
      <c r="D734" s="160"/>
      <c r="E734" s="160" t="s">
        <v>520</v>
      </c>
      <c r="F734" s="162">
        <v>2</v>
      </c>
      <c r="G734" s="162">
        <v>3</v>
      </c>
      <c r="H734" s="33">
        <v>1033.32</v>
      </c>
      <c r="I734" s="33">
        <v>916.62</v>
      </c>
      <c r="J734" s="33">
        <v>916.62</v>
      </c>
      <c r="K734" s="160">
        <v>39</v>
      </c>
      <c r="L734" s="160" t="s">
        <v>548</v>
      </c>
      <c r="M734" s="33">
        <v>1834681</v>
      </c>
      <c r="N734" s="230"/>
      <c r="O734" s="230"/>
      <c r="P734" s="230"/>
      <c r="Q734" s="33">
        <v>1834681</v>
      </c>
      <c r="R734" s="26">
        <f t="shared" si="52"/>
        <v>2001.5720800331653</v>
      </c>
      <c r="S734" s="14">
        <v>15143.38</v>
      </c>
      <c r="T734" s="160" t="s">
        <v>643</v>
      </c>
      <c r="U734" s="19">
        <v>6.53</v>
      </c>
      <c r="V734" s="297">
        <v>2023</v>
      </c>
      <c r="W734" s="276"/>
    </row>
    <row r="735" spans="1:23" ht="45" x14ac:dyDescent="0.2">
      <c r="A735" s="89">
        <v>129</v>
      </c>
      <c r="B735" s="60" t="s">
        <v>1050</v>
      </c>
      <c r="C735" s="160">
        <v>1979</v>
      </c>
      <c r="D735" s="160"/>
      <c r="E735" s="160" t="s">
        <v>520</v>
      </c>
      <c r="F735" s="162">
        <v>5</v>
      </c>
      <c r="G735" s="162">
        <v>4</v>
      </c>
      <c r="H735" s="33">
        <v>3589.34</v>
      </c>
      <c r="I735" s="33">
        <v>3138.88</v>
      </c>
      <c r="J735" s="33">
        <v>3138.88</v>
      </c>
      <c r="K735" s="160">
        <v>118</v>
      </c>
      <c r="L735" s="160" t="s">
        <v>606</v>
      </c>
      <c r="M735" s="33">
        <v>5742080</v>
      </c>
      <c r="N735" s="230"/>
      <c r="O735" s="230"/>
      <c r="P735" s="230"/>
      <c r="Q735" s="33">
        <v>5742080</v>
      </c>
      <c r="R735" s="26">
        <f t="shared" si="52"/>
        <v>1829.3404016719339</v>
      </c>
      <c r="S735" s="14">
        <v>15143.38</v>
      </c>
      <c r="T735" s="160" t="s">
        <v>643</v>
      </c>
      <c r="U735" s="19">
        <v>6.53</v>
      </c>
      <c r="V735" s="297">
        <v>2023</v>
      </c>
      <c r="W735" s="276"/>
    </row>
    <row r="736" spans="1:23" ht="45" x14ac:dyDescent="0.2">
      <c r="A736" s="89">
        <v>130</v>
      </c>
      <c r="B736" s="60" t="s">
        <v>1051</v>
      </c>
      <c r="C736" s="160">
        <v>1979</v>
      </c>
      <c r="D736" s="160"/>
      <c r="E736" s="160" t="s">
        <v>520</v>
      </c>
      <c r="F736" s="162">
        <v>5</v>
      </c>
      <c r="G736" s="162">
        <v>6</v>
      </c>
      <c r="H736" s="33">
        <v>4886.3100000000004</v>
      </c>
      <c r="I736" s="33">
        <v>4242.71</v>
      </c>
      <c r="J736" s="33">
        <v>4242.71</v>
      </c>
      <c r="K736" s="160">
        <v>157</v>
      </c>
      <c r="L736" s="160" t="s">
        <v>617</v>
      </c>
      <c r="M736" s="33">
        <v>2021805.8</v>
      </c>
      <c r="N736" s="230"/>
      <c r="O736" s="230"/>
      <c r="P736" s="230"/>
      <c r="Q736" s="33">
        <v>2021805.8</v>
      </c>
      <c r="R736" s="26">
        <f t="shared" si="52"/>
        <v>476.53641186882913</v>
      </c>
      <c r="S736" s="14">
        <v>15143.38</v>
      </c>
      <c r="T736" s="160" t="s">
        <v>643</v>
      </c>
      <c r="U736" s="19">
        <v>6.53</v>
      </c>
      <c r="V736" s="297">
        <v>2023</v>
      </c>
      <c r="W736" s="276"/>
    </row>
    <row r="737" spans="1:23" ht="45" x14ac:dyDescent="0.2">
      <c r="A737" s="89">
        <v>131</v>
      </c>
      <c r="B737" s="60" t="s">
        <v>202</v>
      </c>
      <c r="C737" s="160">
        <v>1970</v>
      </c>
      <c r="D737" s="160">
        <v>2008</v>
      </c>
      <c r="E737" s="160" t="s">
        <v>553</v>
      </c>
      <c r="F737" s="162">
        <v>5</v>
      </c>
      <c r="G737" s="162">
        <v>4</v>
      </c>
      <c r="H737" s="33">
        <v>3118.76</v>
      </c>
      <c r="I737" s="33">
        <v>2582.13</v>
      </c>
      <c r="J737" s="33">
        <v>2582.13</v>
      </c>
      <c r="K737" s="160">
        <v>89</v>
      </c>
      <c r="L737" s="160" t="s">
        <v>530</v>
      </c>
      <c r="M737" s="33">
        <v>1933160</v>
      </c>
      <c r="N737" s="230"/>
      <c r="O737" s="230"/>
      <c r="P737" s="230"/>
      <c r="Q737" s="33">
        <v>1933160</v>
      </c>
      <c r="R737" s="26">
        <f t="shared" si="52"/>
        <v>748.66873472675661</v>
      </c>
      <c r="S737" s="14">
        <v>15143.38</v>
      </c>
      <c r="T737" s="160" t="s">
        <v>643</v>
      </c>
      <c r="U737" s="19">
        <v>6.53</v>
      </c>
      <c r="V737" s="297">
        <v>2023</v>
      </c>
      <c r="W737" s="276"/>
    </row>
    <row r="738" spans="1:23" x14ac:dyDescent="0.2">
      <c r="A738" s="89"/>
      <c r="B738" s="228" t="s">
        <v>671</v>
      </c>
      <c r="C738" s="60"/>
      <c r="D738" s="60"/>
      <c r="E738" s="60"/>
      <c r="F738" s="328"/>
      <c r="G738" s="328"/>
      <c r="H738" s="183">
        <f>SUM(H729:H737)</f>
        <v>21879.53</v>
      </c>
      <c r="I738" s="183">
        <f>SUM(I729:I737)</f>
        <v>18137.05</v>
      </c>
      <c r="J738" s="183">
        <f>SUM(J729:J737)</f>
        <v>18137.05</v>
      </c>
      <c r="K738" s="184">
        <f>SUM(K729:K737)</f>
        <v>788</v>
      </c>
      <c r="L738" s="183"/>
      <c r="M738" s="183">
        <f>SUM(M729:M737)</f>
        <v>23221038.800000001</v>
      </c>
      <c r="N738" s="183"/>
      <c r="O738" s="183"/>
      <c r="P738" s="183"/>
      <c r="Q738" s="183">
        <f>SUM(Q729:Q737)</f>
        <v>23221038.800000001</v>
      </c>
      <c r="R738" s="183">
        <f>M738/I738</f>
        <v>1280.3095762541318</v>
      </c>
      <c r="S738" s="60"/>
      <c r="T738" s="60"/>
      <c r="U738" s="60"/>
      <c r="V738" s="297"/>
      <c r="W738" s="294"/>
    </row>
    <row r="739" spans="1:23" ht="15" customHeight="1" x14ac:dyDescent="0.2">
      <c r="A739" s="340" t="s">
        <v>656</v>
      </c>
      <c r="B739" s="340"/>
      <c r="C739" s="340"/>
      <c r="D739" s="340"/>
      <c r="E739" s="340"/>
      <c r="F739" s="340"/>
      <c r="G739" s="340"/>
      <c r="H739" s="340"/>
      <c r="I739" s="340"/>
      <c r="J739" s="340"/>
      <c r="K739" s="340"/>
      <c r="L739" s="340"/>
      <c r="M739" s="340"/>
      <c r="N739" s="340"/>
      <c r="O739" s="340"/>
      <c r="P739" s="340"/>
      <c r="Q739" s="340"/>
      <c r="R739" s="340"/>
      <c r="S739" s="340"/>
      <c r="T739" s="340"/>
      <c r="U739" s="340"/>
      <c r="V739" s="300"/>
      <c r="W739" s="275"/>
    </row>
    <row r="740" spans="1:23" ht="105" x14ac:dyDescent="0.2">
      <c r="A740" s="89">
        <v>132</v>
      </c>
      <c r="B740" s="60" t="s">
        <v>203</v>
      </c>
      <c r="C740" s="14">
        <v>1976</v>
      </c>
      <c r="D740" s="14"/>
      <c r="E740" s="19" t="s">
        <v>553</v>
      </c>
      <c r="F740" s="37">
        <v>9</v>
      </c>
      <c r="G740" s="37">
        <v>2</v>
      </c>
      <c r="H740" s="26">
        <v>4478.2</v>
      </c>
      <c r="I740" s="26">
        <v>3954.4</v>
      </c>
      <c r="J740" s="26">
        <v>3435.5</v>
      </c>
      <c r="K740" s="37">
        <v>197</v>
      </c>
      <c r="L740" s="14" t="s">
        <v>1134</v>
      </c>
      <c r="M740" s="26">
        <v>11507304</v>
      </c>
      <c r="N740" s="26"/>
      <c r="O740" s="26"/>
      <c r="P740" s="26"/>
      <c r="Q740" s="26">
        <v>11507304</v>
      </c>
      <c r="R740" s="26">
        <f t="shared" ref="R740:R798" si="53">M740/I740</f>
        <v>2910</v>
      </c>
      <c r="S740" s="14">
        <v>15143.38</v>
      </c>
      <c r="T740" s="14" t="s">
        <v>643</v>
      </c>
      <c r="U740" s="19">
        <v>6.53</v>
      </c>
      <c r="V740" s="297">
        <v>2023</v>
      </c>
      <c r="W740" s="276"/>
    </row>
    <row r="741" spans="1:23" ht="45" x14ac:dyDescent="0.2">
      <c r="A741" s="89">
        <v>133</v>
      </c>
      <c r="B741" s="60" t="s">
        <v>204</v>
      </c>
      <c r="C741" s="14">
        <v>1977</v>
      </c>
      <c r="D741" s="14"/>
      <c r="E741" s="19" t="s">
        <v>520</v>
      </c>
      <c r="F741" s="37">
        <v>5</v>
      </c>
      <c r="G741" s="37">
        <v>4</v>
      </c>
      <c r="H741" s="26">
        <v>4414.3</v>
      </c>
      <c r="I741" s="26">
        <v>4093.1</v>
      </c>
      <c r="J741" s="26">
        <v>4042</v>
      </c>
      <c r="K741" s="37">
        <v>132</v>
      </c>
      <c r="L741" s="14" t="s">
        <v>548</v>
      </c>
      <c r="M741" s="26">
        <v>4465470</v>
      </c>
      <c r="N741" s="26"/>
      <c r="O741" s="26"/>
      <c r="P741" s="26"/>
      <c r="Q741" s="26">
        <v>4465470</v>
      </c>
      <c r="R741" s="26">
        <f t="shared" si="53"/>
        <v>1090.9750555813443</v>
      </c>
      <c r="S741" s="14">
        <v>15143.38</v>
      </c>
      <c r="T741" s="14" t="s">
        <v>643</v>
      </c>
      <c r="U741" s="19">
        <v>6.53</v>
      </c>
      <c r="V741" s="297">
        <v>2023</v>
      </c>
      <c r="W741" s="276"/>
    </row>
    <row r="742" spans="1:23" ht="105" x14ac:dyDescent="0.2">
      <c r="A742" s="89">
        <v>134</v>
      </c>
      <c r="B742" s="60" t="s">
        <v>205</v>
      </c>
      <c r="C742" s="14">
        <v>1991</v>
      </c>
      <c r="D742" s="14"/>
      <c r="E742" s="19" t="s">
        <v>466</v>
      </c>
      <c r="F742" s="37">
        <v>9</v>
      </c>
      <c r="G742" s="37">
        <v>2</v>
      </c>
      <c r="H742" s="26">
        <v>5834.56</v>
      </c>
      <c r="I742" s="26">
        <v>4952.5600000000004</v>
      </c>
      <c r="J742" s="26">
        <v>4828.66</v>
      </c>
      <c r="K742" s="37">
        <v>222</v>
      </c>
      <c r="L742" s="14" t="s">
        <v>1135</v>
      </c>
      <c r="M742" s="26">
        <v>15650089.600000001</v>
      </c>
      <c r="N742" s="26"/>
      <c r="O742" s="26"/>
      <c r="P742" s="26"/>
      <c r="Q742" s="26">
        <v>15650089.600000001</v>
      </c>
      <c r="R742" s="26">
        <f t="shared" si="53"/>
        <v>3160</v>
      </c>
      <c r="S742" s="14">
        <v>15143.38</v>
      </c>
      <c r="T742" s="14" t="s">
        <v>643</v>
      </c>
      <c r="U742" s="19">
        <v>6.53</v>
      </c>
      <c r="V742" s="297">
        <v>2023</v>
      </c>
      <c r="W742" s="276"/>
    </row>
    <row r="743" spans="1:23" ht="75" x14ac:dyDescent="0.2">
      <c r="A743" s="89">
        <v>135</v>
      </c>
      <c r="B743" s="60" t="s">
        <v>539</v>
      </c>
      <c r="C743" s="14">
        <v>1960</v>
      </c>
      <c r="D743" s="14"/>
      <c r="E743" s="19" t="s">
        <v>520</v>
      </c>
      <c r="F743" s="37">
        <v>3</v>
      </c>
      <c r="G743" s="37">
        <v>2</v>
      </c>
      <c r="H743" s="26">
        <v>767.5</v>
      </c>
      <c r="I743" s="26">
        <v>716.5</v>
      </c>
      <c r="J743" s="26">
        <v>639.9</v>
      </c>
      <c r="K743" s="37">
        <v>44</v>
      </c>
      <c r="L743" s="14" t="s">
        <v>1136</v>
      </c>
      <c r="M743" s="26">
        <v>1038925</v>
      </c>
      <c r="N743" s="26"/>
      <c r="O743" s="26"/>
      <c r="P743" s="26"/>
      <c r="Q743" s="26">
        <v>1038925</v>
      </c>
      <c r="R743" s="26">
        <f t="shared" si="53"/>
        <v>1450</v>
      </c>
      <c r="S743" s="14">
        <v>15143.38</v>
      </c>
      <c r="T743" s="14" t="s">
        <v>643</v>
      </c>
      <c r="U743" s="19">
        <v>6.53</v>
      </c>
      <c r="V743" s="297">
        <v>2023</v>
      </c>
      <c r="W743" s="276"/>
    </row>
    <row r="744" spans="1:23" ht="90" x14ac:dyDescent="0.2">
      <c r="A744" s="89">
        <v>136</v>
      </c>
      <c r="B744" s="60" t="s">
        <v>1105</v>
      </c>
      <c r="C744" s="14">
        <v>1993</v>
      </c>
      <c r="D744" s="14"/>
      <c r="E744" s="19" t="s">
        <v>520</v>
      </c>
      <c r="F744" s="37" t="s">
        <v>747</v>
      </c>
      <c r="G744" s="37">
        <v>4</v>
      </c>
      <c r="H744" s="26">
        <v>19641.099999999999</v>
      </c>
      <c r="I744" s="26">
        <v>15294.6</v>
      </c>
      <c r="J744" s="26">
        <v>14887.3</v>
      </c>
      <c r="K744" s="37">
        <v>599</v>
      </c>
      <c r="L744" s="14" t="s">
        <v>1137</v>
      </c>
      <c r="M744" s="26">
        <v>48346514</v>
      </c>
      <c r="N744" s="26"/>
      <c r="O744" s="26"/>
      <c r="P744" s="26"/>
      <c r="Q744" s="26">
        <v>48346514</v>
      </c>
      <c r="R744" s="26">
        <f t="shared" si="53"/>
        <v>3161.0185294156108</v>
      </c>
      <c r="S744" s="14">
        <v>15143.38</v>
      </c>
      <c r="T744" s="14" t="s">
        <v>643</v>
      </c>
      <c r="U744" s="19">
        <v>6.53</v>
      </c>
      <c r="V744" s="297">
        <v>2023</v>
      </c>
      <c r="W744" s="276"/>
    </row>
    <row r="745" spans="1:23" ht="90" x14ac:dyDescent="0.2">
      <c r="A745" s="89">
        <v>137</v>
      </c>
      <c r="B745" s="60" t="s">
        <v>206</v>
      </c>
      <c r="C745" s="14">
        <v>1968</v>
      </c>
      <c r="D745" s="14"/>
      <c r="E745" s="19" t="s">
        <v>553</v>
      </c>
      <c r="F745" s="37">
        <v>5</v>
      </c>
      <c r="G745" s="37">
        <v>3</v>
      </c>
      <c r="H745" s="26">
        <v>2796.9</v>
      </c>
      <c r="I745" s="26">
        <v>2586.9</v>
      </c>
      <c r="J745" s="26">
        <v>2332.6</v>
      </c>
      <c r="K745" s="37">
        <v>153</v>
      </c>
      <c r="L745" s="14" t="s">
        <v>1138</v>
      </c>
      <c r="M745" s="26">
        <v>7890045</v>
      </c>
      <c r="N745" s="26"/>
      <c r="O745" s="26"/>
      <c r="P745" s="26"/>
      <c r="Q745" s="26">
        <v>7890045</v>
      </c>
      <c r="R745" s="26">
        <f t="shared" si="53"/>
        <v>3050</v>
      </c>
      <c r="S745" s="14">
        <v>15143.38</v>
      </c>
      <c r="T745" s="14" t="s">
        <v>643</v>
      </c>
      <c r="U745" s="19">
        <v>6.53</v>
      </c>
      <c r="V745" s="297">
        <v>2023</v>
      </c>
      <c r="W745" s="276"/>
    </row>
    <row r="746" spans="1:23" ht="90" x14ac:dyDescent="0.2">
      <c r="A746" s="89">
        <v>138</v>
      </c>
      <c r="B746" s="60" t="s">
        <v>207</v>
      </c>
      <c r="C746" s="14">
        <v>1968</v>
      </c>
      <c r="D746" s="14"/>
      <c r="E746" s="19" t="s">
        <v>553</v>
      </c>
      <c r="F746" s="37" t="s">
        <v>610</v>
      </c>
      <c r="G746" s="37">
        <v>4</v>
      </c>
      <c r="H746" s="26">
        <v>4140.6000000000004</v>
      </c>
      <c r="I746" s="26">
        <v>3850.6</v>
      </c>
      <c r="J746" s="26">
        <v>3305.4</v>
      </c>
      <c r="K746" s="37">
        <v>213</v>
      </c>
      <c r="L746" s="14" t="s">
        <v>1139</v>
      </c>
      <c r="M746" s="26">
        <v>11744330</v>
      </c>
      <c r="N746" s="26"/>
      <c r="O746" s="26"/>
      <c r="P746" s="26"/>
      <c r="Q746" s="26">
        <v>11744330</v>
      </c>
      <c r="R746" s="26">
        <f t="shared" si="53"/>
        <v>3050</v>
      </c>
      <c r="S746" s="14">
        <v>15143.38</v>
      </c>
      <c r="T746" s="14" t="s">
        <v>643</v>
      </c>
      <c r="U746" s="19">
        <v>6.53</v>
      </c>
      <c r="V746" s="297">
        <v>2023</v>
      </c>
      <c r="W746" s="276"/>
    </row>
    <row r="747" spans="1:23" ht="45" x14ac:dyDescent="0.2">
      <c r="A747" s="89">
        <v>139</v>
      </c>
      <c r="B747" s="60" t="s">
        <v>208</v>
      </c>
      <c r="C747" s="14">
        <v>1969</v>
      </c>
      <c r="D747" s="14"/>
      <c r="E747" s="19" t="s">
        <v>520</v>
      </c>
      <c r="F747" s="37" t="s">
        <v>610</v>
      </c>
      <c r="G747" s="37">
        <v>1</v>
      </c>
      <c r="H747" s="26">
        <v>2246.98</v>
      </c>
      <c r="I747" s="26">
        <v>1967.68</v>
      </c>
      <c r="J747" s="26">
        <v>1797.18</v>
      </c>
      <c r="K747" s="37">
        <v>158</v>
      </c>
      <c r="L747" s="14" t="s">
        <v>914</v>
      </c>
      <c r="M747" s="26">
        <v>3876329.6</v>
      </c>
      <c r="N747" s="26"/>
      <c r="O747" s="26"/>
      <c r="P747" s="26"/>
      <c r="Q747" s="26">
        <v>3876329.6</v>
      </c>
      <c r="R747" s="26">
        <f t="shared" si="53"/>
        <v>1970</v>
      </c>
      <c r="S747" s="14">
        <v>15143.38</v>
      </c>
      <c r="T747" s="14" t="s">
        <v>643</v>
      </c>
      <c r="U747" s="19">
        <v>6.53</v>
      </c>
      <c r="V747" s="297">
        <v>2023</v>
      </c>
      <c r="W747" s="276"/>
    </row>
    <row r="748" spans="1:23" ht="105" x14ac:dyDescent="0.2">
      <c r="A748" s="89">
        <v>140</v>
      </c>
      <c r="B748" s="60" t="s">
        <v>209</v>
      </c>
      <c r="C748" s="14">
        <v>1995</v>
      </c>
      <c r="D748" s="14"/>
      <c r="E748" s="19" t="s">
        <v>520</v>
      </c>
      <c r="F748" s="37" t="s">
        <v>1109</v>
      </c>
      <c r="G748" s="37">
        <v>9</v>
      </c>
      <c r="H748" s="26">
        <v>22562.9</v>
      </c>
      <c r="I748" s="26">
        <v>20176.3</v>
      </c>
      <c r="J748" s="26">
        <v>17162.8</v>
      </c>
      <c r="K748" s="37">
        <v>804</v>
      </c>
      <c r="L748" s="14" t="s">
        <v>1140</v>
      </c>
      <c r="M748" s="26">
        <v>63757108</v>
      </c>
      <c r="N748" s="26"/>
      <c r="O748" s="26"/>
      <c r="P748" s="26"/>
      <c r="Q748" s="26">
        <v>63757108</v>
      </c>
      <c r="R748" s="26">
        <f t="shared" si="53"/>
        <v>3160</v>
      </c>
      <c r="S748" s="14">
        <v>15143.38</v>
      </c>
      <c r="T748" s="14" t="s">
        <v>433</v>
      </c>
      <c r="U748" s="26">
        <v>63757108</v>
      </c>
      <c r="V748" s="297">
        <v>2023</v>
      </c>
      <c r="W748" s="281"/>
    </row>
    <row r="749" spans="1:23" ht="45" x14ac:dyDescent="0.2">
      <c r="A749" s="89">
        <v>141</v>
      </c>
      <c r="B749" s="60" t="s">
        <v>210</v>
      </c>
      <c r="C749" s="14">
        <v>1978</v>
      </c>
      <c r="D749" s="14"/>
      <c r="E749" s="19" t="s">
        <v>553</v>
      </c>
      <c r="F749" s="37">
        <v>9</v>
      </c>
      <c r="G749" s="37">
        <v>2</v>
      </c>
      <c r="H749" s="26">
        <v>4407.2</v>
      </c>
      <c r="I749" s="26">
        <v>3881.2</v>
      </c>
      <c r="J749" s="26">
        <v>3652.6</v>
      </c>
      <c r="K749" s="37">
        <v>196</v>
      </c>
      <c r="L749" s="14" t="s">
        <v>64</v>
      </c>
      <c r="M749" s="26">
        <v>8616264</v>
      </c>
      <c r="N749" s="26"/>
      <c r="O749" s="26"/>
      <c r="P749" s="26"/>
      <c r="Q749" s="26">
        <v>8616264</v>
      </c>
      <c r="R749" s="26">
        <f t="shared" si="53"/>
        <v>2220</v>
      </c>
      <c r="S749" s="14">
        <v>15143.38</v>
      </c>
      <c r="T749" s="14" t="s">
        <v>643</v>
      </c>
      <c r="U749" s="19">
        <v>6.53</v>
      </c>
      <c r="V749" s="297">
        <v>2023</v>
      </c>
      <c r="W749" s="276"/>
    </row>
    <row r="750" spans="1:23" ht="105" x14ac:dyDescent="0.2">
      <c r="A750" s="89">
        <v>142</v>
      </c>
      <c r="B750" s="60" t="s">
        <v>211</v>
      </c>
      <c r="C750" s="14">
        <v>1977</v>
      </c>
      <c r="D750" s="14"/>
      <c r="E750" s="19" t="s">
        <v>553</v>
      </c>
      <c r="F750" s="37">
        <v>9</v>
      </c>
      <c r="G750" s="37">
        <v>4</v>
      </c>
      <c r="H750" s="26">
        <v>8758.9</v>
      </c>
      <c r="I750" s="26">
        <v>7709.3</v>
      </c>
      <c r="J750" s="26">
        <v>7008.4</v>
      </c>
      <c r="K750" s="37">
        <v>390</v>
      </c>
      <c r="L750" s="14" t="s">
        <v>65</v>
      </c>
      <c r="M750" s="26">
        <v>22434063</v>
      </c>
      <c r="N750" s="26"/>
      <c r="O750" s="26"/>
      <c r="P750" s="26"/>
      <c r="Q750" s="26">
        <v>22434063</v>
      </c>
      <c r="R750" s="26">
        <f t="shared" si="53"/>
        <v>2910</v>
      </c>
      <c r="S750" s="14">
        <v>15143.38</v>
      </c>
      <c r="T750" s="14" t="s">
        <v>643</v>
      </c>
      <c r="U750" s="19">
        <v>6.53</v>
      </c>
      <c r="V750" s="297">
        <v>2023</v>
      </c>
      <c r="W750" s="276"/>
    </row>
    <row r="751" spans="1:23" ht="45" x14ac:dyDescent="0.2">
      <c r="A751" s="89">
        <v>143</v>
      </c>
      <c r="B751" s="60" t="s">
        <v>212</v>
      </c>
      <c r="C751" s="14">
        <v>1979</v>
      </c>
      <c r="D751" s="14"/>
      <c r="E751" s="19" t="s">
        <v>553</v>
      </c>
      <c r="F751" s="37" t="s">
        <v>610</v>
      </c>
      <c r="G751" s="37">
        <v>7</v>
      </c>
      <c r="H751" s="26">
        <v>6050.6</v>
      </c>
      <c r="I751" s="26">
        <v>5426.1</v>
      </c>
      <c r="J751" s="26">
        <v>5108.8</v>
      </c>
      <c r="K751" s="37">
        <v>235</v>
      </c>
      <c r="L751" s="14" t="s">
        <v>606</v>
      </c>
      <c r="M751" s="26">
        <v>8681760</v>
      </c>
      <c r="N751" s="26"/>
      <c r="O751" s="26"/>
      <c r="P751" s="26"/>
      <c r="Q751" s="26">
        <v>8681760</v>
      </c>
      <c r="R751" s="26">
        <f t="shared" si="53"/>
        <v>1600</v>
      </c>
      <c r="S751" s="14">
        <v>15143.38</v>
      </c>
      <c r="T751" s="14" t="s">
        <v>643</v>
      </c>
      <c r="U751" s="19">
        <v>6.53</v>
      </c>
      <c r="V751" s="297">
        <v>2023</v>
      </c>
      <c r="W751" s="276"/>
    </row>
    <row r="752" spans="1:23" ht="45" x14ac:dyDescent="0.2">
      <c r="A752" s="89">
        <v>144</v>
      </c>
      <c r="B752" s="60" t="s">
        <v>1112</v>
      </c>
      <c r="C752" s="14">
        <v>1969</v>
      </c>
      <c r="D752" s="14"/>
      <c r="E752" s="19" t="s">
        <v>553</v>
      </c>
      <c r="F752" s="37" t="s">
        <v>610</v>
      </c>
      <c r="G752" s="37">
        <v>6</v>
      </c>
      <c r="H752" s="26">
        <v>6214.79</v>
      </c>
      <c r="I752" s="26">
        <v>5684.99</v>
      </c>
      <c r="J752" s="26">
        <v>5360.67</v>
      </c>
      <c r="K752" s="37">
        <v>314</v>
      </c>
      <c r="L752" s="14" t="s">
        <v>558</v>
      </c>
      <c r="M752" s="26">
        <v>15700424</v>
      </c>
      <c r="N752" s="26"/>
      <c r="O752" s="26"/>
      <c r="P752" s="26"/>
      <c r="Q752" s="26">
        <v>15700424</v>
      </c>
      <c r="R752" s="26">
        <f t="shared" si="53"/>
        <v>2761.7329142179669</v>
      </c>
      <c r="S752" s="14">
        <v>15143.38</v>
      </c>
      <c r="T752" s="14" t="s">
        <v>643</v>
      </c>
      <c r="U752" s="19">
        <v>6.53</v>
      </c>
      <c r="V752" s="297">
        <v>2023</v>
      </c>
      <c r="W752" s="276"/>
    </row>
    <row r="753" spans="1:23" ht="75" x14ac:dyDescent="0.2">
      <c r="A753" s="89">
        <v>145</v>
      </c>
      <c r="B753" s="60" t="s">
        <v>1113</v>
      </c>
      <c r="C753" s="14">
        <v>1970</v>
      </c>
      <c r="D753" s="14"/>
      <c r="E753" s="14" t="s">
        <v>553</v>
      </c>
      <c r="F753" s="37" t="s">
        <v>610</v>
      </c>
      <c r="G753" s="37">
        <v>6</v>
      </c>
      <c r="H753" s="26">
        <v>5629.5</v>
      </c>
      <c r="I753" s="26">
        <v>5108.3999999999996</v>
      </c>
      <c r="J753" s="26">
        <v>4668</v>
      </c>
      <c r="K753" s="37">
        <v>273</v>
      </c>
      <c r="L753" s="14" t="s">
        <v>635</v>
      </c>
      <c r="M753" s="26">
        <v>10285582</v>
      </c>
      <c r="N753" s="26"/>
      <c r="O753" s="26"/>
      <c r="P753" s="26"/>
      <c r="Q753" s="26">
        <v>10285582</v>
      </c>
      <c r="R753" s="26">
        <f t="shared" si="53"/>
        <v>2013.4644898598387</v>
      </c>
      <c r="S753" s="14">
        <v>15143.38</v>
      </c>
      <c r="T753" s="14" t="s">
        <v>643</v>
      </c>
      <c r="U753" s="19">
        <v>6.53</v>
      </c>
      <c r="V753" s="297">
        <v>2023</v>
      </c>
      <c r="W753" s="276"/>
    </row>
    <row r="754" spans="1:23" ht="45" x14ac:dyDescent="0.2">
      <c r="A754" s="89">
        <v>146</v>
      </c>
      <c r="B754" s="60" t="s">
        <v>636</v>
      </c>
      <c r="C754" s="14">
        <v>1968</v>
      </c>
      <c r="D754" s="14"/>
      <c r="E754" s="14" t="s">
        <v>520</v>
      </c>
      <c r="F754" s="37">
        <v>5</v>
      </c>
      <c r="G754" s="37">
        <v>4</v>
      </c>
      <c r="H754" s="26">
        <v>3981.4</v>
      </c>
      <c r="I754" s="26">
        <v>3741.4</v>
      </c>
      <c r="J754" s="26">
        <v>3687.1</v>
      </c>
      <c r="K754" s="37">
        <v>148</v>
      </c>
      <c r="L754" s="14" t="s">
        <v>66</v>
      </c>
      <c r="M754" s="26">
        <v>8305908</v>
      </c>
      <c r="N754" s="26"/>
      <c r="O754" s="26"/>
      <c r="P754" s="26"/>
      <c r="Q754" s="26">
        <v>8305908</v>
      </c>
      <c r="R754" s="26">
        <f t="shared" si="53"/>
        <v>2220</v>
      </c>
      <c r="S754" s="14">
        <v>15143.38</v>
      </c>
      <c r="T754" s="14" t="s">
        <v>643</v>
      </c>
      <c r="U754" s="19">
        <v>6.53</v>
      </c>
      <c r="V754" s="297">
        <v>2023</v>
      </c>
      <c r="W754" s="276"/>
    </row>
    <row r="755" spans="1:23" ht="45" x14ac:dyDescent="0.2">
      <c r="A755" s="89">
        <v>147</v>
      </c>
      <c r="B755" s="60" t="s">
        <v>1114</v>
      </c>
      <c r="C755" s="14">
        <v>1969</v>
      </c>
      <c r="D755" s="14"/>
      <c r="E755" s="14" t="s">
        <v>520</v>
      </c>
      <c r="F755" s="37" t="s">
        <v>610</v>
      </c>
      <c r="G755" s="37">
        <v>8</v>
      </c>
      <c r="H755" s="26">
        <v>6778.2</v>
      </c>
      <c r="I755" s="26">
        <v>6072.8</v>
      </c>
      <c r="J755" s="26">
        <v>5739.5</v>
      </c>
      <c r="K755" s="37">
        <v>337</v>
      </c>
      <c r="L755" s="14" t="s">
        <v>558</v>
      </c>
      <c r="M755" s="26">
        <v>17765700</v>
      </c>
      <c r="N755" s="26"/>
      <c r="O755" s="26"/>
      <c r="P755" s="26"/>
      <c r="Q755" s="26">
        <v>17765700</v>
      </c>
      <c r="R755" s="26">
        <f t="shared" si="53"/>
        <v>2925.4544855750228</v>
      </c>
      <c r="S755" s="14">
        <v>15143.38</v>
      </c>
      <c r="T755" s="14" t="s">
        <v>433</v>
      </c>
      <c r="U755" s="19">
        <v>6.53</v>
      </c>
      <c r="V755" s="297">
        <v>2023</v>
      </c>
      <c r="W755" s="276"/>
    </row>
    <row r="756" spans="1:23" ht="60" x14ac:dyDescent="0.2">
      <c r="A756" s="89">
        <v>148</v>
      </c>
      <c r="B756" s="60" t="s">
        <v>679</v>
      </c>
      <c r="C756" s="14">
        <v>1969</v>
      </c>
      <c r="D756" s="14"/>
      <c r="E756" s="19" t="s">
        <v>520</v>
      </c>
      <c r="F756" s="37">
        <v>5</v>
      </c>
      <c r="G756" s="37">
        <v>3</v>
      </c>
      <c r="H756" s="26">
        <v>2753.7</v>
      </c>
      <c r="I756" s="26">
        <v>2525.6999999999998</v>
      </c>
      <c r="J756" s="26">
        <v>2335</v>
      </c>
      <c r="K756" s="37">
        <v>130</v>
      </c>
      <c r="L756" s="14" t="s">
        <v>561</v>
      </c>
      <c r="M756" s="26">
        <v>2096331</v>
      </c>
      <c r="N756" s="26"/>
      <c r="O756" s="26"/>
      <c r="P756" s="26"/>
      <c r="Q756" s="26">
        <v>2096331</v>
      </c>
      <c r="R756" s="26">
        <f t="shared" si="53"/>
        <v>830.00000000000011</v>
      </c>
      <c r="S756" s="14">
        <v>15143.38</v>
      </c>
      <c r="T756" s="14" t="s">
        <v>643</v>
      </c>
      <c r="U756" s="19">
        <v>6.53</v>
      </c>
      <c r="V756" s="297">
        <v>2023</v>
      </c>
      <c r="W756" s="276"/>
    </row>
    <row r="757" spans="1:23" ht="45" x14ac:dyDescent="0.2">
      <c r="A757" s="89">
        <v>149</v>
      </c>
      <c r="B757" s="60" t="s">
        <v>680</v>
      </c>
      <c r="C757" s="14">
        <v>1970</v>
      </c>
      <c r="D757" s="14"/>
      <c r="E757" s="14" t="s">
        <v>553</v>
      </c>
      <c r="F757" s="37">
        <v>5</v>
      </c>
      <c r="G757" s="37">
        <v>4</v>
      </c>
      <c r="H757" s="26">
        <v>3813</v>
      </c>
      <c r="I757" s="26">
        <v>3499.8</v>
      </c>
      <c r="J757" s="26">
        <v>3126.8</v>
      </c>
      <c r="K757" s="37">
        <v>196</v>
      </c>
      <c r="L757" s="14" t="s">
        <v>530</v>
      </c>
      <c r="M757" s="26">
        <v>2169876</v>
      </c>
      <c r="N757" s="26"/>
      <c r="O757" s="26"/>
      <c r="P757" s="26"/>
      <c r="Q757" s="26">
        <v>2169876</v>
      </c>
      <c r="R757" s="26">
        <f t="shared" si="53"/>
        <v>620</v>
      </c>
      <c r="S757" s="14">
        <v>15143.38</v>
      </c>
      <c r="T757" s="14" t="s">
        <v>643</v>
      </c>
      <c r="U757" s="19">
        <v>6.53</v>
      </c>
      <c r="V757" s="297">
        <v>2023</v>
      </c>
      <c r="W757" s="276"/>
    </row>
    <row r="758" spans="1:23" ht="90" x14ac:dyDescent="0.2">
      <c r="A758" s="89">
        <v>150</v>
      </c>
      <c r="B758" s="60" t="s">
        <v>1115</v>
      </c>
      <c r="C758" s="14">
        <v>1967</v>
      </c>
      <c r="D758" s="14"/>
      <c r="E758" s="19" t="s">
        <v>553</v>
      </c>
      <c r="F758" s="37">
        <v>5</v>
      </c>
      <c r="G758" s="37">
        <v>6</v>
      </c>
      <c r="H758" s="26">
        <v>6252.9</v>
      </c>
      <c r="I758" s="26">
        <v>5723.1</v>
      </c>
      <c r="J758" s="26">
        <v>5421.8</v>
      </c>
      <c r="K758" s="37">
        <v>303</v>
      </c>
      <c r="L758" s="14" t="s">
        <v>67</v>
      </c>
      <c r="M758" s="26">
        <v>19858155</v>
      </c>
      <c r="N758" s="26"/>
      <c r="O758" s="26"/>
      <c r="P758" s="26"/>
      <c r="Q758" s="26">
        <v>19858155</v>
      </c>
      <c r="R758" s="26">
        <f t="shared" si="53"/>
        <v>3469.8249200608061</v>
      </c>
      <c r="S758" s="14">
        <v>15143.38</v>
      </c>
      <c r="T758" s="14" t="s">
        <v>643</v>
      </c>
      <c r="U758" s="19">
        <v>6.53</v>
      </c>
      <c r="V758" s="297">
        <v>2023</v>
      </c>
      <c r="W758" s="276"/>
    </row>
    <row r="759" spans="1:23" ht="45" x14ac:dyDescent="0.2">
      <c r="A759" s="89">
        <v>151</v>
      </c>
      <c r="B759" s="60" t="s">
        <v>827</v>
      </c>
      <c r="C759" s="14">
        <v>1970</v>
      </c>
      <c r="D759" s="14"/>
      <c r="E759" s="14" t="s">
        <v>520</v>
      </c>
      <c r="F759" s="37">
        <v>2</v>
      </c>
      <c r="G759" s="37">
        <v>1</v>
      </c>
      <c r="H759" s="26">
        <v>361.9</v>
      </c>
      <c r="I759" s="26">
        <v>361.9</v>
      </c>
      <c r="J759" s="26">
        <v>361.9</v>
      </c>
      <c r="K759" s="37">
        <v>22</v>
      </c>
      <c r="L759" s="14" t="s">
        <v>548</v>
      </c>
      <c r="M759" s="26">
        <v>1240855</v>
      </c>
      <c r="N759" s="26"/>
      <c r="O759" s="26"/>
      <c r="P759" s="26"/>
      <c r="Q759" s="26">
        <v>1240855</v>
      </c>
      <c r="R759" s="26">
        <f t="shared" si="53"/>
        <v>3428.7234042553196</v>
      </c>
      <c r="S759" s="14">
        <v>15143.38</v>
      </c>
      <c r="T759" s="14" t="s">
        <v>643</v>
      </c>
      <c r="U759" s="19">
        <v>6.53</v>
      </c>
      <c r="V759" s="297">
        <v>2023</v>
      </c>
      <c r="W759" s="276"/>
    </row>
    <row r="760" spans="1:23" ht="90" x14ac:dyDescent="0.2">
      <c r="A760" s="89">
        <v>152</v>
      </c>
      <c r="B760" s="60" t="s">
        <v>1116</v>
      </c>
      <c r="C760" s="14">
        <v>1968</v>
      </c>
      <c r="D760" s="14"/>
      <c r="E760" s="14" t="s">
        <v>520</v>
      </c>
      <c r="F760" s="37">
        <v>5</v>
      </c>
      <c r="G760" s="37">
        <v>3</v>
      </c>
      <c r="H760" s="26">
        <v>2764.1</v>
      </c>
      <c r="I760" s="26">
        <v>2539.1</v>
      </c>
      <c r="J760" s="26">
        <v>2486</v>
      </c>
      <c r="K760" s="37">
        <v>128</v>
      </c>
      <c r="L760" s="14" t="s">
        <v>68</v>
      </c>
      <c r="M760" s="26">
        <v>9092163</v>
      </c>
      <c r="N760" s="26"/>
      <c r="O760" s="26"/>
      <c r="P760" s="26"/>
      <c r="Q760" s="26">
        <v>9092163</v>
      </c>
      <c r="R760" s="26">
        <f t="shared" si="53"/>
        <v>3580.8605411366234</v>
      </c>
      <c r="S760" s="14">
        <v>15143.38</v>
      </c>
      <c r="T760" s="14" t="s">
        <v>643</v>
      </c>
      <c r="U760" s="19">
        <v>6.53</v>
      </c>
      <c r="V760" s="297">
        <v>2023</v>
      </c>
      <c r="W760" s="276"/>
    </row>
    <row r="761" spans="1:23" ht="150" x14ac:dyDescent="0.2">
      <c r="A761" s="89">
        <v>153</v>
      </c>
      <c r="B761" s="60" t="s">
        <v>1117</v>
      </c>
      <c r="C761" s="14">
        <v>1979</v>
      </c>
      <c r="D761" s="14"/>
      <c r="E761" s="14" t="s">
        <v>520</v>
      </c>
      <c r="F761" s="37" t="s">
        <v>614</v>
      </c>
      <c r="G761" s="37">
        <v>13</v>
      </c>
      <c r="H761" s="26">
        <v>27824.3</v>
      </c>
      <c r="I761" s="26">
        <v>25707.7</v>
      </c>
      <c r="J761" s="26">
        <v>24890.9</v>
      </c>
      <c r="K761" s="37">
        <v>1073</v>
      </c>
      <c r="L761" s="14" t="s">
        <v>395</v>
      </c>
      <c r="M761" s="26">
        <v>56358470</v>
      </c>
      <c r="N761" s="26"/>
      <c r="O761" s="26"/>
      <c r="P761" s="26"/>
      <c r="Q761" s="26">
        <v>56358470</v>
      </c>
      <c r="R761" s="26">
        <f t="shared" si="53"/>
        <v>2192.2797449791306</v>
      </c>
      <c r="S761" s="14">
        <v>15143.38</v>
      </c>
      <c r="T761" s="14" t="s">
        <v>433</v>
      </c>
      <c r="U761" s="26">
        <v>56358470</v>
      </c>
      <c r="V761" s="297">
        <v>2023</v>
      </c>
      <c r="W761" s="281"/>
    </row>
    <row r="762" spans="1:23" ht="45" x14ac:dyDescent="0.2">
      <c r="A762" s="89">
        <v>154</v>
      </c>
      <c r="B762" s="60" t="s">
        <v>675</v>
      </c>
      <c r="C762" s="14">
        <v>1980</v>
      </c>
      <c r="D762" s="14"/>
      <c r="E762" s="14" t="s">
        <v>520</v>
      </c>
      <c r="F762" s="37">
        <v>5</v>
      </c>
      <c r="G762" s="37">
        <v>6</v>
      </c>
      <c r="H762" s="26">
        <v>4980.8599999999997</v>
      </c>
      <c r="I762" s="26">
        <v>4482.8599999999997</v>
      </c>
      <c r="J762" s="26">
        <v>3969.52</v>
      </c>
      <c r="K762" s="37">
        <v>224</v>
      </c>
      <c r="L762" s="14" t="s">
        <v>530</v>
      </c>
      <c r="M762" s="26">
        <v>2779373.1999999997</v>
      </c>
      <c r="N762" s="26"/>
      <c r="O762" s="26"/>
      <c r="P762" s="26"/>
      <c r="Q762" s="26">
        <v>2779373.1999999997</v>
      </c>
      <c r="R762" s="26">
        <f t="shared" si="53"/>
        <v>620</v>
      </c>
      <c r="S762" s="14">
        <v>15143.38</v>
      </c>
      <c r="T762" s="14" t="s">
        <v>643</v>
      </c>
      <c r="U762" s="19">
        <v>6.53</v>
      </c>
      <c r="V762" s="297">
        <v>2023</v>
      </c>
      <c r="W762" s="276"/>
    </row>
    <row r="763" spans="1:23" ht="45" x14ac:dyDescent="0.2">
      <c r="A763" s="89">
        <v>155</v>
      </c>
      <c r="B763" s="60" t="s">
        <v>1118</v>
      </c>
      <c r="C763" s="14">
        <v>1980</v>
      </c>
      <c r="D763" s="14"/>
      <c r="E763" s="14" t="s">
        <v>520</v>
      </c>
      <c r="F763" s="37">
        <v>5</v>
      </c>
      <c r="G763" s="37">
        <v>2</v>
      </c>
      <c r="H763" s="26">
        <v>3848.78</v>
      </c>
      <c r="I763" s="26">
        <v>3652.78</v>
      </c>
      <c r="J763" s="26">
        <v>2905.11</v>
      </c>
      <c r="K763" s="37">
        <v>197</v>
      </c>
      <c r="L763" s="14" t="s">
        <v>530</v>
      </c>
      <c r="M763" s="26">
        <v>2264723.6</v>
      </c>
      <c r="N763" s="26"/>
      <c r="O763" s="26"/>
      <c r="P763" s="26"/>
      <c r="Q763" s="26">
        <v>2264723.6</v>
      </c>
      <c r="R763" s="26">
        <f t="shared" si="53"/>
        <v>620</v>
      </c>
      <c r="S763" s="14">
        <v>15143.38</v>
      </c>
      <c r="T763" s="14" t="s">
        <v>643</v>
      </c>
      <c r="U763" s="19">
        <v>6.53</v>
      </c>
      <c r="V763" s="297">
        <v>2023</v>
      </c>
      <c r="W763" s="276"/>
    </row>
    <row r="764" spans="1:23" ht="45" x14ac:dyDescent="0.2">
      <c r="A764" s="89">
        <v>156</v>
      </c>
      <c r="B764" s="60" t="s">
        <v>830</v>
      </c>
      <c r="C764" s="14">
        <v>1979</v>
      </c>
      <c r="D764" s="14"/>
      <c r="E764" s="14" t="s">
        <v>520</v>
      </c>
      <c r="F764" s="37">
        <v>12</v>
      </c>
      <c r="G764" s="37">
        <v>1</v>
      </c>
      <c r="H764" s="26">
        <v>4346</v>
      </c>
      <c r="I764" s="26">
        <v>3675.3</v>
      </c>
      <c r="J764" s="26">
        <v>3361.9</v>
      </c>
      <c r="K764" s="37">
        <v>228</v>
      </c>
      <c r="L764" s="14" t="s">
        <v>69</v>
      </c>
      <c r="M764" s="26">
        <v>8159166</v>
      </c>
      <c r="N764" s="26"/>
      <c r="O764" s="26"/>
      <c r="P764" s="26"/>
      <c r="Q764" s="26">
        <v>8159166</v>
      </c>
      <c r="R764" s="26">
        <f t="shared" si="53"/>
        <v>2220</v>
      </c>
      <c r="S764" s="14">
        <v>15143.38</v>
      </c>
      <c r="T764" s="14" t="s">
        <v>643</v>
      </c>
      <c r="U764" s="19">
        <v>6.53</v>
      </c>
      <c r="V764" s="297">
        <v>2023</v>
      </c>
      <c r="W764" s="276"/>
    </row>
    <row r="765" spans="1:23" ht="195" x14ac:dyDescent="0.2">
      <c r="A765" s="89">
        <v>157</v>
      </c>
      <c r="B765" s="60" t="s">
        <v>831</v>
      </c>
      <c r="C765" s="14">
        <v>1994</v>
      </c>
      <c r="D765" s="14"/>
      <c r="E765" s="14" t="s">
        <v>520</v>
      </c>
      <c r="F765" s="37">
        <v>10</v>
      </c>
      <c r="G765" s="37">
        <v>3</v>
      </c>
      <c r="H765" s="26">
        <v>7883.4</v>
      </c>
      <c r="I765" s="26">
        <v>6663.4</v>
      </c>
      <c r="J765" s="26">
        <v>6663.4</v>
      </c>
      <c r="K765" s="37">
        <v>368</v>
      </c>
      <c r="L765" s="14" t="s">
        <v>396</v>
      </c>
      <c r="M765" s="26">
        <v>24289462</v>
      </c>
      <c r="N765" s="26"/>
      <c r="O765" s="26"/>
      <c r="P765" s="26"/>
      <c r="Q765" s="26">
        <v>24289462</v>
      </c>
      <c r="R765" s="26">
        <f t="shared" si="53"/>
        <v>3645.2054506708291</v>
      </c>
      <c r="S765" s="14">
        <v>15143.38</v>
      </c>
      <c r="T765" s="14" t="s">
        <v>433</v>
      </c>
      <c r="U765" s="26">
        <v>24289462</v>
      </c>
      <c r="V765" s="297">
        <v>2023</v>
      </c>
      <c r="W765" s="281"/>
    </row>
    <row r="766" spans="1:23" ht="75" x14ac:dyDescent="0.2">
      <c r="A766" s="89">
        <v>158</v>
      </c>
      <c r="B766" s="60" t="s">
        <v>832</v>
      </c>
      <c r="C766" s="14">
        <v>1979</v>
      </c>
      <c r="D766" s="14"/>
      <c r="E766" s="14" t="s">
        <v>553</v>
      </c>
      <c r="F766" s="37" t="s">
        <v>610</v>
      </c>
      <c r="G766" s="37">
        <v>8</v>
      </c>
      <c r="H766" s="26">
        <v>4751</v>
      </c>
      <c r="I766" s="26">
        <v>4180.6000000000004</v>
      </c>
      <c r="J766" s="26">
        <v>3785.7</v>
      </c>
      <c r="K766" s="37">
        <v>233</v>
      </c>
      <c r="L766" s="14" t="s">
        <v>629</v>
      </c>
      <c r="M766" s="26">
        <v>3929764.0000000005</v>
      </c>
      <c r="N766" s="26"/>
      <c r="O766" s="26"/>
      <c r="P766" s="26"/>
      <c r="Q766" s="26">
        <v>3929764.0000000005</v>
      </c>
      <c r="R766" s="26">
        <f t="shared" si="53"/>
        <v>940</v>
      </c>
      <c r="S766" s="14">
        <v>15143.38</v>
      </c>
      <c r="T766" s="14" t="s">
        <v>643</v>
      </c>
      <c r="U766" s="19">
        <v>6.53</v>
      </c>
      <c r="V766" s="297">
        <v>2023</v>
      </c>
      <c r="W766" s="276"/>
    </row>
    <row r="767" spans="1:23" ht="45" x14ac:dyDescent="0.2">
      <c r="A767" s="89">
        <v>159</v>
      </c>
      <c r="B767" s="60" t="s">
        <v>213</v>
      </c>
      <c r="C767" s="14">
        <v>1992</v>
      </c>
      <c r="D767" s="14"/>
      <c r="E767" s="14" t="s">
        <v>553</v>
      </c>
      <c r="F767" s="37">
        <v>10</v>
      </c>
      <c r="G767" s="37">
        <v>6</v>
      </c>
      <c r="H767" s="26">
        <v>14677.1</v>
      </c>
      <c r="I767" s="26">
        <v>12924.8</v>
      </c>
      <c r="J767" s="26">
        <v>12311.7</v>
      </c>
      <c r="K767" s="37">
        <v>640</v>
      </c>
      <c r="L767" s="14" t="s">
        <v>606</v>
      </c>
      <c r="M767" s="26">
        <v>20679680</v>
      </c>
      <c r="N767" s="26"/>
      <c r="O767" s="26"/>
      <c r="P767" s="26"/>
      <c r="Q767" s="26">
        <v>20679680</v>
      </c>
      <c r="R767" s="26">
        <f t="shared" si="53"/>
        <v>1600</v>
      </c>
      <c r="S767" s="14">
        <v>15143.38</v>
      </c>
      <c r="T767" s="14" t="s">
        <v>643</v>
      </c>
      <c r="U767" s="19">
        <v>6.53</v>
      </c>
      <c r="V767" s="297">
        <v>2023</v>
      </c>
      <c r="W767" s="276"/>
    </row>
    <row r="768" spans="1:23" ht="75" x14ac:dyDescent="0.2">
      <c r="A768" s="89">
        <v>160</v>
      </c>
      <c r="B768" s="60" t="s">
        <v>840</v>
      </c>
      <c r="C768" s="14">
        <v>1970</v>
      </c>
      <c r="D768" s="14"/>
      <c r="E768" s="14" t="s">
        <v>553</v>
      </c>
      <c r="F768" s="37">
        <v>5</v>
      </c>
      <c r="G768" s="37">
        <v>6</v>
      </c>
      <c r="H768" s="26">
        <v>6062.5</v>
      </c>
      <c r="I768" s="26">
        <v>5531.2</v>
      </c>
      <c r="J768" s="26">
        <v>4982.7</v>
      </c>
      <c r="K768" s="37">
        <v>333</v>
      </c>
      <c r="L768" s="14" t="s">
        <v>70</v>
      </c>
      <c r="M768" s="26">
        <v>19343559</v>
      </c>
      <c r="N768" s="26"/>
      <c r="O768" s="26"/>
      <c r="P768" s="26"/>
      <c r="Q768" s="26">
        <v>19343559</v>
      </c>
      <c r="R768" s="26">
        <f t="shared" si="53"/>
        <v>3497.1722230257451</v>
      </c>
      <c r="S768" s="14">
        <v>15143.38</v>
      </c>
      <c r="T768" s="14" t="s">
        <v>643</v>
      </c>
      <c r="U768" s="19">
        <v>6.53</v>
      </c>
      <c r="V768" s="297">
        <v>2023</v>
      </c>
      <c r="W768" s="276"/>
    </row>
    <row r="769" spans="1:23" ht="60" x14ac:dyDescent="0.2">
      <c r="A769" s="89">
        <v>161</v>
      </c>
      <c r="B769" s="60" t="s">
        <v>1119</v>
      </c>
      <c r="C769" s="14">
        <v>1970</v>
      </c>
      <c r="D769" s="14"/>
      <c r="E769" s="14" t="s">
        <v>520</v>
      </c>
      <c r="F769" s="37">
        <v>9</v>
      </c>
      <c r="G769" s="37">
        <v>1</v>
      </c>
      <c r="H769" s="26">
        <v>3759.3</v>
      </c>
      <c r="I769" s="26">
        <v>3570.7</v>
      </c>
      <c r="J769" s="26">
        <v>2045</v>
      </c>
      <c r="K769" s="37">
        <v>98</v>
      </c>
      <c r="L769" s="14" t="s">
        <v>683</v>
      </c>
      <c r="M769" s="26">
        <v>5598906</v>
      </c>
      <c r="N769" s="26"/>
      <c r="O769" s="26"/>
      <c r="P769" s="26"/>
      <c r="Q769" s="26">
        <v>5598906</v>
      </c>
      <c r="R769" s="26">
        <f t="shared" si="53"/>
        <v>1568.0135547651721</v>
      </c>
      <c r="S769" s="14">
        <v>15143.38</v>
      </c>
      <c r="T769" s="14" t="s">
        <v>643</v>
      </c>
      <c r="U769" s="19">
        <v>6.53</v>
      </c>
      <c r="V769" s="297">
        <v>2023</v>
      </c>
      <c r="W769" s="276"/>
    </row>
    <row r="770" spans="1:23" ht="45" x14ac:dyDescent="0.2">
      <c r="A770" s="89">
        <v>162</v>
      </c>
      <c r="B770" s="60" t="s">
        <v>214</v>
      </c>
      <c r="C770" s="14">
        <v>1979</v>
      </c>
      <c r="D770" s="14"/>
      <c r="E770" s="19" t="s">
        <v>553</v>
      </c>
      <c r="F770" s="37">
        <v>5</v>
      </c>
      <c r="G770" s="37">
        <v>3</v>
      </c>
      <c r="H770" s="26">
        <v>2549.1</v>
      </c>
      <c r="I770" s="26">
        <v>2280.6</v>
      </c>
      <c r="J770" s="26">
        <v>2227.6999999999998</v>
      </c>
      <c r="K770" s="37">
        <v>107</v>
      </c>
      <c r="L770" s="14" t="s">
        <v>530</v>
      </c>
      <c r="M770" s="26">
        <v>1413972</v>
      </c>
      <c r="N770" s="26"/>
      <c r="O770" s="26"/>
      <c r="P770" s="26"/>
      <c r="Q770" s="26">
        <v>1413972</v>
      </c>
      <c r="R770" s="26">
        <f t="shared" si="53"/>
        <v>620</v>
      </c>
      <c r="S770" s="14">
        <v>15143.38</v>
      </c>
      <c r="T770" s="14" t="s">
        <v>643</v>
      </c>
      <c r="U770" s="19">
        <v>6.53</v>
      </c>
      <c r="V770" s="297">
        <v>2023</v>
      </c>
      <c r="W770" s="276"/>
    </row>
    <row r="771" spans="1:23" ht="45" x14ac:dyDescent="0.2">
      <c r="A771" s="89">
        <v>163</v>
      </c>
      <c r="B771" s="60" t="s">
        <v>215</v>
      </c>
      <c r="C771" s="14">
        <v>1979</v>
      </c>
      <c r="D771" s="14"/>
      <c r="E771" s="19" t="s">
        <v>553</v>
      </c>
      <c r="F771" s="37">
        <v>5</v>
      </c>
      <c r="G771" s="37">
        <v>9</v>
      </c>
      <c r="H771" s="26">
        <v>7670.81</v>
      </c>
      <c r="I771" s="26">
        <v>6905.81</v>
      </c>
      <c r="J771" s="26">
        <v>6571.84</v>
      </c>
      <c r="K771" s="37">
        <v>337</v>
      </c>
      <c r="L771" s="14" t="s">
        <v>69</v>
      </c>
      <c r="M771" s="26">
        <v>15330898.199999999</v>
      </c>
      <c r="N771" s="26"/>
      <c r="O771" s="26"/>
      <c r="P771" s="26"/>
      <c r="Q771" s="26">
        <v>15330898.199999999</v>
      </c>
      <c r="R771" s="26">
        <f t="shared" si="53"/>
        <v>2219.9999999999995</v>
      </c>
      <c r="S771" s="14">
        <v>15143.38</v>
      </c>
      <c r="T771" s="14" t="s">
        <v>643</v>
      </c>
      <c r="U771" s="19">
        <v>6.53</v>
      </c>
      <c r="V771" s="297">
        <v>2023</v>
      </c>
      <c r="W771" s="276"/>
    </row>
    <row r="772" spans="1:23" ht="45" x14ac:dyDescent="0.2">
      <c r="A772" s="89">
        <v>164</v>
      </c>
      <c r="B772" s="60" t="s">
        <v>216</v>
      </c>
      <c r="C772" s="14">
        <v>1966</v>
      </c>
      <c r="D772" s="14"/>
      <c r="E772" s="19" t="s">
        <v>520</v>
      </c>
      <c r="F772" s="37" t="s">
        <v>610</v>
      </c>
      <c r="G772" s="37">
        <v>2</v>
      </c>
      <c r="H772" s="26">
        <v>1762</v>
      </c>
      <c r="I772" s="26">
        <v>1568.3</v>
      </c>
      <c r="J772" s="26">
        <v>1318.7</v>
      </c>
      <c r="K772" s="37">
        <v>107</v>
      </c>
      <c r="L772" s="14" t="s">
        <v>548</v>
      </c>
      <c r="M772" s="26">
        <v>1869329</v>
      </c>
      <c r="N772" s="26"/>
      <c r="O772" s="26"/>
      <c r="P772" s="26"/>
      <c r="Q772" s="26">
        <v>1869329</v>
      </c>
      <c r="R772" s="26">
        <f t="shared" si="53"/>
        <v>1191.9460562392401</v>
      </c>
      <c r="S772" s="14">
        <v>15143.38</v>
      </c>
      <c r="T772" s="14" t="s">
        <v>643</v>
      </c>
      <c r="U772" s="19">
        <v>6.53</v>
      </c>
      <c r="V772" s="297">
        <v>2023</v>
      </c>
      <c r="W772" s="276"/>
    </row>
    <row r="773" spans="1:23" ht="45" x14ac:dyDescent="0.2">
      <c r="A773" s="89">
        <v>165</v>
      </c>
      <c r="B773" s="60" t="s">
        <v>1087</v>
      </c>
      <c r="C773" s="14">
        <v>1969</v>
      </c>
      <c r="D773" s="14"/>
      <c r="E773" s="19" t="s">
        <v>553</v>
      </c>
      <c r="F773" s="37" t="s">
        <v>610</v>
      </c>
      <c r="G773" s="37">
        <v>7</v>
      </c>
      <c r="H773" s="26">
        <v>6935.1</v>
      </c>
      <c r="I773" s="26">
        <v>6402.1</v>
      </c>
      <c r="J773" s="26">
        <v>5598.8</v>
      </c>
      <c r="K773" s="37">
        <v>363</v>
      </c>
      <c r="L773" s="14" t="s">
        <v>548</v>
      </c>
      <c r="M773" s="26">
        <v>7473000</v>
      </c>
      <c r="N773" s="26"/>
      <c r="O773" s="26"/>
      <c r="P773" s="26"/>
      <c r="Q773" s="26">
        <v>7473000</v>
      </c>
      <c r="R773" s="26">
        <f t="shared" si="53"/>
        <v>1167.2732384686274</v>
      </c>
      <c r="S773" s="14">
        <v>15143.38</v>
      </c>
      <c r="T773" s="14" t="s">
        <v>643</v>
      </c>
      <c r="U773" s="19">
        <v>6.53</v>
      </c>
      <c r="V773" s="297">
        <v>2023</v>
      </c>
      <c r="W773" s="276"/>
    </row>
    <row r="774" spans="1:23" ht="75" x14ac:dyDescent="0.2">
      <c r="A774" s="89">
        <v>166</v>
      </c>
      <c r="B774" s="60" t="s">
        <v>1122</v>
      </c>
      <c r="C774" s="14">
        <v>1970</v>
      </c>
      <c r="D774" s="14"/>
      <c r="E774" s="14" t="s">
        <v>520</v>
      </c>
      <c r="F774" s="37" t="s">
        <v>610</v>
      </c>
      <c r="G774" s="37">
        <v>8</v>
      </c>
      <c r="H774" s="26">
        <v>9663.6</v>
      </c>
      <c r="I774" s="26">
        <v>8946.9</v>
      </c>
      <c r="J774" s="26">
        <v>7735.2</v>
      </c>
      <c r="K774" s="37">
        <v>243</v>
      </c>
      <c r="L774" s="14" t="s">
        <v>71</v>
      </c>
      <c r="M774" s="26">
        <v>12973005</v>
      </c>
      <c r="N774" s="26"/>
      <c r="O774" s="26"/>
      <c r="P774" s="26"/>
      <c r="Q774" s="26">
        <v>12973005</v>
      </c>
      <c r="R774" s="26">
        <f t="shared" si="53"/>
        <v>1450</v>
      </c>
      <c r="S774" s="14">
        <v>15143.38</v>
      </c>
      <c r="T774" s="14" t="s">
        <v>433</v>
      </c>
      <c r="U774" s="26">
        <v>12973005</v>
      </c>
      <c r="V774" s="297">
        <v>2023</v>
      </c>
      <c r="W774" s="281"/>
    </row>
    <row r="775" spans="1:23" ht="45" x14ac:dyDescent="0.2">
      <c r="A775" s="89">
        <v>167</v>
      </c>
      <c r="B775" s="60" t="s">
        <v>484</v>
      </c>
      <c r="C775" s="14">
        <v>1970</v>
      </c>
      <c r="D775" s="14"/>
      <c r="E775" s="19" t="s">
        <v>520</v>
      </c>
      <c r="F775" s="37">
        <v>5</v>
      </c>
      <c r="G775" s="37">
        <v>8</v>
      </c>
      <c r="H775" s="26">
        <v>6985.3</v>
      </c>
      <c r="I775" s="26">
        <v>5415.3</v>
      </c>
      <c r="J775" s="26">
        <v>5415.3</v>
      </c>
      <c r="K775" s="37">
        <v>278</v>
      </c>
      <c r="L775" s="14" t="s">
        <v>548</v>
      </c>
      <c r="M775" s="26">
        <v>6759483.5</v>
      </c>
      <c r="N775" s="26"/>
      <c r="O775" s="26"/>
      <c r="P775" s="26"/>
      <c r="Q775" s="26">
        <v>6759483.5</v>
      </c>
      <c r="R775" s="26">
        <f t="shared" si="53"/>
        <v>1248.2195815559617</v>
      </c>
      <c r="S775" s="14">
        <v>15143.38</v>
      </c>
      <c r="T775" s="14" t="s">
        <v>643</v>
      </c>
      <c r="U775" s="19">
        <v>6.53</v>
      </c>
      <c r="V775" s="297">
        <v>2023</v>
      </c>
      <c r="W775" s="276"/>
    </row>
    <row r="776" spans="1:23" ht="45" x14ac:dyDescent="0.2">
      <c r="A776" s="89">
        <v>168</v>
      </c>
      <c r="B776" s="60" t="s">
        <v>1123</v>
      </c>
      <c r="C776" s="14">
        <v>1970</v>
      </c>
      <c r="D776" s="14"/>
      <c r="E776" s="14" t="s">
        <v>520</v>
      </c>
      <c r="F776" s="37">
        <v>5</v>
      </c>
      <c r="G776" s="37">
        <v>2</v>
      </c>
      <c r="H776" s="26">
        <v>5123.53</v>
      </c>
      <c r="I776" s="26">
        <v>3722.63</v>
      </c>
      <c r="J776" s="26">
        <v>3216.75</v>
      </c>
      <c r="K776" s="37">
        <v>285</v>
      </c>
      <c r="L776" s="14" t="s">
        <v>548</v>
      </c>
      <c r="M776" s="26">
        <v>5410636</v>
      </c>
      <c r="N776" s="26"/>
      <c r="O776" s="26"/>
      <c r="P776" s="26"/>
      <c r="Q776" s="26">
        <v>5410636</v>
      </c>
      <c r="R776" s="26">
        <f t="shared" si="53"/>
        <v>1453.4444733964965</v>
      </c>
      <c r="S776" s="14">
        <v>15143.38</v>
      </c>
      <c r="T776" s="14" t="s">
        <v>643</v>
      </c>
      <c r="U776" s="19">
        <v>6.53</v>
      </c>
      <c r="V776" s="297">
        <v>2023</v>
      </c>
      <c r="W776" s="276"/>
    </row>
    <row r="777" spans="1:23" ht="90" x14ac:dyDescent="0.2">
      <c r="A777" s="89">
        <v>169</v>
      </c>
      <c r="B777" s="60" t="s">
        <v>217</v>
      </c>
      <c r="C777" s="14">
        <v>1966</v>
      </c>
      <c r="D777" s="14"/>
      <c r="E777" s="14" t="s">
        <v>520</v>
      </c>
      <c r="F777" s="37">
        <v>2</v>
      </c>
      <c r="G777" s="37">
        <v>2</v>
      </c>
      <c r="H777" s="26">
        <v>388.27</v>
      </c>
      <c r="I777" s="26">
        <v>356.27</v>
      </c>
      <c r="J777" s="26">
        <v>343.83</v>
      </c>
      <c r="K777" s="37">
        <v>11</v>
      </c>
      <c r="L777" s="14" t="s">
        <v>72</v>
      </c>
      <c r="M777" s="26">
        <v>1086623.5</v>
      </c>
      <c r="N777" s="26"/>
      <c r="O777" s="26"/>
      <c r="P777" s="26"/>
      <c r="Q777" s="26">
        <v>1086623.5</v>
      </c>
      <c r="R777" s="26">
        <f t="shared" si="53"/>
        <v>3050</v>
      </c>
      <c r="S777" s="14">
        <v>15143.38</v>
      </c>
      <c r="T777" s="14" t="s">
        <v>643</v>
      </c>
      <c r="U777" s="26">
        <v>1367000</v>
      </c>
      <c r="V777" s="297">
        <v>2023</v>
      </c>
      <c r="W777" s="281"/>
    </row>
    <row r="778" spans="1:23" ht="105" x14ac:dyDescent="0.2">
      <c r="A778" s="89">
        <v>170</v>
      </c>
      <c r="B778" s="60" t="s">
        <v>1125</v>
      </c>
      <c r="C778" s="14">
        <v>1978</v>
      </c>
      <c r="D778" s="14"/>
      <c r="E778" s="19" t="s">
        <v>553</v>
      </c>
      <c r="F778" s="37">
        <v>9</v>
      </c>
      <c r="G778" s="37">
        <v>5</v>
      </c>
      <c r="H778" s="26">
        <v>11044.1</v>
      </c>
      <c r="I778" s="26">
        <v>9732.1</v>
      </c>
      <c r="J778" s="26">
        <v>8987.2000000000007</v>
      </c>
      <c r="K778" s="37">
        <v>482</v>
      </c>
      <c r="L778" s="14" t="s">
        <v>73</v>
      </c>
      <c r="M778" s="26">
        <v>28320411</v>
      </c>
      <c r="N778" s="26"/>
      <c r="O778" s="26"/>
      <c r="P778" s="26"/>
      <c r="Q778" s="26">
        <v>28320411</v>
      </c>
      <c r="R778" s="26">
        <f t="shared" si="53"/>
        <v>2910</v>
      </c>
      <c r="S778" s="14">
        <v>15143.38</v>
      </c>
      <c r="T778" s="14" t="s">
        <v>643</v>
      </c>
      <c r="U778" s="19">
        <v>6.53</v>
      </c>
      <c r="V778" s="297">
        <v>2023</v>
      </c>
      <c r="W778" s="276"/>
    </row>
    <row r="779" spans="1:23" ht="105" x14ac:dyDescent="0.2">
      <c r="A779" s="89">
        <v>171</v>
      </c>
      <c r="B779" s="60" t="s">
        <v>688</v>
      </c>
      <c r="C779" s="14">
        <v>1994</v>
      </c>
      <c r="D779" s="14"/>
      <c r="E779" s="19" t="s">
        <v>520</v>
      </c>
      <c r="F779" s="37">
        <v>10</v>
      </c>
      <c r="G779" s="37">
        <v>1</v>
      </c>
      <c r="H779" s="26">
        <v>3104.7</v>
      </c>
      <c r="I779" s="26">
        <v>2801.7</v>
      </c>
      <c r="J779" s="26">
        <v>2801.7</v>
      </c>
      <c r="K779" s="37">
        <v>140</v>
      </c>
      <c r="L779" s="14" t="s">
        <v>74</v>
      </c>
      <c r="M779" s="26">
        <v>9238368</v>
      </c>
      <c r="N779" s="26"/>
      <c r="O779" s="26"/>
      <c r="P779" s="26"/>
      <c r="Q779" s="26">
        <v>9238368</v>
      </c>
      <c r="R779" s="26">
        <f t="shared" si="53"/>
        <v>3297.4151408073672</v>
      </c>
      <c r="S779" s="14">
        <v>15143.38</v>
      </c>
      <c r="T779" s="14" t="s">
        <v>643</v>
      </c>
      <c r="U779" s="19">
        <v>6.53</v>
      </c>
      <c r="V779" s="297">
        <v>2023</v>
      </c>
      <c r="W779" s="276"/>
    </row>
    <row r="780" spans="1:23" ht="75" x14ac:dyDescent="0.2">
      <c r="A780" s="89">
        <v>172</v>
      </c>
      <c r="B780" s="60" t="s">
        <v>485</v>
      </c>
      <c r="C780" s="14">
        <v>1967</v>
      </c>
      <c r="D780" s="14"/>
      <c r="E780" s="14" t="s">
        <v>520</v>
      </c>
      <c r="F780" s="37" t="s">
        <v>610</v>
      </c>
      <c r="G780" s="37">
        <v>1</v>
      </c>
      <c r="H780" s="26">
        <v>1965.62</v>
      </c>
      <c r="I780" s="26">
        <v>1883.62</v>
      </c>
      <c r="J780" s="26">
        <v>1596.56</v>
      </c>
      <c r="K780" s="37">
        <v>216</v>
      </c>
      <c r="L780" s="14" t="s">
        <v>75</v>
      </c>
      <c r="M780" s="26">
        <v>4577196.5999999996</v>
      </c>
      <c r="N780" s="26"/>
      <c r="O780" s="26"/>
      <c r="P780" s="26"/>
      <c r="Q780" s="26">
        <v>4577196.5999999996</v>
      </c>
      <c r="R780" s="26">
        <f t="shared" si="53"/>
        <v>2430</v>
      </c>
      <c r="S780" s="14">
        <v>15143.38</v>
      </c>
      <c r="T780" s="14" t="s">
        <v>643</v>
      </c>
      <c r="U780" s="19">
        <v>6.53</v>
      </c>
      <c r="V780" s="297">
        <v>2023</v>
      </c>
      <c r="W780" s="276"/>
    </row>
    <row r="781" spans="1:23" ht="60" x14ac:dyDescent="0.2">
      <c r="A781" s="89">
        <v>173</v>
      </c>
      <c r="B781" s="60" t="s">
        <v>1126</v>
      </c>
      <c r="C781" s="14">
        <v>1966</v>
      </c>
      <c r="D781" s="14"/>
      <c r="E781" s="14" t="s">
        <v>553</v>
      </c>
      <c r="F781" s="37">
        <v>5</v>
      </c>
      <c r="G781" s="37">
        <v>3</v>
      </c>
      <c r="H781" s="26">
        <v>3084.7</v>
      </c>
      <c r="I781" s="26">
        <v>2876.2</v>
      </c>
      <c r="J781" s="26">
        <v>2407.8000000000002</v>
      </c>
      <c r="K781" s="37">
        <v>170</v>
      </c>
      <c r="L781" s="14" t="s">
        <v>748</v>
      </c>
      <c r="M781" s="26">
        <v>2387246</v>
      </c>
      <c r="N781" s="26"/>
      <c r="O781" s="26"/>
      <c r="P781" s="26"/>
      <c r="Q781" s="26">
        <v>2387246</v>
      </c>
      <c r="R781" s="26">
        <f t="shared" si="53"/>
        <v>830</v>
      </c>
      <c r="S781" s="14">
        <v>15143.38</v>
      </c>
      <c r="T781" s="14" t="s">
        <v>643</v>
      </c>
      <c r="U781" s="19">
        <v>6.53</v>
      </c>
      <c r="V781" s="297">
        <v>2023</v>
      </c>
      <c r="W781" s="276"/>
    </row>
    <row r="782" spans="1:23" ht="60" x14ac:dyDescent="0.2">
      <c r="A782" s="89">
        <v>174</v>
      </c>
      <c r="B782" s="60" t="s">
        <v>1127</v>
      </c>
      <c r="C782" s="14">
        <v>1966</v>
      </c>
      <c r="D782" s="14"/>
      <c r="E782" s="14" t="s">
        <v>553</v>
      </c>
      <c r="F782" s="37">
        <v>5</v>
      </c>
      <c r="G782" s="37">
        <v>3</v>
      </c>
      <c r="H782" s="26">
        <v>3046.4</v>
      </c>
      <c r="I782" s="26">
        <v>2839.8</v>
      </c>
      <c r="J782" s="26">
        <v>2539.6</v>
      </c>
      <c r="K782" s="37">
        <v>138</v>
      </c>
      <c r="L782" s="14" t="s">
        <v>602</v>
      </c>
      <c r="M782" s="26">
        <v>2357034</v>
      </c>
      <c r="N782" s="26"/>
      <c r="O782" s="26"/>
      <c r="P782" s="26"/>
      <c r="Q782" s="26">
        <v>2357034</v>
      </c>
      <c r="R782" s="26">
        <f t="shared" si="53"/>
        <v>830</v>
      </c>
      <c r="S782" s="14">
        <v>15143.38</v>
      </c>
      <c r="T782" s="14" t="s">
        <v>643</v>
      </c>
      <c r="U782" s="19">
        <v>6.53</v>
      </c>
      <c r="V782" s="297">
        <v>2023</v>
      </c>
      <c r="W782" s="276"/>
    </row>
    <row r="783" spans="1:23" ht="90" x14ac:dyDescent="0.2">
      <c r="A783" s="89">
        <v>175</v>
      </c>
      <c r="B783" s="60" t="s">
        <v>835</v>
      </c>
      <c r="C783" s="14">
        <v>1995</v>
      </c>
      <c r="D783" s="14"/>
      <c r="E783" s="14" t="s">
        <v>520</v>
      </c>
      <c r="F783" s="37">
        <v>10</v>
      </c>
      <c r="G783" s="37">
        <v>2</v>
      </c>
      <c r="H783" s="26">
        <v>5753.8</v>
      </c>
      <c r="I783" s="26">
        <v>4894.6000000000004</v>
      </c>
      <c r="J783" s="26">
        <v>4834.1000000000004</v>
      </c>
      <c r="K783" s="37">
        <v>255</v>
      </c>
      <c r="L783" s="14" t="s">
        <v>1137</v>
      </c>
      <c r="M783" s="26">
        <v>16323884</v>
      </c>
      <c r="N783" s="26"/>
      <c r="O783" s="26"/>
      <c r="P783" s="26"/>
      <c r="Q783" s="26">
        <v>16323884</v>
      </c>
      <c r="R783" s="26">
        <f t="shared" si="53"/>
        <v>3335.0802925673188</v>
      </c>
      <c r="S783" s="14">
        <v>15143.38</v>
      </c>
      <c r="T783" s="14" t="s">
        <v>433</v>
      </c>
      <c r="U783" s="19">
        <v>6.53</v>
      </c>
      <c r="V783" s="297">
        <v>2023</v>
      </c>
      <c r="W783" s="276"/>
    </row>
    <row r="784" spans="1:23" ht="90" x14ac:dyDescent="0.2">
      <c r="A784" s="89">
        <v>176</v>
      </c>
      <c r="B784" s="60" t="s">
        <v>1128</v>
      </c>
      <c r="C784" s="14">
        <v>1977</v>
      </c>
      <c r="D784" s="14"/>
      <c r="E784" s="14" t="s">
        <v>520</v>
      </c>
      <c r="F784" s="37">
        <v>5</v>
      </c>
      <c r="G784" s="37">
        <v>4</v>
      </c>
      <c r="H784" s="26">
        <v>3528.8</v>
      </c>
      <c r="I784" s="26">
        <v>3164.5</v>
      </c>
      <c r="J784" s="26">
        <v>2763.7</v>
      </c>
      <c r="K784" s="37">
        <v>172</v>
      </c>
      <c r="L784" s="14" t="s">
        <v>76</v>
      </c>
      <c r="M784" s="26">
        <v>9651725</v>
      </c>
      <c r="N784" s="26"/>
      <c r="O784" s="26"/>
      <c r="P784" s="26"/>
      <c r="Q784" s="26">
        <v>9651725</v>
      </c>
      <c r="R784" s="26">
        <f t="shared" si="53"/>
        <v>3050</v>
      </c>
      <c r="S784" s="14">
        <v>15143.38</v>
      </c>
      <c r="T784" s="14" t="s">
        <v>643</v>
      </c>
      <c r="U784" s="19">
        <v>6.53</v>
      </c>
      <c r="V784" s="297">
        <v>2023</v>
      </c>
      <c r="W784" s="276"/>
    </row>
    <row r="785" spans="1:23" ht="45" x14ac:dyDescent="0.2">
      <c r="A785" s="89">
        <v>177</v>
      </c>
      <c r="B785" s="60" t="s">
        <v>380</v>
      </c>
      <c r="C785" s="14">
        <v>1977</v>
      </c>
      <c r="D785" s="14"/>
      <c r="E785" s="19" t="s">
        <v>520</v>
      </c>
      <c r="F785" s="37">
        <v>5</v>
      </c>
      <c r="G785" s="37">
        <v>1</v>
      </c>
      <c r="H785" s="26">
        <v>3898.65</v>
      </c>
      <c r="I785" s="26">
        <v>3751.15</v>
      </c>
      <c r="J785" s="26">
        <v>3006.35</v>
      </c>
      <c r="K785" s="37">
        <v>219</v>
      </c>
      <c r="L785" s="14" t="s">
        <v>722</v>
      </c>
      <c r="M785" s="26">
        <v>6192354.7000000002</v>
      </c>
      <c r="N785" s="26"/>
      <c r="O785" s="26"/>
      <c r="P785" s="26"/>
      <c r="Q785" s="26">
        <v>6192354.7000000002</v>
      </c>
      <c r="R785" s="26">
        <f t="shared" si="53"/>
        <v>1650.7883449075616</v>
      </c>
      <c r="S785" s="14">
        <v>15143.38</v>
      </c>
      <c r="T785" s="14" t="s">
        <v>643</v>
      </c>
      <c r="U785" s="19">
        <v>6.53</v>
      </c>
      <c r="V785" s="297">
        <v>2023</v>
      </c>
      <c r="W785" s="276"/>
    </row>
    <row r="786" spans="1:23" ht="105" x14ac:dyDescent="0.2">
      <c r="A786" s="89">
        <v>178</v>
      </c>
      <c r="B786" s="60" t="s">
        <v>1129</v>
      </c>
      <c r="C786" s="14">
        <v>1978</v>
      </c>
      <c r="D786" s="14"/>
      <c r="E786" s="14" t="s">
        <v>520</v>
      </c>
      <c r="F786" s="37">
        <v>5</v>
      </c>
      <c r="G786" s="37">
        <v>2</v>
      </c>
      <c r="H786" s="26">
        <v>3646.9</v>
      </c>
      <c r="I786" s="26">
        <v>3216.1</v>
      </c>
      <c r="J786" s="26">
        <v>3091.7</v>
      </c>
      <c r="K786" s="37">
        <v>251</v>
      </c>
      <c r="L786" s="14" t="s">
        <v>77</v>
      </c>
      <c r="M786" s="26">
        <v>9358851</v>
      </c>
      <c r="N786" s="26"/>
      <c r="O786" s="26"/>
      <c r="P786" s="26"/>
      <c r="Q786" s="26">
        <v>9358851</v>
      </c>
      <c r="R786" s="26">
        <f t="shared" si="53"/>
        <v>2910</v>
      </c>
      <c r="S786" s="14">
        <v>15143.38</v>
      </c>
      <c r="T786" s="14" t="s">
        <v>643</v>
      </c>
      <c r="U786" s="19">
        <v>6.53</v>
      </c>
      <c r="V786" s="297">
        <v>2023</v>
      </c>
      <c r="W786" s="281"/>
    </row>
    <row r="787" spans="1:23" ht="105" x14ac:dyDescent="0.2">
      <c r="A787" s="89">
        <v>179</v>
      </c>
      <c r="B787" s="60" t="s">
        <v>1130</v>
      </c>
      <c r="C787" s="14">
        <v>1978</v>
      </c>
      <c r="D787" s="14"/>
      <c r="E787" s="14" t="s">
        <v>520</v>
      </c>
      <c r="F787" s="37">
        <v>5</v>
      </c>
      <c r="G787" s="37">
        <v>2</v>
      </c>
      <c r="H787" s="26">
        <v>3651.3</v>
      </c>
      <c r="I787" s="26">
        <v>3209.8</v>
      </c>
      <c r="J787" s="26">
        <v>3102.1</v>
      </c>
      <c r="K787" s="37">
        <v>237</v>
      </c>
      <c r="L787" s="14" t="s">
        <v>1026</v>
      </c>
      <c r="M787" s="26">
        <v>9340518</v>
      </c>
      <c r="N787" s="26"/>
      <c r="O787" s="26"/>
      <c r="P787" s="26"/>
      <c r="Q787" s="26">
        <v>9340518</v>
      </c>
      <c r="R787" s="26">
        <f t="shared" si="53"/>
        <v>2910</v>
      </c>
      <c r="S787" s="14">
        <v>15143.38</v>
      </c>
      <c r="T787" s="14" t="s">
        <v>643</v>
      </c>
      <c r="U787" s="19">
        <v>6.53</v>
      </c>
      <c r="V787" s="297">
        <v>2023</v>
      </c>
      <c r="W787" s="281"/>
    </row>
    <row r="788" spans="1:23" ht="30" x14ac:dyDescent="0.2">
      <c r="A788" s="89">
        <v>180</v>
      </c>
      <c r="B788" s="60" t="s">
        <v>836</v>
      </c>
      <c r="C788" s="14">
        <v>1991</v>
      </c>
      <c r="D788" s="14"/>
      <c r="E788" s="14" t="s">
        <v>553</v>
      </c>
      <c r="F788" s="37">
        <v>9</v>
      </c>
      <c r="G788" s="37">
        <v>6</v>
      </c>
      <c r="H788" s="26">
        <v>13450.5</v>
      </c>
      <c r="I788" s="26">
        <v>11787.3</v>
      </c>
      <c r="J788" s="26">
        <v>10896.4</v>
      </c>
      <c r="K788" s="37">
        <v>654</v>
      </c>
      <c r="L788" s="14" t="s">
        <v>548</v>
      </c>
      <c r="M788" s="26">
        <v>8239570</v>
      </c>
      <c r="N788" s="26"/>
      <c r="O788" s="26"/>
      <c r="P788" s="26"/>
      <c r="Q788" s="26">
        <v>8239570</v>
      </c>
      <c r="R788" s="26">
        <f t="shared" si="53"/>
        <v>699.02098020751157</v>
      </c>
      <c r="S788" s="14">
        <v>15143.38</v>
      </c>
      <c r="T788" s="14" t="s">
        <v>433</v>
      </c>
      <c r="U788" s="26">
        <v>8239570</v>
      </c>
      <c r="V788" s="297">
        <v>2023</v>
      </c>
      <c r="W788" s="281"/>
    </row>
    <row r="789" spans="1:23" ht="90" x14ac:dyDescent="0.2">
      <c r="A789" s="89">
        <v>181</v>
      </c>
      <c r="B789" s="60" t="s">
        <v>837</v>
      </c>
      <c r="C789" s="14">
        <v>1991</v>
      </c>
      <c r="D789" s="14"/>
      <c r="E789" s="14" t="s">
        <v>553</v>
      </c>
      <c r="F789" s="37">
        <v>9</v>
      </c>
      <c r="G789" s="37">
        <v>4</v>
      </c>
      <c r="H789" s="26">
        <v>9017.1</v>
      </c>
      <c r="I789" s="26">
        <v>7771.5</v>
      </c>
      <c r="J789" s="26">
        <v>7538.6</v>
      </c>
      <c r="K789" s="37">
        <v>458</v>
      </c>
      <c r="L789" s="14" t="s">
        <v>383</v>
      </c>
      <c r="M789" s="26">
        <v>8640000</v>
      </c>
      <c r="N789" s="26"/>
      <c r="O789" s="26"/>
      <c r="P789" s="26"/>
      <c r="Q789" s="26">
        <v>8640000</v>
      </c>
      <c r="R789" s="26">
        <f t="shared" si="53"/>
        <v>1111.754487550666</v>
      </c>
      <c r="S789" s="14">
        <v>15143.38</v>
      </c>
      <c r="T789" s="14" t="s">
        <v>433</v>
      </c>
      <c r="U789" s="26">
        <v>8640000</v>
      </c>
      <c r="V789" s="297">
        <v>2023</v>
      </c>
      <c r="W789" s="281"/>
    </row>
    <row r="790" spans="1:23" ht="135" x14ac:dyDescent="0.2">
      <c r="A790" s="89">
        <v>182</v>
      </c>
      <c r="B790" s="60" t="s">
        <v>1131</v>
      </c>
      <c r="C790" s="14">
        <v>1992</v>
      </c>
      <c r="D790" s="14"/>
      <c r="E790" s="19" t="s">
        <v>553</v>
      </c>
      <c r="F790" s="37">
        <v>10</v>
      </c>
      <c r="G790" s="37">
        <v>4</v>
      </c>
      <c r="H790" s="26">
        <v>9882.4</v>
      </c>
      <c r="I790" s="26">
        <v>8735.4</v>
      </c>
      <c r="J790" s="26">
        <v>8735.4</v>
      </c>
      <c r="K790" s="37">
        <v>456</v>
      </c>
      <c r="L790" s="14" t="s">
        <v>397</v>
      </c>
      <c r="M790" s="26">
        <v>25848738</v>
      </c>
      <c r="N790" s="26"/>
      <c r="O790" s="26"/>
      <c r="P790" s="26"/>
      <c r="Q790" s="26">
        <v>25848738</v>
      </c>
      <c r="R790" s="26">
        <f t="shared" si="53"/>
        <v>2959.078920255512</v>
      </c>
      <c r="S790" s="14">
        <v>15143.38</v>
      </c>
      <c r="T790" s="14" t="s">
        <v>643</v>
      </c>
      <c r="U790" s="19">
        <v>6.53</v>
      </c>
      <c r="V790" s="297">
        <v>2023</v>
      </c>
      <c r="W790" s="276"/>
    </row>
    <row r="791" spans="1:23" ht="45" x14ac:dyDescent="0.2">
      <c r="A791" s="89">
        <v>183</v>
      </c>
      <c r="B791" s="60" t="s">
        <v>472</v>
      </c>
      <c r="C791" s="14">
        <v>1977</v>
      </c>
      <c r="D791" s="14"/>
      <c r="E791" s="19" t="s">
        <v>553</v>
      </c>
      <c r="F791" s="37">
        <v>9</v>
      </c>
      <c r="G791" s="37">
        <v>4</v>
      </c>
      <c r="H791" s="26">
        <v>8861</v>
      </c>
      <c r="I791" s="26">
        <v>7813</v>
      </c>
      <c r="J791" s="26">
        <v>6978.04</v>
      </c>
      <c r="K791" s="37">
        <v>437</v>
      </c>
      <c r="L791" s="14" t="s">
        <v>617</v>
      </c>
      <c r="M791" s="26">
        <v>3593980</v>
      </c>
      <c r="N791" s="26"/>
      <c r="O791" s="26"/>
      <c r="P791" s="26"/>
      <c r="Q791" s="26">
        <v>3593980</v>
      </c>
      <c r="R791" s="26">
        <f t="shared" si="53"/>
        <v>460</v>
      </c>
      <c r="S791" s="14">
        <v>15143.38</v>
      </c>
      <c r="T791" s="14" t="s">
        <v>643</v>
      </c>
      <c r="U791" s="19">
        <v>6.53</v>
      </c>
      <c r="V791" s="297">
        <v>2023</v>
      </c>
      <c r="W791" s="276"/>
    </row>
    <row r="792" spans="1:23" ht="135" x14ac:dyDescent="0.2">
      <c r="A792" s="89">
        <v>184</v>
      </c>
      <c r="B792" s="60" t="s">
        <v>838</v>
      </c>
      <c r="C792" s="14">
        <v>1976</v>
      </c>
      <c r="D792" s="14"/>
      <c r="E792" s="19" t="s">
        <v>553</v>
      </c>
      <c r="F792" s="37">
        <v>9</v>
      </c>
      <c r="G792" s="37">
        <v>4</v>
      </c>
      <c r="H792" s="26">
        <v>8833.11</v>
      </c>
      <c r="I792" s="26">
        <v>7808.81</v>
      </c>
      <c r="J792" s="26">
        <v>7494.24</v>
      </c>
      <c r="K792" s="37">
        <v>362</v>
      </c>
      <c r="L792" s="14" t="s">
        <v>393</v>
      </c>
      <c r="M792" s="26">
        <v>26539096</v>
      </c>
      <c r="N792" s="26"/>
      <c r="O792" s="26"/>
      <c r="P792" s="26"/>
      <c r="Q792" s="26">
        <v>26539096</v>
      </c>
      <c r="R792" s="26">
        <f t="shared" si="53"/>
        <v>3398.6095192481312</v>
      </c>
      <c r="S792" s="14">
        <v>15143.38</v>
      </c>
      <c r="T792" s="14" t="s">
        <v>643</v>
      </c>
      <c r="U792" s="19">
        <v>6.53</v>
      </c>
      <c r="V792" s="297">
        <v>2023</v>
      </c>
      <c r="W792" s="276"/>
    </row>
    <row r="793" spans="1:23" ht="45" x14ac:dyDescent="0.2">
      <c r="A793" s="89">
        <v>185</v>
      </c>
      <c r="B793" s="60" t="s">
        <v>218</v>
      </c>
      <c r="C793" s="14">
        <v>1969</v>
      </c>
      <c r="D793" s="14"/>
      <c r="E793" s="19" t="s">
        <v>520</v>
      </c>
      <c r="F793" s="37">
        <v>5</v>
      </c>
      <c r="G793" s="37">
        <v>3</v>
      </c>
      <c r="H793" s="26">
        <v>3698.98</v>
      </c>
      <c r="I793" s="26">
        <v>3471.98</v>
      </c>
      <c r="J793" s="26">
        <v>3331.66</v>
      </c>
      <c r="K793" s="37">
        <v>230</v>
      </c>
      <c r="L793" s="14" t="s">
        <v>530</v>
      </c>
      <c r="M793" s="26">
        <v>2152627.6</v>
      </c>
      <c r="N793" s="26"/>
      <c r="O793" s="26"/>
      <c r="P793" s="26"/>
      <c r="Q793" s="26">
        <v>2152627.6</v>
      </c>
      <c r="R793" s="26">
        <f t="shared" si="53"/>
        <v>620</v>
      </c>
      <c r="S793" s="14">
        <v>15143.38</v>
      </c>
      <c r="T793" s="14" t="s">
        <v>643</v>
      </c>
      <c r="U793" s="19">
        <v>6.53</v>
      </c>
      <c r="V793" s="297">
        <v>2023</v>
      </c>
      <c r="W793" s="276"/>
    </row>
    <row r="794" spans="1:23" ht="90" x14ac:dyDescent="0.2">
      <c r="A794" s="89">
        <v>186</v>
      </c>
      <c r="B794" s="60" t="s">
        <v>839</v>
      </c>
      <c r="C794" s="14">
        <v>1991</v>
      </c>
      <c r="D794" s="14"/>
      <c r="E794" s="19" t="s">
        <v>520</v>
      </c>
      <c r="F794" s="37" t="s">
        <v>614</v>
      </c>
      <c r="G794" s="37">
        <v>6</v>
      </c>
      <c r="H794" s="26">
        <v>15533.5</v>
      </c>
      <c r="I794" s="26">
        <v>14004.5</v>
      </c>
      <c r="J794" s="26">
        <v>13188.6</v>
      </c>
      <c r="K794" s="37">
        <v>598</v>
      </c>
      <c r="L794" s="14" t="s">
        <v>383</v>
      </c>
      <c r="M794" s="26">
        <v>12960000</v>
      </c>
      <c r="N794" s="26"/>
      <c r="O794" s="26"/>
      <c r="P794" s="26"/>
      <c r="Q794" s="26">
        <v>12960000</v>
      </c>
      <c r="R794" s="26">
        <f t="shared" si="53"/>
        <v>925.41683030454499</v>
      </c>
      <c r="S794" s="14">
        <v>15143.38</v>
      </c>
      <c r="T794" s="14" t="s">
        <v>433</v>
      </c>
      <c r="U794" s="26">
        <v>12960000</v>
      </c>
      <c r="V794" s="297">
        <v>2023</v>
      </c>
      <c r="W794" s="281"/>
    </row>
    <row r="795" spans="1:23" ht="90" x14ac:dyDescent="0.2">
      <c r="A795" s="89">
        <v>187</v>
      </c>
      <c r="B795" s="60" t="s">
        <v>734</v>
      </c>
      <c r="C795" s="14">
        <v>1991</v>
      </c>
      <c r="D795" s="14"/>
      <c r="E795" s="19" t="s">
        <v>520</v>
      </c>
      <c r="F795" s="37">
        <v>9</v>
      </c>
      <c r="G795" s="37">
        <v>6</v>
      </c>
      <c r="H795" s="26">
        <v>16354.6</v>
      </c>
      <c r="I795" s="26">
        <v>14658.1</v>
      </c>
      <c r="J795" s="26">
        <v>14147.5</v>
      </c>
      <c r="K795" s="37">
        <v>657</v>
      </c>
      <c r="L795" s="14" t="s">
        <v>383</v>
      </c>
      <c r="M795" s="26">
        <v>12960000</v>
      </c>
      <c r="N795" s="26"/>
      <c r="O795" s="26"/>
      <c r="P795" s="26"/>
      <c r="Q795" s="26">
        <v>12960000</v>
      </c>
      <c r="R795" s="26">
        <f t="shared" si="53"/>
        <v>884.15278924280767</v>
      </c>
      <c r="S795" s="14">
        <v>15143.38</v>
      </c>
      <c r="T795" s="14" t="s">
        <v>433</v>
      </c>
      <c r="U795" s="26">
        <v>12960000</v>
      </c>
      <c r="V795" s="297">
        <v>2023</v>
      </c>
      <c r="W795" s="281"/>
    </row>
    <row r="796" spans="1:23" ht="75" x14ac:dyDescent="0.2">
      <c r="A796" s="89">
        <v>188</v>
      </c>
      <c r="B796" s="60" t="s">
        <v>1132</v>
      </c>
      <c r="C796" s="14">
        <v>1966</v>
      </c>
      <c r="D796" s="14"/>
      <c r="E796" s="14" t="s">
        <v>520</v>
      </c>
      <c r="F796" s="37" t="s">
        <v>610</v>
      </c>
      <c r="G796" s="37">
        <v>4</v>
      </c>
      <c r="H796" s="26">
        <v>3731.7</v>
      </c>
      <c r="I796" s="26">
        <v>3360.5</v>
      </c>
      <c r="J796" s="26">
        <v>2746.5</v>
      </c>
      <c r="K796" s="37">
        <v>169</v>
      </c>
      <c r="L796" s="14" t="s">
        <v>78</v>
      </c>
      <c r="M796" s="26">
        <v>11808115</v>
      </c>
      <c r="N796" s="26"/>
      <c r="O796" s="26"/>
      <c r="P796" s="26"/>
      <c r="Q796" s="26">
        <v>11808115</v>
      </c>
      <c r="R796" s="26">
        <f t="shared" si="53"/>
        <v>3513.7970540098199</v>
      </c>
      <c r="S796" s="14">
        <v>15143.38</v>
      </c>
      <c r="T796" s="14" t="s">
        <v>643</v>
      </c>
      <c r="U796" s="19">
        <v>6.53</v>
      </c>
      <c r="V796" s="297">
        <v>2023</v>
      </c>
      <c r="W796" s="276"/>
    </row>
    <row r="797" spans="1:23" ht="30" x14ac:dyDescent="0.2">
      <c r="A797" s="89">
        <v>189</v>
      </c>
      <c r="B797" s="60" t="s">
        <v>1133</v>
      </c>
      <c r="C797" s="14">
        <v>1967</v>
      </c>
      <c r="D797" s="14">
        <v>2011</v>
      </c>
      <c r="E797" s="14" t="s">
        <v>520</v>
      </c>
      <c r="F797" s="37">
        <v>5</v>
      </c>
      <c r="G797" s="37">
        <v>8</v>
      </c>
      <c r="H797" s="26">
        <v>6245.1</v>
      </c>
      <c r="I797" s="26">
        <v>5666.1</v>
      </c>
      <c r="J797" s="26">
        <v>5666.1</v>
      </c>
      <c r="K797" s="37">
        <v>221</v>
      </c>
      <c r="L797" s="14" t="s">
        <v>548</v>
      </c>
      <c r="M797" s="26">
        <v>7707700</v>
      </c>
      <c r="N797" s="26"/>
      <c r="O797" s="26"/>
      <c r="P797" s="26"/>
      <c r="Q797" s="26">
        <v>7707700</v>
      </c>
      <c r="R797" s="26">
        <f t="shared" si="53"/>
        <v>1360.3183847796543</v>
      </c>
      <c r="S797" s="14">
        <v>15143.38</v>
      </c>
      <c r="T797" s="14" t="s">
        <v>433</v>
      </c>
      <c r="U797" s="26">
        <v>7707700</v>
      </c>
      <c r="V797" s="109"/>
      <c r="W797" s="281"/>
    </row>
    <row r="798" spans="1:23" x14ac:dyDescent="0.2">
      <c r="A798" s="89"/>
      <c r="B798" s="108" t="s">
        <v>410</v>
      </c>
      <c r="C798" s="36"/>
      <c r="D798" s="36"/>
      <c r="E798" s="19"/>
      <c r="F798" s="120"/>
      <c r="G798" s="120"/>
      <c r="H798" s="27">
        <f>SUM(H740:H797)</f>
        <v>382193.1399999999</v>
      </c>
      <c r="I798" s="27">
        <f>SUM(I740:I797)</f>
        <v>339300.43999999994</v>
      </c>
      <c r="J798" s="27">
        <f>SUM(J740:J797)</f>
        <v>314585.81</v>
      </c>
      <c r="K798" s="28">
        <f>SUM(K740:K797)</f>
        <v>16841</v>
      </c>
      <c r="L798" s="27"/>
      <c r="M798" s="27">
        <f>SUM(M740:M797)</f>
        <v>708440662.10000002</v>
      </c>
      <c r="N798" s="27"/>
      <c r="O798" s="27"/>
      <c r="P798" s="27"/>
      <c r="Q798" s="27">
        <f>SUM(Q740:Q797)</f>
        <v>708440662.10000002</v>
      </c>
      <c r="R798" s="27">
        <f t="shared" si="53"/>
        <v>2087.9450144538573</v>
      </c>
      <c r="S798" s="19"/>
      <c r="T798" s="27"/>
      <c r="U798" s="26"/>
      <c r="V798" s="109"/>
      <c r="W798" s="281"/>
    </row>
    <row r="799" spans="1:23" x14ac:dyDescent="0.2">
      <c r="A799" s="89"/>
      <c r="B799" s="36"/>
      <c r="C799" s="36"/>
      <c r="D799" s="36"/>
      <c r="E799" s="19"/>
      <c r="F799" s="120"/>
      <c r="G799" s="120"/>
      <c r="H799" s="80"/>
      <c r="I799" s="80"/>
      <c r="J799" s="80"/>
      <c r="K799" s="120"/>
      <c r="L799" s="36"/>
      <c r="M799" s="80"/>
      <c r="N799" s="36"/>
      <c r="O799" s="36"/>
      <c r="P799" s="36"/>
      <c r="Q799" s="36"/>
      <c r="R799" s="27"/>
      <c r="S799" s="36"/>
      <c r="T799" s="36"/>
      <c r="U799" s="26"/>
      <c r="V799" s="109"/>
      <c r="W799" s="281"/>
    </row>
    <row r="800" spans="1:23" ht="15.75" x14ac:dyDescent="0.2">
      <c r="A800" s="89"/>
      <c r="B800" s="113" t="s">
        <v>458</v>
      </c>
      <c r="C800" s="36"/>
      <c r="D800" s="36"/>
      <c r="E800" s="19"/>
      <c r="F800" s="120"/>
      <c r="G800" s="120"/>
      <c r="H800" s="27">
        <f>H560+H563+H567+H572+H576+H579+H583+H588+H592+H597+H600+H605+H608+H611+H633+H652+H655+H658+H665+H668+H671+H680+H697+H727+H738+H798</f>
        <v>681727.93999999983</v>
      </c>
      <c r="I800" s="27">
        <f>I560+I563+I567+I572+I576+I579+I583+I588+I592+I597+I600+I605+I608+I611+I633+I652+I655+I658+I665+I668+I671+I680+I697+I727+I738+I798</f>
        <v>616401.28999999992</v>
      </c>
      <c r="J800" s="27">
        <f>J560+J563+J567+J572+J576+J579+J583+J588+J592+J597+J600+J605+J608+J611+J633+J652+J655+J658+J665+J668+J671+J680+J697+J727+J738+J798</f>
        <v>563833.34000000008</v>
      </c>
      <c r="K800" s="28">
        <f>K560+K563+K567+K572+K576+K579+K583+K588+K592+K597+K600+K605+K608+K611+K633+K652+K655+K658+K665+K668+K671+K680+K697+K727+K738+K798</f>
        <v>29564</v>
      </c>
      <c r="L800" s="27"/>
      <c r="M800" s="27">
        <f>M560+M563+M567+M572+M576+M579+M583+M588+M592+M597+M600+M605+M608+M611+M633+M652+M655+M658+M665+M668+M671+M680+M697+M727+M738+M798</f>
        <v>1181381776.1700001</v>
      </c>
      <c r="N800" s="27"/>
      <c r="O800" s="27"/>
      <c r="P800" s="27"/>
      <c r="Q800" s="27">
        <f>Q560+Q563+Q567+Q572+Q576+Q579+Q583+Q588+Q592+Q597+Q600+Q605+Q608+Q611+Q633+Q652+Q655+Q658+Q665+Q668+Q671+Q680+Q697+Q727+Q738+Q798</f>
        <v>1181381776.1700001</v>
      </c>
      <c r="R800" s="27">
        <f>R560+R563+R567+R572+R576+R579+R583+R588+R592+R597+R600+R605+R608+R611+R633+R652+R655+R658+R665+R668+R671+R680+R697+R727+R738+R798</f>
        <v>56030.396774600886</v>
      </c>
      <c r="S800" s="36"/>
      <c r="T800" s="36"/>
      <c r="U800" s="26"/>
      <c r="V800" s="109"/>
      <c r="W800" s="281"/>
    </row>
    <row r="801" spans="1:23" x14ac:dyDescent="0.2">
      <c r="A801" s="114"/>
      <c r="B801" s="70"/>
      <c r="C801" s="70"/>
      <c r="D801" s="70"/>
      <c r="E801" s="71"/>
      <c r="F801" s="124"/>
      <c r="G801" s="124"/>
      <c r="H801" s="72"/>
      <c r="I801" s="72"/>
      <c r="J801" s="72"/>
      <c r="K801" s="124"/>
      <c r="L801" s="70"/>
      <c r="M801" s="72"/>
      <c r="N801" s="72"/>
      <c r="O801" s="72"/>
      <c r="P801" s="72"/>
      <c r="Q801" s="72"/>
      <c r="R801" s="73"/>
      <c r="S801" s="73"/>
      <c r="T801" s="70"/>
      <c r="U801" s="26"/>
      <c r="V801" s="109"/>
      <c r="W801" s="281"/>
    </row>
    <row r="802" spans="1:23" ht="31.5" x14ac:dyDescent="0.2">
      <c r="A802" s="115"/>
      <c r="B802" s="113" t="s">
        <v>1236</v>
      </c>
      <c r="C802" s="116"/>
      <c r="D802" s="116"/>
      <c r="E802" s="117"/>
      <c r="F802" s="329"/>
      <c r="G802" s="329"/>
      <c r="H802" s="27">
        <f>H296+H556+H800</f>
        <v>2135964.96</v>
      </c>
      <c r="I802" s="27">
        <f>I296+I556+I800</f>
        <v>1923691.0299999998</v>
      </c>
      <c r="J802" s="27">
        <f>J296+J556+J800</f>
        <v>1752557.64</v>
      </c>
      <c r="K802" s="28">
        <f>K296+K556+K800</f>
        <v>94268</v>
      </c>
      <c r="L802" s="27"/>
      <c r="M802" s="27">
        <f>M296+M556+M800</f>
        <v>3595448989.3697681</v>
      </c>
      <c r="N802" s="27"/>
      <c r="O802" s="27"/>
      <c r="P802" s="27"/>
      <c r="Q802" s="27">
        <f>Q296+Q556+Q800</f>
        <v>3595448989.3697681</v>
      </c>
      <c r="R802" s="27">
        <f>M802/I802</f>
        <v>1869.03662454036</v>
      </c>
      <c r="S802" s="27">
        <v>15143.38</v>
      </c>
      <c r="T802" s="116"/>
      <c r="U802" s="26"/>
      <c r="V802" s="313"/>
      <c r="W802" s="281"/>
    </row>
    <row r="803" spans="1:23" ht="45" customHeight="1" x14ac:dyDescent="0.2">
      <c r="A803" s="378" t="s">
        <v>575</v>
      </c>
      <c r="B803" s="378"/>
      <c r="C803" s="378"/>
      <c r="D803" s="378"/>
      <c r="E803" s="378"/>
      <c r="F803" s="378"/>
      <c r="G803" s="378"/>
      <c r="H803" s="378"/>
      <c r="I803" s="378"/>
      <c r="J803" s="378"/>
      <c r="K803" s="378"/>
      <c r="L803" s="378"/>
      <c r="M803" s="378"/>
      <c r="N803" s="378"/>
      <c r="O803" s="378"/>
      <c r="P803" s="378"/>
      <c r="Q803" s="378"/>
      <c r="R803" s="378"/>
      <c r="S803" s="378"/>
      <c r="T803" s="378"/>
      <c r="U803" s="378"/>
      <c r="V803" s="82"/>
      <c r="W803" s="82"/>
    </row>
    <row r="806" spans="1:23" x14ac:dyDescent="0.2">
      <c r="K806" s="29"/>
      <c r="L806" s="29"/>
      <c r="R806" s="29"/>
      <c r="S806" s="29"/>
      <c r="T806" s="29"/>
    </row>
    <row r="807" spans="1:23" x14ac:dyDescent="0.2">
      <c r="E807" s="1"/>
      <c r="H807" s="1"/>
      <c r="I807" s="1"/>
      <c r="J807" s="1"/>
      <c r="K807" s="1"/>
      <c r="M807" s="1"/>
    </row>
    <row r="808" spans="1:23" x14ac:dyDescent="0.2"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</row>
    <row r="809" spans="1:23" x14ac:dyDescent="0.2">
      <c r="E809" s="1"/>
      <c r="H809" s="57"/>
      <c r="I809" s="57"/>
      <c r="J809" s="57"/>
      <c r="K809" s="57"/>
      <c r="L809" s="57"/>
      <c r="M809" s="57"/>
    </row>
    <row r="810" spans="1:23" x14ac:dyDescent="0.2">
      <c r="H810" s="164"/>
      <c r="I810" s="164"/>
      <c r="J810" s="164"/>
      <c r="K810" s="164"/>
      <c r="L810" s="164"/>
      <c r="M810" s="164"/>
      <c r="N810" s="164"/>
      <c r="O810" s="164"/>
      <c r="P810" s="164"/>
      <c r="Q810" s="164"/>
      <c r="R810" s="164"/>
      <c r="S810" s="164"/>
    </row>
    <row r="811" spans="1:23" x14ac:dyDescent="0.2">
      <c r="E811" s="1"/>
      <c r="H811" s="57"/>
      <c r="I811" s="57"/>
      <c r="J811" s="1"/>
      <c r="K811" s="1"/>
      <c r="L811" s="29"/>
    </row>
    <row r="812" spans="1:23" x14ac:dyDescent="0.2">
      <c r="E812" s="1"/>
      <c r="H812" s="57"/>
      <c r="I812" s="57"/>
      <c r="J812" s="57"/>
      <c r="K812" s="1"/>
      <c r="M812" s="1"/>
    </row>
    <row r="813" spans="1:23" x14ac:dyDescent="0.2">
      <c r="H813" s="57"/>
      <c r="I813" s="57"/>
      <c r="J813" s="57"/>
      <c r="K813" s="57"/>
      <c r="L813" s="57"/>
      <c r="M813" s="148"/>
    </row>
    <row r="814" spans="1:23" x14ac:dyDescent="0.2">
      <c r="E814" s="1"/>
      <c r="H814" s="57"/>
      <c r="I814" s="57"/>
      <c r="K814" s="29"/>
      <c r="L814" s="29"/>
    </row>
    <row r="815" spans="1:23" x14ac:dyDescent="0.2">
      <c r="H815" s="57"/>
      <c r="I815" s="57"/>
      <c r="J815" s="1"/>
      <c r="K815" s="1"/>
      <c r="M815" s="1"/>
    </row>
    <row r="816" spans="1:23" x14ac:dyDescent="0.2">
      <c r="H816" s="57"/>
      <c r="I816" s="57"/>
      <c r="J816" s="57"/>
      <c r="K816" s="57"/>
      <c r="L816" s="57"/>
    </row>
    <row r="817" spans="8:12" x14ac:dyDescent="0.2">
      <c r="H817" s="57"/>
      <c r="I817" s="57"/>
      <c r="J817" s="57"/>
      <c r="K817" s="57"/>
      <c r="L817" s="57"/>
    </row>
  </sheetData>
  <mergeCells count="109">
    <mergeCell ref="Q2:U10"/>
    <mergeCell ref="A803:U803"/>
    <mergeCell ref="A584:U584"/>
    <mergeCell ref="A669:U669"/>
    <mergeCell ref="A672:U672"/>
    <mergeCell ref="A653:U653"/>
    <mergeCell ref="A609:U609"/>
    <mergeCell ref="A598:U598"/>
    <mergeCell ref="A601:U601"/>
    <mergeCell ref="A606:U606"/>
    <mergeCell ref="A739:U739"/>
    <mergeCell ref="A564:U564"/>
    <mergeCell ref="A557:U557"/>
    <mergeCell ref="A561:U561"/>
    <mergeCell ref="A659:U659"/>
    <mergeCell ref="A558:U558"/>
    <mergeCell ref="A568:U568"/>
    <mergeCell ref="A573:U573"/>
    <mergeCell ref="A577:U577"/>
    <mergeCell ref="A580:U580"/>
    <mergeCell ref="A656:U656"/>
    <mergeCell ref="A728:U728"/>
    <mergeCell ref="A589:U589"/>
    <mergeCell ref="A593:U593"/>
    <mergeCell ref="A681:U681"/>
    <mergeCell ref="A698:U698"/>
    <mergeCell ref="A612:U612"/>
    <mergeCell ref="A634:U634"/>
    <mergeCell ref="A666:U666"/>
    <mergeCell ref="A487:U487"/>
    <mergeCell ref="A424:U424"/>
    <mergeCell ref="A421:U421"/>
    <mergeCell ref="A403:U403"/>
    <mergeCell ref="A429:U429"/>
    <mergeCell ref="A418:U418"/>
    <mergeCell ref="A479:U479"/>
    <mergeCell ref="A411:U411"/>
    <mergeCell ref="A449:U449"/>
    <mergeCell ref="A364:U364"/>
    <mergeCell ref="A406:U406"/>
    <mergeCell ref="A360:U360"/>
    <mergeCell ref="A306:V306"/>
    <mergeCell ref="A341:V341"/>
    <mergeCell ref="A327:V327"/>
    <mergeCell ref="A356:U356"/>
    <mergeCell ref="A338:V338"/>
    <mergeCell ref="A315:V315"/>
    <mergeCell ref="A382:U382"/>
    <mergeCell ref="A115:V115"/>
    <mergeCell ref="A133:V133"/>
    <mergeCell ref="A138:V138"/>
    <mergeCell ref="A197:U197"/>
    <mergeCell ref="A146:V146"/>
    <mergeCell ref="A149:V149"/>
    <mergeCell ref="A130:V130"/>
    <mergeCell ref="A349:V349"/>
    <mergeCell ref="A36:U36"/>
    <mergeCell ref="A97:V97"/>
    <mergeCell ref="A209:V209"/>
    <mergeCell ref="A297:V297"/>
    <mergeCell ref="A86:V86"/>
    <mergeCell ref="A81:V81"/>
    <mergeCell ref="A58:V58"/>
    <mergeCell ref="A61:V61"/>
    <mergeCell ref="A333:V333"/>
    <mergeCell ref="A68:V68"/>
    <mergeCell ref="A74:V74"/>
    <mergeCell ref="A320:V320"/>
    <mergeCell ref="A153:V153"/>
    <mergeCell ref="A312:V312"/>
    <mergeCell ref="A159:V159"/>
    <mergeCell ref="A178:V178"/>
    <mergeCell ref="Q11:U19"/>
    <mergeCell ref="L22:L24"/>
    <mergeCell ref="A20:T20"/>
    <mergeCell ref="D23:D24"/>
    <mergeCell ref="O23:O24"/>
    <mergeCell ref="P23:P24"/>
    <mergeCell ref="M23:M24"/>
    <mergeCell ref="B21:T21"/>
    <mergeCell ref="B22:B24"/>
    <mergeCell ref="C23:C24"/>
    <mergeCell ref="I23:I24"/>
    <mergeCell ref="Q23:Q24"/>
    <mergeCell ref="G22:G24"/>
    <mergeCell ref="A302:V302"/>
    <mergeCell ref="A298:V298"/>
    <mergeCell ref="A31:U31"/>
    <mergeCell ref="A22:A24"/>
    <mergeCell ref="C22:D22"/>
    <mergeCell ref="J23:J24"/>
    <mergeCell ref="A64:V64"/>
    <mergeCell ref="T22:T24"/>
    <mergeCell ref="A27:U27"/>
    <mergeCell ref="I22:J22"/>
    <mergeCell ref="A44:U44"/>
    <mergeCell ref="F22:F24"/>
    <mergeCell ref="S22:S24"/>
    <mergeCell ref="R22:R24"/>
    <mergeCell ref="M22:Q22"/>
    <mergeCell ref="K22:K24"/>
    <mergeCell ref="V22:V24"/>
    <mergeCell ref="E22:E24"/>
    <mergeCell ref="H22:H24"/>
    <mergeCell ref="N23:N24"/>
    <mergeCell ref="U22:U24"/>
    <mergeCell ref="A28:U28"/>
    <mergeCell ref="A49:U49"/>
    <mergeCell ref="A41:U41"/>
  </mergeCells>
  <phoneticPr fontId="0" type="noConversion"/>
  <conditionalFormatting sqref="T165 T729">
    <cfRule type="cellIs" dxfId="5" priority="276" stopIfTrue="1" operator="equal">
      <formula>$B$24</formula>
    </cfRule>
  </conditionalFormatting>
  <conditionalFormatting sqref="M576 Q576 R313 R574:R575 R43 R45 R47 R316:R319 R578:R579">
    <cfRule type="cellIs" dxfId="4" priority="274" operator="equal">
      <formula>$B$25</formula>
    </cfRule>
  </conditionalFormatting>
  <conditionalFormatting sqref="T722">
    <cfRule type="cellIs" dxfId="3" priority="13" stopIfTrue="1" operator="equal">
      <formula>$B$24</formula>
    </cfRule>
  </conditionalFormatting>
  <conditionalFormatting sqref="R48">
    <cfRule type="cellIs" dxfId="2" priority="6" operator="equal">
      <formula>$B$25</formula>
    </cfRule>
  </conditionalFormatting>
  <conditionalFormatting sqref="R42">
    <cfRule type="cellIs" dxfId="1" priority="2" operator="equal">
      <formula>$B$25</formula>
    </cfRule>
  </conditionalFormatting>
  <conditionalFormatting sqref="R50:R56">
    <cfRule type="cellIs" dxfId="0" priority="1" operator="equal">
      <formula>$B$25</formula>
    </cfRule>
  </conditionalFormatting>
  <pageMargins left="0.35433070866141736" right="0.18" top="0.98425196850393704" bottom="0.78740157480314965" header="0.51181102362204722" footer="0.51181102362204722"/>
  <pageSetup paperSize="9" scale="50" fitToHeight="0" orientation="landscape" horizontalDpi="4294967294" verticalDpi="4294967294" r:id="rId1"/>
  <headerFooter alignWithMargins="0">
    <oddHeader>&amp;C&amp;"Times New Roman,обычный"&amp;12&amp;P</oddHeader>
  </headerFooter>
  <rowBreaks count="8" manualBreakCount="8">
    <brk id="35" max="21" man="1"/>
    <brk id="114" max="21" man="1"/>
    <brk id="137" max="21" man="1"/>
    <brk id="332" max="21" man="1"/>
    <brk id="448" max="21" man="1"/>
    <brk id="572" max="21" man="1"/>
    <brk id="597" max="21" man="1"/>
    <brk id="65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814"/>
  <sheetViews>
    <sheetView tabSelected="1" view="pageBreakPreview" topLeftCell="E1" zoomScaleNormal="100" zoomScaleSheetLayoutView="75" workbookViewId="0">
      <selection activeCell="H812" sqref="H812"/>
    </sheetView>
  </sheetViews>
  <sheetFormatPr defaultRowHeight="12.75" x14ac:dyDescent="0.2"/>
  <cols>
    <col min="1" max="1" width="5" style="12" customWidth="1"/>
    <col min="2" max="2" width="23.140625" style="11" customWidth="1"/>
    <col min="3" max="3" width="15.5703125" style="11" customWidth="1"/>
    <col min="4" max="4" width="16.28515625" style="11" customWidth="1"/>
    <col min="5" max="5" width="15.42578125" style="11" bestFit="1" customWidth="1"/>
    <col min="6" max="6" width="15.140625" style="11" customWidth="1"/>
    <col min="7" max="7" width="14.7109375" style="11" customWidth="1"/>
    <col min="8" max="8" width="15.85546875" style="11" customWidth="1"/>
    <col min="9" max="9" width="15.42578125" style="11" customWidth="1"/>
    <col min="10" max="10" width="15.28515625" style="11" customWidth="1"/>
    <col min="11" max="11" width="14" style="11" customWidth="1"/>
    <col min="12" max="12" width="12.42578125" style="11" customWidth="1"/>
    <col min="13" max="13" width="14" style="11" customWidth="1"/>
    <col min="14" max="14" width="13.7109375" style="11" customWidth="1"/>
    <col min="15" max="15" width="13.42578125" style="11" customWidth="1"/>
    <col min="16" max="16" width="11.7109375" style="10" customWidth="1"/>
    <col min="17" max="17" width="7" style="10" customWidth="1"/>
    <col min="18" max="16384" width="9.140625" style="11"/>
  </cols>
  <sheetData>
    <row r="3" spans="2:17" ht="12.75" customHeight="1" x14ac:dyDescent="0.2">
      <c r="M3" s="393" t="s">
        <v>1233</v>
      </c>
      <c r="N3" s="394"/>
      <c r="O3" s="394"/>
      <c r="P3" s="394"/>
      <c r="Q3" s="394"/>
    </row>
    <row r="4" spans="2:17" ht="12.75" customHeight="1" x14ac:dyDescent="0.2">
      <c r="M4" s="394"/>
      <c r="N4" s="394"/>
      <c r="O4" s="394"/>
      <c r="P4" s="394"/>
      <c r="Q4" s="394"/>
    </row>
    <row r="5" spans="2:17" ht="12.75" customHeight="1" x14ac:dyDescent="0.2">
      <c r="M5" s="394"/>
      <c r="N5" s="394"/>
      <c r="O5" s="394"/>
      <c r="P5" s="394"/>
      <c r="Q5" s="394"/>
    </row>
    <row r="6" spans="2:17" ht="12.75" customHeight="1" x14ac:dyDescent="0.2">
      <c r="M6" s="394"/>
      <c r="N6" s="394"/>
      <c r="O6" s="394"/>
      <c r="P6" s="394"/>
      <c r="Q6" s="394"/>
    </row>
    <row r="7" spans="2:17" ht="12.75" customHeight="1" x14ac:dyDescent="0.2">
      <c r="M7" s="394"/>
      <c r="N7" s="394"/>
      <c r="O7" s="394"/>
      <c r="P7" s="394"/>
      <c r="Q7" s="394"/>
    </row>
    <row r="8" spans="2:17" ht="12.75" customHeight="1" x14ac:dyDescent="0.2">
      <c r="M8" s="394"/>
      <c r="N8" s="394"/>
      <c r="O8" s="394"/>
      <c r="P8" s="394"/>
      <c r="Q8" s="394"/>
    </row>
    <row r="9" spans="2:17" ht="12.75" customHeight="1" x14ac:dyDescent="0.2">
      <c r="M9" s="394"/>
      <c r="N9" s="394"/>
      <c r="O9" s="394"/>
      <c r="P9" s="394"/>
      <c r="Q9" s="394"/>
    </row>
    <row r="10" spans="2:17" ht="9.75" customHeight="1" x14ac:dyDescent="0.2">
      <c r="M10" s="394"/>
      <c r="N10" s="394"/>
      <c r="O10" s="394"/>
      <c r="P10" s="394"/>
      <c r="Q10" s="394"/>
    </row>
    <row r="11" spans="2:17" ht="12.75" hidden="1" customHeight="1" x14ac:dyDescent="0.2">
      <c r="M11" s="394"/>
      <c r="N11" s="394"/>
      <c r="O11" s="394"/>
      <c r="P11" s="394"/>
      <c r="Q11" s="394"/>
    </row>
    <row r="13" spans="2:17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393" t="s">
        <v>429</v>
      </c>
      <c r="N13" s="394"/>
      <c r="O13" s="394"/>
      <c r="P13" s="394"/>
      <c r="Q13" s="394"/>
    </row>
    <row r="14" spans="2:17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94"/>
      <c r="N14" s="394"/>
      <c r="O14" s="394"/>
      <c r="P14" s="394"/>
      <c r="Q14" s="394"/>
    </row>
    <row r="15" spans="2:17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94"/>
      <c r="N15" s="394"/>
      <c r="O15" s="394"/>
      <c r="P15" s="394"/>
      <c r="Q15" s="394"/>
    </row>
    <row r="16" spans="2:17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94"/>
      <c r="N16" s="394"/>
      <c r="O16" s="394"/>
      <c r="P16" s="394"/>
      <c r="Q16" s="394"/>
    </row>
    <row r="17" spans="1:17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94"/>
      <c r="N17" s="394"/>
      <c r="O17" s="394"/>
      <c r="P17" s="394"/>
      <c r="Q17" s="394"/>
    </row>
    <row r="18" spans="1:17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94"/>
      <c r="N18" s="394"/>
      <c r="O18" s="394"/>
      <c r="P18" s="394"/>
      <c r="Q18" s="394"/>
    </row>
    <row r="19" spans="1:17" ht="7.5" customHeight="1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94"/>
      <c r="N19" s="394"/>
      <c r="O19" s="394"/>
      <c r="P19" s="394"/>
      <c r="Q19" s="394"/>
    </row>
    <row r="20" spans="1:17" ht="6.75" customHeight="1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94"/>
      <c r="N20" s="394"/>
      <c r="O20" s="394"/>
      <c r="P20" s="394"/>
      <c r="Q20" s="394"/>
    </row>
    <row r="21" spans="1:17" ht="8.25" customHeight="1" x14ac:dyDescent="0.2">
      <c r="A21" s="13"/>
      <c r="B21" s="6"/>
      <c r="C21" s="3"/>
      <c r="D21" s="3"/>
      <c r="E21" s="3"/>
      <c r="F21" s="3"/>
      <c r="G21" s="3"/>
      <c r="H21" s="7"/>
      <c r="I21" s="7"/>
      <c r="J21" s="7"/>
      <c r="K21" s="8"/>
      <c r="L21" s="9"/>
      <c r="M21" s="394"/>
      <c r="N21" s="394"/>
      <c r="O21" s="394"/>
      <c r="P21" s="394"/>
      <c r="Q21" s="394"/>
    </row>
    <row r="22" spans="1:17" ht="71.25" customHeight="1" x14ac:dyDescent="0.2">
      <c r="A22" s="397" t="s">
        <v>465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</row>
    <row r="23" spans="1:17" ht="18.75" x14ac:dyDescent="0.2">
      <c r="A23" s="1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10"/>
      <c r="O23" s="10"/>
    </row>
    <row r="24" spans="1:17" s="24" customFormat="1" ht="94.5" customHeight="1" x14ac:dyDescent="0.2">
      <c r="A24" s="85" t="s">
        <v>491</v>
      </c>
      <c r="B24" s="4" t="s">
        <v>506</v>
      </c>
      <c r="C24" s="5" t="s">
        <v>572</v>
      </c>
      <c r="D24" s="5" t="s">
        <v>570</v>
      </c>
      <c r="E24" s="5" t="s">
        <v>571</v>
      </c>
      <c r="F24" s="386" t="s">
        <v>507</v>
      </c>
      <c r="G24" s="386"/>
      <c r="H24" s="386" t="s">
        <v>638</v>
      </c>
      <c r="I24" s="386"/>
      <c r="J24" s="386" t="s">
        <v>514</v>
      </c>
      <c r="K24" s="386"/>
      <c r="L24" s="386" t="s">
        <v>515</v>
      </c>
      <c r="M24" s="386"/>
      <c r="N24" s="395" t="s">
        <v>516</v>
      </c>
      <c r="O24" s="395"/>
      <c r="P24" s="386" t="s">
        <v>511</v>
      </c>
      <c r="Q24" s="387"/>
    </row>
    <row r="25" spans="1:17" s="24" customFormat="1" x14ac:dyDescent="0.2">
      <c r="A25" s="86"/>
      <c r="B25" s="232" t="s">
        <v>508</v>
      </c>
      <c r="C25" s="4" t="s">
        <v>501</v>
      </c>
      <c r="D25" s="4" t="s">
        <v>501</v>
      </c>
      <c r="E25" s="4" t="s">
        <v>501</v>
      </c>
      <c r="F25" s="4" t="s">
        <v>498</v>
      </c>
      <c r="G25" s="4" t="s">
        <v>501</v>
      </c>
      <c r="H25" s="4" t="s">
        <v>505</v>
      </c>
      <c r="I25" s="4" t="s">
        <v>501</v>
      </c>
      <c r="J25" s="4" t="s">
        <v>498</v>
      </c>
      <c r="K25" s="4" t="s">
        <v>501</v>
      </c>
      <c r="L25" s="4" t="s">
        <v>498</v>
      </c>
      <c r="M25" s="4" t="s">
        <v>501</v>
      </c>
      <c r="N25" s="4" t="s">
        <v>509</v>
      </c>
      <c r="O25" s="4" t="s">
        <v>501</v>
      </c>
      <c r="P25" s="386" t="s">
        <v>501</v>
      </c>
      <c r="Q25" s="396"/>
    </row>
    <row r="26" spans="1:17" s="24" customFormat="1" x14ac:dyDescent="0.2">
      <c r="A26" s="88">
        <v>1</v>
      </c>
      <c r="B26" s="4">
        <v>2</v>
      </c>
      <c r="C26" s="4">
        <v>3</v>
      </c>
      <c r="D26" s="4">
        <v>4</v>
      </c>
      <c r="E26" s="4">
        <v>5</v>
      </c>
      <c r="F26" s="4">
        <v>6</v>
      </c>
      <c r="G26" s="4">
        <v>7</v>
      </c>
      <c r="H26" s="4">
        <v>8</v>
      </c>
      <c r="I26" s="4">
        <v>9</v>
      </c>
      <c r="J26" s="4">
        <v>10</v>
      </c>
      <c r="K26" s="4">
        <v>11</v>
      </c>
      <c r="L26" s="4">
        <v>12</v>
      </c>
      <c r="M26" s="4">
        <v>13</v>
      </c>
      <c r="N26" s="4">
        <v>14</v>
      </c>
      <c r="O26" s="4">
        <v>15</v>
      </c>
      <c r="P26" s="386">
        <v>16</v>
      </c>
      <c r="Q26" s="387"/>
    </row>
    <row r="27" spans="1:17" s="24" customFormat="1" x14ac:dyDescent="0.2">
      <c r="A27" s="400" t="s">
        <v>696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2"/>
    </row>
    <row r="28" spans="1:17" s="24" customFormat="1" x14ac:dyDescent="0.2">
      <c r="A28" s="382" t="s">
        <v>535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4"/>
    </row>
    <row r="29" spans="1:17" s="24" customFormat="1" ht="25.5" x14ac:dyDescent="0.2">
      <c r="A29" s="231">
        <v>1</v>
      </c>
      <c r="B29" s="232" t="s">
        <v>669</v>
      </c>
      <c r="C29" s="47">
        <f>D29+E29+G29+I29+K29</f>
        <v>640274</v>
      </c>
      <c r="D29" s="47">
        <v>640274</v>
      </c>
      <c r="E29" s="47"/>
      <c r="F29" s="4"/>
      <c r="G29" s="4"/>
      <c r="H29" s="4"/>
      <c r="I29" s="4"/>
      <c r="J29" s="4"/>
      <c r="K29" s="4"/>
      <c r="L29" s="4"/>
      <c r="M29" s="4"/>
      <c r="N29" s="47"/>
      <c r="O29" s="4"/>
      <c r="P29" s="387"/>
      <c r="Q29" s="399"/>
    </row>
    <row r="30" spans="1:17" s="24" customFormat="1" x14ac:dyDescent="0.2">
      <c r="A30" s="88"/>
      <c r="B30" s="59" t="s">
        <v>526</v>
      </c>
      <c r="C30" s="39">
        <f>SUM(C29)</f>
        <v>640274</v>
      </c>
      <c r="D30" s="39">
        <f>SUM(D29)</f>
        <v>640274</v>
      </c>
      <c r="E30" s="39"/>
      <c r="F30" s="4"/>
      <c r="G30" s="4"/>
      <c r="H30" s="4"/>
      <c r="I30" s="4"/>
      <c r="J30" s="4"/>
      <c r="K30" s="4"/>
      <c r="L30" s="4"/>
      <c r="M30" s="4"/>
      <c r="N30" s="4"/>
      <c r="O30" s="4"/>
      <c r="P30" s="387"/>
      <c r="Q30" s="399"/>
    </row>
    <row r="31" spans="1:17" s="24" customFormat="1" x14ac:dyDescent="0.2">
      <c r="A31" s="382" t="s">
        <v>533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4"/>
    </row>
    <row r="32" spans="1:17" s="24" customFormat="1" ht="25.5" x14ac:dyDescent="0.2">
      <c r="A32" s="231">
        <v>2</v>
      </c>
      <c r="B32" s="232" t="s">
        <v>1141</v>
      </c>
      <c r="C32" s="47">
        <f>D32+E32+G32</f>
        <v>1791400</v>
      </c>
      <c r="D32" s="47"/>
      <c r="E32" s="47"/>
      <c r="F32" s="47">
        <v>530</v>
      </c>
      <c r="G32" s="47">
        <v>1791400</v>
      </c>
      <c r="H32" s="50"/>
      <c r="I32" s="50"/>
      <c r="J32" s="50"/>
      <c r="K32" s="50"/>
      <c r="L32" s="50"/>
      <c r="M32" s="50"/>
      <c r="N32" s="50"/>
      <c r="O32" s="50"/>
      <c r="P32" s="388"/>
      <c r="Q32" s="389"/>
    </row>
    <row r="33" spans="1:17" s="24" customFormat="1" ht="25.5" x14ac:dyDescent="0.2">
      <c r="A33" s="231">
        <v>3</v>
      </c>
      <c r="B33" s="232" t="s">
        <v>725</v>
      </c>
      <c r="C33" s="47">
        <f>D33+E33+G33</f>
        <v>2083432</v>
      </c>
      <c r="D33" s="47"/>
      <c r="E33" s="47"/>
      <c r="F33" s="47">
        <v>616.4</v>
      </c>
      <c r="G33" s="47">
        <v>2083432</v>
      </c>
      <c r="H33" s="39"/>
      <c r="I33" s="50"/>
      <c r="J33" s="50"/>
      <c r="K33" s="50"/>
      <c r="L33" s="50"/>
      <c r="M33" s="50"/>
      <c r="N33" s="50"/>
      <c r="O33" s="50"/>
      <c r="P33" s="388"/>
      <c r="Q33" s="389"/>
    </row>
    <row r="34" spans="1:17" s="24" customFormat="1" ht="25.5" x14ac:dyDescent="0.2">
      <c r="A34" s="231">
        <v>4</v>
      </c>
      <c r="B34" s="232" t="s">
        <v>726</v>
      </c>
      <c r="C34" s="47">
        <f>D34+E34+G34</f>
        <v>3014960</v>
      </c>
      <c r="D34" s="47"/>
      <c r="E34" s="47"/>
      <c r="F34" s="47">
        <v>892</v>
      </c>
      <c r="G34" s="47">
        <v>3014960</v>
      </c>
      <c r="H34" s="39"/>
      <c r="I34" s="50"/>
      <c r="J34" s="50"/>
      <c r="K34" s="50"/>
      <c r="L34" s="50"/>
      <c r="M34" s="50"/>
      <c r="N34" s="50"/>
      <c r="O34" s="50"/>
      <c r="P34" s="389"/>
      <c r="Q34" s="403"/>
    </row>
    <row r="35" spans="1:17" s="24" customFormat="1" x14ac:dyDescent="0.2">
      <c r="A35" s="129"/>
      <c r="B35" s="59" t="s">
        <v>526</v>
      </c>
      <c r="C35" s="39">
        <f>SUM(C32:C34)</f>
        <v>6889792</v>
      </c>
      <c r="D35" s="39"/>
      <c r="E35" s="39"/>
      <c r="F35" s="39">
        <f>SUM(F32:F34)</f>
        <v>2038.4</v>
      </c>
      <c r="G35" s="39">
        <f>SUM(G32:G34)</f>
        <v>6889792</v>
      </c>
      <c r="H35" s="50"/>
      <c r="I35" s="50"/>
      <c r="J35" s="50"/>
      <c r="K35" s="50"/>
      <c r="L35" s="50"/>
      <c r="M35" s="50"/>
      <c r="N35" s="50"/>
      <c r="O35" s="50"/>
      <c r="P35" s="388"/>
      <c r="Q35" s="389"/>
    </row>
    <row r="36" spans="1:17" s="24" customFormat="1" x14ac:dyDescent="0.2">
      <c r="A36" s="382" t="s">
        <v>534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4"/>
    </row>
    <row r="37" spans="1:17" s="24" customFormat="1" ht="25.5" x14ac:dyDescent="0.2">
      <c r="A37" s="85">
        <v>5</v>
      </c>
      <c r="B37" s="232" t="s">
        <v>1142</v>
      </c>
      <c r="C37" s="47">
        <f>D37+E37+G37</f>
        <v>6348720.5</v>
      </c>
      <c r="D37" s="47">
        <v>5859080.5</v>
      </c>
      <c r="E37" s="47">
        <v>489640</v>
      </c>
      <c r="F37" s="47"/>
      <c r="G37" s="233"/>
      <c r="H37" s="38"/>
      <c r="I37" s="38"/>
      <c r="J37" s="38"/>
      <c r="K37" s="38"/>
      <c r="L37" s="38"/>
      <c r="M37" s="38"/>
      <c r="N37" s="38"/>
      <c r="O37" s="38"/>
      <c r="P37" s="380"/>
      <c r="Q37" s="381"/>
    </row>
    <row r="38" spans="1:17" s="24" customFormat="1" ht="20.25" customHeight="1" x14ac:dyDescent="0.2">
      <c r="A38" s="85">
        <v>6</v>
      </c>
      <c r="B38" s="232" t="s">
        <v>1143</v>
      </c>
      <c r="C38" s="47">
        <f>D38+E38+G38</f>
        <v>3847692.4</v>
      </c>
      <c r="D38" s="47">
        <v>839492.4</v>
      </c>
      <c r="E38" s="47"/>
      <c r="F38" s="47">
        <v>890</v>
      </c>
      <c r="G38" s="67">
        <v>3008200</v>
      </c>
      <c r="H38" s="38"/>
      <c r="I38" s="38"/>
      <c r="J38" s="38"/>
      <c r="K38" s="38"/>
      <c r="L38" s="38"/>
      <c r="M38" s="38"/>
      <c r="N38" s="38"/>
      <c r="O38" s="38"/>
      <c r="P38" s="380"/>
      <c r="Q38" s="381"/>
    </row>
    <row r="39" spans="1:17" s="24" customFormat="1" ht="30.75" customHeight="1" x14ac:dyDescent="0.2">
      <c r="A39" s="85">
        <v>7</v>
      </c>
      <c r="B39" s="232" t="s">
        <v>1144</v>
      </c>
      <c r="C39" s="47">
        <f>D39+E39+G39</f>
        <v>2579934</v>
      </c>
      <c r="D39" s="47">
        <v>2579934</v>
      </c>
      <c r="E39" s="47"/>
      <c r="F39" s="47"/>
      <c r="G39" s="67"/>
      <c r="H39" s="38"/>
      <c r="I39" s="38"/>
      <c r="J39" s="38"/>
      <c r="K39" s="38"/>
      <c r="L39" s="38"/>
      <c r="M39" s="38"/>
      <c r="N39" s="38"/>
      <c r="O39" s="38"/>
      <c r="P39" s="381"/>
      <c r="Q39" s="392"/>
    </row>
    <row r="40" spans="1:17" s="24" customFormat="1" x14ac:dyDescent="0.2">
      <c r="A40" s="95"/>
      <c r="B40" s="59" t="s">
        <v>526</v>
      </c>
      <c r="C40" s="39">
        <f>SUM(C37:C39)</f>
        <v>12776346.9</v>
      </c>
      <c r="D40" s="39">
        <f>SUM(D37:D39)</f>
        <v>9278506.9000000004</v>
      </c>
      <c r="E40" s="39">
        <f>SUM(E37:E39)</f>
        <v>489640</v>
      </c>
      <c r="F40" s="39">
        <f>SUM(F37:F39)</f>
        <v>890</v>
      </c>
      <c r="G40" s="39">
        <f>SUM(G37:G39)</f>
        <v>3008200</v>
      </c>
      <c r="H40" s="63"/>
      <c r="I40" s="63"/>
      <c r="J40" s="63"/>
      <c r="K40" s="63"/>
      <c r="L40" s="63"/>
      <c r="M40" s="63"/>
      <c r="N40" s="39"/>
      <c r="O40" s="38"/>
      <c r="P40" s="380"/>
      <c r="Q40" s="381"/>
    </row>
    <row r="41" spans="1:17" s="24" customFormat="1" x14ac:dyDescent="0.2">
      <c r="A41" s="382" t="s">
        <v>651</v>
      </c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4"/>
    </row>
    <row r="42" spans="1:17" s="24" customFormat="1" ht="25.5" x14ac:dyDescent="0.2">
      <c r="A42" s="85">
        <v>8</v>
      </c>
      <c r="B42" s="94" t="s">
        <v>893</v>
      </c>
      <c r="C42" s="47">
        <f>D42+E42+G42</f>
        <v>2440122</v>
      </c>
      <c r="D42" s="47">
        <v>620031</v>
      </c>
      <c r="E42" s="47"/>
      <c r="F42" s="47">
        <v>1000.05</v>
      </c>
      <c r="G42" s="47">
        <v>1820091</v>
      </c>
      <c r="H42" s="38"/>
      <c r="I42" s="38"/>
      <c r="J42" s="38"/>
      <c r="K42" s="38"/>
      <c r="L42" s="38"/>
      <c r="M42" s="38"/>
      <c r="N42" s="38"/>
      <c r="O42" s="38"/>
      <c r="P42" s="380"/>
      <c r="Q42" s="381"/>
    </row>
    <row r="43" spans="1:17" s="24" customFormat="1" x14ac:dyDescent="0.2">
      <c r="A43" s="85"/>
      <c r="B43" s="59" t="s">
        <v>663</v>
      </c>
      <c r="C43" s="39">
        <f>SUM(C42:C42)</f>
        <v>2440122</v>
      </c>
      <c r="D43" s="39">
        <f>SUM(D42:D42)</f>
        <v>620031</v>
      </c>
      <c r="E43" s="39"/>
      <c r="F43" s="39">
        <f>SUM(F42:F42)</f>
        <v>1000.05</v>
      </c>
      <c r="G43" s="39">
        <f>SUM(G42:G42)</f>
        <v>1820091</v>
      </c>
      <c r="H43" s="39"/>
      <c r="I43" s="39"/>
      <c r="J43" s="39"/>
      <c r="K43" s="39"/>
      <c r="L43" s="39"/>
      <c r="M43" s="39"/>
      <c r="N43" s="38"/>
      <c r="O43" s="38"/>
      <c r="P43" s="380"/>
      <c r="Q43" s="381"/>
    </row>
    <row r="44" spans="1:17" s="24" customFormat="1" x14ac:dyDescent="0.2">
      <c r="A44" s="382" t="s">
        <v>524</v>
      </c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4"/>
    </row>
    <row r="45" spans="1:17" s="24" customFormat="1" ht="25.5" x14ac:dyDescent="0.2">
      <c r="A45" s="85">
        <v>9</v>
      </c>
      <c r="B45" s="94" t="s">
        <v>866</v>
      </c>
      <c r="C45" s="47">
        <f>D45+E45+G45</f>
        <v>925470</v>
      </c>
      <c r="D45" s="47"/>
      <c r="E45" s="62"/>
      <c r="F45" s="47">
        <v>508.5</v>
      </c>
      <c r="G45" s="47">
        <v>925470</v>
      </c>
      <c r="H45" s="4"/>
      <c r="I45" s="62"/>
      <c r="J45" s="62"/>
      <c r="K45" s="62"/>
      <c r="L45" s="49"/>
      <c r="M45" s="49"/>
      <c r="N45" s="49"/>
      <c r="O45" s="49"/>
      <c r="P45" s="380"/>
      <c r="Q45" s="381"/>
    </row>
    <row r="46" spans="1:17" s="24" customFormat="1" ht="25.5" x14ac:dyDescent="0.2">
      <c r="A46" s="85">
        <v>10</v>
      </c>
      <c r="B46" s="94" t="s">
        <v>745</v>
      </c>
      <c r="C46" s="47">
        <f>D46+E46+G46</f>
        <v>1091563.2</v>
      </c>
      <c r="D46" s="47"/>
      <c r="E46" s="62"/>
      <c r="F46" s="47">
        <v>599.76</v>
      </c>
      <c r="G46" s="47">
        <v>1091563.2</v>
      </c>
      <c r="H46" s="4"/>
      <c r="I46" s="49"/>
      <c r="J46" s="49"/>
      <c r="K46" s="49"/>
      <c r="L46" s="49"/>
      <c r="M46" s="49"/>
      <c r="N46" s="49"/>
      <c r="O46" s="49"/>
      <c r="P46" s="380"/>
      <c r="Q46" s="381"/>
    </row>
    <row r="47" spans="1:17" s="24" customFormat="1" ht="25.5" x14ac:dyDescent="0.2">
      <c r="A47" s="85">
        <v>11</v>
      </c>
      <c r="B47" s="94" t="s">
        <v>867</v>
      </c>
      <c r="C47" s="47">
        <f>D47+E47+G47</f>
        <v>1541280</v>
      </c>
      <c r="D47" s="47"/>
      <c r="E47" s="62"/>
      <c r="F47" s="47">
        <v>456</v>
      </c>
      <c r="G47" s="47">
        <v>1541280</v>
      </c>
      <c r="H47" s="4"/>
      <c r="I47" s="49"/>
      <c r="J47" s="49"/>
      <c r="K47" s="49"/>
      <c r="L47" s="49"/>
      <c r="M47" s="49"/>
      <c r="N47" s="49"/>
      <c r="O47" s="49"/>
      <c r="P47" s="119"/>
      <c r="Q47" s="126"/>
    </row>
    <row r="48" spans="1:17" s="24" customFormat="1" x14ac:dyDescent="0.2">
      <c r="A48" s="129"/>
      <c r="B48" s="59" t="s">
        <v>526</v>
      </c>
      <c r="C48" s="39">
        <f>SUM(C45:C47)</f>
        <v>3558313.2</v>
      </c>
      <c r="D48" s="39"/>
      <c r="E48" s="39"/>
      <c r="F48" s="39">
        <f>SUM(F45:F47)</f>
        <v>1564.26</v>
      </c>
      <c r="G48" s="39">
        <f>SUM(G45:G47)</f>
        <v>3558313.2</v>
      </c>
      <c r="H48" s="39"/>
      <c r="I48" s="39"/>
      <c r="J48" s="39"/>
      <c r="K48" s="39"/>
      <c r="L48" s="39"/>
      <c r="M48" s="39"/>
      <c r="N48" s="63"/>
      <c r="O48" s="49"/>
      <c r="P48" s="380"/>
      <c r="Q48" s="381"/>
    </row>
    <row r="49" spans="1:17" s="24" customFormat="1" x14ac:dyDescent="0.2">
      <c r="A49" s="382" t="s">
        <v>527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4"/>
    </row>
    <row r="50" spans="1:17" s="24" customFormat="1" ht="25.5" x14ac:dyDescent="0.2">
      <c r="A50" s="85">
        <v>12</v>
      </c>
      <c r="B50" s="232" t="s">
        <v>875</v>
      </c>
      <c r="C50" s="47">
        <f>D50+E50+G50</f>
        <v>850094.4</v>
      </c>
      <c r="D50" s="47">
        <v>850094.4</v>
      </c>
      <c r="E50" s="47"/>
      <c r="F50" s="47"/>
      <c r="G50" s="47"/>
      <c r="H50" s="38"/>
      <c r="I50" s="38"/>
      <c r="J50" s="38"/>
      <c r="K50" s="38"/>
      <c r="L50" s="38"/>
      <c r="M50" s="38"/>
      <c r="N50" s="38"/>
      <c r="O50" s="38"/>
      <c r="P50" s="380"/>
      <c r="Q50" s="381"/>
    </row>
    <row r="51" spans="1:17" s="24" customFormat="1" ht="25.5" x14ac:dyDescent="0.2">
      <c r="A51" s="85">
        <v>13</v>
      </c>
      <c r="B51" s="94" t="s">
        <v>1145</v>
      </c>
      <c r="C51" s="47">
        <f t="shared" ref="C51:C56" si="0">D51+E51+G51</f>
        <v>3094000</v>
      </c>
      <c r="D51" s="47"/>
      <c r="E51" s="47"/>
      <c r="F51" s="47">
        <v>1700</v>
      </c>
      <c r="G51" s="47">
        <v>3094000</v>
      </c>
      <c r="H51" s="38"/>
      <c r="I51" s="38"/>
      <c r="J51" s="38"/>
      <c r="K51" s="38"/>
      <c r="L51" s="38"/>
      <c r="M51" s="38"/>
      <c r="N51" s="38"/>
      <c r="O51" s="38"/>
      <c r="P51" s="380"/>
      <c r="Q51" s="381"/>
    </row>
    <row r="52" spans="1:17" s="24" customFormat="1" ht="25.5" x14ac:dyDescent="0.2">
      <c r="A52" s="85">
        <v>14</v>
      </c>
      <c r="B52" s="232" t="s">
        <v>877</v>
      </c>
      <c r="C52" s="47">
        <f t="shared" si="0"/>
        <v>699256.8</v>
      </c>
      <c r="D52" s="47">
        <v>699256.8</v>
      </c>
      <c r="E52" s="47"/>
      <c r="F52" s="47"/>
      <c r="G52" s="47"/>
      <c r="H52" s="38"/>
      <c r="I52" s="38"/>
      <c r="J52" s="38"/>
      <c r="K52" s="38"/>
      <c r="L52" s="38"/>
      <c r="M52" s="38"/>
      <c r="N52" s="38"/>
      <c r="O52" s="38"/>
      <c r="P52" s="380"/>
      <c r="Q52" s="381"/>
    </row>
    <row r="53" spans="1:17" s="24" customFormat="1" ht="25.5" x14ac:dyDescent="0.2">
      <c r="A53" s="85">
        <v>15</v>
      </c>
      <c r="B53" s="94" t="s">
        <v>878</v>
      </c>
      <c r="C53" s="47">
        <f t="shared" si="0"/>
        <v>3276000</v>
      </c>
      <c r="D53" s="47"/>
      <c r="E53" s="47"/>
      <c r="F53" s="47">
        <v>1800</v>
      </c>
      <c r="G53" s="47">
        <v>3276000</v>
      </c>
      <c r="H53" s="38"/>
      <c r="I53" s="38"/>
      <c r="J53" s="38"/>
      <c r="K53" s="38"/>
      <c r="L53" s="38"/>
      <c r="M53" s="38"/>
      <c r="N53" s="38"/>
      <c r="O53" s="38"/>
      <c r="P53" s="380"/>
      <c r="Q53" s="381"/>
    </row>
    <row r="54" spans="1:17" s="24" customFormat="1" ht="25.5" x14ac:dyDescent="0.2">
      <c r="A54" s="85">
        <v>16</v>
      </c>
      <c r="B54" s="94" t="s">
        <v>1146</v>
      </c>
      <c r="C54" s="47">
        <f t="shared" si="0"/>
        <v>429071</v>
      </c>
      <c r="D54" s="47">
        <v>429071</v>
      </c>
      <c r="E54" s="47"/>
      <c r="F54" s="47"/>
      <c r="G54" s="47"/>
      <c r="H54" s="38"/>
      <c r="I54" s="38"/>
      <c r="J54" s="38"/>
      <c r="K54" s="38"/>
      <c r="L54" s="38"/>
      <c r="M54" s="38"/>
      <c r="N54" s="38"/>
      <c r="O54" s="38"/>
      <c r="P54" s="381"/>
      <c r="Q54" s="392"/>
    </row>
    <row r="55" spans="1:17" s="24" customFormat="1" ht="25.5" x14ac:dyDescent="0.2">
      <c r="A55" s="85">
        <v>17</v>
      </c>
      <c r="B55" s="94" t="s">
        <v>1147</v>
      </c>
      <c r="C55" s="47">
        <f t="shared" si="0"/>
        <v>430441.2</v>
      </c>
      <c r="D55" s="47">
        <v>430441.2</v>
      </c>
      <c r="E55" s="47"/>
      <c r="F55" s="47"/>
      <c r="G55" s="47"/>
      <c r="H55" s="38"/>
      <c r="I55" s="38"/>
      <c r="J55" s="38"/>
      <c r="K55" s="38"/>
      <c r="L55" s="38"/>
      <c r="M55" s="38"/>
      <c r="N55" s="38"/>
      <c r="O55" s="38"/>
      <c r="P55" s="381"/>
      <c r="Q55" s="392"/>
    </row>
    <row r="56" spans="1:17" s="24" customFormat="1" ht="25.5" x14ac:dyDescent="0.2">
      <c r="A56" s="85">
        <v>18</v>
      </c>
      <c r="B56" s="94" t="s">
        <v>1148</v>
      </c>
      <c r="C56" s="47">
        <f t="shared" si="0"/>
        <v>398157.8</v>
      </c>
      <c r="D56" s="47">
        <v>398157.8</v>
      </c>
      <c r="E56" s="47"/>
      <c r="F56" s="47"/>
      <c r="G56" s="47"/>
      <c r="H56" s="63"/>
      <c r="I56" s="38"/>
      <c r="J56" s="38"/>
      <c r="K56" s="38"/>
      <c r="L56" s="38"/>
      <c r="M56" s="38"/>
      <c r="N56" s="38"/>
      <c r="O56" s="38"/>
      <c r="P56" s="380"/>
      <c r="Q56" s="381"/>
    </row>
    <row r="57" spans="1:17" s="24" customFormat="1" x14ac:dyDescent="0.2">
      <c r="A57" s="85"/>
      <c r="B57" s="59" t="s">
        <v>526</v>
      </c>
      <c r="C57" s="39">
        <f>SUM(C50:C56)</f>
        <v>9177021.2000000011</v>
      </c>
      <c r="D57" s="39">
        <f>SUM(D50:D56)</f>
        <v>2807021.2</v>
      </c>
      <c r="E57" s="39"/>
      <c r="F57" s="39">
        <f>SUM(F50:F56)</f>
        <v>3500</v>
      </c>
      <c r="G57" s="39">
        <f>SUM(G50:G56)</f>
        <v>6370000</v>
      </c>
      <c r="H57" s="39"/>
      <c r="I57" s="39"/>
      <c r="J57" s="39"/>
      <c r="K57" s="39"/>
      <c r="L57" s="39"/>
      <c r="M57" s="39"/>
      <c r="N57" s="38"/>
      <c r="O57" s="38"/>
      <c r="P57" s="380"/>
      <c r="Q57" s="381"/>
    </row>
    <row r="58" spans="1:17" s="24" customFormat="1" x14ac:dyDescent="0.2">
      <c r="A58" s="382" t="s">
        <v>662</v>
      </c>
      <c r="B58" s="38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4"/>
    </row>
    <row r="59" spans="1:17" s="24" customFormat="1" ht="25.5" x14ac:dyDescent="0.2">
      <c r="A59" s="85">
        <v>19</v>
      </c>
      <c r="B59" s="94" t="s">
        <v>1151</v>
      </c>
      <c r="C59" s="47">
        <f>D59+E59+G59</f>
        <v>2382900</v>
      </c>
      <c r="D59" s="47"/>
      <c r="E59" s="47"/>
      <c r="F59" s="47">
        <v>559.51</v>
      </c>
      <c r="G59" s="47">
        <v>2382900</v>
      </c>
      <c r="H59" s="4"/>
      <c r="I59" s="69"/>
      <c r="J59" s="69"/>
      <c r="K59" s="69"/>
      <c r="L59" s="68"/>
      <c r="M59" s="68"/>
      <c r="N59" s="68"/>
      <c r="O59" s="68"/>
      <c r="P59" s="381"/>
      <c r="Q59" s="392"/>
    </row>
    <row r="60" spans="1:17" s="24" customFormat="1" x14ac:dyDescent="0.2">
      <c r="A60" s="129"/>
      <c r="B60" s="59" t="s">
        <v>526</v>
      </c>
      <c r="C60" s="39">
        <f>SUM(C59:C59)</f>
        <v>2382900</v>
      </c>
      <c r="D60" s="39"/>
      <c r="E60" s="39"/>
      <c r="F60" s="39">
        <f>SUM(F59:F59)</f>
        <v>559.51</v>
      </c>
      <c r="G60" s="39">
        <f>SUM(G59:G59)</f>
        <v>2382900</v>
      </c>
      <c r="H60" s="38"/>
      <c r="I60" s="38"/>
      <c r="J60" s="38"/>
      <c r="K60" s="38"/>
      <c r="L60" s="38"/>
      <c r="M60" s="38"/>
      <c r="N60" s="38"/>
      <c r="O60" s="68"/>
      <c r="P60" s="380"/>
      <c r="Q60" s="381"/>
    </row>
    <row r="61" spans="1:17" s="24" customFormat="1" x14ac:dyDescent="0.2">
      <c r="A61" s="382" t="s">
        <v>536</v>
      </c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4"/>
    </row>
    <row r="62" spans="1:17" s="24" customFormat="1" ht="25.5" x14ac:dyDescent="0.2">
      <c r="A62" s="85">
        <v>20</v>
      </c>
      <c r="B62" s="94" t="s">
        <v>1152</v>
      </c>
      <c r="C62" s="47">
        <f>D62+E62+G62</f>
        <v>2172189</v>
      </c>
      <c r="D62" s="47">
        <v>1728459</v>
      </c>
      <c r="E62" s="47">
        <v>443730</v>
      </c>
      <c r="F62" s="47"/>
      <c r="G62" s="47"/>
      <c r="H62" s="47"/>
      <c r="I62" s="47"/>
      <c r="J62" s="47"/>
      <c r="K62" s="47"/>
      <c r="L62" s="47"/>
      <c r="M62" s="47"/>
      <c r="N62" s="38"/>
      <c r="O62" s="38"/>
      <c r="P62" s="380"/>
      <c r="Q62" s="381"/>
    </row>
    <row r="63" spans="1:17" s="24" customFormat="1" x14ac:dyDescent="0.2">
      <c r="A63" s="129"/>
      <c r="B63" s="59" t="s">
        <v>526</v>
      </c>
      <c r="C63" s="39">
        <f>SUM(C62)</f>
        <v>2172189</v>
      </c>
      <c r="D63" s="39">
        <f>SUM(D62)</f>
        <v>1728459</v>
      </c>
      <c r="E63" s="39">
        <f>SUM(E62)</f>
        <v>443730</v>
      </c>
      <c r="F63" s="39"/>
      <c r="G63" s="39"/>
      <c r="H63" s="39"/>
      <c r="I63" s="39"/>
      <c r="J63" s="39"/>
      <c r="K63" s="39"/>
      <c r="L63" s="39"/>
      <c r="M63" s="39"/>
      <c r="N63" s="38"/>
      <c r="O63" s="38"/>
      <c r="P63" s="380"/>
      <c r="Q63" s="381"/>
    </row>
    <row r="64" spans="1:17" s="24" customFormat="1" x14ac:dyDescent="0.2">
      <c r="A64" s="382" t="s">
        <v>537</v>
      </c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4"/>
    </row>
    <row r="65" spans="1:17" s="24" customFormat="1" ht="25.5" x14ac:dyDescent="0.2">
      <c r="A65" s="85">
        <v>21</v>
      </c>
      <c r="B65" s="232" t="s">
        <v>855</v>
      </c>
      <c r="C65" s="47">
        <f>D65+E65+G65</f>
        <v>237770</v>
      </c>
      <c r="D65" s="47">
        <v>237770</v>
      </c>
      <c r="E65" s="47"/>
      <c r="F65" s="47"/>
      <c r="G65" s="47"/>
      <c r="H65" s="50"/>
      <c r="I65" s="50"/>
      <c r="J65" s="50"/>
      <c r="K65" s="50"/>
      <c r="L65" s="50"/>
      <c r="M65" s="50"/>
      <c r="N65" s="50"/>
      <c r="O65" s="50"/>
      <c r="P65" s="381"/>
      <c r="Q65" s="392"/>
    </row>
    <row r="66" spans="1:17" s="24" customFormat="1" ht="25.5" x14ac:dyDescent="0.2">
      <c r="A66" s="85">
        <v>22</v>
      </c>
      <c r="B66" s="94" t="s">
        <v>854</v>
      </c>
      <c r="C66" s="47">
        <f>D66+E66+G66</f>
        <v>2287315</v>
      </c>
      <c r="D66" s="47">
        <v>2287315</v>
      </c>
      <c r="E66" s="47"/>
      <c r="F66" s="47"/>
      <c r="G66" s="47"/>
      <c r="H66" s="234"/>
      <c r="I66" s="50"/>
      <c r="J66" s="50"/>
      <c r="K66" s="50"/>
      <c r="L66" s="50"/>
      <c r="M66" s="50"/>
      <c r="N66" s="50"/>
      <c r="O66" s="50"/>
      <c r="P66" s="381"/>
      <c r="Q66" s="392"/>
    </row>
    <row r="67" spans="1:17" s="24" customFormat="1" x14ac:dyDescent="0.2">
      <c r="A67" s="235"/>
      <c r="B67" s="59" t="s">
        <v>526</v>
      </c>
      <c r="C67" s="39">
        <f>SUM(C65:C66)</f>
        <v>2525085</v>
      </c>
      <c r="D67" s="39">
        <f>SUM(D65:D66)</f>
        <v>2525085</v>
      </c>
      <c r="E67" s="39"/>
      <c r="F67" s="39"/>
      <c r="G67" s="39"/>
      <c r="H67" s="50"/>
      <c r="I67" s="50"/>
      <c r="J67" s="50"/>
      <c r="K67" s="50"/>
      <c r="L67" s="50"/>
      <c r="M67" s="50"/>
      <c r="N67" s="50"/>
      <c r="O67" s="50"/>
      <c r="P67" s="380"/>
      <c r="Q67" s="381"/>
    </row>
    <row r="68" spans="1:17" s="24" customFormat="1" x14ac:dyDescent="0.2">
      <c r="A68" s="382" t="s">
        <v>644</v>
      </c>
      <c r="B68" s="383"/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4"/>
    </row>
    <row r="69" spans="1:17" s="24" customFormat="1" ht="25.5" x14ac:dyDescent="0.2">
      <c r="A69" s="85">
        <v>23</v>
      </c>
      <c r="B69" s="236" t="s">
        <v>1153</v>
      </c>
      <c r="C69" s="47">
        <f>D69+E69+G69</f>
        <v>3584315</v>
      </c>
      <c r="D69" s="47">
        <v>3140585</v>
      </c>
      <c r="E69" s="47">
        <v>443730</v>
      </c>
      <c r="F69" s="47"/>
      <c r="G69" s="47"/>
      <c r="H69" s="47"/>
      <c r="I69" s="47"/>
      <c r="J69" s="47"/>
      <c r="K69" s="47"/>
      <c r="L69" s="47"/>
      <c r="M69" s="47"/>
      <c r="N69" s="48"/>
      <c r="O69" s="48"/>
      <c r="P69" s="380"/>
      <c r="Q69" s="381"/>
    </row>
    <row r="70" spans="1:17" s="24" customFormat="1" ht="25.5" x14ac:dyDescent="0.2">
      <c r="A70" s="85">
        <v>24</v>
      </c>
      <c r="B70" s="237" t="s">
        <v>710</v>
      </c>
      <c r="C70" s="47">
        <f>D70+E70+G70</f>
        <v>484592</v>
      </c>
      <c r="D70" s="47">
        <v>484592</v>
      </c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48"/>
      <c r="P70" s="380"/>
      <c r="Q70" s="381"/>
    </row>
    <row r="71" spans="1:17" s="24" customFormat="1" ht="25.5" x14ac:dyDescent="0.2">
      <c r="A71" s="85">
        <v>25</v>
      </c>
      <c r="B71" s="236" t="s">
        <v>1154</v>
      </c>
      <c r="C71" s="47">
        <f>D71+E71+G71</f>
        <v>1201564</v>
      </c>
      <c r="D71" s="47"/>
      <c r="E71" s="47"/>
      <c r="F71" s="47">
        <v>660.24</v>
      </c>
      <c r="G71" s="47">
        <v>1201564</v>
      </c>
      <c r="H71" s="47"/>
      <c r="I71" s="47"/>
      <c r="J71" s="47"/>
      <c r="K71" s="47"/>
      <c r="L71" s="47"/>
      <c r="M71" s="47"/>
      <c r="N71" s="48"/>
      <c r="O71" s="48"/>
      <c r="P71" s="380"/>
      <c r="Q71" s="381"/>
    </row>
    <row r="72" spans="1:17" s="24" customFormat="1" ht="25.5" x14ac:dyDescent="0.2">
      <c r="A72" s="85">
        <v>26</v>
      </c>
      <c r="B72" s="237" t="s">
        <v>712</v>
      </c>
      <c r="C72" s="47">
        <f>D72+E72+G72</f>
        <v>2336256</v>
      </c>
      <c r="D72" s="47"/>
      <c r="E72" s="47"/>
      <c r="F72" s="47">
        <v>691.2</v>
      </c>
      <c r="G72" s="47">
        <v>2336256</v>
      </c>
      <c r="H72" s="39"/>
      <c r="I72" s="47"/>
      <c r="J72" s="47"/>
      <c r="K72" s="47"/>
      <c r="L72" s="47"/>
      <c r="M72" s="47"/>
      <c r="N72" s="48"/>
      <c r="O72" s="48"/>
      <c r="P72" s="381"/>
      <c r="Q72" s="392"/>
    </row>
    <row r="73" spans="1:17" s="24" customFormat="1" x14ac:dyDescent="0.2">
      <c r="A73" s="129"/>
      <c r="B73" s="59" t="s">
        <v>526</v>
      </c>
      <c r="C73" s="39">
        <f>SUM(C69:C72)</f>
        <v>7606727</v>
      </c>
      <c r="D73" s="39">
        <f>SUM(D69:D72)</f>
        <v>3625177</v>
      </c>
      <c r="E73" s="39">
        <f>SUM(E69:E72)</f>
        <v>443730</v>
      </c>
      <c r="F73" s="39">
        <f>SUM(F69:F72)</f>
        <v>1351.44</v>
      </c>
      <c r="G73" s="39">
        <f>SUM(G69:G72)</f>
        <v>3537820</v>
      </c>
      <c r="H73" s="39"/>
      <c r="I73" s="39"/>
      <c r="J73" s="39"/>
      <c r="K73" s="39"/>
      <c r="L73" s="39"/>
      <c r="M73" s="39"/>
      <c r="N73" s="38"/>
      <c r="O73" s="48"/>
      <c r="P73" s="380"/>
      <c r="Q73" s="381"/>
    </row>
    <row r="74" spans="1:17" s="24" customFormat="1" x14ac:dyDescent="0.2">
      <c r="A74" s="382" t="s">
        <v>645</v>
      </c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4"/>
    </row>
    <row r="75" spans="1:17" s="24" customFormat="1" ht="25.5" x14ac:dyDescent="0.2">
      <c r="A75" s="85">
        <v>27</v>
      </c>
      <c r="B75" s="94" t="s">
        <v>1155</v>
      </c>
      <c r="C75" s="47">
        <f>D75+E75+G75</f>
        <v>3047408</v>
      </c>
      <c r="D75" s="47"/>
      <c r="E75" s="4"/>
      <c r="F75" s="38">
        <v>901.6</v>
      </c>
      <c r="G75" s="47">
        <v>3047408</v>
      </c>
      <c r="H75" s="48"/>
      <c r="I75" s="48"/>
      <c r="J75" s="48"/>
      <c r="K75" s="48"/>
      <c r="L75" s="48"/>
      <c r="M75" s="48"/>
      <c r="N75" s="48"/>
      <c r="O75" s="48"/>
      <c r="P75" s="380"/>
      <c r="Q75" s="381"/>
    </row>
    <row r="76" spans="1:17" s="24" customFormat="1" ht="25.5" x14ac:dyDescent="0.2">
      <c r="A76" s="85">
        <v>28</v>
      </c>
      <c r="B76" s="232" t="s">
        <v>1156</v>
      </c>
      <c r="C76" s="47">
        <f>D76+E76+G76</f>
        <v>3185109.2</v>
      </c>
      <c r="D76" s="47"/>
      <c r="E76" s="4"/>
      <c r="F76" s="4">
        <v>942.34</v>
      </c>
      <c r="G76" s="47">
        <v>3185109.2</v>
      </c>
      <c r="H76" s="48"/>
      <c r="I76" s="48"/>
      <c r="J76" s="48"/>
      <c r="K76" s="48"/>
      <c r="L76" s="4"/>
      <c r="M76" s="4"/>
      <c r="N76" s="48"/>
      <c r="O76" s="48"/>
      <c r="P76" s="380"/>
      <c r="Q76" s="381"/>
    </row>
    <row r="77" spans="1:17" s="24" customFormat="1" ht="25.5" x14ac:dyDescent="0.2">
      <c r="A77" s="85">
        <v>29</v>
      </c>
      <c r="B77" s="232" t="s">
        <v>1157</v>
      </c>
      <c r="C77" s="47">
        <f>D77+E77+G77</f>
        <v>1819454</v>
      </c>
      <c r="D77" s="47"/>
      <c r="E77" s="4"/>
      <c r="F77" s="38">
        <v>538.29999999999995</v>
      </c>
      <c r="G77" s="47">
        <v>1819454</v>
      </c>
      <c r="H77" s="48"/>
      <c r="I77" s="39"/>
      <c r="J77" s="48"/>
      <c r="K77" s="48"/>
      <c r="L77" s="48"/>
      <c r="M77" s="48"/>
      <c r="N77" s="48"/>
      <c r="O77" s="48"/>
      <c r="P77" s="380"/>
      <c r="Q77" s="381"/>
    </row>
    <row r="78" spans="1:17" s="24" customFormat="1" ht="25.5" x14ac:dyDescent="0.2">
      <c r="A78" s="85">
        <v>30</v>
      </c>
      <c r="B78" s="232" t="s">
        <v>1158</v>
      </c>
      <c r="C78" s="47">
        <f>D78+E78+G78</f>
        <v>2137930</v>
      </c>
      <c r="D78" s="47">
        <v>1694200</v>
      </c>
      <c r="E78" s="47">
        <v>443730</v>
      </c>
      <c r="F78" s="38"/>
      <c r="G78" s="4"/>
      <c r="H78" s="48"/>
      <c r="I78" s="48"/>
      <c r="J78" s="48"/>
      <c r="K78" s="48"/>
      <c r="L78" s="48"/>
      <c r="M78" s="48"/>
      <c r="N78" s="48"/>
      <c r="O78" s="48"/>
      <c r="P78" s="380"/>
      <c r="Q78" s="381"/>
    </row>
    <row r="79" spans="1:17" s="24" customFormat="1" ht="38.25" x14ac:dyDescent="0.2">
      <c r="A79" s="85">
        <v>31</v>
      </c>
      <c r="B79" s="232" t="s">
        <v>1159</v>
      </c>
      <c r="C79" s="47">
        <f>D79+E79+G79</f>
        <v>790314</v>
      </c>
      <c r="D79" s="47">
        <v>790314</v>
      </c>
      <c r="E79" s="4"/>
      <c r="F79" s="38"/>
      <c r="G79" s="47"/>
      <c r="H79" s="39"/>
      <c r="I79" s="39"/>
      <c r="J79" s="39"/>
      <c r="K79" s="39"/>
      <c r="L79" s="48"/>
      <c r="M79" s="48"/>
      <c r="N79" s="48"/>
      <c r="O79" s="48"/>
      <c r="P79" s="381"/>
      <c r="Q79" s="392"/>
    </row>
    <row r="80" spans="1:17" s="24" customFormat="1" x14ac:dyDescent="0.2">
      <c r="A80" s="129"/>
      <c r="B80" s="59" t="s">
        <v>526</v>
      </c>
      <c r="C80" s="39">
        <f>SUM(C75:C79)</f>
        <v>10980215.199999999</v>
      </c>
      <c r="D80" s="39">
        <f>SUM(D75:D79)</f>
        <v>2484514</v>
      </c>
      <c r="E80" s="39">
        <f>SUM(E75:E79)</f>
        <v>443730</v>
      </c>
      <c r="F80" s="39">
        <f>SUM(F75:F79)</f>
        <v>2382.2399999999998</v>
      </c>
      <c r="G80" s="39">
        <f>SUM(G75:G79)</f>
        <v>8051971.2000000002</v>
      </c>
      <c r="H80" s="39"/>
      <c r="I80" s="39"/>
      <c r="J80" s="39"/>
      <c r="K80" s="39"/>
      <c r="L80" s="39"/>
      <c r="M80" s="39"/>
      <c r="N80" s="38"/>
      <c r="O80" s="48"/>
      <c r="P80" s="380"/>
      <c r="Q80" s="381"/>
    </row>
    <row r="81" spans="1:17" s="24" customFormat="1" x14ac:dyDescent="0.2">
      <c r="A81" s="382" t="s">
        <v>647</v>
      </c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4"/>
    </row>
    <row r="82" spans="1:17" s="24" customFormat="1" ht="25.5" x14ac:dyDescent="0.2">
      <c r="A82" s="238">
        <v>32</v>
      </c>
      <c r="B82" s="232" t="s">
        <v>443</v>
      </c>
      <c r="C82" s="47">
        <f>D82+E82+G82</f>
        <v>602007.6</v>
      </c>
      <c r="D82" s="47">
        <v>602007.6</v>
      </c>
      <c r="E82" s="47"/>
      <c r="F82" s="47"/>
      <c r="G82" s="47"/>
      <c r="H82" s="50"/>
      <c r="I82" s="50"/>
      <c r="J82" s="50"/>
      <c r="K82" s="50"/>
      <c r="L82" s="50"/>
      <c r="M82" s="50"/>
      <c r="N82" s="50"/>
      <c r="O82" s="50"/>
      <c r="P82" s="380"/>
      <c r="Q82" s="381"/>
    </row>
    <row r="83" spans="1:17" s="24" customFormat="1" ht="25.5" x14ac:dyDescent="0.2">
      <c r="A83" s="85">
        <v>33</v>
      </c>
      <c r="B83" s="232" t="s">
        <v>444</v>
      </c>
      <c r="C83" s="47">
        <f>D83+E83+G83</f>
        <v>468751</v>
      </c>
      <c r="D83" s="47">
        <v>468751</v>
      </c>
      <c r="E83" s="47"/>
      <c r="F83" s="47"/>
      <c r="G83" s="47"/>
      <c r="H83" s="50"/>
      <c r="I83" s="50"/>
      <c r="J83" s="50"/>
      <c r="K83" s="50"/>
      <c r="L83" s="50"/>
      <c r="M83" s="50"/>
      <c r="N83" s="50"/>
      <c r="O83" s="50"/>
      <c r="P83" s="380"/>
      <c r="Q83" s="381"/>
    </row>
    <row r="84" spans="1:17" s="24" customFormat="1" ht="25.5" x14ac:dyDescent="0.2">
      <c r="A84" s="238">
        <v>34</v>
      </c>
      <c r="B84" s="232" t="s">
        <v>1160</v>
      </c>
      <c r="C84" s="47">
        <f>D84+E84+G84</f>
        <v>1199202</v>
      </c>
      <c r="D84" s="233">
        <v>152812</v>
      </c>
      <c r="E84" s="233">
        <v>45910</v>
      </c>
      <c r="F84" s="233">
        <v>296</v>
      </c>
      <c r="G84" s="233">
        <v>1000480</v>
      </c>
      <c r="H84" s="239"/>
      <c r="I84" s="50"/>
      <c r="J84" s="50"/>
      <c r="K84" s="50"/>
      <c r="L84" s="50"/>
      <c r="M84" s="50"/>
      <c r="N84" s="50"/>
      <c r="O84" s="50"/>
      <c r="P84" s="380"/>
      <c r="Q84" s="381"/>
    </row>
    <row r="85" spans="1:17" s="24" customFormat="1" x14ac:dyDescent="0.2">
      <c r="A85" s="129"/>
      <c r="B85" s="59" t="s">
        <v>526</v>
      </c>
      <c r="C85" s="39">
        <f>SUM(C82:C84)</f>
        <v>2269960.6</v>
      </c>
      <c r="D85" s="39">
        <f>SUM(D82:D84)</f>
        <v>1223570.6000000001</v>
      </c>
      <c r="E85" s="39">
        <f>SUM(E82:E84)</f>
        <v>45910</v>
      </c>
      <c r="F85" s="39">
        <f>SUM(F82:F84)</f>
        <v>296</v>
      </c>
      <c r="G85" s="39">
        <f>SUM(G82:G84)</f>
        <v>1000480</v>
      </c>
      <c r="H85" s="50"/>
      <c r="I85" s="50"/>
      <c r="J85" s="50"/>
      <c r="K85" s="50"/>
      <c r="L85" s="50"/>
      <c r="M85" s="50"/>
      <c r="N85" s="50"/>
      <c r="O85" s="50"/>
      <c r="P85" s="380"/>
      <c r="Q85" s="381"/>
    </row>
    <row r="86" spans="1:17" s="24" customFormat="1" x14ac:dyDescent="0.2">
      <c r="A86" s="382" t="s">
        <v>521</v>
      </c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4"/>
    </row>
    <row r="87" spans="1:17" s="24" customFormat="1" ht="25.5" x14ac:dyDescent="0.2">
      <c r="A87" s="85">
        <v>35</v>
      </c>
      <c r="B87" s="94" t="s">
        <v>886</v>
      </c>
      <c r="C87" s="47">
        <f>D87+E87+G87</f>
        <v>1379354</v>
      </c>
      <c r="D87" s="47">
        <v>889714</v>
      </c>
      <c r="E87" s="233">
        <v>489640</v>
      </c>
      <c r="F87" s="47"/>
      <c r="G87" s="47"/>
      <c r="H87" s="39"/>
      <c r="I87" s="48"/>
      <c r="J87" s="48"/>
      <c r="K87" s="48"/>
      <c r="L87" s="48"/>
      <c r="M87" s="48"/>
      <c r="N87" s="48"/>
      <c r="O87" s="48"/>
      <c r="P87" s="380"/>
      <c r="Q87" s="381"/>
    </row>
    <row r="88" spans="1:17" s="24" customFormat="1" ht="25.5" x14ac:dyDescent="0.2">
      <c r="A88" s="85">
        <v>36</v>
      </c>
      <c r="B88" s="94" t="s">
        <v>887</v>
      </c>
      <c r="C88" s="47">
        <f t="shared" ref="C88:C95" si="1">D88+E88+G88</f>
        <v>1141959.3999999999</v>
      </c>
      <c r="D88" s="47">
        <v>1141959.3999999999</v>
      </c>
      <c r="E88" s="47"/>
      <c r="F88" s="47"/>
      <c r="G88" s="47"/>
      <c r="H88" s="39"/>
      <c r="I88" s="63"/>
      <c r="J88" s="63"/>
      <c r="K88" s="63"/>
      <c r="L88" s="48"/>
      <c r="M88" s="48"/>
      <c r="N88" s="48"/>
      <c r="O88" s="48"/>
      <c r="P88" s="380"/>
      <c r="Q88" s="381"/>
    </row>
    <row r="89" spans="1:17" s="24" customFormat="1" ht="25.5" x14ac:dyDescent="0.2">
      <c r="A89" s="85">
        <v>37</v>
      </c>
      <c r="B89" s="94" t="s">
        <v>1161</v>
      </c>
      <c r="C89" s="47">
        <f t="shared" si="1"/>
        <v>178690.2</v>
      </c>
      <c r="D89" s="47">
        <v>178690.2</v>
      </c>
      <c r="E89" s="47"/>
      <c r="F89" s="47"/>
      <c r="G89" s="47"/>
      <c r="H89" s="39"/>
      <c r="I89" s="63"/>
      <c r="J89" s="63"/>
      <c r="K89" s="63"/>
      <c r="L89" s="48"/>
      <c r="M89" s="48"/>
      <c r="N89" s="48"/>
      <c r="O89" s="48"/>
      <c r="P89" s="381"/>
      <c r="Q89" s="392"/>
    </row>
    <row r="90" spans="1:17" s="24" customFormat="1" ht="25.5" x14ac:dyDescent="0.2">
      <c r="A90" s="85">
        <v>38</v>
      </c>
      <c r="B90" s="94" t="s">
        <v>1162</v>
      </c>
      <c r="C90" s="47">
        <f t="shared" si="1"/>
        <v>179291.6</v>
      </c>
      <c r="D90" s="47">
        <v>179291.6</v>
      </c>
      <c r="E90" s="47"/>
      <c r="F90" s="47"/>
      <c r="G90" s="47"/>
      <c r="H90" s="39"/>
      <c r="I90" s="63"/>
      <c r="J90" s="63"/>
      <c r="K90" s="63"/>
      <c r="L90" s="48"/>
      <c r="M90" s="48"/>
      <c r="N90" s="48"/>
      <c r="O90" s="48"/>
      <c r="P90" s="381"/>
      <c r="Q90" s="392"/>
    </row>
    <row r="91" spans="1:17" s="24" customFormat="1" ht="27" customHeight="1" x14ac:dyDescent="0.2">
      <c r="A91" s="85">
        <v>39</v>
      </c>
      <c r="B91" s="94" t="s">
        <v>1163</v>
      </c>
      <c r="C91" s="47">
        <f t="shared" si="1"/>
        <v>180630.8</v>
      </c>
      <c r="D91" s="47">
        <v>180630.8</v>
      </c>
      <c r="E91" s="47"/>
      <c r="F91" s="47"/>
      <c r="G91" s="47"/>
      <c r="H91" s="39"/>
      <c r="I91" s="48"/>
      <c r="J91" s="48"/>
      <c r="K91" s="48"/>
      <c r="L91" s="48"/>
      <c r="M91" s="48"/>
      <c r="N91" s="48"/>
      <c r="O91" s="48"/>
      <c r="P91" s="380"/>
      <c r="Q91" s="381"/>
    </row>
    <row r="92" spans="1:17" s="24" customFormat="1" ht="27" customHeight="1" x14ac:dyDescent="0.2">
      <c r="A92" s="85">
        <v>40</v>
      </c>
      <c r="B92" s="94" t="s">
        <v>1164</v>
      </c>
      <c r="C92" s="47">
        <f t="shared" si="1"/>
        <v>174232.4</v>
      </c>
      <c r="D92" s="47">
        <v>174232.4</v>
      </c>
      <c r="E92" s="47"/>
      <c r="F92" s="47"/>
      <c r="G92" s="47"/>
      <c r="H92" s="39"/>
      <c r="I92" s="48"/>
      <c r="J92" s="48"/>
      <c r="K92" s="48"/>
      <c r="L92" s="48"/>
      <c r="M92" s="48"/>
      <c r="N92" s="48"/>
      <c r="O92" s="48"/>
      <c r="P92" s="380"/>
      <c r="Q92" s="381"/>
    </row>
    <row r="93" spans="1:17" s="24" customFormat="1" ht="27" customHeight="1" x14ac:dyDescent="0.2">
      <c r="A93" s="85">
        <v>41</v>
      </c>
      <c r="B93" s="94" t="s">
        <v>1165</v>
      </c>
      <c r="C93" s="47">
        <f t="shared" si="1"/>
        <v>436008.8</v>
      </c>
      <c r="D93" s="47">
        <v>436008.8</v>
      </c>
      <c r="E93" s="47"/>
      <c r="F93" s="47"/>
      <c r="G93" s="47"/>
      <c r="H93" s="39"/>
      <c r="I93" s="48"/>
      <c r="J93" s="48"/>
      <c r="K93" s="48"/>
      <c r="L93" s="48"/>
      <c r="M93" s="48"/>
      <c r="N93" s="48"/>
      <c r="O93" s="48"/>
      <c r="P93" s="380"/>
      <c r="Q93" s="381"/>
    </row>
    <row r="94" spans="1:17" s="24" customFormat="1" ht="27" customHeight="1" x14ac:dyDescent="0.2">
      <c r="A94" s="85">
        <v>42</v>
      </c>
      <c r="B94" s="94" t="s">
        <v>1166</v>
      </c>
      <c r="C94" s="47">
        <f t="shared" si="1"/>
        <v>351626.8</v>
      </c>
      <c r="D94" s="47">
        <v>351626.8</v>
      </c>
      <c r="E94" s="47"/>
      <c r="F94" s="47"/>
      <c r="G94" s="47"/>
      <c r="H94" s="39"/>
      <c r="I94" s="48"/>
      <c r="J94" s="48"/>
      <c r="K94" s="48"/>
      <c r="L94" s="48"/>
      <c r="M94" s="48"/>
      <c r="N94" s="48"/>
      <c r="O94" s="48"/>
      <c r="P94" s="380"/>
      <c r="Q94" s="381"/>
    </row>
    <row r="95" spans="1:17" s="24" customFormat="1" ht="27" customHeight="1" x14ac:dyDescent="0.2">
      <c r="A95" s="85">
        <v>43</v>
      </c>
      <c r="B95" s="94" t="s">
        <v>1167</v>
      </c>
      <c r="C95" s="47">
        <f t="shared" si="1"/>
        <v>373432.2</v>
      </c>
      <c r="D95" s="47">
        <v>373432.2</v>
      </c>
      <c r="E95" s="47"/>
      <c r="F95" s="47"/>
      <c r="G95" s="47"/>
      <c r="H95" s="39"/>
      <c r="I95" s="48"/>
      <c r="J95" s="48"/>
      <c r="K95" s="48"/>
      <c r="L95" s="48"/>
      <c r="M95" s="48"/>
      <c r="N95" s="48"/>
      <c r="O95" s="48"/>
      <c r="P95" s="380"/>
      <c r="Q95" s="381"/>
    </row>
    <row r="96" spans="1:17" s="24" customFormat="1" x14ac:dyDescent="0.2">
      <c r="A96" s="129"/>
      <c r="B96" s="59" t="s">
        <v>526</v>
      </c>
      <c r="C96" s="317">
        <f>SUM(C87:C95)</f>
        <v>4395226.1999999993</v>
      </c>
      <c r="D96" s="39">
        <f>SUM(D87:D95)</f>
        <v>3905586.1999999997</v>
      </c>
      <c r="E96" s="39">
        <f>SUM(E87:E95)</f>
        <v>489640</v>
      </c>
      <c r="F96" s="39"/>
      <c r="G96" s="39"/>
      <c r="H96" s="39"/>
      <c r="I96" s="39"/>
      <c r="J96" s="39"/>
      <c r="K96" s="39"/>
      <c r="L96" s="39"/>
      <c r="M96" s="39"/>
      <c r="N96" s="50"/>
      <c r="O96" s="48"/>
      <c r="P96" s="380"/>
      <c r="Q96" s="381"/>
    </row>
    <row r="97" spans="1:17" s="24" customFormat="1" x14ac:dyDescent="0.2">
      <c r="A97" s="382" t="s">
        <v>528</v>
      </c>
      <c r="B97" s="383"/>
      <c r="C97" s="383"/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4"/>
    </row>
    <row r="98" spans="1:17" s="24" customFormat="1" ht="25.5" x14ac:dyDescent="0.2">
      <c r="A98" s="85">
        <v>44</v>
      </c>
      <c r="B98" s="94" t="s">
        <v>319</v>
      </c>
      <c r="C98" s="47">
        <f>D98+E98+G98</f>
        <v>2238682</v>
      </c>
      <c r="D98" s="47">
        <v>284704</v>
      </c>
      <c r="E98" s="47"/>
      <c r="F98" s="47">
        <v>578.1</v>
      </c>
      <c r="G98" s="47">
        <v>1953978</v>
      </c>
      <c r="H98" s="38"/>
      <c r="I98" s="38"/>
      <c r="J98" s="38"/>
      <c r="K98" s="38"/>
      <c r="L98" s="38"/>
      <c r="M98" s="38"/>
      <c r="N98" s="38"/>
      <c r="O98" s="38"/>
      <c r="P98" s="380"/>
      <c r="Q98" s="381"/>
    </row>
    <row r="99" spans="1:17" s="24" customFormat="1" ht="27" customHeight="1" x14ac:dyDescent="0.2">
      <c r="A99" s="85">
        <v>45</v>
      </c>
      <c r="B99" s="94" t="s">
        <v>320</v>
      </c>
      <c r="C99" s="47">
        <f t="shared" ref="C99:C113" si="2">D99+E99+G99</f>
        <v>4858808</v>
      </c>
      <c r="D99" s="47">
        <v>456358</v>
      </c>
      <c r="E99" s="47"/>
      <c r="F99" s="47">
        <v>1302.5</v>
      </c>
      <c r="G99" s="47">
        <v>4402450</v>
      </c>
      <c r="H99" s="38"/>
      <c r="I99" s="38"/>
      <c r="J99" s="38"/>
      <c r="K99" s="38"/>
      <c r="L99" s="38"/>
      <c r="M99" s="38"/>
      <c r="N99" s="38"/>
      <c r="O99" s="38"/>
      <c r="P99" s="380"/>
      <c r="Q99" s="381"/>
    </row>
    <row r="100" spans="1:17" s="24" customFormat="1" x14ac:dyDescent="0.2">
      <c r="A100" s="85">
        <v>46</v>
      </c>
      <c r="B100" s="94" t="s">
        <v>321</v>
      </c>
      <c r="C100" s="47">
        <f t="shared" si="2"/>
        <v>2422556</v>
      </c>
      <c r="D100" s="47">
        <v>225556</v>
      </c>
      <c r="E100" s="47"/>
      <c r="F100" s="47">
        <v>650</v>
      </c>
      <c r="G100" s="47">
        <v>2197000</v>
      </c>
      <c r="H100" s="38"/>
      <c r="I100" s="38"/>
      <c r="J100" s="38"/>
      <c r="K100" s="38"/>
      <c r="L100" s="38"/>
      <c r="M100" s="38"/>
      <c r="N100" s="38"/>
      <c r="O100" s="38"/>
      <c r="P100" s="380"/>
      <c r="Q100" s="381"/>
    </row>
    <row r="101" spans="1:17" s="24" customFormat="1" ht="25.5" x14ac:dyDescent="0.2">
      <c r="A101" s="85">
        <v>47</v>
      </c>
      <c r="B101" s="94" t="s">
        <v>322</v>
      </c>
      <c r="C101" s="47">
        <f t="shared" si="2"/>
        <v>2210520</v>
      </c>
      <c r="D101" s="47"/>
      <c r="E101" s="47"/>
      <c r="F101" s="47">
        <v>654</v>
      </c>
      <c r="G101" s="47">
        <v>2210520</v>
      </c>
      <c r="H101" s="38"/>
      <c r="I101" s="38"/>
      <c r="J101" s="38"/>
      <c r="K101" s="38"/>
      <c r="L101" s="38"/>
      <c r="M101" s="38"/>
      <c r="N101" s="38"/>
      <c r="O101" s="38"/>
      <c r="P101" s="380"/>
      <c r="Q101" s="381"/>
    </row>
    <row r="102" spans="1:17" s="24" customFormat="1" ht="25.5" x14ac:dyDescent="0.2">
      <c r="A102" s="85">
        <v>48</v>
      </c>
      <c r="B102" s="94" t="s">
        <v>323</v>
      </c>
      <c r="C102" s="47">
        <f t="shared" si="2"/>
        <v>778472</v>
      </c>
      <c r="D102" s="47">
        <v>778472</v>
      </c>
      <c r="E102" s="47"/>
      <c r="F102" s="47"/>
      <c r="G102" s="47"/>
      <c r="H102" s="38"/>
      <c r="I102" s="38"/>
      <c r="J102" s="38"/>
      <c r="K102" s="38"/>
      <c r="L102" s="38"/>
      <c r="M102" s="38"/>
      <c r="N102" s="38"/>
      <c r="O102" s="38"/>
      <c r="P102" s="380"/>
      <c r="Q102" s="381"/>
    </row>
    <row r="103" spans="1:17" s="24" customFormat="1" ht="25.5" x14ac:dyDescent="0.2">
      <c r="A103" s="85">
        <v>49</v>
      </c>
      <c r="B103" s="94" t="s">
        <v>324</v>
      </c>
      <c r="C103" s="47">
        <f>D103+E103+G103</f>
        <v>4020962</v>
      </c>
      <c r="D103" s="47">
        <v>830242</v>
      </c>
      <c r="E103" s="47"/>
      <c r="F103" s="47">
        <v>944</v>
      </c>
      <c r="G103" s="47">
        <v>3190720</v>
      </c>
      <c r="H103" s="240"/>
      <c r="I103" s="38"/>
      <c r="J103" s="38"/>
      <c r="K103" s="38"/>
      <c r="L103" s="38"/>
      <c r="M103" s="38"/>
      <c r="N103" s="38"/>
      <c r="O103" s="38"/>
      <c r="P103" s="380"/>
      <c r="Q103" s="381"/>
    </row>
    <row r="104" spans="1:17" s="24" customFormat="1" ht="25.5" x14ac:dyDescent="0.2">
      <c r="A104" s="85">
        <v>50</v>
      </c>
      <c r="B104" s="94" t="s">
        <v>325</v>
      </c>
      <c r="C104" s="47">
        <f t="shared" si="2"/>
        <v>826646</v>
      </c>
      <c r="D104" s="47">
        <v>826646</v>
      </c>
      <c r="E104" s="47"/>
      <c r="F104" s="47"/>
      <c r="G104" s="47"/>
      <c r="H104" s="38"/>
      <c r="I104" s="38"/>
      <c r="J104" s="38"/>
      <c r="K104" s="38"/>
      <c r="L104" s="38"/>
      <c r="M104" s="38"/>
      <c r="N104" s="38"/>
      <c r="O104" s="38"/>
      <c r="P104" s="380"/>
      <c r="Q104" s="381"/>
    </row>
    <row r="105" spans="1:17" s="24" customFormat="1" ht="25.5" x14ac:dyDescent="0.2">
      <c r="A105" s="85">
        <v>51</v>
      </c>
      <c r="B105" s="94" t="s">
        <v>326</v>
      </c>
      <c r="C105" s="47">
        <f t="shared" si="2"/>
        <v>793228</v>
      </c>
      <c r="D105" s="47">
        <v>793228</v>
      </c>
      <c r="E105" s="47"/>
      <c r="F105" s="47"/>
      <c r="G105" s="47"/>
      <c r="H105" s="38"/>
      <c r="I105" s="38"/>
      <c r="J105" s="38"/>
      <c r="K105" s="38"/>
      <c r="L105" s="38"/>
      <c r="M105" s="38"/>
      <c r="N105" s="38"/>
      <c r="O105" s="38"/>
      <c r="P105" s="380"/>
      <c r="Q105" s="381"/>
    </row>
    <row r="106" spans="1:17" s="24" customFormat="1" ht="25.5" x14ac:dyDescent="0.2">
      <c r="A106" s="85">
        <v>52</v>
      </c>
      <c r="B106" s="94" t="s">
        <v>327</v>
      </c>
      <c r="C106" s="47">
        <f t="shared" si="2"/>
        <v>1224004</v>
      </c>
      <c r="D106" s="47">
        <v>1224004</v>
      </c>
      <c r="E106" s="47"/>
      <c r="F106" s="47"/>
      <c r="G106" s="47"/>
      <c r="H106" s="38"/>
      <c r="I106" s="38"/>
      <c r="J106" s="38"/>
      <c r="K106" s="38"/>
      <c r="L106" s="38"/>
      <c r="M106" s="38"/>
      <c r="N106" s="38"/>
      <c r="O106" s="38"/>
      <c r="P106" s="380"/>
      <c r="Q106" s="381"/>
    </row>
    <row r="107" spans="1:17" s="24" customFormat="1" ht="25.5" x14ac:dyDescent="0.2">
      <c r="A107" s="85">
        <v>53</v>
      </c>
      <c r="B107" s="94" t="s">
        <v>328</v>
      </c>
      <c r="C107" s="47">
        <f t="shared" si="2"/>
        <v>1649944</v>
      </c>
      <c r="D107" s="47">
        <v>1649944</v>
      </c>
      <c r="E107" s="47"/>
      <c r="F107" s="47"/>
      <c r="G107" s="47"/>
      <c r="H107" s="38"/>
      <c r="I107" s="38"/>
      <c r="J107" s="38"/>
      <c r="K107" s="38"/>
      <c r="L107" s="38"/>
      <c r="M107" s="38"/>
      <c r="N107" s="38"/>
      <c r="O107" s="38"/>
      <c r="P107" s="381"/>
      <c r="Q107" s="392"/>
    </row>
    <row r="108" spans="1:17" s="24" customFormat="1" ht="25.5" x14ac:dyDescent="0.2">
      <c r="A108" s="85">
        <v>54</v>
      </c>
      <c r="B108" s="94" t="s">
        <v>329</v>
      </c>
      <c r="C108" s="47">
        <f t="shared" si="2"/>
        <v>933915</v>
      </c>
      <c r="D108" s="47"/>
      <c r="E108" s="47"/>
      <c r="F108" s="47">
        <v>513.14</v>
      </c>
      <c r="G108" s="47">
        <v>933915</v>
      </c>
      <c r="H108" s="39"/>
      <c r="I108" s="38"/>
      <c r="J108" s="38"/>
      <c r="K108" s="38"/>
      <c r="L108" s="38"/>
      <c r="M108" s="38"/>
      <c r="N108" s="38"/>
      <c r="O108" s="38"/>
      <c r="P108" s="380"/>
      <c r="Q108" s="381"/>
    </row>
    <row r="109" spans="1:17" s="24" customFormat="1" ht="25.5" x14ac:dyDescent="0.2">
      <c r="A109" s="85">
        <v>55</v>
      </c>
      <c r="B109" s="94" t="s">
        <v>330</v>
      </c>
      <c r="C109" s="47">
        <f t="shared" si="2"/>
        <v>534812</v>
      </c>
      <c r="D109" s="47">
        <v>534812</v>
      </c>
      <c r="E109" s="47"/>
      <c r="F109" s="47"/>
      <c r="G109" s="47"/>
      <c r="H109" s="39"/>
      <c r="I109" s="38"/>
      <c r="J109" s="38"/>
      <c r="K109" s="38"/>
      <c r="L109" s="38"/>
      <c r="M109" s="38"/>
      <c r="N109" s="38"/>
      <c r="O109" s="38"/>
      <c r="P109" s="380"/>
      <c r="Q109" s="381"/>
    </row>
    <row r="110" spans="1:17" s="24" customFormat="1" ht="25.5" x14ac:dyDescent="0.2">
      <c r="A110" s="85">
        <v>56</v>
      </c>
      <c r="B110" s="94" t="s">
        <v>331</v>
      </c>
      <c r="C110" s="47">
        <f t="shared" si="2"/>
        <v>502262</v>
      </c>
      <c r="D110" s="47">
        <v>502262</v>
      </c>
      <c r="E110" s="47"/>
      <c r="F110" s="47"/>
      <c r="G110" s="47"/>
      <c r="H110" s="39"/>
      <c r="I110" s="38"/>
      <c r="J110" s="38"/>
      <c r="K110" s="38"/>
      <c r="L110" s="38"/>
      <c r="M110" s="38"/>
      <c r="N110" s="38"/>
      <c r="O110" s="38"/>
      <c r="P110" s="380"/>
      <c r="Q110" s="381"/>
    </row>
    <row r="111" spans="1:17" s="24" customFormat="1" ht="25.5" x14ac:dyDescent="0.2">
      <c r="A111" s="85">
        <v>57</v>
      </c>
      <c r="B111" s="94" t="s">
        <v>332</v>
      </c>
      <c r="C111" s="47">
        <f t="shared" si="2"/>
        <v>443350</v>
      </c>
      <c r="D111" s="47">
        <v>397440</v>
      </c>
      <c r="E111" s="47">
        <v>45910</v>
      </c>
      <c r="F111" s="47"/>
      <c r="G111" s="47"/>
      <c r="H111" s="39"/>
      <c r="I111" s="38"/>
      <c r="J111" s="38"/>
      <c r="K111" s="38"/>
      <c r="L111" s="38"/>
      <c r="M111" s="38"/>
      <c r="N111" s="38"/>
      <c r="O111" s="38"/>
      <c r="P111" s="380"/>
      <c r="Q111" s="381"/>
    </row>
    <row r="112" spans="1:17" s="24" customFormat="1" ht="25.5" x14ac:dyDescent="0.2">
      <c r="A112" s="85">
        <v>58</v>
      </c>
      <c r="B112" s="94" t="s">
        <v>333</v>
      </c>
      <c r="C112" s="47">
        <f t="shared" si="2"/>
        <v>459668</v>
      </c>
      <c r="D112" s="47">
        <v>459668</v>
      </c>
      <c r="E112" s="47"/>
      <c r="F112" s="47"/>
      <c r="G112" s="47"/>
      <c r="H112" s="39"/>
      <c r="I112" s="38"/>
      <c r="J112" s="38"/>
      <c r="K112" s="38"/>
      <c r="L112" s="38"/>
      <c r="M112" s="38"/>
      <c r="N112" s="38"/>
      <c r="O112" s="38"/>
      <c r="P112" s="380"/>
      <c r="Q112" s="381"/>
    </row>
    <row r="113" spans="1:17" s="24" customFormat="1" ht="25.5" x14ac:dyDescent="0.2">
      <c r="A113" s="85">
        <v>59</v>
      </c>
      <c r="B113" s="94" t="s">
        <v>334</v>
      </c>
      <c r="C113" s="47">
        <f t="shared" si="2"/>
        <v>525078</v>
      </c>
      <c r="D113" s="47">
        <v>525078</v>
      </c>
      <c r="E113" s="47"/>
      <c r="F113" s="47"/>
      <c r="G113" s="47"/>
      <c r="H113" s="39"/>
      <c r="I113" s="38"/>
      <c r="J113" s="38"/>
      <c r="K113" s="38"/>
      <c r="L113" s="38"/>
      <c r="M113" s="38"/>
      <c r="N113" s="38"/>
      <c r="O113" s="38"/>
      <c r="P113" s="380"/>
      <c r="Q113" s="381"/>
    </row>
    <row r="114" spans="1:17" s="24" customFormat="1" x14ac:dyDescent="0.2">
      <c r="A114" s="129"/>
      <c r="B114" s="59" t="s">
        <v>526</v>
      </c>
      <c r="C114" s="39">
        <f>SUM(C98:C113)</f>
        <v>24422907</v>
      </c>
      <c r="D114" s="39">
        <f>SUM(D98:D113)</f>
        <v>9488414</v>
      </c>
      <c r="E114" s="39">
        <f>SUM(E98:E113)</f>
        <v>45910</v>
      </c>
      <c r="F114" s="39">
        <f>SUM(F98:F113)</f>
        <v>4641.7400000000007</v>
      </c>
      <c r="G114" s="39">
        <f>SUM(G98:G113)</f>
        <v>14888583</v>
      </c>
      <c r="H114" s="63"/>
      <c r="I114" s="38"/>
      <c r="J114" s="38"/>
      <c r="K114" s="38"/>
      <c r="L114" s="38"/>
      <c r="M114" s="38"/>
      <c r="N114" s="38"/>
      <c r="O114" s="38"/>
      <c r="P114" s="380"/>
      <c r="Q114" s="381"/>
    </row>
    <row r="115" spans="1:17" s="24" customFormat="1" x14ac:dyDescent="0.2">
      <c r="A115" s="382" t="s">
        <v>661</v>
      </c>
      <c r="B115" s="383"/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384"/>
    </row>
    <row r="116" spans="1:17" s="24" customFormat="1" ht="25.5" x14ac:dyDescent="0.2">
      <c r="A116" s="85">
        <v>60</v>
      </c>
      <c r="B116" s="94" t="s">
        <v>268</v>
      </c>
      <c r="C116" s="47">
        <f>D116+E116+G116+I116+K116+M116</f>
        <v>710028</v>
      </c>
      <c r="D116" s="47">
        <v>710028</v>
      </c>
      <c r="E116" s="47"/>
      <c r="F116" s="47"/>
      <c r="G116" s="47"/>
      <c r="H116" s="240"/>
      <c r="I116" s="240"/>
      <c r="J116" s="38"/>
      <c r="K116" s="38"/>
      <c r="L116" s="38"/>
      <c r="M116" s="38"/>
      <c r="N116" s="38"/>
      <c r="O116" s="38"/>
      <c r="P116" s="380"/>
      <c r="Q116" s="381"/>
    </row>
    <row r="117" spans="1:17" s="24" customFormat="1" ht="25.5" x14ac:dyDescent="0.2">
      <c r="A117" s="85">
        <v>61</v>
      </c>
      <c r="B117" s="94" t="s">
        <v>269</v>
      </c>
      <c r="C117" s="47">
        <f t="shared" ref="C117:C128" si="3">D117+E117+G117+I117+K117+M117</f>
        <v>434372</v>
      </c>
      <c r="D117" s="47">
        <v>434372</v>
      </c>
      <c r="E117" s="47"/>
      <c r="F117" s="47"/>
      <c r="G117" s="47"/>
      <c r="H117" s="240"/>
      <c r="I117" s="240"/>
      <c r="J117" s="38"/>
      <c r="K117" s="38"/>
      <c r="L117" s="38"/>
      <c r="M117" s="38"/>
      <c r="N117" s="38"/>
      <c r="O117" s="38"/>
      <c r="P117" s="380"/>
      <c r="Q117" s="381"/>
    </row>
    <row r="118" spans="1:17" s="24" customFormat="1" ht="25.5" x14ac:dyDescent="0.2">
      <c r="A118" s="85">
        <v>62</v>
      </c>
      <c r="B118" s="94" t="s">
        <v>270</v>
      </c>
      <c r="C118" s="47">
        <f t="shared" si="3"/>
        <v>887592</v>
      </c>
      <c r="D118" s="47">
        <v>887592</v>
      </c>
      <c r="E118" s="47"/>
      <c r="F118" s="47"/>
      <c r="G118" s="47"/>
      <c r="H118" s="240"/>
      <c r="I118" s="240"/>
      <c r="J118" s="38"/>
      <c r="K118" s="38"/>
      <c r="L118" s="38"/>
      <c r="M118" s="38"/>
      <c r="N118" s="38"/>
      <c r="O118" s="38"/>
      <c r="P118" s="380"/>
      <c r="Q118" s="381"/>
    </row>
    <row r="119" spans="1:17" s="24" customFormat="1" ht="25.5" x14ac:dyDescent="0.2">
      <c r="A119" s="85">
        <v>63</v>
      </c>
      <c r="B119" s="94" t="s">
        <v>271</v>
      </c>
      <c r="C119" s="47">
        <f t="shared" si="3"/>
        <v>4129608.5</v>
      </c>
      <c r="D119" s="47">
        <v>4129608.5</v>
      </c>
      <c r="E119" s="47"/>
      <c r="F119" s="47"/>
      <c r="G119" s="47"/>
      <c r="H119" s="240"/>
      <c r="I119" s="240"/>
      <c r="J119" s="38"/>
      <c r="K119" s="38"/>
      <c r="L119" s="38"/>
      <c r="M119" s="38"/>
      <c r="N119" s="38"/>
      <c r="O119" s="38"/>
      <c r="P119" s="380"/>
      <c r="Q119" s="381"/>
    </row>
    <row r="120" spans="1:17" s="24" customFormat="1" ht="25.5" x14ac:dyDescent="0.2">
      <c r="A120" s="85">
        <v>64</v>
      </c>
      <c r="B120" s="94" t="s">
        <v>272</v>
      </c>
      <c r="C120" s="47">
        <f t="shared" si="3"/>
        <v>1233214</v>
      </c>
      <c r="D120" s="47">
        <v>1233214</v>
      </c>
      <c r="E120" s="47"/>
      <c r="F120" s="47"/>
      <c r="G120" s="47"/>
      <c r="H120" s="240"/>
      <c r="I120" s="240"/>
      <c r="J120" s="38"/>
      <c r="K120" s="38"/>
      <c r="L120" s="38"/>
      <c r="M120" s="38"/>
      <c r="N120" s="38"/>
      <c r="O120" s="38"/>
      <c r="P120" s="380"/>
      <c r="Q120" s="381"/>
    </row>
    <row r="121" spans="1:17" s="24" customFormat="1" ht="25.5" x14ac:dyDescent="0.2">
      <c r="A121" s="85">
        <v>65</v>
      </c>
      <c r="B121" s="94" t="s">
        <v>1168</v>
      </c>
      <c r="C121" s="47">
        <f t="shared" si="3"/>
        <v>1104922</v>
      </c>
      <c r="D121" s="47"/>
      <c r="E121" s="47"/>
      <c r="F121" s="47">
        <v>607.1</v>
      </c>
      <c r="G121" s="47">
        <v>1104922</v>
      </c>
      <c r="H121" s="240"/>
      <c r="I121" s="240"/>
      <c r="J121" s="38"/>
      <c r="K121" s="38"/>
      <c r="L121" s="38"/>
      <c r="M121" s="38"/>
      <c r="N121" s="38"/>
      <c r="O121" s="38"/>
      <c r="P121" s="380"/>
      <c r="Q121" s="381"/>
    </row>
    <row r="122" spans="1:17" s="24" customFormat="1" ht="25.5" x14ac:dyDescent="0.2">
      <c r="A122" s="85">
        <v>66</v>
      </c>
      <c r="B122" s="94" t="s">
        <v>1169</v>
      </c>
      <c r="C122" s="47">
        <f t="shared" si="3"/>
        <v>1101464</v>
      </c>
      <c r="D122" s="47"/>
      <c r="E122" s="47"/>
      <c r="F122" s="47">
        <v>605.20000000000005</v>
      </c>
      <c r="G122" s="47">
        <v>1101464</v>
      </c>
      <c r="H122" s="240"/>
      <c r="I122" s="240"/>
      <c r="J122" s="38"/>
      <c r="K122" s="38"/>
      <c r="L122" s="38"/>
      <c r="M122" s="38"/>
      <c r="N122" s="38"/>
      <c r="O122" s="38"/>
      <c r="P122" s="380"/>
      <c r="Q122" s="381"/>
    </row>
    <row r="123" spans="1:17" s="24" customFormat="1" ht="25.5" x14ac:dyDescent="0.2">
      <c r="A123" s="85">
        <v>67</v>
      </c>
      <c r="B123" s="232" t="s">
        <v>1170</v>
      </c>
      <c r="C123" s="47">
        <f t="shared" si="3"/>
        <v>1106924</v>
      </c>
      <c r="D123" s="47"/>
      <c r="E123" s="47"/>
      <c r="F123" s="47">
        <v>608.20000000000005</v>
      </c>
      <c r="G123" s="47">
        <v>1106924</v>
      </c>
      <c r="H123" s="240"/>
      <c r="I123" s="240"/>
      <c r="J123" s="38"/>
      <c r="K123" s="38"/>
      <c r="L123" s="38"/>
      <c r="M123" s="38"/>
      <c r="N123" s="38"/>
      <c r="O123" s="38"/>
      <c r="P123" s="380"/>
      <c r="Q123" s="381"/>
    </row>
    <row r="124" spans="1:17" s="24" customFormat="1" ht="25.5" x14ac:dyDescent="0.2">
      <c r="A124" s="85">
        <v>68</v>
      </c>
      <c r="B124" s="232" t="s">
        <v>1171</v>
      </c>
      <c r="C124" s="47">
        <f t="shared" si="3"/>
        <v>1105650</v>
      </c>
      <c r="D124" s="47"/>
      <c r="E124" s="47"/>
      <c r="F124" s="47">
        <v>607.5</v>
      </c>
      <c r="G124" s="47">
        <v>1105650</v>
      </c>
      <c r="H124" s="241"/>
      <c r="I124" s="240"/>
      <c r="J124" s="38"/>
      <c r="K124" s="38"/>
      <c r="L124" s="38"/>
      <c r="M124" s="38"/>
      <c r="N124" s="38"/>
      <c r="O124" s="38"/>
      <c r="P124" s="119"/>
      <c r="Q124" s="126"/>
    </row>
    <row r="125" spans="1:17" s="24" customFormat="1" ht="25.5" x14ac:dyDescent="0.2">
      <c r="A125" s="85">
        <v>69</v>
      </c>
      <c r="B125" s="232" t="s">
        <v>1172</v>
      </c>
      <c r="C125" s="47">
        <f t="shared" si="3"/>
        <v>531622</v>
      </c>
      <c r="D125" s="47"/>
      <c r="E125" s="47"/>
      <c r="F125" s="47">
        <v>292.10000000000002</v>
      </c>
      <c r="G125" s="47">
        <v>531622</v>
      </c>
      <c r="H125" s="241"/>
      <c r="I125" s="240"/>
      <c r="J125" s="38"/>
      <c r="K125" s="38"/>
      <c r="L125" s="38"/>
      <c r="M125" s="38"/>
      <c r="N125" s="38"/>
      <c r="O125" s="38"/>
      <c r="P125" s="119"/>
      <c r="Q125" s="126"/>
    </row>
    <row r="126" spans="1:17" s="24" customFormat="1" ht="25.5" x14ac:dyDescent="0.2">
      <c r="A126" s="85">
        <v>70</v>
      </c>
      <c r="B126" s="232" t="s">
        <v>1173</v>
      </c>
      <c r="C126" s="47">
        <f t="shared" si="3"/>
        <v>1106196</v>
      </c>
      <c r="D126" s="47"/>
      <c r="E126" s="47"/>
      <c r="F126" s="47">
        <v>607.79999999999995</v>
      </c>
      <c r="G126" s="47">
        <v>1106196</v>
      </c>
      <c r="H126" s="241"/>
      <c r="I126" s="240"/>
      <c r="J126" s="38"/>
      <c r="K126" s="38"/>
      <c r="L126" s="38"/>
      <c r="M126" s="38"/>
      <c r="N126" s="38"/>
      <c r="O126" s="38"/>
      <c r="P126" s="119"/>
      <c r="Q126" s="126"/>
    </row>
    <row r="127" spans="1:17" s="24" customFormat="1" ht="25.5" x14ac:dyDescent="0.2">
      <c r="A127" s="85">
        <v>71</v>
      </c>
      <c r="B127" s="232" t="s">
        <v>1174</v>
      </c>
      <c r="C127" s="47">
        <f t="shared" si="3"/>
        <v>1104922</v>
      </c>
      <c r="D127" s="47"/>
      <c r="E127" s="47"/>
      <c r="F127" s="47">
        <v>607.1</v>
      </c>
      <c r="G127" s="47">
        <v>1104922</v>
      </c>
      <c r="H127" s="241"/>
      <c r="I127" s="240"/>
      <c r="J127" s="38"/>
      <c r="K127" s="38"/>
      <c r="L127" s="38"/>
      <c r="M127" s="38"/>
      <c r="N127" s="38"/>
      <c r="O127" s="38"/>
      <c r="P127" s="119"/>
      <c r="Q127" s="126"/>
    </row>
    <row r="128" spans="1:17" s="24" customFormat="1" ht="25.5" x14ac:dyDescent="0.2">
      <c r="A128" s="85">
        <v>72</v>
      </c>
      <c r="B128" s="232" t="s">
        <v>275</v>
      </c>
      <c r="C128" s="47">
        <f t="shared" si="3"/>
        <v>2119572</v>
      </c>
      <c r="D128" s="47"/>
      <c r="E128" s="47"/>
      <c r="F128" s="47">
        <v>1164.5999999999999</v>
      </c>
      <c r="G128" s="47">
        <v>2119572</v>
      </c>
      <c r="H128" s="241"/>
      <c r="I128" s="240"/>
      <c r="J128" s="38"/>
      <c r="K128" s="38"/>
      <c r="L128" s="38"/>
      <c r="M128" s="38"/>
      <c r="N128" s="38"/>
      <c r="O128" s="38"/>
      <c r="P128" s="119"/>
      <c r="Q128" s="126"/>
    </row>
    <row r="129" spans="1:17" s="24" customFormat="1" ht="15.75" customHeight="1" x14ac:dyDescent="0.2">
      <c r="A129" s="85"/>
      <c r="B129" s="59" t="s">
        <v>526</v>
      </c>
      <c r="C129" s="39">
        <f>SUM(C116:C128)</f>
        <v>16676086.5</v>
      </c>
      <c r="D129" s="39">
        <f>SUM(D116:D128)</f>
        <v>7394814.5</v>
      </c>
      <c r="E129" s="39"/>
      <c r="F129" s="39">
        <f>SUM(F116:F128)</f>
        <v>5099.5999999999995</v>
      </c>
      <c r="G129" s="39">
        <f>SUM(G116:G128)</f>
        <v>9281272</v>
      </c>
      <c r="H129" s="38"/>
      <c r="I129" s="38"/>
      <c r="J129" s="38"/>
      <c r="K129" s="38"/>
      <c r="L129" s="38"/>
      <c r="M129" s="38"/>
      <c r="N129" s="38"/>
      <c r="O129" s="38"/>
      <c r="P129" s="380"/>
      <c r="Q129" s="381"/>
    </row>
    <row r="130" spans="1:17" s="24" customFormat="1" x14ac:dyDescent="0.2">
      <c r="A130" s="382" t="s">
        <v>584</v>
      </c>
      <c r="B130" s="383"/>
      <c r="C130" s="383"/>
      <c r="D130" s="383"/>
      <c r="E130" s="383"/>
      <c r="F130" s="383"/>
      <c r="G130" s="383"/>
      <c r="H130" s="383"/>
      <c r="I130" s="383"/>
      <c r="J130" s="383"/>
      <c r="K130" s="383"/>
      <c r="L130" s="383"/>
      <c r="M130" s="383"/>
      <c r="N130" s="383"/>
      <c r="O130" s="383"/>
      <c r="P130" s="383"/>
      <c r="Q130" s="384"/>
    </row>
    <row r="131" spans="1:17" s="24" customFormat="1" ht="25.5" x14ac:dyDescent="0.2">
      <c r="A131" s="85">
        <v>73</v>
      </c>
      <c r="B131" s="94" t="s">
        <v>1175</v>
      </c>
      <c r="C131" s="47">
        <f>D131+E131+G131</f>
        <v>1203280</v>
      </c>
      <c r="D131" s="47"/>
      <c r="E131" s="47"/>
      <c r="F131" s="47">
        <v>356</v>
      </c>
      <c r="G131" s="47">
        <v>1203280</v>
      </c>
      <c r="H131" s="59"/>
      <c r="I131" s="232"/>
      <c r="J131" s="242"/>
      <c r="K131" s="232"/>
      <c r="L131" s="167"/>
      <c r="M131" s="47"/>
      <c r="N131" s="38"/>
      <c r="O131" s="38"/>
      <c r="P131" s="380"/>
      <c r="Q131" s="381"/>
    </row>
    <row r="132" spans="1:17" s="24" customFormat="1" x14ac:dyDescent="0.2">
      <c r="A132" s="85"/>
      <c r="B132" s="59" t="s">
        <v>526</v>
      </c>
      <c r="C132" s="39">
        <f>SUM(C131:C131)</f>
        <v>1203280</v>
      </c>
      <c r="D132" s="39"/>
      <c r="E132" s="39"/>
      <c r="F132" s="39">
        <f>SUM(F131:F131)</f>
        <v>356</v>
      </c>
      <c r="G132" s="39">
        <f>SUM(G131:G131)</f>
        <v>1203280</v>
      </c>
      <c r="H132" s="38"/>
      <c r="I132" s="38"/>
      <c r="J132" s="38"/>
      <c r="K132" s="38"/>
      <c r="L132" s="38"/>
      <c r="M132" s="38"/>
      <c r="N132" s="38"/>
      <c r="O132" s="38"/>
      <c r="P132" s="380"/>
      <c r="Q132" s="381"/>
    </row>
    <row r="133" spans="1:17" s="24" customFormat="1" x14ac:dyDescent="0.2">
      <c r="A133" s="382" t="s">
        <v>585</v>
      </c>
      <c r="B133" s="383"/>
      <c r="C133" s="383"/>
      <c r="D133" s="383"/>
      <c r="E133" s="383"/>
      <c r="F133" s="383"/>
      <c r="G133" s="383"/>
      <c r="H133" s="383"/>
      <c r="I133" s="383"/>
      <c r="J133" s="383"/>
      <c r="K133" s="383"/>
      <c r="L133" s="383"/>
      <c r="M133" s="383"/>
      <c r="N133" s="383"/>
      <c r="O133" s="383"/>
      <c r="P133" s="383"/>
      <c r="Q133" s="384"/>
    </row>
    <row r="134" spans="1:17" s="24" customFormat="1" ht="25.5" x14ac:dyDescent="0.2">
      <c r="A134" s="85">
        <v>74</v>
      </c>
      <c r="B134" s="94" t="s">
        <v>1176</v>
      </c>
      <c r="C134" s="47">
        <f>D134+E134+G134+I134</f>
        <v>315611</v>
      </c>
      <c r="D134" s="47">
        <v>315611</v>
      </c>
      <c r="E134" s="47"/>
      <c r="F134" s="47"/>
      <c r="G134" s="47"/>
      <c r="H134" s="50"/>
      <c r="I134" s="38"/>
      <c r="J134" s="38"/>
      <c r="K134" s="38"/>
      <c r="L134" s="38"/>
      <c r="M134" s="38"/>
      <c r="N134" s="38"/>
      <c r="O134" s="38"/>
      <c r="P134" s="380"/>
      <c r="Q134" s="381"/>
    </row>
    <row r="135" spans="1:17" s="24" customFormat="1" ht="27" customHeight="1" x14ac:dyDescent="0.2">
      <c r="A135" s="85">
        <v>75</v>
      </c>
      <c r="B135" s="94" t="s">
        <v>1177</v>
      </c>
      <c r="C135" s="47">
        <f>D135+E135+G135+I135</f>
        <v>256735.8</v>
      </c>
      <c r="D135" s="47">
        <v>256735.8</v>
      </c>
      <c r="E135" s="47"/>
      <c r="F135" s="47"/>
      <c r="G135" s="47"/>
      <c r="H135" s="50"/>
      <c r="I135" s="38"/>
      <c r="J135" s="38"/>
      <c r="K135" s="38"/>
      <c r="L135" s="38"/>
      <c r="M135" s="38"/>
      <c r="N135" s="38"/>
      <c r="O135" s="38"/>
      <c r="P135" s="381"/>
      <c r="Q135" s="392"/>
    </row>
    <row r="136" spans="1:17" s="24" customFormat="1" ht="32.25" customHeight="1" x14ac:dyDescent="0.2">
      <c r="A136" s="85">
        <v>76</v>
      </c>
      <c r="B136" s="94" t="s">
        <v>1178</v>
      </c>
      <c r="C136" s="47">
        <f>D136+E136+G136+I136</f>
        <v>1436500</v>
      </c>
      <c r="D136" s="47"/>
      <c r="E136" s="47"/>
      <c r="F136" s="47">
        <v>425</v>
      </c>
      <c r="G136" s="47">
        <v>1436500</v>
      </c>
      <c r="H136" s="50"/>
      <c r="I136" s="38"/>
      <c r="J136" s="38"/>
      <c r="K136" s="38"/>
      <c r="L136" s="38"/>
      <c r="M136" s="38"/>
      <c r="N136" s="38"/>
      <c r="O136" s="38"/>
      <c r="P136" s="381"/>
      <c r="Q136" s="392"/>
    </row>
    <row r="137" spans="1:17" s="24" customFormat="1" x14ac:dyDescent="0.2">
      <c r="A137" s="85"/>
      <c r="B137" s="59" t="s">
        <v>526</v>
      </c>
      <c r="C137" s="39">
        <f>SUM(C134:C136)</f>
        <v>2008846.8</v>
      </c>
      <c r="D137" s="39">
        <f>SUM(D134:D136)</f>
        <v>572346.80000000005</v>
      </c>
      <c r="E137" s="39"/>
      <c r="F137" s="39">
        <f>SUM(F134:F136)</f>
        <v>425</v>
      </c>
      <c r="G137" s="39">
        <f>SUM(G134:G136)</f>
        <v>1436500</v>
      </c>
      <c r="H137" s="38"/>
      <c r="I137" s="38"/>
      <c r="J137" s="38"/>
      <c r="K137" s="38"/>
      <c r="L137" s="38"/>
      <c r="M137" s="38"/>
      <c r="N137" s="38"/>
      <c r="O137" s="38"/>
      <c r="P137" s="380"/>
      <c r="Q137" s="381"/>
    </row>
    <row r="138" spans="1:17" s="24" customFormat="1" x14ac:dyDescent="0.2">
      <c r="A138" s="382" t="s">
        <v>650</v>
      </c>
      <c r="B138" s="383"/>
      <c r="C138" s="383"/>
      <c r="D138" s="383"/>
      <c r="E138" s="383"/>
      <c r="F138" s="383"/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Q138" s="384"/>
    </row>
    <row r="139" spans="1:17" s="24" customFormat="1" ht="18" customHeight="1" x14ac:dyDescent="0.2">
      <c r="A139" s="85">
        <v>77</v>
      </c>
      <c r="B139" s="243" t="s">
        <v>897</v>
      </c>
      <c r="C139" s="47">
        <f t="shared" ref="C139:C144" si="4">D139+E139+G139</f>
        <v>2340639.2999999998</v>
      </c>
      <c r="D139" s="244">
        <v>285599.3</v>
      </c>
      <c r="E139" s="244"/>
      <c r="F139" s="244">
        <v>608</v>
      </c>
      <c r="G139" s="244">
        <v>2055040</v>
      </c>
      <c r="H139" s="50"/>
      <c r="I139" s="50"/>
      <c r="J139" s="50"/>
      <c r="K139" s="50"/>
      <c r="L139" s="50"/>
      <c r="M139" s="50"/>
      <c r="N139" s="50"/>
      <c r="O139" s="50"/>
      <c r="P139" s="380"/>
      <c r="Q139" s="381"/>
    </row>
    <row r="140" spans="1:17" s="24" customFormat="1" ht="25.5" x14ac:dyDescent="0.2">
      <c r="A140" s="85">
        <v>78</v>
      </c>
      <c r="B140" s="243" t="s">
        <v>1179</v>
      </c>
      <c r="C140" s="47">
        <f t="shared" si="4"/>
        <v>3628500</v>
      </c>
      <c r="D140" s="244"/>
      <c r="E140" s="244"/>
      <c r="F140" s="244">
        <v>615</v>
      </c>
      <c r="G140" s="47">
        <v>3628500</v>
      </c>
      <c r="H140" s="50"/>
      <c r="I140" s="50"/>
      <c r="J140" s="50"/>
      <c r="K140" s="50"/>
      <c r="L140" s="50"/>
      <c r="M140" s="50"/>
      <c r="N140" s="50"/>
      <c r="O140" s="50"/>
      <c r="P140" s="380"/>
      <c r="Q140" s="381"/>
    </row>
    <row r="141" spans="1:17" s="24" customFormat="1" ht="25.5" x14ac:dyDescent="0.2">
      <c r="A141" s="85">
        <v>79</v>
      </c>
      <c r="B141" s="243" t="s">
        <v>1180</v>
      </c>
      <c r="C141" s="47">
        <f t="shared" si="4"/>
        <v>1992265.2</v>
      </c>
      <c r="D141" s="244">
        <v>268465.2</v>
      </c>
      <c r="E141" s="244"/>
      <c r="F141" s="244">
        <v>510</v>
      </c>
      <c r="G141" s="244">
        <v>1723800</v>
      </c>
      <c r="H141" s="50"/>
      <c r="I141" s="50"/>
      <c r="J141" s="50"/>
      <c r="K141" s="50"/>
      <c r="L141" s="50"/>
      <c r="M141" s="50"/>
      <c r="N141" s="50"/>
      <c r="O141" s="50"/>
      <c r="P141" s="380"/>
      <c r="Q141" s="381"/>
    </row>
    <row r="142" spans="1:17" s="24" customFormat="1" ht="25.5" x14ac:dyDescent="0.2">
      <c r="A142" s="85">
        <v>80</v>
      </c>
      <c r="B142" s="243" t="s">
        <v>1181</v>
      </c>
      <c r="C142" s="47">
        <f t="shared" si="4"/>
        <v>1527760</v>
      </c>
      <c r="D142" s="47"/>
      <c r="E142" s="244"/>
      <c r="F142" s="244">
        <v>452</v>
      </c>
      <c r="G142" s="244">
        <v>1527760</v>
      </c>
      <c r="H142" s="50"/>
      <c r="I142" s="50"/>
      <c r="J142" s="50"/>
      <c r="K142" s="50"/>
      <c r="L142" s="50"/>
      <c r="M142" s="50"/>
      <c r="N142" s="50"/>
      <c r="O142" s="50"/>
      <c r="P142" s="380"/>
      <c r="Q142" s="381"/>
    </row>
    <row r="143" spans="1:17" s="24" customFormat="1" ht="25.5" x14ac:dyDescent="0.2">
      <c r="A143" s="85">
        <v>81</v>
      </c>
      <c r="B143" s="243" t="s">
        <v>1182</v>
      </c>
      <c r="C143" s="47">
        <f t="shared" si="4"/>
        <v>1487200</v>
      </c>
      <c r="D143" s="244"/>
      <c r="E143" s="244"/>
      <c r="F143" s="244">
        <v>440</v>
      </c>
      <c r="G143" s="244">
        <v>1487200</v>
      </c>
      <c r="H143" s="50"/>
      <c r="I143" s="50"/>
      <c r="J143" s="50"/>
      <c r="K143" s="50"/>
      <c r="L143" s="50"/>
      <c r="M143" s="50"/>
      <c r="N143" s="50"/>
      <c r="O143" s="50"/>
      <c r="P143" s="119"/>
      <c r="Q143" s="126"/>
    </row>
    <row r="144" spans="1:17" s="24" customFormat="1" ht="25.5" x14ac:dyDescent="0.2">
      <c r="A144" s="85">
        <v>82</v>
      </c>
      <c r="B144" s="243" t="s">
        <v>899</v>
      </c>
      <c r="C144" s="47">
        <f t="shared" si="4"/>
        <v>980200</v>
      </c>
      <c r="D144" s="244"/>
      <c r="E144" s="244"/>
      <c r="F144" s="244">
        <v>290</v>
      </c>
      <c r="G144" s="244">
        <v>980200</v>
      </c>
      <c r="H144" s="50"/>
      <c r="I144" s="50"/>
      <c r="J144" s="50"/>
      <c r="K144" s="50"/>
      <c r="L144" s="50"/>
      <c r="M144" s="50"/>
      <c r="N144" s="50"/>
      <c r="O144" s="50"/>
      <c r="P144" s="119"/>
      <c r="Q144" s="126"/>
    </row>
    <row r="145" spans="1:17" s="24" customFormat="1" x14ac:dyDescent="0.2">
      <c r="A145" s="129"/>
      <c r="B145" s="59" t="s">
        <v>526</v>
      </c>
      <c r="C145" s="39">
        <f>SUM(C139:C144)</f>
        <v>11956564.5</v>
      </c>
      <c r="D145" s="39">
        <f>SUM(D139:D144)</f>
        <v>554064.5</v>
      </c>
      <c r="E145" s="39"/>
      <c r="F145" s="39">
        <f>SUM(F139:F144)</f>
        <v>2915</v>
      </c>
      <c r="G145" s="39">
        <f>SUM(G139:G144)</f>
        <v>11402500</v>
      </c>
      <c r="H145" s="50"/>
      <c r="I145" s="50"/>
      <c r="J145" s="50"/>
      <c r="K145" s="50"/>
      <c r="L145" s="50"/>
      <c r="M145" s="50"/>
      <c r="N145" s="50"/>
      <c r="O145" s="50"/>
      <c r="P145" s="380"/>
      <c r="Q145" s="381"/>
    </row>
    <row r="146" spans="1:17" s="24" customFormat="1" x14ac:dyDescent="0.2">
      <c r="A146" s="382" t="s">
        <v>554</v>
      </c>
      <c r="B146" s="383"/>
      <c r="C146" s="383"/>
      <c r="D146" s="383"/>
      <c r="E146" s="383"/>
      <c r="F146" s="383"/>
      <c r="G146" s="383"/>
      <c r="H146" s="383"/>
      <c r="I146" s="383"/>
      <c r="J146" s="383"/>
      <c r="K146" s="383"/>
      <c r="L146" s="383"/>
      <c r="M146" s="383"/>
      <c r="N146" s="383"/>
      <c r="O146" s="383"/>
      <c r="P146" s="383"/>
      <c r="Q146" s="384"/>
    </row>
    <row r="147" spans="1:17" s="24" customFormat="1" ht="25.5" x14ac:dyDescent="0.2">
      <c r="A147" s="85">
        <v>83</v>
      </c>
      <c r="B147" s="232" t="s">
        <v>908</v>
      </c>
      <c r="C147" s="47">
        <f>D147+E147+G147</f>
        <v>1585584</v>
      </c>
      <c r="D147" s="47"/>
      <c r="E147" s="47"/>
      <c r="F147" s="245">
        <v>871.2</v>
      </c>
      <c r="G147" s="47">
        <v>1585584</v>
      </c>
      <c r="H147" s="246"/>
      <c r="I147" s="47"/>
      <c r="J147" s="47"/>
      <c r="K147" s="47"/>
      <c r="L147" s="47"/>
      <c r="M147" s="47"/>
      <c r="N147" s="38"/>
      <c r="O147" s="38"/>
      <c r="P147" s="380"/>
      <c r="Q147" s="381"/>
    </row>
    <row r="148" spans="1:17" s="24" customFormat="1" x14ac:dyDescent="0.2">
      <c r="A148" s="129"/>
      <c r="B148" s="59" t="s">
        <v>526</v>
      </c>
      <c r="C148" s="39">
        <f>SUM(C147:C147)</f>
        <v>1585584</v>
      </c>
      <c r="D148" s="39"/>
      <c r="E148" s="39"/>
      <c r="F148" s="39">
        <f>SUM(F147:F147)</f>
        <v>871.2</v>
      </c>
      <c r="G148" s="39">
        <f>SUM(G147:G147)</f>
        <v>1585584</v>
      </c>
      <c r="H148" s="39"/>
      <c r="I148" s="39"/>
      <c r="J148" s="39"/>
      <c r="K148" s="39"/>
      <c r="L148" s="39"/>
      <c r="M148" s="39"/>
      <c r="N148" s="63"/>
      <c r="O148" s="38"/>
      <c r="P148" s="380"/>
      <c r="Q148" s="381"/>
    </row>
    <row r="149" spans="1:17" s="24" customFormat="1" x14ac:dyDescent="0.2">
      <c r="A149" s="382" t="s">
        <v>648</v>
      </c>
      <c r="B149" s="383"/>
      <c r="C149" s="383"/>
      <c r="D149" s="383"/>
      <c r="E149" s="383"/>
      <c r="F149" s="383"/>
      <c r="G149" s="383"/>
      <c r="H149" s="383"/>
      <c r="I149" s="383"/>
      <c r="J149" s="383"/>
      <c r="K149" s="383"/>
      <c r="L149" s="383"/>
      <c r="M149" s="383"/>
      <c r="N149" s="383"/>
      <c r="O149" s="383"/>
      <c r="P149" s="383"/>
      <c r="Q149" s="384"/>
    </row>
    <row r="150" spans="1:17" s="24" customFormat="1" ht="25.5" x14ac:dyDescent="0.2">
      <c r="A150" s="96">
        <v>84</v>
      </c>
      <c r="B150" s="55" t="s">
        <v>704</v>
      </c>
      <c r="C150" s="47">
        <f>D150+E150+G150</f>
        <v>518940</v>
      </c>
      <c r="D150" s="47">
        <v>518940</v>
      </c>
      <c r="E150" s="38"/>
      <c r="F150" s="38"/>
      <c r="G150" s="47"/>
      <c r="H150" s="38"/>
      <c r="I150" s="38"/>
      <c r="J150" s="38"/>
      <c r="K150" s="38"/>
      <c r="L150" s="38"/>
      <c r="M150" s="38"/>
      <c r="N150" s="38"/>
      <c r="O150" s="38"/>
      <c r="P150" s="380"/>
      <c r="Q150" s="381"/>
    </row>
    <row r="151" spans="1:17" s="24" customFormat="1" ht="25.5" x14ac:dyDescent="0.2">
      <c r="A151" s="96">
        <v>85</v>
      </c>
      <c r="B151" s="55" t="s">
        <v>705</v>
      </c>
      <c r="C151" s="47">
        <f>D151+E151+G151</f>
        <v>2095600</v>
      </c>
      <c r="D151" s="47"/>
      <c r="E151" s="38"/>
      <c r="F151" s="47">
        <v>620</v>
      </c>
      <c r="G151" s="47">
        <v>2095600</v>
      </c>
      <c r="I151" s="38"/>
      <c r="J151" s="38"/>
      <c r="K151" s="38"/>
      <c r="L151" s="38"/>
      <c r="M151" s="38"/>
      <c r="N151" s="38"/>
      <c r="O151" s="38"/>
      <c r="P151" s="380"/>
      <c r="Q151" s="381"/>
    </row>
    <row r="152" spans="1:17" s="24" customFormat="1" x14ac:dyDescent="0.2">
      <c r="A152" s="129"/>
      <c r="B152" s="59" t="s">
        <v>526</v>
      </c>
      <c r="C152" s="39">
        <f>SUM(C150:C151)</f>
        <v>2614540</v>
      </c>
      <c r="D152" s="39">
        <f>SUM(D150:D151)</f>
        <v>518940</v>
      </c>
      <c r="E152" s="39"/>
      <c r="F152" s="39">
        <f>SUM(F150:F151)</f>
        <v>620</v>
      </c>
      <c r="G152" s="39">
        <f>SUM(G150:G151)</f>
        <v>2095600</v>
      </c>
      <c r="H152" s="38"/>
      <c r="I152" s="38"/>
      <c r="J152" s="38"/>
      <c r="K152" s="38"/>
      <c r="L152" s="38"/>
      <c r="M152" s="38"/>
      <c r="N152" s="38"/>
      <c r="O152" s="38"/>
      <c r="P152" s="380"/>
      <c r="Q152" s="381"/>
    </row>
    <row r="153" spans="1:17" s="24" customFormat="1" x14ac:dyDescent="0.2">
      <c r="A153" s="382" t="s">
        <v>653</v>
      </c>
      <c r="B153" s="383"/>
      <c r="C153" s="383"/>
      <c r="D153" s="383"/>
      <c r="E153" s="383"/>
      <c r="F153" s="383"/>
      <c r="G153" s="383"/>
      <c r="H153" s="383"/>
      <c r="I153" s="383"/>
      <c r="J153" s="383"/>
      <c r="K153" s="383"/>
      <c r="L153" s="383"/>
      <c r="M153" s="383"/>
      <c r="N153" s="383"/>
      <c r="O153" s="383"/>
      <c r="P153" s="383"/>
      <c r="Q153" s="384"/>
    </row>
    <row r="154" spans="1:17" s="24" customFormat="1" ht="25.5" x14ac:dyDescent="0.2">
      <c r="A154" s="96">
        <v>86</v>
      </c>
      <c r="B154" s="55" t="s">
        <v>1183</v>
      </c>
      <c r="C154" s="47">
        <f>D154+E154+G154</f>
        <v>14987382</v>
      </c>
      <c r="D154" s="47">
        <v>14987382</v>
      </c>
      <c r="E154" s="47"/>
      <c r="F154" s="47"/>
      <c r="G154" s="47"/>
      <c r="H154" s="38"/>
      <c r="I154" s="38"/>
      <c r="J154" s="38"/>
      <c r="K154" s="38"/>
      <c r="L154" s="38"/>
      <c r="M154" s="26"/>
      <c r="N154" s="38"/>
      <c r="O154" s="38"/>
      <c r="P154" s="380"/>
      <c r="Q154" s="381"/>
    </row>
    <row r="155" spans="1:17" s="24" customFormat="1" ht="25.5" x14ac:dyDescent="0.2">
      <c r="A155" s="96">
        <v>87</v>
      </c>
      <c r="B155" s="55" t="s">
        <v>1184</v>
      </c>
      <c r="C155" s="47">
        <f>D155+E155+G155</f>
        <v>5624443.5</v>
      </c>
      <c r="D155" s="41">
        <v>3245563.5</v>
      </c>
      <c r="E155" s="47">
        <v>533400</v>
      </c>
      <c r="F155" s="47">
        <v>1014</v>
      </c>
      <c r="G155" s="47">
        <v>1845480</v>
      </c>
      <c r="H155" s="38"/>
      <c r="I155" s="38"/>
      <c r="J155" s="38"/>
      <c r="K155" s="38"/>
      <c r="L155" s="38"/>
      <c r="M155" s="26"/>
      <c r="N155" s="38"/>
      <c r="O155" s="38"/>
      <c r="P155" s="380"/>
      <c r="Q155" s="381"/>
    </row>
    <row r="156" spans="1:17" s="24" customFormat="1" ht="25.5" x14ac:dyDescent="0.2">
      <c r="A156" s="96">
        <v>88</v>
      </c>
      <c r="B156" s="55" t="s">
        <v>857</v>
      </c>
      <c r="C156" s="47">
        <f>D156+E156+G156</f>
        <v>2188258.6</v>
      </c>
      <c r="D156" s="41">
        <v>2188258.6</v>
      </c>
      <c r="E156" s="47"/>
      <c r="F156" s="47"/>
      <c r="G156" s="47"/>
      <c r="H156" s="38"/>
      <c r="I156" s="38"/>
      <c r="J156" s="38"/>
      <c r="K156" s="38"/>
      <c r="L156" s="38"/>
      <c r="M156" s="26"/>
      <c r="N156" s="38"/>
      <c r="O156" s="38"/>
      <c r="P156" s="380"/>
      <c r="Q156" s="381"/>
    </row>
    <row r="157" spans="1:17" s="24" customFormat="1" ht="25.5" x14ac:dyDescent="0.2">
      <c r="A157" s="96">
        <v>89</v>
      </c>
      <c r="B157" s="55" t="s">
        <v>686</v>
      </c>
      <c r="C157" s="47">
        <f>D157+E157+G157</f>
        <v>735938.8</v>
      </c>
      <c r="D157" s="47">
        <v>735938.8</v>
      </c>
      <c r="E157" s="47"/>
      <c r="F157" s="47"/>
      <c r="G157" s="47"/>
      <c r="H157" s="38"/>
      <c r="I157" s="38"/>
      <c r="J157" s="38"/>
      <c r="K157" s="38"/>
      <c r="L157" s="38"/>
      <c r="M157" s="26"/>
      <c r="N157" s="38"/>
      <c r="O157" s="38"/>
      <c r="P157" s="380"/>
      <c r="Q157" s="381"/>
    </row>
    <row r="158" spans="1:17" s="24" customFormat="1" x14ac:dyDescent="0.2">
      <c r="A158" s="97"/>
      <c r="B158" s="59" t="s">
        <v>493</v>
      </c>
      <c r="C158" s="43">
        <f>SUM(C154:C157)</f>
        <v>23536022.900000002</v>
      </c>
      <c r="D158" s="43">
        <f>SUM(D154:D157)</f>
        <v>21157142.900000002</v>
      </c>
      <c r="E158" s="43">
        <f>SUM(E154:E157)</f>
        <v>533400</v>
      </c>
      <c r="F158" s="43">
        <f>SUM(F154:F157)</f>
        <v>1014</v>
      </c>
      <c r="G158" s="43">
        <f>SUM(G154:G157)</f>
        <v>1845480</v>
      </c>
      <c r="H158" s="43"/>
      <c r="I158" s="43"/>
      <c r="J158" s="43"/>
      <c r="K158" s="43"/>
      <c r="L158" s="43"/>
      <c r="M158" s="43"/>
      <c r="N158" s="38"/>
      <c r="O158" s="38"/>
      <c r="P158" s="380"/>
      <c r="Q158" s="381"/>
    </row>
    <row r="159" spans="1:17" s="24" customFormat="1" x14ac:dyDescent="0.2">
      <c r="A159" s="382" t="s">
        <v>654</v>
      </c>
      <c r="B159" s="383"/>
      <c r="C159" s="383"/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  <c r="N159" s="383"/>
      <c r="O159" s="383"/>
      <c r="P159" s="383"/>
      <c r="Q159" s="384"/>
    </row>
    <row r="160" spans="1:17" s="24" customFormat="1" ht="25.5" x14ac:dyDescent="0.2">
      <c r="A160" s="247" t="s">
        <v>411</v>
      </c>
      <c r="B160" s="55" t="s">
        <v>1185</v>
      </c>
      <c r="C160" s="47">
        <f>D160+E160+G160</f>
        <v>2527980</v>
      </c>
      <c r="D160" s="41"/>
      <c r="E160" s="41"/>
      <c r="F160" s="41">
        <v>1389</v>
      </c>
      <c r="G160" s="47">
        <v>2527980</v>
      </c>
      <c r="H160" s="41"/>
      <c r="I160" s="41"/>
      <c r="J160" s="41"/>
      <c r="K160" s="41"/>
      <c r="L160" s="47"/>
      <c r="M160" s="47"/>
      <c r="N160" s="38"/>
      <c r="O160" s="38"/>
      <c r="P160" s="380"/>
      <c r="Q160" s="381"/>
    </row>
    <row r="161" spans="1:17" s="24" customFormat="1" ht="25.5" x14ac:dyDescent="0.2">
      <c r="A161" s="247" t="s">
        <v>412</v>
      </c>
      <c r="B161" s="55" t="s">
        <v>1186</v>
      </c>
      <c r="C161" s="47">
        <f t="shared" ref="C161:C175" si="5">D161+E161+G161</f>
        <v>2732121.6</v>
      </c>
      <c r="D161" s="41"/>
      <c r="E161" s="41"/>
      <c r="F161" s="41">
        <v>808.32</v>
      </c>
      <c r="G161" s="47">
        <v>2732121.6</v>
      </c>
      <c r="H161" s="41"/>
      <c r="I161" s="41"/>
      <c r="J161" s="41"/>
      <c r="K161" s="41"/>
      <c r="L161" s="47"/>
      <c r="M161" s="47"/>
      <c r="N161" s="38"/>
      <c r="O161" s="38"/>
      <c r="P161" s="380"/>
      <c r="Q161" s="381"/>
    </row>
    <row r="162" spans="1:17" s="24" customFormat="1" ht="25.5" x14ac:dyDescent="0.2">
      <c r="A162" s="247" t="s">
        <v>413</v>
      </c>
      <c r="B162" s="55" t="s">
        <v>1187</v>
      </c>
      <c r="C162" s="47">
        <f t="shared" si="5"/>
        <v>4157400</v>
      </c>
      <c r="D162" s="41"/>
      <c r="E162" s="41"/>
      <c r="F162" s="41">
        <v>1230</v>
      </c>
      <c r="G162" s="47">
        <v>4157400</v>
      </c>
      <c r="H162" s="41"/>
      <c r="I162" s="41"/>
      <c r="J162" s="41"/>
      <c r="K162" s="41"/>
      <c r="L162" s="47"/>
      <c r="M162" s="47"/>
      <c r="N162" s="38"/>
      <c r="O162" s="38"/>
      <c r="P162" s="380"/>
      <c r="Q162" s="381"/>
    </row>
    <row r="163" spans="1:17" s="24" customFormat="1" ht="25.5" x14ac:dyDescent="0.2">
      <c r="A163" s="247" t="s">
        <v>414</v>
      </c>
      <c r="B163" s="55" t="s">
        <v>1188</v>
      </c>
      <c r="C163" s="47">
        <f t="shared" si="5"/>
        <v>5428280</v>
      </c>
      <c r="D163" s="41"/>
      <c r="E163" s="41"/>
      <c r="F163" s="41">
        <v>1606</v>
      </c>
      <c r="G163" s="47">
        <v>5428280</v>
      </c>
      <c r="H163" s="41"/>
      <c r="I163" s="41"/>
      <c r="J163" s="41"/>
      <c r="K163" s="41"/>
      <c r="L163" s="47"/>
      <c r="M163" s="47"/>
      <c r="N163" s="38"/>
      <c r="O163" s="38"/>
      <c r="P163" s="380"/>
      <c r="Q163" s="381"/>
    </row>
    <row r="164" spans="1:17" s="24" customFormat="1" ht="25.5" x14ac:dyDescent="0.2">
      <c r="A164" s="247" t="s">
        <v>415</v>
      </c>
      <c r="B164" s="55" t="s">
        <v>1189</v>
      </c>
      <c r="C164" s="47">
        <f t="shared" si="5"/>
        <v>5475600</v>
      </c>
      <c r="D164" s="41"/>
      <c r="E164" s="41"/>
      <c r="F164" s="41">
        <v>1620</v>
      </c>
      <c r="G164" s="47">
        <v>5475600</v>
      </c>
      <c r="H164" s="41"/>
      <c r="I164" s="41"/>
      <c r="J164" s="41"/>
      <c r="K164" s="41"/>
      <c r="L164" s="47"/>
      <c r="M164" s="47"/>
      <c r="N164" s="38"/>
      <c r="O164" s="38"/>
      <c r="P164" s="380"/>
      <c r="Q164" s="381"/>
    </row>
    <row r="165" spans="1:17" s="24" customFormat="1" ht="25.5" x14ac:dyDescent="0.2">
      <c r="A165" s="247" t="s">
        <v>416</v>
      </c>
      <c r="B165" s="55" t="s">
        <v>1190</v>
      </c>
      <c r="C165" s="47">
        <f t="shared" si="5"/>
        <v>4066140</v>
      </c>
      <c r="D165" s="41"/>
      <c r="E165" s="41"/>
      <c r="F165" s="41">
        <v>1203</v>
      </c>
      <c r="G165" s="47">
        <v>4066140</v>
      </c>
      <c r="H165" s="41"/>
      <c r="I165" s="41"/>
      <c r="J165" s="41"/>
      <c r="K165" s="41"/>
      <c r="L165" s="47"/>
      <c r="M165" s="47"/>
      <c r="N165" s="38"/>
      <c r="O165" s="38"/>
      <c r="P165" s="380"/>
      <c r="Q165" s="381"/>
    </row>
    <row r="166" spans="1:17" s="24" customFormat="1" ht="25.5" x14ac:dyDescent="0.2">
      <c r="A166" s="247" t="s">
        <v>417</v>
      </c>
      <c r="B166" s="55" t="s">
        <v>1191</v>
      </c>
      <c r="C166" s="47">
        <f t="shared" si="5"/>
        <v>5543200</v>
      </c>
      <c r="D166" s="41"/>
      <c r="E166" s="41"/>
      <c r="F166" s="41">
        <v>1640</v>
      </c>
      <c r="G166" s="47">
        <v>5543200</v>
      </c>
      <c r="H166" s="41"/>
      <c r="I166" s="41"/>
      <c r="J166" s="41"/>
      <c r="K166" s="41"/>
      <c r="L166" s="47"/>
      <c r="M166" s="47"/>
      <c r="N166" s="38"/>
      <c r="O166" s="38"/>
      <c r="P166" s="380"/>
      <c r="Q166" s="381"/>
    </row>
    <row r="167" spans="1:17" s="24" customFormat="1" ht="25.5" customHeight="1" x14ac:dyDescent="0.2">
      <c r="A167" s="247" t="s">
        <v>418</v>
      </c>
      <c r="B167" s="55" t="s">
        <v>1192</v>
      </c>
      <c r="C167" s="47">
        <f t="shared" si="5"/>
        <v>1592136</v>
      </c>
      <c r="D167" s="41"/>
      <c r="E167" s="41"/>
      <c r="F167" s="41">
        <v>874.8</v>
      </c>
      <c r="G167" s="47">
        <v>1592136</v>
      </c>
      <c r="H167" s="41"/>
      <c r="I167" s="41"/>
      <c r="J167" s="41"/>
      <c r="K167" s="41"/>
      <c r="L167" s="47"/>
      <c r="M167" s="47"/>
      <c r="N167" s="38"/>
      <c r="O167" s="38"/>
      <c r="P167" s="380"/>
      <c r="Q167" s="381"/>
    </row>
    <row r="168" spans="1:17" s="24" customFormat="1" ht="25.5" x14ac:dyDescent="0.2">
      <c r="A168" s="247" t="s">
        <v>419</v>
      </c>
      <c r="B168" s="55" t="s">
        <v>1193</v>
      </c>
      <c r="C168" s="47">
        <f t="shared" si="5"/>
        <v>2122120</v>
      </c>
      <c r="D168" s="41"/>
      <c r="E168" s="41"/>
      <c r="F168" s="41">
        <v>1166</v>
      </c>
      <c r="G168" s="47">
        <v>2122120</v>
      </c>
      <c r="H168" s="41"/>
      <c r="I168" s="41"/>
      <c r="J168" s="41"/>
      <c r="K168" s="41"/>
      <c r="L168" s="47"/>
      <c r="M168" s="47"/>
      <c r="N168" s="38"/>
      <c r="O168" s="38"/>
      <c r="P168" s="380"/>
      <c r="Q168" s="381"/>
    </row>
    <row r="169" spans="1:17" s="24" customFormat="1" ht="25.5" x14ac:dyDescent="0.2">
      <c r="A169" s="247" t="s">
        <v>626</v>
      </c>
      <c r="B169" s="55" t="s">
        <v>1194</v>
      </c>
      <c r="C169" s="47">
        <f t="shared" si="5"/>
        <v>5982600</v>
      </c>
      <c r="D169" s="41"/>
      <c r="E169" s="41"/>
      <c r="F169" s="41">
        <v>1770</v>
      </c>
      <c r="G169" s="47">
        <v>5982600</v>
      </c>
      <c r="H169" s="41"/>
      <c r="I169" s="41"/>
      <c r="J169" s="41"/>
      <c r="K169" s="41"/>
      <c r="L169" s="47"/>
      <c r="M169" s="47"/>
      <c r="N169" s="38"/>
      <c r="O169" s="38"/>
      <c r="P169" s="380"/>
      <c r="Q169" s="381"/>
    </row>
    <row r="170" spans="1:17" s="24" customFormat="1" ht="25.5" x14ac:dyDescent="0.2">
      <c r="A170" s="247" t="s">
        <v>627</v>
      </c>
      <c r="B170" s="55" t="s">
        <v>1195</v>
      </c>
      <c r="C170" s="47">
        <f t="shared" si="5"/>
        <v>1798706</v>
      </c>
      <c r="D170" s="41"/>
      <c r="E170" s="41"/>
      <c r="F170" s="41">
        <v>988.3</v>
      </c>
      <c r="G170" s="47">
        <v>1798706</v>
      </c>
      <c r="H170" s="41"/>
      <c r="I170" s="41"/>
      <c r="J170" s="41"/>
      <c r="K170" s="41"/>
      <c r="L170" s="47"/>
      <c r="M170" s="47"/>
      <c r="N170" s="38"/>
      <c r="O170" s="38"/>
      <c r="P170" s="380"/>
      <c r="Q170" s="381"/>
    </row>
    <row r="171" spans="1:17" s="24" customFormat="1" ht="25.5" x14ac:dyDescent="0.2">
      <c r="A171" s="247" t="s">
        <v>621</v>
      </c>
      <c r="B171" s="55" t="s">
        <v>1209</v>
      </c>
      <c r="C171" s="47">
        <f t="shared" si="5"/>
        <v>2393300</v>
      </c>
      <c r="D171" s="41"/>
      <c r="E171" s="41"/>
      <c r="F171" s="41">
        <v>1315</v>
      </c>
      <c r="G171" s="47">
        <v>2393300</v>
      </c>
      <c r="H171" s="41"/>
      <c r="I171" s="41"/>
      <c r="J171" s="41"/>
      <c r="K171" s="41"/>
      <c r="L171" s="47"/>
      <c r="M171" s="47"/>
      <c r="N171" s="38"/>
      <c r="O171" s="38"/>
      <c r="P171" s="380"/>
      <c r="Q171" s="381"/>
    </row>
    <row r="172" spans="1:17" s="24" customFormat="1" ht="25.5" x14ac:dyDescent="0.2">
      <c r="A172" s="247" t="s">
        <v>622</v>
      </c>
      <c r="B172" s="55" t="s">
        <v>1210</v>
      </c>
      <c r="C172" s="47">
        <f t="shared" si="5"/>
        <v>2371460</v>
      </c>
      <c r="D172" s="41"/>
      <c r="E172" s="41"/>
      <c r="F172" s="41">
        <v>1303</v>
      </c>
      <c r="G172" s="47">
        <v>2371460</v>
      </c>
      <c r="H172" s="41"/>
      <c r="I172" s="41"/>
      <c r="J172" s="41"/>
      <c r="K172" s="41"/>
      <c r="L172" s="47"/>
      <c r="M172" s="47"/>
      <c r="N172" s="38"/>
      <c r="O172" s="38"/>
      <c r="P172" s="380"/>
      <c r="Q172" s="381"/>
    </row>
    <row r="173" spans="1:17" s="24" customFormat="1" ht="25.5" x14ac:dyDescent="0.2">
      <c r="A173" s="247" t="s">
        <v>623</v>
      </c>
      <c r="B173" s="248" t="s">
        <v>1196</v>
      </c>
      <c r="C173" s="47">
        <f t="shared" si="5"/>
        <v>1769768</v>
      </c>
      <c r="D173" s="41"/>
      <c r="E173" s="41"/>
      <c r="F173" s="41">
        <v>972.4</v>
      </c>
      <c r="G173" s="47">
        <v>1769768</v>
      </c>
      <c r="H173" s="41"/>
      <c r="I173" s="41"/>
      <c r="J173" s="41"/>
      <c r="K173" s="41"/>
      <c r="L173" s="47"/>
      <c r="M173" s="47"/>
      <c r="N173" s="38"/>
      <c r="O173" s="38"/>
      <c r="P173" s="380"/>
      <c r="Q173" s="381"/>
    </row>
    <row r="174" spans="1:17" s="24" customFormat="1" ht="25.5" x14ac:dyDescent="0.2">
      <c r="A174" s="247" t="s">
        <v>624</v>
      </c>
      <c r="B174" s="55" t="s">
        <v>1197</v>
      </c>
      <c r="C174" s="47">
        <f t="shared" si="5"/>
        <v>1790006.4</v>
      </c>
      <c r="D174" s="41"/>
      <c r="E174" s="41"/>
      <c r="F174" s="41">
        <v>983.52</v>
      </c>
      <c r="G174" s="47">
        <v>1790006.4</v>
      </c>
      <c r="H174" s="41"/>
      <c r="I174" s="41"/>
      <c r="J174" s="41"/>
      <c r="K174" s="41"/>
      <c r="L174" s="47"/>
      <c r="M174" s="47"/>
      <c r="N174" s="38"/>
      <c r="O174" s="38"/>
      <c r="P174" s="380"/>
      <c r="Q174" s="381"/>
    </row>
    <row r="175" spans="1:17" s="24" customFormat="1" ht="25.5" x14ac:dyDescent="0.2">
      <c r="A175" s="247" t="s">
        <v>631</v>
      </c>
      <c r="B175" s="55" t="s">
        <v>1198</v>
      </c>
      <c r="C175" s="47">
        <f t="shared" si="5"/>
        <v>814580</v>
      </c>
      <c r="D175" s="41"/>
      <c r="E175" s="41"/>
      <c r="F175" s="41">
        <v>241</v>
      </c>
      <c r="G175" s="47">
        <v>814580</v>
      </c>
      <c r="H175" s="41"/>
      <c r="I175" s="41"/>
      <c r="J175" s="41"/>
      <c r="K175" s="41"/>
      <c r="L175" s="47"/>
      <c r="M175" s="47"/>
      <c r="N175" s="38"/>
      <c r="O175" s="38"/>
      <c r="P175" s="380"/>
      <c r="Q175" s="381"/>
    </row>
    <row r="176" spans="1:17" s="24" customFormat="1" ht="25.5" x14ac:dyDescent="0.2">
      <c r="A176" s="247" t="s">
        <v>632</v>
      </c>
      <c r="B176" s="248" t="s">
        <v>1199</v>
      </c>
      <c r="C176" s="47">
        <v>6048872.5999999996</v>
      </c>
      <c r="D176" s="41">
        <v>6048872.5999999996</v>
      </c>
      <c r="E176" s="41"/>
      <c r="F176" s="41"/>
      <c r="G176" s="47"/>
      <c r="H176" s="41"/>
      <c r="I176" s="41"/>
      <c r="J176" s="41"/>
      <c r="K176" s="41"/>
      <c r="L176" s="47"/>
      <c r="M176" s="47"/>
      <c r="N176" s="38"/>
      <c r="O176" s="38"/>
      <c r="P176" s="380"/>
      <c r="Q176" s="381"/>
    </row>
    <row r="177" spans="1:17" s="24" customFormat="1" x14ac:dyDescent="0.2">
      <c r="A177" s="129"/>
      <c r="B177" s="59" t="s">
        <v>493</v>
      </c>
      <c r="C177" s="43">
        <f>SUM(C160:C176)</f>
        <v>56614270.600000001</v>
      </c>
      <c r="D177" s="43">
        <f>SUM(D160:D176)</f>
        <v>6048872.5999999996</v>
      </c>
      <c r="E177" s="43"/>
      <c r="F177" s="43">
        <f>SUM(F160:F176)</f>
        <v>19110.34</v>
      </c>
      <c r="G177" s="43">
        <f>SUM(G160:G176)</f>
        <v>50565398</v>
      </c>
      <c r="H177" s="43"/>
      <c r="I177" s="43"/>
      <c r="J177" s="43"/>
      <c r="K177" s="43"/>
      <c r="L177" s="43"/>
      <c r="M177" s="43"/>
      <c r="N177" s="38"/>
      <c r="O177" s="38"/>
      <c r="P177" s="380"/>
      <c r="Q177" s="381"/>
    </row>
    <row r="178" spans="1:17" s="24" customFormat="1" x14ac:dyDescent="0.2">
      <c r="A178" s="382" t="s">
        <v>657</v>
      </c>
      <c r="B178" s="383"/>
      <c r="C178" s="383"/>
      <c r="D178" s="383"/>
      <c r="E178" s="383"/>
      <c r="F178" s="383"/>
      <c r="G178" s="383"/>
      <c r="H178" s="383"/>
      <c r="I178" s="383"/>
      <c r="J178" s="383"/>
      <c r="K178" s="383"/>
      <c r="L178" s="383"/>
      <c r="M178" s="383"/>
      <c r="N178" s="383"/>
      <c r="O178" s="383"/>
      <c r="P178" s="383"/>
      <c r="Q178" s="384"/>
    </row>
    <row r="179" spans="1:17" s="24" customFormat="1" ht="25.5" x14ac:dyDescent="0.2">
      <c r="A179" s="96">
        <v>107</v>
      </c>
      <c r="B179" s="55" t="s">
        <v>935</v>
      </c>
      <c r="C179" s="47">
        <f t="shared" ref="C179:C195" si="6">D179+E179+G179+I179+K179+N179</f>
        <v>2403926</v>
      </c>
      <c r="D179" s="47">
        <v>2403926</v>
      </c>
      <c r="E179" s="47"/>
      <c r="F179" s="47"/>
      <c r="G179" s="47"/>
      <c r="H179" s="38"/>
      <c r="I179" s="38"/>
      <c r="J179" s="47"/>
      <c r="K179" s="38"/>
      <c r="L179" s="38"/>
      <c r="M179" s="249"/>
      <c r="N179" s="38"/>
      <c r="O179" s="38"/>
      <c r="P179" s="380"/>
      <c r="Q179" s="381"/>
    </row>
    <row r="180" spans="1:17" s="24" customFormat="1" ht="25.5" x14ac:dyDescent="0.2">
      <c r="A180" s="96">
        <v>108</v>
      </c>
      <c r="B180" s="55" t="s">
        <v>936</v>
      </c>
      <c r="C180" s="47">
        <f t="shared" si="6"/>
        <v>9616871.8000000007</v>
      </c>
      <c r="D180" s="47">
        <v>7636893.7999999998</v>
      </c>
      <c r="E180" s="47"/>
      <c r="F180" s="47">
        <v>1087.9000000000001</v>
      </c>
      <c r="G180" s="47">
        <v>1979978.0000000002</v>
      </c>
      <c r="H180" s="38"/>
      <c r="I180" s="38"/>
      <c r="J180" s="47"/>
      <c r="K180" s="38"/>
      <c r="L180" s="38"/>
      <c r="M180" s="249"/>
      <c r="N180" s="38"/>
      <c r="O180" s="38"/>
      <c r="P180" s="380"/>
      <c r="Q180" s="381"/>
    </row>
    <row r="181" spans="1:17" s="24" customFormat="1" ht="25.5" x14ac:dyDescent="0.2">
      <c r="A181" s="96">
        <v>109</v>
      </c>
      <c r="B181" s="55" t="s">
        <v>937</v>
      </c>
      <c r="C181" s="47">
        <f t="shared" si="6"/>
        <v>12725400</v>
      </c>
      <c r="D181" s="47">
        <v>12725400</v>
      </c>
      <c r="E181" s="47"/>
      <c r="F181" s="47"/>
      <c r="G181" s="47"/>
      <c r="H181" s="38"/>
      <c r="I181" s="38"/>
      <c r="J181" s="47"/>
      <c r="K181" s="38"/>
      <c r="L181" s="38"/>
      <c r="M181" s="249"/>
      <c r="N181" s="38"/>
      <c r="O181" s="38"/>
      <c r="P181" s="380"/>
      <c r="Q181" s="381"/>
    </row>
    <row r="182" spans="1:17" s="24" customFormat="1" ht="25.5" x14ac:dyDescent="0.2">
      <c r="A182" s="96">
        <v>110</v>
      </c>
      <c r="B182" s="55" t="s">
        <v>938</v>
      </c>
      <c r="C182" s="47">
        <f t="shared" si="6"/>
        <v>10931124</v>
      </c>
      <c r="D182" s="47">
        <v>10931124</v>
      </c>
      <c r="E182" s="47"/>
      <c r="F182" s="47"/>
      <c r="G182" s="47"/>
      <c r="H182" s="38"/>
      <c r="I182" s="38"/>
      <c r="J182" s="47"/>
      <c r="K182" s="38"/>
      <c r="L182" s="38"/>
      <c r="M182" s="249"/>
      <c r="N182" s="38"/>
      <c r="O182" s="38"/>
      <c r="P182" s="380"/>
      <c r="Q182" s="381"/>
    </row>
    <row r="183" spans="1:17" s="24" customFormat="1" ht="25.5" x14ac:dyDescent="0.2">
      <c r="A183" s="96">
        <v>111</v>
      </c>
      <c r="B183" s="55" t="s">
        <v>939</v>
      </c>
      <c r="C183" s="47">
        <f t="shared" si="6"/>
        <v>7293624</v>
      </c>
      <c r="D183" s="47">
        <v>7293624</v>
      </c>
      <c r="E183" s="47"/>
      <c r="F183" s="47"/>
      <c r="G183" s="47"/>
      <c r="H183" s="38"/>
      <c r="I183" s="38"/>
      <c r="J183" s="47"/>
      <c r="K183" s="38"/>
      <c r="L183" s="38"/>
      <c r="M183" s="249"/>
      <c r="N183" s="38"/>
      <c r="O183" s="38"/>
      <c r="P183" s="380"/>
      <c r="Q183" s="381"/>
    </row>
    <row r="184" spans="1:17" s="24" customFormat="1" ht="25.5" x14ac:dyDescent="0.2">
      <c r="A184" s="96">
        <v>112</v>
      </c>
      <c r="B184" s="55" t="s">
        <v>1200</v>
      </c>
      <c r="C184" s="47">
        <f t="shared" si="6"/>
        <v>12579742</v>
      </c>
      <c r="D184" s="47">
        <v>10320394</v>
      </c>
      <c r="E184" s="47"/>
      <c r="F184" s="47">
        <v>1241.4000000000001</v>
      </c>
      <c r="G184" s="47">
        <v>2259348</v>
      </c>
      <c r="H184" s="38"/>
      <c r="I184" s="38"/>
      <c r="J184" s="47"/>
      <c r="K184" s="38"/>
      <c r="L184" s="38"/>
      <c r="M184" s="249"/>
      <c r="N184" s="38"/>
      <c r="O184" s="38"/>
      <c r="P184" s="380"/>
      <c r="Q184" s="381"/>
    </row>
    <row r="185" spans="1:17" s="24" customFormat="1" ht="25.5" x14ac:dyDescent="0.2">
      <c r="A185" s="96">
        <v>113</v>
      </c>
      <c r="B185" s="55" t="s">
        <v>1201</v>
      </c>
      <c r="C185" s="47">
        <f t="shared" si="6"/>
        <v>9617259</v>
      </c>
      <c r="D185" s="47">
        <v>9617259</v>
      </c>
      <c r="E185" s="47"/>
      <c r="F185" s="47"/>
      <c r="G185" s="47"/>
      <c r="H185" s="38"/>
      <c r="I185" s="38"/>
      <c r="J185" s="47"/>
      <c r="K185" s="38"/>
      <c r="L185" s="38"/>
      <c r="M185" s="249"/>
      <c r="N185" s="38"/>
      <c r="O185" s="38"/>
      <c r="P185" s="380"/>
      <c r="Q185" s="381"/>
    </row>
    <row r="186" spans="1:17" s="24" customFormat="1" ht="25.5" x14ac:dyDescent="0.2">
      <c r="A186" s="96">
        <v>114</v>
      </c>
      <c r="B186" s="55" t="s">
        <v>1202</v>
      </c>
      <c r="C186" s="47">
        <f t="shared" si="6"/>
        <v>24803931.399999999</v>
      </c>
      <c r="D186" s="47">
        <v>15643631.4</v>
      </c>
      <c r="E186" s="47"/>
      <c r="F186" s="47">
        <v>1949</v>
      </c>
      <c r="G186" s="47">
        <v>9160300</v>
      </c>
      <c r="H186" s="38"/>
      <c r="I186" s="38"/>
      <c r="J186" s="47"/>
      <c r="K186" s="38"/>
      <c r="L186" s="38"/>
      <c r="M186" s="249"/>
      <c r="N186" s="38"/>
      <c r="O186" s="38"/>
      <c r="P186" s="380"/>
      <c r="Q186" s="381"/>
    </row>
    <row r="187" spans="1:17" s="24" customFormat="1" ht="25.5" x14ac:dyDescent="0.2">
      <c r="A187" s="96">
        <v>115</v>
      </c>
      <c r="B187" s="55" t="s">
        <v>1203</v>
      </c>
      <c r="C187" s="47">
        <f t="shared" si="6"/>
        <v>3659966</v>
      </c>
      <c r="D187" s="47">
        <v>1499966</v>
      </c>
      <c r="E187" s="47"/>
      <c r="F187" s="47"/>
      <c r="G187" s="47"/>
      <c r="H187" s="250">
        <v>1</v>
      </c>
      <c r="I187" s="47">
        <v>2160000</v>
      </c>
      <c r="J187" s="47"/>
      <c r="K187" s="38"/>
      <c r="L187" s="38"/>
      <c r="M187" s="249"/>
      <c r="N187" s="38"/>
      <c r="O187" s="38"/>
      <c r="P187" s="380"/>
      <c r="Q187" s="381"/>
    </row>
    <row r="188" spans="1:17" s="24" customFormat="1" ht="25.5" x14ac:dyDescent="0.2">
      <c r="A188" s="96">
        <v>116</v>
      </c>
      <c r="B188" s="55" t="s">
        <v>1204</v>
      </c>
      <c r="C188" s="47">
        <f t="shared" si="6"/>
        <v>5154337.5</v>
      </c>
      <c r="D188" s="47">
        <v>5154337.5</v>
      </c>
      <c r="E188" s="47"/>
      <c r="F188" s="47"/>
      <c r="G188" s="47"/>
      <c r="H188" s="38"/>
      <c r="I188" s="38"/>
      <c r="J188" s="47"/>
      <c r="K188" s="38"/>
      <c r="L188" s="38"/>
      <c r="M188" s="249"/>
      <c r="N188" s="38"/>
      <c r="O188" s="38"/>
      <c r="P188" s="380"/>
      <c r="Q188" s="381"/>
    </row>
    <row r="189" spans="1:17" s="24" customFormat="1" ht="25.5" x14ac:dyDescent="0.2">
      <c r="A189" s="96">
        <v>117</v>
      </c>
      <c r="B189" s="55" t="s">
        <v>1205</v>
      </c>
      <c r="C189" s="47">
        <f t="shared" si="6"/>
        <v>17954700</v>
      </c>
      <c r="D189" s="41">
        <v>17954700</v>
      </c>
      <c r="E189" s="47"/>
      <c r="F189" s="47"/>
      <c r="G189" s="47"/>
      <c r="H189" s="38"/>
      <c r="I189" s="38"/>
      <c r="J189" s="47"/>
      <c r="K189" s="38"/>
      <c r="L189" s="38"/>
      <c r="M189" s="249"/>
      <c r="N189" s="38"/>
      <c r="O189" s="38"/>
      <c r="P189" s="380"/>
      <c r="Q189" s="381"/>
    </row>
    <row r="190" spans="1:17" s="24" customFormat="1" ht="25.5" x14ac:dyDescent="0.2">
      <c r="A190" s="96">
        <v>118</v>
      </c>
      <c r="B190" s="55" t="s">
        <v>1206</v>
      </c>
      <c r="C190" s="47">
        <f t="shared" si="6"/>
        <v>9578847</v>
      </c>
      <c r="D190" s="41">
        <v>9578847</v>
      </c>
      <c r="E190" s="47"/>
      <c r="F190" s="47"/>
      <c r="G190" s="47"/>
      <c r="H190" s="38"/>
      <c r="I190" s="38"/>
      <c r="J190" s="47"/>
      <c r="K190" s="38"/>
      <c r="L190" s="38"/>
      <c r="M190" s="249"/>
      <c r="N190" s="38"/>
      <c r="O190" s="38"/>
      <c r="P190" s="380"/>
      <c r="Q190" s="381"/>
    </row>
    <row r="191" spans="1:17" s="24" customFormat="1" ht="25.5" x14ac:dyDescent="0.2">
      <c r="A191" s="96">
        <v>119</v>
      </c>
      <c r="B191" s="55" t="s">
        <v>1207</v>
      </c>
      <c r="C191" s="47">
        <f t="shared" si="6"/>
        <v>13979347</v>
      </c>
      <c r="D191" s="41">
        <v>9119547</v>
      </c>
      <c r="E191" s="47"/>
      <c r="F191" s="47">
        <v>1034</v>
      </c>
      <c r="G191" s="47">
        <v>4859800</v>
      </c>
      <c r="H191" s="38"/>
      <c r="I191" s="38"/>
      <c r="J191" s="47"/>
      <c r="K191" s="38"/>
      <c r="L191" s="38"/>
      <c r="M191" s="249"/>
      <c r="N191" s="38"/>
      <c r="O191" s="38"/>
      <c r="P191" s="380"/>
      <c r="Q191" s="381"/>
    </row>
    <row r="192" spans="1:17" s="24" customFormat="1" ht="25.5" x14ac:dyDescent="0.2">
      <c r="A192" s="96">
        <v>120</v>
      </c>
      <c r="B192" s="55" t="s">
        <v>1208</v>
      </c>
      <c r="C192" s="47">
        <f t="shared" si="6"/>
        <v>18408456.300000001</v>
      </c>
      <c r="D192" s="47">
        <v>18408456.300000001</v>
      </c>
      <c r="E192" s="47"/>
      <c r="F192" s="47"/>
      <c r="G192" s="47"/>
      <c r="H192" s="38"/>
      <c r="I192" s="38"/>
      <c r="J192" s="47"/>
      <c r="K192" s="38"/>
      <c r="L192" s="38"/>
      <c r="M192" s="249"/>
      <c r="N192" s="38"/>
      <c r="O192" s="38"/>
      <c r="P192" s="380"/>
      <c r="Q192" s="381"/>
    </row>
    <row r="193" spans="1:17" s="24" customFormat="1" ht="25.5" x14ac:dyDescent="0.2">
      <c r="A193" s="96">
        <v>121</v>
      </c>
      <c r="B193" s="55" t="s">
        <v>1219</v>
      </c>
      <c r="C193" s="47">
        <f t="shared" si="6"/>
        <v>16061454</v>
      </c>
      <c r="D193" s="41">
        <v>16061454</v>
      </c>
      <c r="E193" s="47"/>
      <c r="F193" s="47"/>
      <c r="G193" s="47"/>
      <c r="H193" s="38"/>
      <c r="I193" s="38"/>
      <c r="J193" s="47"/>
      <c r="K193" s="38"/>
      <c r="L193" s="38"/>
      <c r="M193" s="249"/>
      <c r="N193" s="38"/>
      <c r="O193" s="38"/>
      <c r="P193" s="380"/>
      <c r="Q193" s="381"/>
    </row>
    <row r="194" spans="1:17" s="24" customFormat="1" ht="25.5" x14ac:dyDescent="0.2">
      <c r="A194" s="96">
        <v>122</v>
      </c>
      <c r="B194" s="55" t="s">
        <v>1217</v>
      </c>
      <c r="C194" s="47">
        <f t="shared" si="6"/>
        <v>10525179</v>
      </c>
      <c r="D194" s="41">
        <v>10525179</v>
      </c>
      <c r="E194" s="47"/>
      <c r="F194" s="47"/>
      <c r="G194" s="47"/>
      <c r="H194" s="38"/>
      <c r="I194" s="38"/>
      <c r="J194" s="47"/>
      <c r="K194" s="38"/>
      <c r="L194" s="38"/>
      <c r="M194" s="249"/>
      <c r="N194" s="38"/>
      <c r="O194" s="38"/>
      <c r="P194" s="380"/>
      <c r="Q194" s="381"/>
    </row>
    <row r="195" spans="1:17" s="24" customFormat="1" ht="25.5" x14ac:dyDescent="0.2">
      <c r="A195" s="96">
        <v>123</v>
      </c>
      <c r="B195" s="55" t="s">
        <v>1218</v>
      </c>
      <c r="C195" s="47">
        <f t="shared" si="6"/>
        <v>10900569</v>
      </c>
      <c r="D195" s="41">
        <v>10900569</v>
      </c>
      <c r="E195" s="47"/>
      <c r="F195" s="47"/>
      <c r="G195" s="47"/>
      <c r="H195" s="38"/>
      <c r="I195" s="38"/>
      <c r="J195" s="47"/>
      <c r="K195" s="38"/>
      <c r="L195" s="38"/>
      <c r="M195" s="249"/>
      <c r="N195" s="38"/>
      <c r="O195" s="38"/>
      <c r="P195" s="380"/>
      <c r="Q195" s="381"/>
    </row>
    <row r="196" spans="1:17" s="24" customFormat="1" x14ac:dyDescent="0.2">
      <c r="A196" s="129"/>
      <c r="B196" s="56" t="s">
        <v>493</v>
      </c>
      <c r="C196" s="43">
        <f>SUM(C179:C195)</f>
        <v>196194734</v>
      </c>
      <c r="D196" s="43">
        <f t="shared" ref="D196:I196" si="7">SUM(D179:D195)</f>
        <v>175775308</v>
      </c>
      <c r="E196" s="43"/>
      <c r="F196" s="43">
        <f t="shared" si="7"/>
        <v>5312.3</v>
      </c>
      <c r="G196" s="43">
        <f t="shared" si="7"/>
        <v>18259426</v>
      </c>
      <c r="H196" s="98">
        <f t="shared" si="7"/>
        <v>1</v>
      </c>
      <c r="I196" s="43">
        <f t="shared" si="7"/>
        <v>2160000</v>
      </c>
      <c r="J196" s="43"/>
      <c r="K196" s="43"/>
      <c r="L196" s="63"/>
      <c r="M196" s="63"/>
      <c r="N196" s="38"/>
      <c r="O196" s="38"/>
      <c r="P196" s="380"/>
      <c r="Q196" s="381"/>
    </row>
    <row r="197" spans="1:17" s="24" customFormat="1" x14ac:dyDescent="0.2">
      <c r="A197" s="404" t="s">
        <v>658</v>
      </c>
      <c r="B197" s="405"/>
      <c r="C197" s="405"/>
      <c r="D197" s="405"/>
      <c r="E197" s="405"/>
      <c r="F197" s="405"/>
      <c r="G197" s="405"/>
      <c r="H197" s="405"/>
      <c r="I197" s="405"/>
      <c r="J197" s="405"/>
      <c r="K197" s="405"/>
      <c r="L197" s="405"/>
      <c r="M197" s="405"/>
      <c r="N197" s="405"/>
      <c r="O197" s="405"/>
      <c r="P197" s="405"/>
      <c r="Q197" s="406"/>
    </row>
    <row r="198" spans="1:17" s="24" customFormat="1" ht="25.5" x14ac:dyDescent="0.2">
      <c r="A198" s="96">
        <v>124</v>
      </c>
      <c r="B198" s="55" t="s">
        <v>463</v>
      </c>
      <c r="C198" s="47">
        <f>D198+E198+G198+I198+K198</f>
        <v>9597490</v>
      </c>
      <c r="D198" s="47">
        <v>5205920</v>
      </c>
      <c r="E198" s="47">
        <v>443730</v>
      </c>
      <c r="F198" s="47">
        <v>1168</v>
      </c>
      <c r="G198" s="47">
        <v>3947840</v>
      </c>
      <c r="H198" s="47"/>
      <c r="I198" s="38"/>
      <c r="J198" s="38"/>
      <c r="K198" s="38"/>
      <c r="L198" s="38"/>
      <c r="M198" s="38"/>
      <c r="N198" s="38"/>
      <c r="O198" s="38"/>
      <c r="P198" s="380"/>
      <c r="Q198" s="381"/>
    </row>
    <row r="199" spans="1:17" s="24" customFormat="1" ht="27" customHeight="1" x14ac:dyDescent="0.2">
      <c r="A199" s="96">
        <v>125</v>
      </c>
      <c r="B199" s="55" t="s">
        <v>1220</v>
      </c>
      <c r="C199" s="47">
        <f t="shared" ref="C199:C207" si="8">D199+E199+G199+I199+K199</f>
        <v>672620</v>
      </c>
      <c r="D199" s="47"/>
      <c r="E199" s="47"/>
      <c r="F199" s="47">
        <v>199</v>
      </c>
      <c r="G199" s="47">
        <v>672620</v>
      </c>
      <c r="H199" s="47"/>
      <c r="I199" s="38"/>
      <c r="J199" s="38"/>
      <c r="K199" s="38"/>
      <c r="L199" s="38"/>
      <c r="M199" s="38"/>
      <c r="N199" s="38"/>
      <c r="O199" s="38"/>
      <c r="P199" s="380"/>
      <c r="Q199" s="381"/>
    </row>
    <row r="200" spans="1:17" s="24" customFormat="1" ht="27" customHeight="1" x14ac:dyDescent="0.2">
      <c r="A200" s="96">
        <v>126</v>
      </c>
      <c r="B200" s="55" t="s">
        <v>1211</v>
      </c>
      <c r="C200" s="47">
        <f t="shared" si="8"/>
        <v>2338206</v>
      </c>
      <c r="D200" s="47">
        <v>2338206</v>
      </c>
      <c r="E200" s="47"/>
      <c r="F200" s="47"/>
      <c r="G200" s="47"/>
      <c r="H200" s="47"/>
      <c r="I200" s="38"/>
      <c r="J200" s="38"/>
      <c r="K200" s="38"/>
      <c r="L200" s="38"/>
      <c r="M200" s="38"/>
      <c r="N200" s="38"/>
      <c r="O200" s="38"/>
      <c r="P200" s="380"/>
      <c r="Q200" s="381"/>
    </row>
    <row r="201" spans="1:17" s="24" customFormat="1" ht="28.5" customHeight="1" x14ac:dyDescent="0.2">
      <c r="A201" s="96">
        <v>127</v>
      </c>
      <c r="B201" s="55" t="s">
        <v>1212</v>
      </c>
      <c r="C201" s="47">
        <f t="shared" si="8"/>
        <v>4304422</v>
      </c>
      <c r="D201" s="47">
        <v>2228032</v>
      </c>
      <c r="E201" s="47"/>
      <c r="F201" s="47">
        <v>926.7</v>
      </c>
      <c r="G201" s="47">
        <v>1686594</v>
      </c>
      <c r="H201" s="47"/>
      <c r="I201" s="38"/>
      <c r="J201" s="38">
        <v>295.3</v>
      </c>
      <c r="K201" s="47">
        <v>389796</v>
      </c>
      <c r="L201" s="38"/>
      <c r="M201" s="38"/>
      <c r="N201" s="38"/>
      <c r="O201" s="38"/>
      <c r="P201" s="380"/>
      <c r="Q201" s="381"/>
    </row>
    <row r="202" spans="1:17" s="24" customFormat="1" ht="25.5" x14ac:dyDescent="0.2">
      <c r="A202" s="96">
        <v>128</v>
      </c>
      <c r="B202" s="55" t="s">
        <v>1213</v>
      </c>
      <c r="C202" s="47">
        <f t="shared" si="8"/>
        <v>1961960</v>
      </c>
      <c r="D202" s="47"/>
      <c r="E202" s="47"/>
      <c r="F202" s="47">
        <v>1078</v>
      </c>
      <c r="G202" s="47">
        <v>1961960</v>
      </c>
      <c r="H202" s="47"/>
      <c r="I202" s="38"/>
      <c r="J202" s="38"/>
      <c r="K202" s="38"/>
      <c r="L202" s="38"/>
      <c r="M202" s="38"/>
      <c r="N202" s="38"/>
      <c r="O202" s="38"/>
      <c r="P202" s="380"/>
      <c r="Q202" s="381"/>
    </row>
    <row r="203" spans="1:17" s="24" customFormat="1" ht="25.5" x14ac:dyDescent="0.2">
      <c r="A203" s="96">
        <v>129</v>
      </c>
      <c r="B203" s="55" t="s">
        <v>1214</v>
      </c>
      <c r="C203" s="47">
        <f t="shared" si="8"/>
        <v>3650920</v>
      </c>
      <c r="D203" s="47"/>
      <c r="E203" s="47"/>
      <c r="F203" s="47">
        <v>2006</v>
      </c>
      <c r="G203" s="47">
        <v>3650920</v>
      </c>
      <c r="H203" s="47"/>
      <c r="I203" s="38"/>
      <c r="J203" s="38"/>
      <c r="K203" s="38"/>
      <c r="L203" s="38"/>
      <c r="M203" s="38"/>
      <c r="N203" s="38"/>
      <c r="O203" s="38"/>
      <c r="P203" s="380"/>
      <c r="Q203" s="381"/>
    </row>
    <row r="204" spans="1:17" s="24" customFormat="1" ht="18" customHeight="1" x14ac:dyDescent="0.2">
      <c r="A204" s="96">
        <v>130</v>
      </c>
      <c r="B204" s="55" t="s">
        <v>576</v>
      </c>
      <c r="C204" s="47">
        <f t="shared" si="8"/>
        <v>1977676</v>
      </c>
      <c r="D204" s="47">
        <v>1977676</v>
      </c>
      <c r="E204" s="47"/>
      <c r="F204" s="47"/>
      <c r="G204" s="47"/>
      <c r="H204" s="47"/>
      <c r="I204" s="38"/>
      <c r="J204" s="38"/>
      <c r="K204" s="38"/>
      <c r="L204" s="38"/>
      <c r="M204" s="38"/>
      <c r="N204" s="38"/>
      <c r="O204" s="38"/>
      <c r="P204" s="380"/>
      <c r="Q204" s="381"/>
    </row>
    <row r="205" spans="1:17" s="24" customFormat="1" ht="25.5" x14ac:dyDescent="0.2">
      <c r="A205" s="96">
        <v>131</v>
      </c>
      <c r="B205" s="55" t="s">
        <v>435</v>
      </c>
      <c r="C205" s="47">
        <f t="shared" si="8"/>
        <v>1097152</v>
      </c>
      <c r="D205" s="47">
        <v>1097152</v>
      </c>
      <c r="E205" s="47"/>
      <c r="F205" s="47"/>
      <c r="G205" s="47"/>
      <c r="H205" s="47"/>
      <c r="I205" s="38"/>
      <c r="J205" s="38"/>
      <c r="K205" s="38"/>
      <c r="L205" s="38"/>
      <c r="M205" s="38"/>
      <c r="N205" s="38"/>
      <c r="O205" s="38"/>
      <c r="P205" s="119"/>
      <c r="Q205" s="126"/>
    </row>
    <row r="206" spans="1:17" s="24" customFormat="1" ht="25.5" x14ac:dyDescent="0.2">
      <c r="A206" s="96">
        <v>132</v>
      </c>
      <c r="B206" s="55" t="s">
        <v>436</v>
      </c>
      <c r="C206" s="47">
        <f t="shared" si="8"/>
        <v>872040</v>
      </c>
      <c r="D206" s="47"/>
      <c r="E206" s="47"/>
      <c r="F206" s="47">
        <v>258</v>
      </c>
      <c r="G206" s="47">
        <v>872040</v>
      </c>
      <c r="H206" s="47"/>
      <c r="I206" s="38"/>
      <c r="J206" s="38"/>
      <c r="K206" s="38"/>
      <c r="L206" s="38"/>
      <c r="M206" s="38"/>
      <c r="N206" s="38"/>
      <c r="O206" s="38"/>
      <c r="P206" s="119"/>
      <c r="Q206" s="126"/>
    </row>
    <row r="207" spans="1:17" s="24" customFormat="1" ht="25.5" x14ac:dyDescent="0.2">
      <c r="A207" s="96">
        <v>133</v>
      </c>
      <c r="B207" s="55" t="s">
        <v>1039</v>
      </c>
      <c r="C207" s="47">
        <f t="shared" si="8"/>
        <v>850252</v>
      </c>
      <c r="D207" s="47">
        <v>850252</v>
      </c>
      <c r="E207" s="47"/>
      <c r="F207" s="47"/>
      <c r="G207" s="47"/>
      <c r="H207" s="47"/>
      <c r="I207" s="38"/>
      <c r="J207" s="38"/>
      <c r="K207" s="38"/>
      <c r="L207" s="38"/>
      <c r="M207" s="38"/>
      <c r="N207" s="38"/>
      <c r="O207" s="38"/>
      <c r="P207" s="119"/>
      <c r="Q207" s="126"/>
    </row>
    <row r="208" spans="1:17" x14ac:dyDescent="0.2">
      <c r="A208" s="129"/>
      <c r="B208" s="59" t="s">
        <v>493</v>
      </c>
      <c r="C208" s="43">
        <f>SUM(C198:C207)</f>
        <v>27322738</v>
      </c>
      <c r="D208" s="43">
        <f t="shared" ref="D208:K208" si="9">SUM(D198:D207)</f>
        <v>13697238</v>
      </c>
      <c r="E208" s="43">
        <f t="shared" si="9"/>
        <v>443730</v>
      </c>
      <c r="F208" s="43">
        <f t="shared" si="9"/>
        <v>5635.7</v>
      </c>
      <c r="G208" s="43">
        <f t="shared" si="9"/>
        <v>12791974</v>
      </c>
      <c r="H208" s="43"/>
      <c r="I208" s="43"/>
      <c r="J208" s="43">
        <f t="shared" si="9"/>
        <v>295.3</v>
      </c>
      <c r="K208" s="43">
        <f t="shared" si="9"/>
        <v>389796</v>
      </c>
      <c r="L208" s="38"/>
      <c r="M208" s="38"/>
      <c r="N208" s="38"/>
      <c r="O208" s="38"/>
      <c r="P208" s="380"/>
      <c r="Q208" s="381"/>
    </row>
    <row r="209" spans="1:17" ht="16.5" customHeight="1" x14ac:dyDescent="0.2">
      <c r="A209" s="404" t="s">
        <v>659</v>
      </c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5"/>
      <c r="M209" s="405"/>
      <c r="N209" s="405"/>
      <c r="O209" s="405"/>
      <c r="P209" s="405"/>
      <c r="Q209" s="406"/>
    </row>
    <row r="210" spans="1:17" ht="38.25" x14ac:dyDescent="0.2">
      <c r="A210" s="251">
        <v>134</v>
      </c>
      <c r="B210" s="55" t="s">
        <v>940</v>
      </c>
      <c r="C210" s="47">
        <f>D210+E210+G210+I210+K210+M210</f>
        <v>11075040</v>
      </c>
      <c r="D210" s="47">
        <v>11075040</v>
      </c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390"/>
      <c r="Q210" s="391"/>
    </row>
    <row r="211" spans="1:17" ht="25.5" x14ac:dyDescent="0.2">
      <c r="A211" s="251">
        <v>135</v>
      </c>
      <c r="B211" s="55" t="s">
        <v>941</v>
      </c>
      <c r="C211" s="47">
        <f t="shared" ref="C211:C274" si="10">D211+E211+G211+I211+K211+M211</f>
        <v>12768302.000000002</v>
      </c>
      <c r="D211" s="47">
        <v>9055302.0000000019</v>
      </c>
      <c r="E211" s="47"/>
      <c r="F211" s="47">
        <v>790</v>
      </c>
      <c r="G211" s="47">
        <v>3713000</v>
      </c>
      <c r="H211" s="47"/>
      <c r="I211" s="47"/>
      <c r="J211" s="47"/>
      <c r="K211" s="47"/>
      <c r="L211" s="47"/>
      <c r="M211" s="47"/>
      <c r="N211" s="47"/>
      <c r="O211" s="47"/>
      <c r="P211" s="390"/>
      <c r="Q211" s="391"/>
    </row>
    <row r="212" spans="1:17" ht="25.5" x14ac:dyDescent="0.2">
      <c r="A212" s="251">
        <v>136</v>
      </c>
      <c r="B212" s="55" t="s">
        <v>942</v>
      </c>
      <c r="C212" s="47">
        <f t="shared" si="10"/>
        <v>5395600</v>
      </c>
      <c r="D212" s="47"/>
      <c r="E212" s="47"/>
      <c r="F212" s="47">
        <v>1148</v>
      </c>
      <c r="G212" s="47">
        <v>5395600</v>
      </c>
      <c r="H212" s="47"/>
      <c r="I212" s="47"/>
      <c r="J212" s="47"/>
      <c r="K212" s="47"/>
      <c r="L212" s="47"/>
      <c r="M212" s="47"/>
      <c r="N212" s="47"/>
      <c r="O212" s="47"/>
      <c r="P212" s="390"/>
      <c r="Q212" s="391"/>
    </row>
    <row r="213" spans="1:17" ht="25.5" x14ac:dyDescent="0.2">
      <c r="A213" s="251">
        <v>137</v>
      </c>
      <c r="B213" s="55" t="s">
        <v>944</v>
      </c>
      <c r="C213" s="47">
        <f t="shared" si="10"/>
        <v>9558052</v>
      </c>
      <c r="D213" s="47">
        <v>9558052</v>
      </c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390"/>
      <c r="Q213" s="391"/>
    </row>
    <row r="214" spans="1:17" ht="25.5" x14ac:dyDescent="0.2">
      <c r="A214" s="251">
        <v>138</v>
      </c>
      <c r="B214" s="55" t="s">
        <v>477</v>
      </c>
      <c r="C214" s="47">
        <f t="shared" si="10"/>
        <v>2806864</v>
      </c>
      <c r="D214" s="47">
        <v>2806864</v>
      </c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390"/>
      <c r="Q214" s="391"/>
    </row>
    <row r="215" spans="1:17" ht="25.5" x14ac:dyDescent="0.2">
      <c r="A215" s="251">
        <v>139</v>
      </c>
      <c r="B215" s="55" t="s">
        <v>1215</v>
      </c>
      <c r="C215" s="47">
        <f t="shared" si="10"/>
        <v>3960160</v>
      </c>
      <c r="D215" s="47">
        <v>3960160</v>
      </c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390"/>
      <c r="Q215" s="391"/>
    </row>
    <row r="216" spans="1:17" ht="25.5" x14ac:dyDescent="0.2">
      <c r="A216" s="251">
        <v>140</v>
      </c>
      <c r="B216" s="55" t="s">
        <v>1216</v>
      </c>
      <c r="C216" s="47">
        <v>2833510.1</v>
      </c>
      <c r="D216" s="47">
        <v>2833510.1</v>
      </c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390"/>
      <c r="Q216" s="391"/>
    </row>
    <row r="217" spans="1:17" ht="25.5" x14ac:dyDescent="0.2">
      <c r="A217" s="251">
        <v>141</v>
      </c>
      <c r="B217" s="55" t="s">
        <v>946</v>
      </c>
      <c r="C217" s="47">
        <f t="shared" si="10"/>
        <v>11192151</v>
      </c>
      <c r="D217" s="47">
        <v>11192151</v>
      </c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390"/>
      <c r="Q217" s="391"/>
    </row>
    <row r="218" spans="1:17" ht="25.5" x14ac:dyDescent="0.2">
      <c r="A218" s="251">
        <v>142</v>
      </c>
      <c r="B218" s="55" t="s">
        <v>490</v>
      </c>
      <c r="C218" s="47">
        <f t="shared" si="10"/>
        <v>3750460</v>
      </c>
      <c r="D218" s="47"/>
      <c r="E218" s="47"/>
      <c r="F218" s="47">
        <v>623</v>
      </c>
      <c r="G218" s="47">
        <v>2928100</v>
      </c>
      <c r="H218" s="47"/>
      <c r="I218" s="47"/>
      <c r="J218" s="47">
        <v>623</v>
      </c>
      <c r="K218" s="47">
        <v>822360</v>
      </c>
      <c r="L218" s="47"/>
      <c r="M218" s="47"/>
      <c r="N218" s="47"/>
      <c r="O218" s="47"/>
      <c r="P218" s="390"/>
      <c r="Q218" s="391"/>
    </row>
    <row r="219" spans="1:17" ht="25.5" x14ac:dyDescent="0.2">
      <c r="A219" s="251">
        <v>143</v>
      </c>
      <c r="B219" s="55" t="s">
        <v>947</v>
      </c>
      <c r="C219" s="47">
        <f t="shared" si="10"/>
        <v>14768568</v>
      </c>
      <c r="D219" s="47">
        <v>14768568</v>
      </c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390"/>
      <c r="Q219" s="391"/>
    </row>
    <row r="220" spans="1:17" ht="25.5" x14ac:dyDescent="0.2">
      <c r="A220" s="251">
        <v>144</v>
      </c>
      <c r="B220" s="55" t="s">
        <v>594</v>
      </c>
      <c r="C220" s="47">
        <f t="shared" si="10"/>
        <v>9226042</v>
      </c>
      <c r="D220" s="47">
        <v>9226042</v>
      </c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390"/>
      <c r="Q220" s="391"/>
    </row>
    <row r="221" spans="1:17" ht="25.5" x14ac:dyDescent="0.2">
      <c r="A221" s="251">
        <v>145</v>
      </c>
      <c r="B221" s="55" t="s">
        <v>676</v>
      </c>
      <c r="C221" s="47">
        <f t="shared" si="10"/>
        <v>8034000</v>
      </c>
      <c r="D221" s="47">
        <v>8034000</v>
      </c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390"/>
      <c r="Q221" s="391"/>
    </row>
    <row r="222" spans="1:17" ht="25.5" x14ac:dyDescent="0.2">
      <c r="A222" s="251">
        <v>146</v>
      </c>
      <c r="B222" s="55" t="s">
        <v>677</v>
      </c>
      <c r="C222" s="47">
        <f t="shared" si="10"/>
        <v>17915850</v>
      </c>
      <c r="D222" s="47">
        <v>12419200</v>
      </c>
      <c r="E222" s="47"/>
      <c r="F222" s="47">
        <v>1169.5</v>
      </c>
      <c r="G222" s="47">
        <v>5496650</v>
      </c>
      <c r="H222" s="47"/>
      <c r="I222" s="47"/>
      <c r="J222" s="47"/>
      <c r="K222" s="47"/>
      <c r="L222" s="47"/>
      <c r="M222" s="47"/>
      <c r="N222" s="47"/>
      <c r="O222" s="47"/>
      <c r="P222" s="390"/>
      <c r="Q222" s="391"/>
    </row>
    <row r="223" spans="1:17" ht="25.5" x14ac:dyDescent="0.2">
      <c r="A223" s="251">
        <v>147</v>
      </c>
      <c r="B223" s="55" t="s">
        <v>950</v>
      </c>
      <c r="C223" s="47">
        <f t="shared" si="10"/>
        <v>17910526.199999999</v>
      </c>
      <c r="D223" s="47">
        <v>17910526.199999999</v>
      </c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390"/>
      <c r="Q223" s="391"/>
    </row>
    <row r="224" spans="1:17" ht="25.5" x14ac:dyDescent="0.2">
      <c r="A224" s="251">
        <v>148</v>
      </c>
      <c r="B224" s="55" t="s">
        <v>952</v>
      </c>
      <c r="C224" s="47">
        <f t="shared" si="10"/>
        <v>8830977</v>
      </c>
      <c r="D224" s="47">
        <v>8830977</v>
      </c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390"/>
      <c r="Q224" s="391"/>
    </row>
    <row r="225" spans="1:17" ht="25.5" x14ac:dyDescent="0.2">
      <c r="A225" s="251">
        <v>149</v>
      </c>
      <c r="B225" s="55" t="s">
        <v>953</v>
      </c>
      <c r="C225" s="47">
        <f t="shared" si="10"/>
        <v>29232233</v>
      </c>
      <c r="D225" s="47">
        <v>29232233</v>
      </c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390"/>
      <c r="Q225" s="391"/>
    </row>
    <row r="226" spans="1:17" ht="39.75" customHeight="1" x14ac:dyDescent="0.2">
      <c r="A226" s="251">
        <v>150</v>
      </c>
      <c r="B226" s="55" t="s">
        <v>955</v>
      </c>
      <c r="C226" s="47">
        <f t="shared" si="10"/>
        <v>17104398</v>
      </c>
      <c r="D226" s="47">
        <v>17104398</v>
      </c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390"/>
      <c r="Q226" s="391"/>
    </row>
    <row r="227" spans="1:17" ht="39.75" customHeight="1" x14ac:dyDescent="0.2">
      <c r="A227" s="251">
        <v>151</v>
      </c>
      <c r="B227" s="55" t="s">
        <v>956</v>
      </c>
      <c r="C227" s="47">
        <f t="shared" si="10"/>
        <v>9085100</v>
      </c>
      <c r="D227" s="47"/>
      <c r="E227" s="47"/>
      <c r="F227" s="47">
        <v>1933</v>
      </c>
      <c r="G227" s="47">
        <v>9085100</v>
      </c>
      <c r="H227" s="47"/>
      <c r="I227" s="47"/>
      <c r="J227" s="47"/>
      <c r="K227" s="47"/>
      <c r="L227" s="47"/>
      <c r="M227" s="47"/>
      <c r="N227" s="47"/>
      <c r="O227" s="47"/>
      <c r="P227" s="390"/>
      <c r="Q227" s="391"/>
    </row>
    <row r="228" spans="1:17" ht="25.5" x14ac:dyDescent="0.2">
      <c r="A228" s="251">
        <v>152</v>
      </c>
      <c r="B228" s="55" t="s">
        <v>1221</v>
      </c>
      <c r="C228" s="47">
        <f t="shared" si="10"/>
        <v>4243630</v>
      </c>
      <c r="D228" s="47"/>
      <c r="E228" s="47"/>
      <c r="F228" s="47">
        <v>902.9</v>
      </c>
      <c r="G228" s="47">
        <v>4243630</v>
      </c>
      <c r="H228" s="47"/>
      <c r="I228" s="47"/>
      <c r="J228" s="47"/>
      <c r="K228" s="47"/>
      <c r="L228" s="47"/>
      <c r="M228" s="47"/>
      <c r="N228" s="47"/>
      <c r="O228" s="47"/>
      <c r="P228" s="390"/>
      <c r="Q228" s="391"/>
    </row>
    <row r="229" spans="1:17" ht="25.5" x14ac:dyDescent="0.2">
      <c r="A229" s="251">
        <v>153</v>
      </c>
      <c r="B229" s="55" t="s">
        <v>957</v>
      </c>
      <c r="C229" s="47">
        <f t="shared" si="10"/>
        <v>2448470</v>
      </c>
      <c r="D229" s="47">
        <v>2448470</v>
      </c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390"/>
      <c r="Q229" s="391"/>
    </row>
    <row r="230" spans="1:17" ht="25.5" x14ac:dyDescent="0.2">
      <c r="A230" s="251">
        <v>154</v>
      </c>
      <c r="B230" s="55" t="s">
        <v>543</v>
      </c>
      <c r="C230" s="47">
        <f t="shared" si="10"/>
        <v>3819970</v>
      </c>
      <c r="D230" s="47"/>
      <c r="E230" s="47"/>
      <c r="F230" s="47">
        <v>902</v>
      </c>
      <c r="G230" s="47">
        <v>3819970</v>
      </c>
      <c r="H230" s="47"/>
      <c r="I230" s="47"/>
      <c r="J230" s="47"/>
      <c r="K230" s="47"/>
      <c r="L230" s="47"/>
      <c r="M230" s="47"/>
      <c r="N230" s="47"/>
      <c r="O230" s="47"/>
      <c r="P230" s="390"/>
      <c r="Q230" s="391"/>
    </row>
    <row r="231" spans="1:17" ht="25.5" x14ac:dyDescent="0.2">
      <c r="A231" s="251">
        <v>155</v>
      </c>
      <c r="B231" s="55" t="s">
        <v>590</v>
      </c>
      <c r="C231" s="47">
        <f t="shared" si="10"/>
        <v>5675464.7999999998</v>
      </c>
      <c r="D231" s="47">
        <v>5675464.7999999998</v>
      </c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390"/>
      <c r="Q231" s="391"/>
    </row>
    <row r="232" spans="1:17" ht="25.5" x14ac:dyDescent="0.2">
      <c r="A232" s="251">
        <v>156</v>
      </c>
      <c r="B232" s="55" t="s">
        <v>959</v>
      </c>
      <c r="C232" s="47">
        <f t="shared" si="10"/>
        <v>6886840.3000000007</v>
      </c>
      <c r="D232" s="47">
        <v>6886840.3000000007</v>
      </c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390"/>
      <c r="Q232" s="391"/>
    </row>
    <row r="233" spans="1:17" ht="25.5" x14ac:dyDescent="0.2">
      <c r="A233" s="251">
        <v>157</v>
      </c>
      <c r="B233" s="55" t="s">
        <v>960</v>
      </c>
      <c r="C233" s="47">
        <f t="shared" si="10"/>
        <v>2540512</v>
      </c>
      <c r="D233" s="47">
        <v>2540512</v>
      </c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390"/>
      <c r="Q233" s="391"/>
    </row>
    <row r="234" spans="1:17" ht="25.5" x14ac:dyDescent="0.2">
      <c r="A234" s="251">
        <v>158</v>
      </c>
      <c r="B234" s="55" t="s">
        <v>961</v>
      </c>
      <c r="C234" s="47">
        <f t="shared" si="10"/>
        <v>12559268.999999998</v>
      </c>
      <c r="D234" s="47">
        <v>12559268.999999998</v>
      </c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390"/>
      <c r="Q234" s="391"/>
    </row>
    <row r="235" spans="1:17" ht="25.5" x14ac:dyDescent="0.2">
      <c r="A235" s="251">
        <v>159</v>
      </c>
      <c r="B235" s="55" t="s">
        <v>630</v>
      </c>
      <c r="C235" s="47">
        <f t="shared" si="10"/>
        <v>2433190</v>
      </c>
      <c r="D235" s="47">
        <v>2433190</v>
      </c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390"/>
      <c r="Q235" s="391"/>
    </row>
    <row r="236" spans="1:17" ht="25.5" x14ac:dyDescent="0.2">
      <c r="A236" s="251">
        <v>160</v>
      </c>
      <c r="B236" s="55" t="s">
        <v>962</v>
      </c>
      <c r="C236" s="47">
        <f t="shared" si="10"/>
        <v>13308141.300000001</v>
      </c>
      <c r="D236" s="47">
        <v>13308141.300000001</v>
      </c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390"/>
      <c r="Q236" s="391"/>
    </row>
    <row r="237" spans="1:17" ht="25.5" x14ac:dyDescent="0.2">
      <c r="A237" s="251">
        <v>161</v>
      </c>
      <c r="B237" s="55" t="s">
        <v>687</v>
      </c>
      <c r="C237" s="47">
        <f t="shared" si="10"/>
        <v>12924474</v>
      </c>
      <c r="D237" s="47">
        <v>12924474</v>
      </c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390"/>
      <c r="Q237" s="391"/>
    </row>
    <row r="238" spans="1:17" ht="25.5" x14ac:dyDescent="0.2">
      <c r="A238" s="251">
        <v>162</v>
      </c>
      <c r="B238" s="55" t="s">
        <v>963</v>
      </c>
      <c r="C238" s="47">
        <f t="shared" si="10"/>
        <v>10819671</v>
      </c>
      <c r="D238" s="47">
        <v>10819671</v>
      </c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390"/>
      <c r="Q238" s="391"/>
    </row>
    <row r="239" spans="1:17" ht="25.5" x14ac:dyDescent="0.2">
      <c r="A239" s="251">
        <v>163</v>
      </c>
      <c r="B239" s="55" t="s">
        <v>964</v>
      </c>
      <c r="C239" s="47">
        <f t="shared" si="10"/>
        <v>10682319</v>
      </c>
      <c r="D239" s="47">
        <v>10682319</v>
      </c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390"/>
      <c r="Q239" s="391"/>
    </row>
    <row r="240" spans="1:17" ht="25.5" x14ac:dyDescent="0.2">
      <c r="A240" s="251">
        <v>164</v>
      </c>
      <c r="B240" s="55" t="s">
        <v>965</v>
      </c>
      <c r="C240" s="47">
        <f t="shared" si="10"/>
        <v>20167656</v>
      </c>
      <c r="D240" s="47">
        <v>14552046</v>
      </c>
      <c r="E240" s="47"/>
      <c r="F240" s="47">
        <v>1326</v>
      </c>
      <c r="G240" s="47">
        <v>5615610</v>
      </c>
      <c r="H240" s="47"/>
      <c r="I240" s="47"/>
      <c r="J240" s="47"/>
      <c r="K240" s="47"/>
      <c r="L240" s="47"/>
      <c r="M240" s="47"/>
      <c r="N240" s="47"/>
      <c r="O240" s="47"/>
      <c r="P240" s="390"/>
      <c r="Q240" s="391"/>
    </row>
    <row r="241" spans="1:17" ht="25.5" x14ac:dyDescent="0.2">
      <c r="A241" s="251">
        <v>165</v>
      </c>
      <c r="B241" s="55" t="s">
        <v>966</v>
      </c>
      <c r="C241" s="47">
        <f t="shared" si="10"/>
        <v>16116160</v>
      </c>
      <c r="D241" s="47">
        <v>12343940</v>
      </c>
      <c r="E241" s="47"/>
      <c r="F241" s="47">
        <v>802.6</v>
      </c>
      <c r="G241" s="47">
        <v>3772220</v>
      </c>
      <c r="H241" s="47"/>
      <c r="I241" s="47"/>
      <c r="J241" s="47"/>
      <c r="K241" s="47"/>
      <c r="L241" s="47"/>
      <c r="M241" s="47"/>
      <c r="N241" s="47"/>
      <c r="O241" s="47"/>
      <c r="P241" s="390"/>
      <c r="Q241" s="391"/>
    </row>
    <row r="242" spans="1:17" ht="38.25" x14ac:dyDescent="0.2">
      <c r="A242" s="251">
        <v>166</v>
      </c>
      <c r="B242" s="55" t="s">
        <v>1222</v>
      </c>
      <c r="C242" s="47">
        <f t="shared" si="10"/>
        <v>2746968</v>
      </c>
      <c r="D242" s="47">
        <v>2746968</v>
      </c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390"/>
      <c r="Q242" s="391"/>
    </row>
    <row r="243" spans="1:17" ht="25.5" x14ac:dyDescent="0.2">
      <c r="A243" s="251">
        <v>167</v>
      </c>
      <c r="B243" s="55" t="s">
        <v>968</v>
      </c>
      <c r="C243" s="47">
        <f t="shared" si="10"/>
        <v>7994311.2000000002</v>
      </c>
      <c r="D243" s="47">
        <v>7994311.2000000002</v>
      </c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390"/>
      <c r="Q243" s="391"/>
    </row>
    <row r="244" spans="1:17" ht="25.5" x14ac:dyDescent="0.2">
      <c r="A244" s="251">
        <v>168</v>
      </c>
      <c r="B244" s="55" t="s">
        <v>969</v>
      </c>
      <c r="C244" s="47">
        <f t="shared" si="10"/>
        <v>10712515</v>
      </c>
      <c r="D244" s="47">
        <v>10712515</v>
      </c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390"/>
      <c r="Q244" s="391"/>
    </row>
    <row r="245" spans="1:17" ht="25.5" x14ac:dyDescent="0.2">
      <c r="A245" s="251">
        <v>169</v>
      </c>
      <c r="B245" s="55" t="s">
        <v>1223</v>
      </c>
      <c r="C245" s="47">
        <f t="shared" si="10"/>
        <v>1972220</v>
      </c>
      <c r="D245" s="47">
        <v>1972220</v>
      </c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390"/>
      <c r="Q245" s="391"/>
    </row>
    <row r="246" spans="1:17" ht="25.5" x14ac:dyDescent="0.2">
      <c r="A246" s="251">
        <v>170</v>
      </c>
      <c r="B246" s="55" t="s">
        <v>1224</v>
      </c>
      <c r="C246" s="47">
        <f t="shared" si="10"/>
        <v>23430156</v>
      </c>
      <c r="D246" s="47">
        <v>23430156</v>
      </c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390"/>
      <c r="Q246" s="391"/>
    </row>
    <row r="247" spans="1:17" ht="25.5" x14ac:dyDescent="0.2">
      <c r="A247" s="251">
        <v>171</v>
      </c>
      <c r="B247" s="55" t="s">
        <v>1225</v>
      </c>
      <c r="C247" s="47">
        <f t="shared" si="10"/>
        <v>5836175</v>
      </c>
      <c r="D247" s="47">
        <v>1601175</v>
      </c>
      <c r="E247" s="47"/>
      <c r="F247" s="47">
        <v>1000</v>
      </c>
      <c r="G247" s="47">
        <v>4235000</v>
      </c>
      <c r="H247" s="47"/>
      <c r="I247" s="47"/>
      <c r="J247" s="47"/>
      <c r="K247" s="47"/>
      <c r="L247" s="47"/>
      <c r="M247" s="47"/>
      <c r="N247" s="47"/>
      <c r="O247" s="47"/>
      <c r="P247" s="390"/>
      <c r="Q247" s="391"/>
    </row>
    <row r="248" spans="1:17" ht="25.5" x14ac:dyDescent="0.2">
      <c r="A248" s="251">
        <v>172</v>
      </c>
      <c r="B248" s="55" t="s">
        <v>1226</v>
      </c>
      <c r="C248" s="47">
        <f t="shared" si="10"/>
        <v>7393439.9999999991</v>
      </c>
      <c r="D248" s="47">
        <v>7393439.9999999991</v>
      </c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390"/>
      <c r="Q248" s="391"/>
    </row>
    <row r="249" spans="1:17" ht="25.5" x14ac:dyDescent="0.2">
      <c r="A249" s="251">
        <v>173</v>
      </c>
      <c r="B249" s="55" t="s">
        <v>1227</v>
      </c>
      <c r="C249" s="47">
        <f t="shared" si="10"/>
        <v>7941120</v>
      </c>
      <c r="D249" s="47"/>
      <c r="E249" s="47"/>
      <c r="F249" s="47">
        <v>1689.9</v>
      </c>
      <c r="G249" s="47">
        <v>7941120</v>
      </c>
      <c r="H249" s="47"/>
      <c r="I249" s="47"/>
      <c r="J249" s="47"/>
      <c r="K249" s="47"/>
      <c r="L249" s="47"/>
      <c r="M249" s="47"/>
      <c r="N249" s="47"/>
      <c r="O249" s="47"/>
      <c r="P249" s="390"/>
      <c r="Q249" s="391"/>
    </row>
    <row r="250" spans="1:17" ht="25.5" x14ac:dyDescent="0.2">
      <c r="A250" s="251">
        <v>174</v>
      </c>
      <c r="B250" s="55" t="s">
        <v>1228</v>
      </c>
      <c r="C250" s="47">
        <f t="shared" si="10"/>
        <v>3508434</v>
      </c>
      <c r="D250" s="47">
        <v>3508434</v>
      </c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390"/>
      <c r="Q250" s="391"/>
    </row>
    <row r="251" spans="1:17" ht="25.5" x14ac:dyDescent="0.2">
      <c r="A251" s="251">
        <v>175</v>
      </c>
      <c r="B251" s="55" t="s">
        <v>1229</v>
      </c>
      <c r="C251" s="47">
        <f t="shared" si="10"/>
        <v>3540024</v>
      </c>
      <c r="D251" s="47">
        <v>3540024</v>
      </c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390"/>
      <c r="Q251" s="391"/>
    </row>
    <row r="252" spans="1:17" ht="25.5" x14ac:dyDescent="0.2">
      <c r="A252" s="251">
        <v>176</v>
      </c>
      <c r="B252" s="55" t="s">
        <v>475</v>
      </c>
      <c r="C252" s="47">
        <f t="shared" si="10"/>
        <v>2858667</v>
      </c>
      <c r="D252" s="47">
        <v>2858667</v>
      </c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390"/>
      <c r="Q252" s="391"/>
    </row>
    <row r="253" spans="1:17" ht="38.25" x14ac:dyDescent="0.2">
      <c r="A253" s="251">
        <v>177</v>
      </c>
      <c r="B253" s="55" t="s">
        <v>1230</v>
      </c>
      <c r="C253" s="47">
        <f t="shared" si="10"/>
        <v>16579879</v>
      </c>
      <c r="D253" s="47">
        <v>11527849</v>
      </c>
      <c r="E253" s="47"/>
      <c r="F253" s="47">
        <v>1074.9000000000001</v>
      </c>
      <c r="G253" s="47">
        <v>5052030</v>
      </c>
      <c r="H253" s="47"/>
      <c r="I253" s="47"/>
      <c r="J253" s="47"/>
      <c r="K253" s="47"/>
      <c r="L253" s="47"/>
      <c r="M253" s="47"/>
      <c r="N253" s="47"/>
      <c r="O253" s="47"/>
      <c r="P253" s="390"/>
      <c r="Q253" s="391"/>
    </row>
    <row r="254" spans="1:17" ht="38.25" x14ac:dyDescent="0.2">
      <c r="A254" s="251">
        <v>178</v>
      </c>
      <c r="B254" s="55" t="s">
        <v>0</v>
      </c>
      <c r="C254" s="47">
        <f t="shared" si="10"/>
        <v>2107287</v>
      </c>
      <c r="D254" s="47">
        <v>2107287</v>
      </c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390"/>
      <c r="Q254" s="391"/>
    </row>
    <row r="255" spans="1:17" ht="25.5" x14ac:dyDescent="0.2">
      <c r="A255" s="251">
        <v>179</v>
      </c>
      <c r="B255" s="55" t="s">
        <v>681</v>
      </c>
      <c r="C255" s="47">
        <f t="shared" si="10"/>
        <v>11785970</v>
      </c>
      <c r="D255" s="47">
        <v>11785970</v>
      </c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390"/>
      <c r="Q255" s="391"/>
    </row>
    <row r="256" spans="1:17" ht="25.5" x14ac:dyDescent="0.2">
      <c r="A256" s="251">
        <v>180</v>
      </c>
      <c r="B256" s="55" t="s">
        <v>682</v>
      </c>
      <c r="C256" s="47">
        <f t="shared" si="10"/>
        <v>8523796</v>
      </c>
      <c r="D256" s="47">
        <v>8523796</v>
      </c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390"/>
      <c r="Q256" s="391"/>
    </row>
    <row r="257" spans="1:17" ht="25.5" x14ac:dyDescent="0.2">
      <c r="A257" s="251">
        <v>181</v>
      </c>
      <c r="B257" s="55" t="s">
        <v>974</v>
      </c>
      <c r="C257" s="47">
        <f t="shared" si="10"/>
        <v>5878300</v>
      </c>
      <c r="D257" s="47">
        <v>2541120</v>
      </c>
      <c r="E257" s="47"/>
      <c r="F257" s="47">
        <v>788</v>
      </c>
      <c r="G257" s="47">
        <v>3337180</v>
      </c>
      <c r="H257" s="47"/>
      <c r="I257" s="47"/>
      <c r="J257" s="47"/>
      <c r="K257" s="47"/>
      <c r="L257" s="47"/>
      <c r="M257" s="47"/>
      <c r="N257" s="47"/>
      <c r="O257" s="47"/>
      <c r="P257" s="390"/>
      <c r="Q257" s="391"/>
    </row>
    <row r="258" spans="1:17" ht="25.5" x14ac:dyDescent="0.2">
      <c r="A258" s="251">
        <v>182</v>
      </c>
      <c r="B258" s="55" t="s">
        <v>1</v>
      </c>
      <c r="C258" s="47">
        <f t="shared" si="10"/>
        <v>11689788</v>
      </c>
      <c r="D258" s="47">
        <v>11689788</v>
      </c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390"/>
      <c r="Q258" s="391"/>
    </row>
    <row r="259" spans="1:17" ht="25.5" x14ac:dyDescent="0.2">
      <c r="A259" s="251">
        <v>183</v>
      </c>
      <c r="B259" s="55" t="s">
        <v>476</v>
      </c>
      <c r="C259" s="47">
        <f t="shared" si="10"/>
        <v>8515016.8000000007</v>
      </c>
      <c r="D259" s="47">
        <v>2529290</v>
      </c>
      <c r="E259" s="47"/>
      <c r="F259" s="47">
        <v>1065.0999999999999</v>
      </c>
      <c r="G259" s="47">
        <v>5005970</v>
      </c>
      <c r="H259" s="47"/>
      <c r="I259" s="47"/>
      <c r="J259" s="47">
        <v>742.24</v>
      </c>
      <c r="K259" s="47">
        <v>979756.8</v>
      </c>
      <c r="L259" s="47"/>
      <c r="M259" s="47"/>
      <c r="N259" s="47"/>
      <c r="O259" s="47"/>
      <c r="P259" s="390"/>
      <c r="Q259" s="391"/>
    </row>
    <row r="260" spans="1:17" ht="27" customHeight="1" x14ac:dyDescent="0.2">
      <c r="A260" s="251">
        <v>184</v>
      </c>
      <c r="B260" s="55" t="s">
        <v>381</v>
      </c>
      <c r="C260" s="47">
        <f t="shared" si="10"/>
        <v>1082830</v>
      </c>
      <c r="D260" s="47">
        <v>1082830</v>
      </c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390"/>
      <c r="Q260" s="391"/>
    </row>
    <row r="261" spans="1:17" ht="38.25" x14ac:dyDescent="0.2">
      <c r="A261" s="251">
        <v>185</v>
      </c>
      <c r="B261" s="55" t="s">
        <v>382</v>
      </c>
      <c r="C261" s="47">
        <f t="shared" si="10"/>
        <v>3888729</v>
      </c>
      <c r="D261" s="47">
        <v>3888729</v>
      </c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390"/>
      <c r="Q261" s="391"/>
    </row>
    <row r="262" spans="1:17" ht="25.5" x14ac:dyDescent="0.2">
      <c r="A262" s="251">
        <v>186</v>
      </c>
      <c r="B262" s="55" t="s">
        <v>976</v>
      </c>
      <c r="C262" s="47">
        <f t="shared" si="10"/>
        <v>11123709.399999999</v>
      </c>
      <c r="D262" s="47">
        <v>11123709.399999999</v>
      </c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390"/>
      <c r="Q262" s="391"/>
    </row>
    <row r="263" spans="1:17" ht="25.5" x14ac:dyDescent="0.2">
      <c r="A263" s="251">
        <v>187</v>
      </c>
      <c r="B263" s="55" t="s">
        <v>977</v>
      </c>
      <c r="C263" s="47">
        <f t="shared" si="10"/>
        <v>9348724.1999999993</v>
      </c>
      <c r="D263" s="47">
        <v>9348724.1999999993</v>
      </c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390"/>
      <c r="Q263" s="391"/>
    </row>
    <row r="264" spans="1:17" ht="25.5" x14ac:dyDescent="0.2">
      <c r="A264" s="251">
        <v>188</v>
      </c>
      <c r="B264" s="55" t="s">
        <v>978</v>
      </c>
      <c r="C264" s="47">
        <f t="shared" si="10"/>
        <v>8949181.2000000011</v>
      </c>
      <c r="D264" s="47">
        <v>8949181.2000000011</v>
      </c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390"/>
      <c r="Q264" s="391"/>
    </row>
    <row r="265" spans="1:17" ht="25.5" x14ac:dyDescent="0.2">
      <c r="A265" s="251">
        <v>189</v>
      </c>
      <c r="B265" s="55" t="s">
        <v>979</v>
      </c>
      <c r="C265" s="47">
        <f t="shared" si="10"/>
        <v>16837318.200000003</v>
      </c>
      <c r="D265" s="47">
        <v>16837318.200000003</v>
      </c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390"/>
      <c r="Q265" s="391"/>
    </row>
    <row r="266" spans="1:17" ht="25.5" x14ac:dyDescent="0.2">
      <c r="A266" s="251">
        <v>190</v>
      </c>
      <c r="B266" s="55" t="s">
        <v>980</v>
      </c>
      <c r="C266" s="47">
        <f t="shared" si="10"/>
        <v>6703476</v>
      </c>
      <c r="D266" s="47">
        <v>6703476</v>
      </c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390"/>
      <c r="Q266" s="391"/>
    </row>
    <row r="267" spans="1:17" ht="25.5" x14ac:dyDescent="0.2">
      <c r="A267" s="251">
        <v>191</v>
      </c>
      <c r="B267" s="55" t="s">
        <v>981</v>
      </c>
      <c r="C267" s="47">
        <f t="shared" si="10"/>
        <v>11597805</v>
      </c>
      <c r="D267" s="47">
        <v>11597805</v>
      </c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390"/>
      <c r="Q267" s="391"/>
    </row>
    <row r="268" spans="1:17" ht="25.5" x14ac:dyDescent="0.2">
      <c r="A268" s="251">
        <v>192</v>
      </c>
      <c r="B268" s="55" t="s">
        <v>982</v>
      </c>
      <c r="C268" s="47">
        <f t="shared" si="10"/>
        <v>11845675</v>
      </c>
      <c r="D268" s="47">
        <v>11845675</v>
      </c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390"/>
      <c r="Q268" s="391"/>
    </row>
    <row r="269" spans="1:17" ht="25.5" x14ac:dyDescent="0.2">
      <c r="A269" s="251">
        <v>193</v>
      </c>
      <c r="B269" s="55" t="s">
        <v>983</v>
      </c>
      <c r="C269" s="47">
        <f t="shared" si="10"/>
        <v>6923100</v>
      </c>
      <c r="D269" s="47"/>
      <c r="E269" s="47"/>
      <c r="F269" s="47">
        <v>1473</v>
      </c>
      <c r="G269" s="47">
        <v>6923100</v>
      </c>
      <c r="H269" s="47"/>
      <c r="I269" s="47"/>
      <c r="J269" s="47"/>
      <c r="K269" s="47"/>
      <c r="L269" s="47"/>
      <c r="M269" s="47"/>
      <c r="N269" s="47"/>
      <c r="O269" s="47"/>
      <c r="P269" s="390"/>
      <c r="Q269" s="391"/>
    </row>
    <row r="270" spans="1:17" ht="25.5" x14ac:dyDescent="0.2">
      <c r="A270" s="251">
        <v>194</v>
      </c>
      <c r="B270" s="55" t="s">
        <v>564</v>
      </c>
      <c r="C270" s="47">
        <f t="shared" si="10"/>
        <v>31879097.399999999</v>
      </c>
      <c r="D270" s="47">
        <v>31879097.399999999</v>
      </c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390"/>
      <c r="Q270" s="391"/>
    </row>
    <row r="271" spans="1:17" ht="25.5" x14ac:dyDescent="0.2">
      <c r="A271" s="251">
        <v>195</v>
      </c>
      <c r="B271" s="55" t="s">
        <v>984</v>
      </c>
      <c r="C271" s="47">
        <f t="shared" si="10"/>
        <v>14752274.100000001</v>
      </c>
      <c r="D271" s="47">
        <v>14752274.100000001</v>
      </c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390"/>
      <c r="Q271" s="391"/>
    </row>
    <row r="272" spans="1:17" ht="25.5" x14ac:dyDescent="0.2">
      <c r="A272" s="251">
        <v>196</v>
      </c>
      <c r="B272" s="55" t="s">
        <v>985</v>
      </c>
      <c r="C272" s="47">
        <f t="shared" si="10"/>
        <v>7105560</v>
      </c>
      <c r="D272" s="47"/>
      <c r="E272" s="47"/>
      <c r="F272" s="47">
        <v>1174.8</v>
      </c>
      <c r="G272" s="47">
        <v>5521560</v>
      </c>
      <c r="H272" s="47"/>
      <c r="I272" s="47"/>
      <c r="J272" s="47">
        <v>1200</v>
      </c>
      <c r="K272" s="47">
        <v>1584000</v>
      </c>
      <c r="L272" s="47"/>
      <c r="M272" s="47"/>
      <c r="N272" s="47"/>
      <c r="O272" s="47"/>
      <c r="P272" s="390"/>
      <c r="Q272" s="391"/>
    </row>
    <row r="273" spans="1:17" ht="25.5" x14ac:dyDescent="0.2">
      <c r="A273" s="251">
        <v>197</v>
      </c>
      <c r="B273" s="55" t="s">
        <v>986</v>
      </c>
      <c r="C273" s="47">
        <f t="shared" si="10"/>
        <v>3243809</v>
      </c>
      <c r="D273" s="47">
        <v>3243809</v>
      </c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390"/>
      <c r="Q273" s="391"/>
    </row>
    <row r="274" spans="1:17" ht="52.5" customHeight="1" x14ac:dyDescent="0.2">
      <c r="A274" s="251">
        <v>198</v>
      </c>
      <c r="B274" s="55" t="s">
        <v>987</v>
      </c>
      <c r="C274" s="47">
        <f t="shared" si="10"/>
        <v>13069840</v>
      </c>
      <c r="D274" s="47">
        <v>7411039.9999999991</v>
      </c>
      <c r="E274" s="47"/>
      <c r="F274" s="47">
        <v>1204</v>
      </c>
      <c r="G274" s="47">
        <v>5658800</v>
      </c>
      <c r="H274" s="47"/>
      <c r="I274" s="47"/>
      <c r="J274" s="47"/>
      <c r="K274" s="47"/>
      <c r="L274" s="47"/>
      <c r="M274" s="47"/>
      <c r="N274" s="47"/>
      <c r="O274" s="47"/>
      <c r="P274" s="390"/>
      <c r="Q274" s="391"/>
    </row>
    <row r="275" spans="1:17" ht="25.5" x14ac:dyDescent="0.2">
      <c r="A275" s="251">
        <v>199</v>
      </c>
      <c r="B275" s="55" t="s">
        <v>2</v>
      </c>
      <c r="C275" s="47">
        <f t="shared" ref="C275:C292" si="11">D275+E275+G275+I275+K275+M275</f>
        <v>1644487.2000000002</v>
      </c>
      <c r="D275" s="47">
        <v>1644487.2000000002</v>
      </c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390"/>
      <c r="Q275" s="391"/>
    </row>
    <row r="276" spans="1:17" ht="25.5" x14ac:dyDescent="0.2">
      <c r="A276" s="251">
        <v>200</v>
      </c>
      <c r="B276" s="55" t="s">
        <v>989</v>
      </c>
      <c r="C276" s="47">
        <f t="shared" si="11"/>
        <v>8688387</v>
      </c>
      <c r="D276" s="47">
        <v>8688387</v>
      </c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390"/>
      <c r="Q276" s="391"/>
    </row>
    <row r="277" spans="1:17" ht="25.5" x14ac:dyDescent="0.2">
      <c r="A277" s="251">
        <v>201</v>
      </c>
      <c r="B277" s="55" t="s">
        <v>990</v>
      </c>
      <c r="C277" s="47">
        <f t="shared" si="11"/>
        <v>17602881</v>
      </c>
      <c r="D277" s="47">
        <v>17602881</v>
      </c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390"/>
      <c r="Q277" s="391"/>
    </row>
    <row r="278" spans="1:17" ht="25.5" x14ac:dyDescent="0.2">
      <c r="A278" s="251">
        <v>202</v>
      </c>
      <c r="B278" s="55" t="s">
        <v>991</v>
      </c>
      <c r="C278" s="47">
        <f t="shared" si="11"/>
        <v>4798720</v>
      </c>
      <c r="D278" s="47">
        <v>4798720</v>
      </c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390"/>
      <c r="Q278" s="391"/>
    </row>
    <row r="279" spans="1:17" ht="25.5" x14ac:dyDescent="0.2">
      <c r="A279" s="251">
        <v>203</v>
      </c>
      <c r="B279" s="55" t="s">
        <v>992</v>
      </c>
      <c r="C279" s="47">
        <f t="shared" si="11"/>
        <v>4768960</v>
      </c>
      <c r="D279" s="47">
        <v>4768960</v>
      </c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390"/>
      <c r="Q279" s="391"/>
    </row>
    <row r="280" spans="1:17" ht="25.5" x14ac:dyDescent="0.2">
      <c r="A280" s="251">
        <v>204</v>
      </c>
      <c r="B280" s="55" t="s">
        <v>487</v>
      </c>
      <c r="C280" s="47">
        <f t="shared" si="11"/>
        <v>1853304</v>
      </c>
      <c r="D280" s="47">
        <v>1853304</v>
      </c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390"/>
      <c r="Q280" s="391"/>
    </row>
    <row r="281" spans="1:17" ht="25.5" x14ac:dyDescent="0.2">
      <c r="A281" s="251">
        <v>205</v>
      </c>
      <c r="B281" s="55" t="s">
        <v>993</v>
      </c>
      <c r="C281" s="47">
        <f t="shared" si="11"/>
        <v>2806616</v>
      </c>
      <c r="D281" s="47">
        <v>2806616</v>
      </c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390"/>
      <c r="Q281" s="391"/>
    </row>
    <row r="282" spans="1:17" ht="25.5" x14ac:dyDescent="0.2">
      <c r="A282" s="251">
        <v>206</v>
      </c>
      <c r="B282" s="55" t="s">
        <v>3</v>
      </c>
      <c r="C282" s="47">
        <f t="shared" si="11"/>
        <v>13699082.4</v>
      </c>
      <c r="D282" s="47">
        <v>13699082.4</v>
      </c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390"/>
      <c r="Q282" s="391"/>
    </row>
    <row r="283" spans="1:17" ht="25.5" x14ac:dyDescent="0.2">
      <c r="A283" s="251">
        <v>207</v>
      </c>
      <c r="B283" s="55" t="s">
        <v>994</v>
      </c>
      <c r="C283" s="47">
        <f t="shared" si="11"/>
        <v>863379</v>
      </c>
      <c r="D283" s="47">
        <v>863379</v>
      </c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390"/>
      <c r="Q283" s="391"/>
    </row>
    <row r="284" spans="1:17" ht="25.5" x14ac:dyDescent="0.2">
      <c r="A284" s="251">
        <v>208</v>
      </c>
      <c r="B284" s="55" t="s">
        <v>4</v>
      </c>
      <c r="C284" s="47">
        <f t="shared" si="11"/>
        <v>9643856</v>
      </c>
      <c r="D284" s="47">
        <v>9643856</v>
      </c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390"/>
      <c r="Q284" s="391"/>
    </row>
    <row r="285" spans="1:17" ht="25.5" x14ac:dyDescent="0.2">
      <c r="A285" s="251">
        <v>209</v>
      </c>
      <c r="B285" s="55" t="s">
        <v>5</v>
      </c>
      <c r="C285" s="47">
        <f t="shared" si="11"/>
        <v>9464960</v>
      </c>
      <c r="D285" s="47">
        <v>9464960</v>
      </c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390"/>
      <c r="Q285" s="391"/>
    </row>
    <row r="286" spans="1:17" ht="38.25" x14ac:dyDescent="0.2">
      <c r="A286" s="251">
        <v>210</v>
      </c>
      <c r="B286" s="55" t="s">
        <v>6</v>
      </c>
      <c r="C286" s="47">
        <f t="shared" si="11"/>
        <v>1972342</v>
      </c>
      <c r="D286" s="47">
        <v>1972342</v>
      </c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390"/>
      <c r="Q286" s="391"/>
    </row>
    <row r="287" spans="1:17" ht="25.5" x14ac:dyDescent="0.2">
      <c r="A287" s="251">
        <v>211</v>
      </c>
      <c r="B287" s="55" t="s">
        <v>996</v>
      </c>
      <c r="C287" s="47">
        <f t="shared" si="11"/>
        <v>300294</v>
      </c>
      <c r="D287" s="47">
        <v>300294</v>
      </c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390"/>
      <c r="Q287" s="391"/>
    </row>
    <row r="288" spans="1:17" ht="25.5" x14ac:dyDescent="0.2">
      <c r="A288" s="251">
        <v>212</v>
      </c>
      <c r="B288" s="55" t="s">
        <v>997</v>
      </c>
      <c r="C288" s="47">
        <f t="shared" si="11"/>
        <v>7524116.0000000009</v>
      </c>
      <c r="D288" s="47">
        <v>7524116.0000000009</v>
      </c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390"/>
      <c r="Q288" s="391"/>
    </row>
    <row r="289" spans="1:17" ht="25.5" x14ac:dyDescent="0.2">
      <c r="A289" s="251">
        <v>213</v>
      </c>
      <c r="B289" s="55" t="s">
        <v>7</v>
      </c>
      <c r="C289" s="47">
        <f t="shared" si="11"/>
        <v>6480000</v>
      </c>
      <c r="D289" s="47"/>
      <c r="E289" s="47"/>
      <c r="F289" s="47"/>
      <c r="G289" s="47"/>
      <c r="H289" s="252">
        <v>3</v>
      </c>
      <c r="I289" s="47">
        <v>6480000</v>
      </c>
      <c r="J289" s="47"/>
      <c r="K289" s="47"/>
      <c r="L289" s="47"/>
      <c r="M289" s="47"/>
      <c r="N289" s="47"/>
      <c r="O289" s="47"/>
      <c r="P289" s="390"/>
      <c r="Q289" s="391"/>
    </row>
    <row r="290" spans="1:17" ht="25.5" x14ac:dyDescent="0.2">
      <c r="A290" s="251">
        <v>214</v>
      </c>
      <c r="B290" s="55" t="s">
        <v>8</v>
      </c>
      <c r="C290" s="47">
        <f t="shared" si="11"/>
        <v>4320000</v>
      </c>
      <c r="D290" s="47"/>
      <c r="E290" s="47"/>
      <c r="F290" s="47"/>
      <c r="G290" s="47"/>
      <c r="H290" s="252">
        <v>2</v>
      </c>
      <c r="I290" s="47">
        <v>4320000</v>
      </c>
      <c r="J290" s="47"/>
      <c r="K290" s="47"/>
      <c r="L290" s="47"/>
      <c r="M290" s="47"/>
      <c r="N290" s="47"/>
      <c r="O290" s="47"/>
      <c r="P290" s="390"/>
      <c r="Q290" s="391"/>
    </row>
    <row r="291" spans="1:17" ht="25.5" x14ac:dyDescent="0.2">
      <c r="A291" s="251">
        <v>215</v>
      </c>
      <c r="B291" s="55" t="s">
        <v>998</v>
      </c>
      <c r="C291" s="47">
        <f t="shared" si="11"/>
        <v>4065278</v>
      </c>
      <c r="D291" s="47">
        <v>4065278</v>
      </c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390"/>
      <c r="Q291" s="391"/>
    </row>
    <row r="292" spans="1:17" ht="25.5" x14ac:dyDescent="0.2">
      <c r="A292" s="251">
        <v>216</v>
      </c>
      <c r="B292" s="55" t="s">
        <v>999</v>
      </c>
      <c r="C292" s="47">
        <f t="shared" si="11"/>
        <v>2196572</v>
      </c>
      <c r="D292" s="47"/>
      <c r="E292" s="47"/>
      <c r="F292" s="47"/>
      <c r="G292" s="47"/>
      <c r="H292" s="47"/>
      <c r="I292" s="47"/>
      <c r="J292" s="47"/>
      <c r="K292" s="47"/>
      <c r="L292" s="47">
        <v>1672</v>
      </c>
      <c r="M292" s="47">
        <v>2196572</v>
      </c>
      <c r="N292" s="47"/>
      <c r="O292" s="47"/>
      <c r="P292" s="390"/>
      <c r="Q292" s="391"/>
    </row>
    <row r="293" spans="1:17" s="1" customFormat="1" ht="25.5" x14ac:dyDescent="0.2">
      <c r="A293" s="251">
        <v>217</v>
      </c>
      <c r="B293" s="337" t="s">
        <v>1232</v>
      </c>
      <c r="C293" s="47">
        <v>18390528</v>
      </c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>
        <v>570</v>
      </c>
      <c r="O293" s="47">
        <v>18390528</v>
      </c>
      <c r="P293" s="330"/>
      <c r="Q293" s="331"/>
    </row>
    <row r="294" spans="1:17" x14ac:dyDescent="0.2">
      <c r="A294" s="129"/>
      <c r="B294" s="56" t="s">
        <v>493</v>
      </c>
      <c r="C294" s="43">
        <f>SUM(C210:C293)</f>
        <v>742522558.80000007</v>
      </c>
      <c r="D294" s="43">
        <f>SUM(D210:D293)</f>
        <v>620004701.99999988</v>
      </c>
      <c r="E294" s="43"/>
      <c r="F294" s="43">
        <f t="shared" ref="F294:M294" si="12">SUM(F210:F293)</f>
        <v>19066.7</v>
      </c>
      <c r="G294" s="43">
        <f t="shared" si="12"/>
        <v>87744640</v>
      </c>
      <c r="H294" s="98">
        <f t="shared" si="12"/>
        <v>5</v>
      </c>
      <c r="I294" s="43">
        <f t="shared" si="12"/>
        <v>10800000</v>
      </c>
      <c r="J294" s="43">
        <f t="shared" si="12"/>
        <v>2565.2399999999998</v>
      </c>
      <c r="K294" s="43">
        <f t="shared" si="12"/>
        <v>3386116.8</v>
      </c>
      <c r="L294" s="43">
        <f t="shared" si="12"/>
        <v>1672</v>
      </c>
      <c r="M294" s="43">
        <f t="shared" si="12"/>
        <v>2196572</v>
      </c>
      <c r="N294" s="39">
        <v>570</v>
      </c>
      <c r="O294" s="336">
        <f>O293</f>
        <v>18390528</v>
      </c>
      <c r="P294" s="380"/>
      <c r="Q294" s="381"/>
    </row>
    <row r="295" spans="1:17" ht="11.25" customHeight="1" x14ac:dyDescent="0.2">
      <c r="A295" s="129"/>
      <c r="B295" s="55"/>
      <c r="C295" s="70"/>
      <c r="D295" s="70"/>
      <c r="E295" s="72"/>
      <c r="F295" s="70"/>
      <c r="G295" s="70"/>
      <c r="H295" s="130"/>
      <c r="I295" s="70"/>
      <c r="J295" s="70"/>
      <c r="K295" s="70"/>
      <c r="L295" s="70"/>
      <c r="M295" s="70"/>
      <c r="N295" s="47"/>
      <c r="O295" s="70"/>
      <c r="P295" s="380"/>
      <c r="Q295" s="381"/>
    </row>
    <row r="296" spans="1:17" s="333" customFormat="1" ht="25.5" x14ac:dyDescent="0.2">
      <c r="A296" s="332"/>
      <c r="B296" s="56" t="s">
        <v>371</v>
      </c>
      <c r="C296" s="44">
        <f t="shared" ref="C296:M296" si="13">C30+C35+C40+C43+C48+C57+C60+C63+C67+C73+C80+C85+C96+C114+C129+C132+C137+C145+C148+C152+C158+C177+C196+C208+C294</f>
        <v>1174472305.4000001</v>
      </c>
      <c r="D296" s="44">
        <f t="shared" si="13"/>
        <v>884050068.19999981</v>
      </c>
      <c r="E296" s="44">
        <f t="shared" si="13"/>
        <v>3379420</v>
      </c>
      <c r="F296" s="44">
        <f t="shared" si="13"/>
        <v>78649.48</v>
      </c>
      <c r="G296" s="44">
        <f t="shared" si="13"/>
        <v>249719804.40000001</v>
      </c>
      <c r="H296" s="46">
        <f t="shared" si="13"/>
        <v>6</v>
      </c>
      <c r="I296" s="44">
        <f t="shared" si="13"/>
        <v>12960000</v>
      </c>
      <c r="J296" s="44">
        <f t="shared" si="13"/>
        <v>2860.54</v>
      </c>
      <c r="K296" s="44">
        <f t="shared" si="13"/>
        <v>3775912.8</v>
      </c>
      <c r="L296" s="44">
        <f t="shared" si="13"/>
        <v>1672</v>
      </c>
      <c r="M296" s="44">
        <f t="shared" si="13"/>
        <v>2196572</v>
      </c>
      <c r="N296" s="338">
        <v>570</v>
      </c>
      <c r="O296" s="336">
        <f>O294</f>
        <v>18390528</v>
      </c>
      <c r="P296" s="414"/>
      <c r="Q296" s="415"/>
    </row>
    <row r="297" spans="1:17" s="155" customFormat="1" x14ac:dyDescent="0.2">
      <c r="A297" s="382" t="s">
        <v>707</v>
      </c>
      <c r="B297" s="383"/>
      <c r="C297" s="383"/>
      <c r="D297" s="383"/>
      <c r="E297" s="383"/>
      <c r="F297" s="383"/>
      <c r="G297" s="383"/>
      <c r="H297" s="383"/>
      <c r="I297" s="383"/>
      <c r="J297" s="383"/>
      <c r="K297" s="383"/>
      <c r="L297" s="383"/>
      <c r="M297" s="383"/>
      <c r="N297" s="383"/>
      <c r="O297" s="383"/>
      <c r="P297" s="383"/>
      <c r="Q297" s="384"/>
    </row>
    <row r="298" spans="1:17" ht="15" customHeight="1" x14ac:dyDescent="0.2">
      <c r="A298" s="382" t="s">
        <v>535</v>
      </c>
      <c r="B298" s="383"/>
      <c r="C298" s="383"/>
      <c r="D298" s="383"/>
      <c r="E298" s="383"/>
      <c r="F298" s="383"/>
      <c r="G298" s="383"/>
      <c r="H298" s="383"/>
      <c r="I298" s="383"/>
      <c r="J298" s="383"/>
      <c r="K298" s="383"/>
      <c r="L298" s="383"/>
      <c r="M298" s="383"/>
      <c r="N298" s="383"/>
      <c r="O298" s="383"/>
      <c r="P298" s="383"/>
      <c r="Q298" s="384"/>
    </row>
    <row r="299" spans="1:17" ht="25.5" x14ac:dyDescent="0.2">
      <c r="A299" s="85">
        <v>1</v>
      </c>
      <c r="B299" s="94" t="s">
        <v>9</v>
      </c>
      <c r="C299" s="47">
        <v>1427608</v>
      </c>
      <c r="D299" s="47"/>
      <c r="E299" s="47"/>
      <c r="F299" s="47">
        <v>784.4</v>
      </c>
      <c r="G299" s="47">
        <v>1427608</v>
      </c>
      <c r="H299" s="253"/>
      <c r="I299" s="253"/>
      <c r="J299" s="43"/>
      <c r="K299" s="253"/>
      <c r="L299" s="254"/>
      <c r="M299" s="50"/>
      <c r="N299" s="50"/>
      <c r="O299" s="50"/>
      <c r="P299" s="388"/>
      <c r="Q299" s="389"/>
    </row>
    <row r="300" spans="1:17" ht="25.5" x14ac:dyDescent="0.2">
      <c r="A300" s="85">
        <v>2</v>
      </c>
      <c r="B300" s="94" t="s">
        <v>10</v>
      </c>
      <c r="C300" s="47">
        <v>2065151.8</v>
      </c>
      <c r="D300" s="47">
        <v>2065151.8</v>
      </c>
      <c r="E300" s="47"/>
      <c r="F300" s="47"/>
      <c r="G300" s="47"/>
      <c r="H300" s="255"/>
      <c r="I300" s="255"/>
      <c r="J300" s="255"/>
      <c r="K300" s="255"/>
      <c r="L300" s="254"/>
      <c r="M300" s="50"/>
      <c r="N300" s="50"/>
      <c r="O300" s="50"/>
      <c r="P300" s="388"/>
      <c r="Q300" s="389"/>
    </row>
    <row r="301" spans="1:17" x14ac:dyDescent="0.2">
      <c r="A301" s="129"/>
      <c r="B301" s="59" t="s">
        <v>526</v>
      </c>
      <c r="C301" s="39">
        <f>SUM(C299:C300)</f>
        <v>3492759.8</v>
      </c>
      <c r="D301" s="39">
        <f>SUM(D299:D300)</f>
        <v>2065151.8</v>
      </c>
      <c r="E301" s="39"/>
      <c r="F301" s="39">
        <f>SUM(F299:F300)</f>
        <v>784.4</v>
      </c>
      <c r="G301" s="39">
        <f>SUM(G299:G300)</f>
        <v>1427608</v>
      </c>
      <c r="H301" s="38"/>
      <c r="I301" s="38"/>
      <c r="J301" s="38"/>
      <c r="K301" s="38"/>
      <c r="L301" s="38"/>
      <c r="M301" s="38"/>
      <c r="N301" s="38"/>
      <c r="O301" s="38"/>
      <c r="P301" s="388"/>
      <c r="Q301" s="389"/>
    </row>
    <row r="302" spans="1:17" ht="15" customHeight="1" x14ac:dyDescent="0.2">
      <c r="A302" s="382" t="s">
        <v>533</v>
      </c>
      <c r="B302" s="383"/>
      <c r="C302" s="383"/>
      <c r="D302" s="383"/>
      <c r="E302" s="383"/>
      <c r="F302" s="383"/>
      <c r="G302" s="383"/>
      <c r="H302" s="383"/>
      <c r="I302" s="383"/>
      <c r="J302" s="383"/>
      <c r="K302" s="383"/>
      <c r="L302" s="383"/>
      <c r="M302" s="383"/>
      <c r="N302" s="383"/>
      <c r="O302" s="383"/>
      <c r="P302" s="383"/>
      <c r="Q302" s="384"/>
    </row>
    <row r="303" spans="1:17" ht="25.5" x14ac:dyDescent="0.2">
      <c r="A303" s="231">
        <v>3</v>
      </c>
      <c r="B303" s="94" t="s">
        <v>850</v>
      </c>
      <c r="C303" s="47">
        <v>3261700</v>
      </c>
      <c r="D303" s="47"/>
      <c r="E303" s="47"/>
      <c r="F303" s="47">
        <v>965</v>
      </c>
      <c r="G303" s="47">
        <v>3261700</v>
      </c>
      <c r="H303" s="50"/>
      <c r="I303" s="50"/>
      <c r="J303" s="50"/>
      <c r="K303" s="50"/>
      <c r="L303" s="50"/>
      <c r="M303" s="50"/>
      <c r="N303" s="50"/>
      <c r="O303" s="50"/>
      <c r="P303" s="388"/>
      <c r="Q303" s="389"/>
    </row>
    <row r="304" spans="1:17" ht="25.5" x14ac:dyDescent="0.2">
      <c r="A304" s="231">
        <v>4</v>
      </c>
      <c r="B304" s="232" t="s">
        <v>851</v>
      </c>
      <c r="C304" s="47">
        <v>1866436</v>
      </c>
      <c r="D304" s="47"/>
      <c r="E304" s="47"/>
      <c r="F304" s="47">
        <v>552.20000000000005</v>
      </c>
      <c r="G304" s="47">
        <v>1866436</v>
      </c>
      <c r="H304" s="50"/>
      <c r="I304" s="50"/>
      <c r="J304" s="50"/>
      <c r="K304" s="50"/>
      <c r="L304" s="50"/>
      <c r="M304" s="50"/>
      <c r="N304" s="50"/>
      <c r="O304" s="50"/>
      <c r="P304" s="388"/>
      <c r="Q304" s="389"/>
    </row>
    <row r="305" spans="1:18" x14ac:dyDescent="0.2">
      <c r="A305" s="129"/>
      <c r="B305" s="59" t="s">
        <v>526</v>
      </c>
      <c r="C305" s="39">
        <f>SUM(C303:C304)</f>
        <v>5128136</v>
      </c>
      <c r="D305" s="39"/>
      <c r="E305" s="39"/>
      <c r="F305" s="39">
        <f>SUM(F303:F304)</f>
        <v>1517.2</v>
      </c>
      <c r="G305" s="39">
        <f>SUM(G303:G304)</f>
        <v>5128136</v>
      </c>
      <c r="H305" s="50"/>
      <c r="I305" s="50"/>
      <c r="J305" s="50"/>
      <c r="K305" s="50"/>
      <c r="L305" s="50"/>
      <c r="M305" s="50"/>
      <c r="N305" s="50"/>
      <c r="O305" s="50"/>
      <c r="P305" s="388"/>
      <c r="Q305" s="389"/>
    </row>
    <row r="306" spans="1:18" ht="14.25" customHeight="1" x14ac:dyDescent="0.2">
      <c r="A306" s="382" t="s">
        <v>534</v>
      </c>
      <c r="B306" s="383"/>
      <c r="C306" s="383"/>
      <c r="D306" s="383"/>
      <c r="E306" s="383"/>
      <c r="F306" s="383"/>
      <c r="G306" s="383"/>
      <c r="H306" s="383"/>
      <c r="I306" s="383"/>
      <c r="J306" s="383"/>
      <c r="K306" s="383"/>
      <c r="L306" s="383"/>
      <c r="M306" s="383"/>
      <c r="N306" s="383"/>
      <c r="O306" s="383"/>
      <c r="P306" s="383"/>
      <c r="Q306" s="384"/>
    </row>
    <row r="307" spans="1:18" ht="25.5" x14ac:dyDescent="0.2">
      <c r="A307" s="85">
        <v>5</v>
      </c>
      <c r="B307" s="94" t="s">
        <v>719</v>
      </c>
      <c r="C307" s="47">
        <f>D307+E307+G307</f>
        <v>2137598</v>
      </c>
      <c r="D307" s="67">
        <v>379998</v>
      </c>
      <c r="E307" s="38"/>
      <c r="F307" s="38">
        <v>520</v>
      </c>
      <c r="G307" s="47">
        <v>1757600</v>
      </c>
      <c r="H307" s="38"/>
      <c r="I307" s="38"/>
      <c r="J307" s="38"/>
      <c r="K307" s="38"/>
      <c r="L307" s="38"/>
      <c r="M307" s="38"/>
      <c r="N307" s="38"/>
      <c r="O307" s="38"/>
      <c r="P307" s="380"/>
      <c r="Q307" s="381"/>
      <c r="R307" s="156"/>
    </row>
    <row r="308" spans="1:18" ht="25.5" x14ac:dyDescent="0.2">
      <c r="A308" s="85">
        <v>6</v>
      </c>
      <c r="B308" s="232" t="s">
        <v>11</v>
      </c>
      <c r="C308" s="47">
        <f>D308+E308+G308</f>
        <v>571206</v>
      </c>
      <c r="D308" s="67">
        <v>571206</v>
      </c>
      <c r="E308" s="38"/>
      <c r="F308" s="38"/>
      <c r="G308" s="256"/>
      <c r="H308" s="38"/>
      <c r="I308" s="38"/>
      <c r="J308" s="38"/>
      <c r="K308" s="38"/>
      <c r="L308" s="38"/>
      <c r="M308" s="38"/>
      <c r="N308" s="38"/>
      <c r="O308" s="38"/>
      <c r="P308" s="380"/>
      <c r="Q308" s="381"/>
      <c r="R308" s="156"/>
    </row>
    <row r="309" spans="1:18" ht="25.5" x14ac:dyDescent="0.2">
      <c r="A309" s="85">
        <v>7</v>
      </c>
      <c r="B309" s="94" t="s">
        <v>12</v>
      </c>
      <c r="C309" s="47">
        <f>D309+E309+G309</f>
        <v>728270.6</v>
      </c>
      <c r="D309" s="67">
        <v>728270.6</v>
      </c>
      <c r="E309" s="38"/>
      <c r="F309" s="4"/>
      <c r="G309" s="38"/>
      <c r="H309" s="38"/>
      <c r="I309" s="38"/>
      <c r="J309" s="38"/>
      <c r="K309" s="38"/>
      <c r="L309" s="38"/>
      <c r="M309" s="38"/>
      <c r="N309" s="38"/>
      <c r="O309" s="38"/>
      <c r="P309" s="380"/>
      <c r="Q309" s="381"/>
      <c r="R309" s="156"/>
    </row>
    <row r="310" spans="1:18" ht="38.25" x14ac:dyDescent="0.2">
      <c r="A310" s="85">
        <v>8</v>
      </c>
      <c r="B310" s="232" t="s">
        <v>80</v>
      </c>
      <c r="C310" s="47">
        <f>D310+E310+G310</f>
        <v>2578940</v>
      </c>
      <c r="D310" s="67"/>
      <c r="E310" s="38"/>
      <c r="F310" s="38">
        <v>763</v>
      </c>
      <c r="G310" s="47">
        <v>2578940</v>
      </c>
      <c r="H310" s="38"/>
      <c r="I310" s="38"/>
      <c r="J310" s="38"/>
      <c r="K310" s="38"/>
      <c r="L310" s="38"/>
      <c r="M310" s="38"/>
      <c r="N310" s="38"/>
      <c r="O310" s="38"/>
      <c r="P310" s="380"/>
      <c r="Q310" s="381"/>
      <c r="R310" s="156"/>
    </row>
    <row r="311" spans="1:18" ht="14.25" customHeight="1" x14ac:dyDescent="0.2">
      <c r="A311" s="95"/>
      <c r="B311" s="59" t="s">
        <v>526</v>
      </c>
      <c r="C311" s="39">
        <f>SUM(C307:C310)</f>
        <v>6016014.5999999996</v>
      </c>
      <c r="D311" s="39">
        <f>SUM(D307:D310)</f>
        <v>1679474.6</v>
      </c>
      <c r="E311" s="39"/>
      <c r="F311" s="39">
        <f>SUM(F307:F310)</f>
        <v>1283</v>
      </c>
      <c r="G311" s="39">
        <f>SUM(G307:G310)</f>
        <v>4336540</v>
      </c>
      <c r="H311" s="39"/>
      <c r="I311" s="39"/>
      <c r="J311" s="39"/>
      <c r="K311" s="39"/>
      <c r="L311" s="63"/>
      <c r="M311" s="63"/>
      <c r="N311" s="39"/>
      <c r="O311" s="38"/>
      <c r="P311" s="380"/>
      <c r="Q311" s="381"/>
      <c r="R311" s="156"/>
    </row>
    <row r="312" spans="1:18" ht="14.25" customHeight="1" x14ac:dyDescent="0.2">
      <c r="A312" s="382" t="s">
        <v>674</v>
      </c>
      <c r="B312" s="383"/>
      <c r="C312" s="383"/>
      <c r="D312" s="383"/>
      <c r="E312" s="383"/>
      <c r="F312" s="383"/>
      <c r="G312" s="383"/>
      <c r="H312" s="383"/>
      <c r="I312" s="383"/>
      <c r="J312" s="383"/>
      <c r="K312" s="383"/>
      <c r="L312" s="383"/>
      <c r="M312" s="383"/>
      <c r="N312" s="383"/>
      <c r="O312" s="383"/>
      <c r="P312" s="383"/>
      <c r="Q312" s="384"/>
    </row>
    <row r="313" spans="1:18" ht="25.5" x14ac:dyDescent="0.2">
      <c r="A313" s="85">
        <v>9</v>
      </c>
      <c r="B313" s="94" t="s">
        <v>13</v>
      </c>
      <c r="C313" s="47">
        <v>9018884</v>
      </c>
      <c r="D313" s="47">
        <v>9018884</v>
      </c>
      <c r="E313" s="47"/>
      <c r="F313" s="47"/>
      <c r="G313" s="256"/>
      <c r="H313" s="38"/>
      <c r="I313" s="38"/>
      <c r="J313" s="38"/>
      <c r="K313" s="38"/>
      <c r="L313" s="38"/>
      <c r="M313" s="38"/>
      <c r="N313" s="38"/>
      <c r="O313" s="38"/>
      <c r="P313" s="380"/>
      <c r="Q313" s="381"/>
    </row>
    <row r="314" spans="1:18" x14ac:dyDescent="0.2">
      <c r="A314" s="85"/>
      <c r="B314" s="59" t="s">
        <v>663</v>
      </c>
      <c r="C314" s="39">
        <f>SUM(C313:C313)</f>
        <v>9018884</v>
      </c>
      <c r="D314" s="39">
        <f>SUM(D313:D313)</f>
        <v>9018884</v>
      </c>
      <c r="E314" s="39"/>
      <c r="F314" s="39"/>
      <c r="G314" s="39"/>
      <c r="H314" s="39"/>
      <c r="I314" s="39"/>
      <c r="J314" s="39"/>
      <c r="K314" s="39"/>
      <c r="L314" s="39"/>
      <c r="M314" s="39"/>
      <c r="N314" s="38"/>
      <c r="O314" s="38"/>
      <c r="P314" s="380"/>
      <c r="Q314" s="381"/>
    </row>
    <row r="315" spans="1:18" ht="13.5" customHeight="1" x14ac:dyDescent="0.2">
      <c r="A315" s="382" t="s">
        <v>524</v>
      </c>
      <c r="B315" s="383"/>
      <c r="C315" s="383"/>
      <c r="D315" s="383"/>
      <c r="E315" s="383"/>
      <c r="F315" s="383"/>
      <c r="G315" s="383"/>
      <c r="H315" s="383"/>
      <c r="I315" s="383"/>
      <c r="J315" s="383"/>
      <c r="K315" s="383"/>
      <c r="L315" s="383"/>
      <c r="M315" s="383"/>
      <c r="N315" s="383"/>
      <c r="O315" s="383"/>
      <c r="P315" s="383"/>
      <c r="Q315" s="384"/>
    </row>
    <row r="316" spans="1:18" ht="25.5" x14ac:dyDescent="0.2">
      <c r="A316" s="85">
        <v>10</v>
      </c>
      <c r="B316" s="94" t="s">
        <v>867</v>
      </c>
      <c r="C316" s="47">
        <v>728823</v>
      </c>
      <c r="D316" s="47">
        <v>728823</v>
      </c>
      <c r="E316" s="62"/>
      <c r="F316" s="47"/>
      <c r="G316" s="47"/>
      <c r="H316" s="49"/>
      <c r="I316" s="49"/>
      <c r="J316" s="49"/>
      <c r="K316" s="49"/>
      <c r="L316" s="49"/>
      <c r="M316" s="49"/>
      <c r="N316" s="49"/>
      <c r="O316" s="49"/>
      <c r="P316" s="380"/>
      <c r="Q316" s="381"/>
    </row>
    <row r="317" spans="1:18" ht="25.5" x14ac:dyDescent="0.2">
      <c r="A317" s="85">
        <v>11</v>
      </c>
      <c r="B317" s="94" t="s">
        <v>869</v>
      </c>
      <c r="C317" s="47">
        <v>1561560</v>
      </c>
      <c r="D317" s="47"/>
      <c r="E317" s="62"/>
      <c r="F317" s="47">
        <v>462</v>
      </c>
      <c r="G317" s="47">
        <v>1561560</v>
      </c>
      <c r="H317" s="49"/>
      <c r="I317" s="49"/>
      <c r="J317" s="49"/>
      <c r="K317" s="49"/>
      <c r="L317" s="49"/>
      <c r="M317" s="49"/>
      <c r="N317" s="49"/>
      <c r="O317" s="49"/>
      <c r="P317" s="380"/>
      <c r="Q317" s="381"/>
    </row>
    <row r="318" spans="1:18" ht="25.5" x14ac:dyDescent="0.2">
      <c r="A318" s="85">
        <v>12</v>
      </c>
      <c r="B318" s="232" t="s">
        <v>467</v>
      </c>
      <c r="C318" s="47">
        <v>356352.2</v>
      </c>
      <c r="D318" s="47">
        <v>356352.2</v>
      </c>
      <c r="E318" s="62"/>
      <c r="F318" s="47"/>
      <c r="G318" s="47"/>
      <c r="H318" s="49"/>
      <c r="I318" s="62"/>
      <c r="J318" s="49"/>
      <c r="K318" s="49"/>
      <c r="L318" s="49"/>
      <c r="M318" s="49"/>
      <c r="N318" s="49"/>
      <c r="O318" s="49"/>
      <c r="P318" s="380"/>
      <c r="Q318" s="381"/>
    </row>
    <row r="319" spans="1:18" ht="13.5" customHeight="1" x14ac:dyDescent="0.2">
      <c r="A319" s="129"/>
      <c r="B319" s="59" t="s">
        <v>526</v>
      </c>
      <c r="C319" s="39">
        <f>SUM(C316:C318)</f>
        <v>2646735.2000000002</v>
      </c>
      <c r="D319" s="39">
        <f>SUM(D316:D318)</f>
        <v>1085175.2</v>
      </c>
      <c r="E319" s="39"/>
      <c r="F319" s="39">
        <f>SUM(F316:F318)</f>
        <v>462</v>
      </c>
      <c r="G319" s="39">
        <f>SUM(G316:G318)</f>
        <v>1561560</v>
      </c>
      <c r="H319" s="39"/>
      <c r="I319" s="39"/>
      <c r="J319" s="39"/>
      <c r="K319" s="39"/>
      <c r="L319" s="39"/>
      <c r="M319" s="39"/>
      <c r="N319" s="63"/>
      <c r="O319" s="49"/>
      <c r="P319" s="380"/>
      <c r="Q319" s="381"/>
    </row>
    <row r="320" spans="1:18" ht="12" customHeight="1" x14ac:dyDescent="0.2">
      <c r="A320" s="382" t="s">
        <v>527</v>
      </c>
      <c r="B320" s="383"/>
      <c r="C320" s="383"/>
      <c r="D320" s="383"/>
      <c r="E320" s="383"/>
      <c r="F320" s="383"/>
      <c r="G320" s="383"/>
      <c r="H320" s="383"/>
      <c r="I320" s="383"/>
      <c r="J320" s="383"/>
      <c r="K320" s="383"/>
      <c r="L320" s="383"/>
      <c r="M320" s="383"/>
      <c r="N320" s="383"/>
      <c r="O320" s="383"/>
      <c r="P320" s="383"/>
      <c r="Q320" s="384"/>
    </row>
    <row r="321" spans="1:17" ht="25.5" x14ac:dyDescent="0.2">
      <c r="A321" s="85">
        <v>13</v>
      </c>
      <c r="B321" s="94" t="s">
        <v>14</v>
      </c>
      <c r="C321" s="47">
        <v>4208274</v>
      </c>
      <c r="D321" s="47">
        <v>4208274</v>
      </c>
      <c r="E321" s="47"/>
      <c r="F321" s="47"/>
      <c r="G321" s="47"/>
      <c r="H321" s="38"/>
      <c r="I321" s="38"/>
      <c r="J321" s="38"/>
      <c r="K321" s="38"/>
      <c r="L321" s="38"/>
      <c r="M321" s="38"/>
      <c r="N321" s="38"/>
      <c r="O321" s="38"/>
      <c r="P321" s="380"/>
      <c r="Q321" s="381"/>
    </row>
    <row r="322" spans="1:17" ht="25.5" x14ac:dyDescent="0.2">
      <c r="A322" s="85">
        <v>14</v>
      </c>
      <c r="B322" s="94" t="s">
        <v>15</v>
      </c>
      <c r="C322" s="47">
        <v>427353.59999999998</v>
      </c>
      <c r="D322" s="47">
        <v>427353.59999999998</v>
      </c>
      <c r="E322" s="47"/>
      <c r="F322" s="47"/>
      <c r="G322" s="47"/>
      <c r="H322" s="38"/>
      <c r="I322" s="38"/>
      <c r="J322" s="38"/>
      <c r="K322" s="38"/>
      <c r="L322" s="38"/>
      <c r="M322" s="38"/>
      <c r="N322" s="38"/>
      <c r="O322" s="38"/>
      <c r="P322" s="381"/>
      <c r="Q322" s="392"/>
    </row>
    <row r="323" spans="1:17" ht="25.5" x14ac:dyDescent="0.2">
      <c r="A323" s="85">
        <v>15</v>
      </c>
      <c r="B323" s="94" t="s">
        <v>16</v>
      </c>
      <c r="C323" s="47">
        <v>2661932</v>
      </c>
      <c r="D323" s="47">
        <v>2661932</v>
      </c>
      <c r="E323" s="47"/>
      <c r="F323" s="47"/>
      <c r="G323" s="47"/>
      <c r="H323" s="38"/>
      <c r="I323" s="38"/>
      <c r="J323" s="38"/>
      <c r="K323" s="38"/>
      <c r="L323" s="38"/>
      <c r="M323" s="38"/>
      <c r="N323" s="38"/>
      <c r="O323" s="38"/>
      <c r="P323" s="381"/>
      <c r="Q323" s="392"/>
    </row>
    <row r="324" spans="1:17" ht="25.5" x14ac:dyDescent="0.2">
      <c r="A324" s="85">
        <v>16</v>
      </c>
      <c r="B324" s="94" t="s">
        <v>17</v>
      </c>
      <c r="C324" s="47">
        <v>1418000.2</v>
      </c>
      <c r="D324" s="47">
        <v>171253.4</v>
      </c>
      <c r="E324" s="47"/>
      <c r="F324" s="47">
        <v>368.86</v>
      </c>
      <c r="G324" s="47">
        <v>1246746.8</v>
      </c>
      <c r="H324" s="38"/>
      <c r="I324" s="38"/>
      <c r="J324" s="38"/>
      <c r="K324" s="38"/>
      <c r="L324" s="38"/>
      <c r="M324" s="38"/>
      <c r="N324" s="38"/>
      <c r="O324" s="38"/>
      <c r="P324" s="381"/>
      <c r="Q324" s="392"/>
    </row>
    <row r="325" spans="1:17" ht="25.5" x14ac:dyDescent="0.2">
      <c r="A325" s="85">
        <v>17</v>
      </c>
      <c r="B325" s="94" t="s">
        <v>18</v>
      </c>
      <c r="C325" s="47">
        <v>290848.8</v>
      </c>
      <c r="D325" s="47">
        <v>290848.8</v>
      </c>
      <c r="E325" s="47"/>
      <c r="F325" s="47"/>
      <c r="G325" s="47"/>
      <c r="H325" s="38"/>
      <c r="I325" s="38"/>
      <c r="J325" s="38"/>
      <c r="K325" s="38"/>
      <c r="L325" s="38"/>
      <c r="M325" s="38"/>
      <c r="N325" s="38"/>
      <c r="O325" s="38"/>
      <c r="P325" s="381"/>
      <c r="Q325" s="392"/>
    </row>
    <row r="326" spans="1:17" x14ac:dyDescent="0.2">
      <c r="A326" s="85"/>
      <c r="B326" s="59" t="s">
        <v>526</v>
      </c>
      <c r="C326" s="39">
        <f>SUM(C321:C325)</f>
        <v>9006408.5999999996</v>
      </c>
      <c r="D326" s="39">
        <f>SUM(D321:D325)</f>
        <v>7759661.7999999998</v>
      </c>
      <c r="E326" s="39"/>
      <c r="F326" s="39">
        <f>SUM(F321:F325)</f>
        <v>368.86</v>
      </c>
      <c r="G326" s="39">
        <f>SUM(G321:G325)</f>
        <v>1246746.8</v>
      </c>
      <c r="H326" s="39"/>
      <c r="I326" s="39"/>
      <c r="J326" s="39"/>
      <c r="K326" s="39"/>
      <c r="L326" s="39"/>
      <c r="M326" s="39"/>
      <c r="N326" s="38"/>
      <c r="O326" s="38"/>
      <c r="P326" s="380"/>
      <c r="Q326" s="381"/>
    </row>
    <row r="327" spans="1:17" ht="14.25" customHeight="1" x14ac:dyDescent="0.2">
      <c r="A327" s="382" t="s">
        <v>662</v>
      </c>
      <c r="B327" s="383"/>
      <c r="C327" s="383"/>
      <c r="D327" s="383"/>
      <c r="E327" s="383"/>
      <c r="F327" s="383"/>
      <c r="G327" s="383"/>
      <c r="H327" s="383"/>
      <c r="I327" s="383"/>
      <c r="J327" s="383"/>
      <c r="K327" s="383"/>
      <c r="L327" s="383"/>
      <c r="M327" s="383"/>
      <c r="N327" s="383"/>
      <c r="O327" s="383"/>
      <c r="P327" s="383"/>
      <c r="Q327" s="384"/>
    </row>
    <row r="328" spans="1:17" ht="25.5" x14ac:dyDescent="0.2">
      <c r="A328" s="85">
        <v>18</v>
      </c>
      <c r="B328" s="94" t="s">
        <v>727</v>
      </c>
      <c r="C328" s="47">
        <v>611909</v>
      </c>
      <c r="D328" s="47">
        <v>611909</v>
      </c>
      <c r="E328" s="47"/>
      <c r="F328" s="47"/>
      <c r="G328" s="47"/>
      <c r="H328" s="68"/>
      <c r="I328" s="68"/>
      <c r="J328" s="68"/>
      <c r="K328" s="68"/>
      <c r="L328" s="68"/>
      <c r="M328" s="68"/>
      <c r="N328" s="68"/>
      <c r="O328" s="68"/>
      <c r="P328" s="380"/>
      <c r="Q328" s="381"/>
    </row>
    <row r="329" spans="1:17" ht="25.5" x14ac:dyDescent="0.2">
      <c r="A329" s="85">
        <v>19</v>
      </c>
      <c r="B329" s="94" t="s">
        <v>728</v>
      </c>
      <c r="C329" s="47">
        <v>614841.59999999998</v>
      </c>
      <c r="D329" s="47">
        <v>614841.59999999998</v>
      </c>
      <c r="E329" s="47"/>
      <c r="F329" s="47"/>
      <c r="G329" s="47"/>
      <c r="H329" s="68"/>
      <c r="I329" s="68"/>
      <c r="J329" s="69"/>
      <c r="K329" s="68"/>
      <c r="L329" s="68"/>
      <c r="M329" s="68"/>
      <c r="N329" s="68"/>
      <c r="O329" s="68"/>
      <c r="P329" s="380"/>
      <c r="Q329" s="381"/>
    </row>
    <row r="330" spans="1:17" ht="25.5" x14ac:dyDescent="0.2">
      <c r="A330" s="85">
        <v>20</v>
      </c>
      <c r="B330" s="94" t="s">
        <v>1151</v>
      </c>
      <c r="C330" s="47">
        <v>423026</v>
      </c>
      <c r="D330" s="47">
        <v>423026</v>
      </c>
      <c r="E330" s="47"/>
      <c r="F330" s="47"/>
      <c r="G330" s="47"/>
      <c r="H330" s="68"/>
      <c r="I330" s="68"/>
      <c r="J330" s="69"/>
      <c r="K330" s="68"/>
      <c r="L330" s="68"/>
      <c r="M330" s="68"/>
      <c r="N330" s="68"/>
      <c r="O330" s="68"/>
      <c r="P330" s="380"/>
      <c r="Q330" s="381"/>
    </row>
    <row r="331" spans="1:17" ht="25.5" x14ac:dyDescent="0.2">
      <c r="A331" s="85">
        <v>21</v>
      </c>
      <c r="B331" s="94" t="s">
        <v>19</v>
      </c>
      <c r="C331" s="47">
        <v>2820981.8</v>
      </c>
      <c r="D331" s="47"/>
      <c r="E331" s="47"/>
      <c r="F331" s="47">
        <v>850.39</v>
      </c>
      <c r="G331" s="47">
        <v>2820981.8</v>
      </c>
      <c r="H331" s="68"/>
      <c r="I331" s="68"/>
      <c r="J331" s="69"/>
      <c r="K331" s="68"/>
      <c r="L331" s="68"/>
      <c r="M331" s="68"/>
      <c r="N331" s="68"/>
      <c r="O331" s="68"/>
      <c r="P331" s="119"/>
      <c r="Q331" s="126"/>
    </row>
    <row r="332" spans="1:17" x14ac:dyDescent="0.2">
      <c r="A332" s="129"/>
      <c r="B332" s="59" t="s">
        <v>526</v>
      </c>
      <c r="C332" s="39">
        <f>SUM(C328:C331)</f>
        <v>4470758.4000000004</v>
      </c>
      <c r="D332" s="39">
        <f>SUM(D328:D331)</f>
        <v>1649776.6</v>
      </c>
      <c r="E332" s="39"/>
      <c r="F332" s="39">
        <f>SUM(F328:F331)</f>
        <v>850.39</v>
      </c>
      <c r="G332" s="39">
        <f>SUM(G328:G331)</f>
        <v>2820981.8</v>
      </c>
      <c r="H332" s="38"/>
      <c r="I332" s="38"/>
      <c r="J332" s="38"/>
      <c r="K332" s="38"/>
      <c r="L332" s="38"/>
      <c r="M332" s="38"/>
      <c r="N332" s="38"/>
      <c r="O332" s="68"/>
      <c r="P332" s="380"/>
      <c r="Q332" s="381"/>
    </row>
    <row r="333" spans="1:17" ht="14.25" customHeight="1" x14ac:dyDescent="0.2">
      <c r="A333" s="382" t="s">
        <v>536</v>
      </c>
      <c r="B333" s="383"/>
      <c r="C333" s="383"/>
      <c r="D333" s="383"/>
      <c r="E333" s="383"/>
      <c r="F333" s="383"/>
      <c r="G333" s="383"/>
      <c r="H333" s="383"/>
      <c r="I333" s="383"/>
      <c r="J333" s="383"/>
      <c r="K333" s="383"/>
      <c r="L333" s="383"/>
      <c r="M333" s="383"/>
      <c r="N333" s="383"/>
      <c r="O333" s="383"/>
      <c r="P333" s="383"/>
      <c r="Q333" s="384"/>
    </row>
    <row r="334" spans="1:17" ht="25.5" x14ac:dyDescent="0.2">
      <c r="A334" s="85">
        <v>22</v>
      </c>
      <c r="B334" s="94" t="s">
        <v>20</v>
      </c>
      <c r="C334" s="47">
        <v>1548383.2</v>
      </c>
      <c r="D334" s="47"/>
      <c r="E334" s="47"/>
      <c r="F334" s="47">
        <v>850.76</v>
      </c>
      <c r="G334" s="47">
        <v>1548383.2</v>
      </c>
      <c r="H334" s="47"/>
      <c r="I334" s="47"/>
      <c r="J334" s="47"/>
      <c r="K334" s="47"/>
      <c r="L334" s="47"/>
      <c r="M334" s="47"/>
      <c r="N334" s="38"/>
      <c r="O334" s="38"/>
      <c r="P334" s="380"/>
      <c r="Q334" s="381"/>
    </row>
    <row r="335" spans="1:17" s="131" customFormat="1" ht="25.5" x14ac:dyDescent="0.2">
      <c r="A335" s="85">
        <v>23</v>
      </c>
      <c r="B335" s="94" t="s">
        <v>21</v>
      </c>
      <c r="C335" s="47">
        <v>947055.2</v>
      </c>
      <c r="D335" s="47"/>
      <c r="E335" s="47"/>
      <c r="F335" s="47">
        <v>520.36</v>
      </c>
      <c r="G335" s="47">
        <v>947055.2</v>
      </c>
      <c r="H335" s="47"/>
      <c r="I335" s="47"/>
      <c r="J335" s="47"/>
      <c r="K335" s="47"/>
      <c r="L335" s="47"/>
      <c r="M335" s="47"/>
      <c r="N335" s="38"/>
      <c r="O335" s="38"/>
      <c r="P335" s="380"/>
      <c r="Q335" s="381"/>
    </row>
    <row r="336" spans="1:17" s="131" customFormat="1" ht="25.5" x14ac:dyDescent="0.2">
      <c r="A336" s="85">
        <v>24</v>
      </c>
      <c r="B336" s="94" t="s">
        <v>460</v>
      </c>
      <c r="C336" s="47">
        <v>2535000</v>
      </c>
      <c r="D336" s="47"/>
      <c r="E336" s="47"/>
      <c r="F336" s="47">
        <v>750</v>
      </c>
      <c r="G336" s="47">
        <v>2535000</v>
      </c>
      <c r="H336" s="47"/>
      <c r="I336" s="47"/>
      <c r="J336" s="47"/>
      <c r="K336" s="47"/>
      <c r="L336" s="47"/>
      <c r="M336" s="47"/>
      <c r="N336" s="38"/>
      <c r="O336" s="38"/>
      <c r="P336" s="380"/>
      <c r="Q336" s="381"/>
    </row>
    <row r="337" spans="1:17" x14ac:dyDescent="0.2">
      <c r="A337" s="129"/>
      <c r="B337" s="59" t="s">
        <v>526</v>
      </c>
      <c r="C337" s="39">
        <f>SUM(C334:C336)</f>
        <v>5030438.4000000004</v>
      </c>
      <c r="D337" s="39"/>
      <c r="E337" s="39"/>
      <c r="F337" s="39">
        <f>SUM(F334:F336)</f>
        <v>2121.12</v>
      </c>
      <c r="G337" s="39">
        <f>SUM(G334:G336)</f>
        <v>5030438.4000000004</v>
      </c>
      <c r="H337" s="39"/>
      <c r="I337" s="39"/>
      <c r="J337" s="39"/>
      <c r="K337" s="39"/>
      <c r="L337" s="39"/>
      <c r="M337" s="39"/>
      <c r="N337" s="38"/>
      <c r="O337" s="38"/>
      <c r="P337" s="380"/>
      <c r="Q337" s="381"/>
    </row>
    <row r="338" spans="1:17" x14ac:dyDescent="0.2">
      <c r="A338" s="382" t="s">
        <v>537</v>
      </c>
      <c r="B338" s="383"/>
      <c r="C338" s="383"/>
      <c r="D338" s="383"/>
      <c r="E338" s="383"/>
      <c r="F338" s="383"/>
      <c r="G338" s="383"/>
      <c r="H338" s="383"/>
      <c r="I338" s="383"/>
      <c r="J338" s="383"/>
      <c r="K338" s="383"/>
      <c r="L338" s="383"/>
      <c r="M338" s="383"/>
      <c r="N338" s="383"/>
      <c r="O338" s="383"/>
      <c r="P338" s="383"/>
      <c r="Q338" s="384"/>
    </row>
    <row r="339" spans="1:17" ht="25.5" x14ac:dyDescent="0.2">
      <c r="A339" s="85">
        <v>25</v>
      </c>
      <c r="B339" s="94" t="s">
        <v>22</v>
      </c>
      <c r="C339" s="47">
        <v>1466814</v>
      </c>
      <c r="D339" s="47">
        <v>293954</v>
      </c>
      <c r="E339" s="47"/>
      <c r="F339" s="47">
        <v>347</v>
      </c>
      <c r="G339" s="47">
        <v>1172860</v>
      </c>
      <c r="H339" s="39"/>
      <c r="I339" s="39"/>
      <c r="J339" s="39"/>
      <c r="K339" s="39"/>
      <c r="L339" s="39"/>
      <c r="M339" s="39"/>
      <c r="N339" s="38"/>
      <c r="O339" s="38"/>
      <c r="P339" s="380"/>
      <c r="Q339" s="381"/>
    </row>
    <row r="340" spans="1:17" ht="14.25" customHeight="1" x14ac:dyDescent="0.2">
      <c r="A340" s="129"/>
      <c r="B340" s="59" t="s">
        <v>526</v>
      </c>
      <c r="C340" s="39">
        <f>SUM(C339:C339)</f>
        <v>1466814</v>
      </c>
      <c r="D340" s="39">
        <f>SUM(D339:D339)</f>
        <v>293954</v>
      </c>
      <c r="E340" s="39"/>
      <c r="F340" s="39">
        <f>SUM(F339:F339)</f>
        <v>347</v>
      </c>
      <c r="G340" s="39">
        <f>SUM(G339:G339)</f>
        <v>1172860</v>
      </c>
      <c r="H340" s="39"/>
      <c r="I340" s="39"/>
      <c r="J340" s="39"/>
      <c r="K340" s="39"/>
      <c r="L340" s="39"/>
      <c r="M340" s="39"/>
      <c r="N340" s="38"/>
      <c r="O340" s="38"/>
      <c r="P340" s="380"/>
      <c r="Q340" s="381"/>
    </row>
    <row r="341" spans="1:17" ht="13.5" customHeight="1" x14ac:dyDescent="0.2">
      <c r="A341" s="382" t="s">
        <v>644</v>
      </c>
      <c r="B341" s="383"/>
      <c r="C341" s="383"/>
      <c r="D341" s="383"/>
      <c r="E341" s="383"/>
      <c r="F341" s="383"/>
      <c r="G341" s="383"/>
      <c r="H341" s="383"/>
      <c r="I341" s="383"/>
      <c r="J341" s="383"/>
      <c r="K341" s="383"/>
      <c r="L341" s="383"/>
      <c r="M341" s="383"/>
      <c r="N341" s="383"/>
      <c r="O341" s="383"/>
      <c r="P341" s="383"/>
      <c r="Q341" s="384"/>
    </row>
    <row r="342" spans="1:17" ht="25.5" x14ac:dyDescent="0.2">
      <c r="A342" s="85">
        <v>26</v>
      </c>
      <c r="B342" s="94" t="s">
        <v>713</v>
      </c>
      <c r="C342" s="47">
        <f>D342+E342+G342</f>
        <v>2403856</v>
      </c>
      <c r="D342" s="47"/>
      <c r="E342" s="47"/>
      <c r="F342" s="47">
        <v>711.2</v>
      </c>
      <c r="G342" s="47">
        <v>2403856</v>
      </c>
      <c r="H342" s="47"/>
      <c r="I342" s="47"/>
      <c r="J342" s="47"/>
      <c r="K342" s="47"/>
      <c r="L342" s="47"/>
      <c r="M342" s="47"/>
      <c r="N342" s="48"/>
      <c r="O342" s="48"/>
      <c r="P342" s="380"/>
      <c r="Q342" s="381"/>
    </row>
    <row r="343" spans="1:17" ht="25.5" x14ac:dyDescent="0.2">
      <c r="A343" s="85">
        <v>27</v>
      </c>
      <c r="B343" s="94" t="s">
        <v>714</v>
      </c>
      <c r="C343" s="47">
        <f>D343+E343+G343</f>
        <v>159840</v>
      </c>
      <c r="D343" s="47">
        <v>159840</v>
      </c>
      <c r="E343" s="47"/>
      <c r="F343" s="47"/>
      <c r="G343" s="47"/>
      <c r="H343" s="47"/>
      <c r="I343" s="47"/>
      <c r="J343" s="47"/>
      <c r="K343" s="47"/>
      <c r="L343" s="47"/>
      <c r="M343" s="47"/>
      <c r="N343" s="48"/>
      <c r="O343" s="48"/>
      <c r="P343" s="380"/>
      <c r="Q343" s="381"/>
    </row>
    <row r="344" spans="1:17" ht="28.5" customHeight="1" x14ac:dyDescent="0.2">
      <c r="A344" s="85">
        <v>28</v>
      </c>
      <c r="B344" s="232" t="s">
        <v>715</v>
      </c>
      <c r="C344" s="47">
        <f>D344+E344+G344</f>
        <v>3799360</v>
      </c>
      <c r="D344" s="47">
        <v>3799360</v>
      </c>
      <c r="E344" s="47"/>
      <c r="F344" s="47"/>
      <c r="G344" s="47"/>
      <c r="H344" s="47"/>
      <c r="I344" s="47"/>
      <c r="J344" s="47"/>
      <c r="K344" s="47"/>
      <c r="L344" s="47"/>
      <c r="M344" s="47"/>
      <c r="N344" s="48"/>
      <c r="O344" s="48"/>
      <c r="P344" s="380"/>
      <c r="Q344" s="381"/>
    </row>
    <row r="345" spans="1:17" ht="26.25" customHeight="1" x14ac:dyDescent="0.2">
      <c r="A345" s="85">
        <v>29</v>
      </c>
      <c r="B345" s="232" t="s">
        <v>716</v>
      </c>
      <c r="C345" s="47">
        <f>D345+E345+G345</f>
        <v>2343724</v>
      </c>
      <c r="D345" s="47">
        <v>2343724</v>
      </c>
      <c r="E345" s="47"/>
      <c r="F345" s="47"/>
      <c r="G345" s="47"/>
      <c r="H345" s="47"/>
      <c r="I345" s="47"/>
      <c r="J345" s="47"/>
      <c r="K345" s="47"/>
      <c r="L345" s="47"/>
      <c r="M345" s="47"/>
      <c r="N345" s="48"/>
      <c r="O345" s="48"/>
      <c r="P345" s="380"/>
      <c r="Q345" s="381"/>
    </row>
    <row r="346" spans="1:17" ht="38.25" x14ac:dyDescent="0.2">
      <c r="A346" s="85">
        <v>30</v>
      </c>
      <c r="B346" s="232" t="s">
        <v>717</v>
      </c>
      <c r="C346" s="47">
        <v>2591784</v>
      </c>
      <c r="D346" s="47"/>
      <c r="E346" s="47"/>
      <c r="F346" s="47">
        <v>766.8</v>
      </c>
      <c r="G346" s="47">
        <v>2591784</v>
      </c>
      <c r="H346" s="47"/>
      <c r="I346" s="47"/>
      <c r="J346" s="47"/>
      <c r="K346" s="47"/>
      <c r="L346" s="47"/>
      <c r="M346" s="47"/>
      <c r="N346" s="48"/>
      <c r="O346" s="48"/>
      <c r="P346" s="380"/>
      <c r="Q346" s="381"/>
    </row>
    <row r="347" spans="1:17" x14ac:dyDescent="0.2">
      <c r="A347" s="85">
        <v>31</v>
      </c>
      <c r="B347" s="232" t="s">
        <v>718</v>
      </c>
      <c r="C347" s="47">
        <f>D347+E347+G347</f>
        <v>145003</v>
      </c>
      <c r="D347" s="47">
        <v>145003</v>
      </c>
      <c r="E347" s="47"/>
      <c r="F347" s="47"/>
      <c r="G347" s="47"/>
      <c r="H347" s="47"/>
      <c r="I347" s="47"/>
      <c r="J347" s="47"/>
      <c r="K347" s="47"/>
      <c r="L347" s="47"/>
      <c r="M347" s="47"/>
      <c r="N347" s="48"/>
      <c r="O347" s="48"/>
      <c r="P347" s="380"/>
      <c r="Q347" s="381"/>
    </row>
    <row r="348" spans="1:17" x14ac:dyDescent="0.2">
      <c r="A348" s="129"/>
      <c r="B348" s="59" t="s">
        <v>526</v>
      </c>
      <c r="C348" s="39">
        <f>SUM(C342:C347)</f>
        <v>11443567</v>
      </c>
      <c r="D348" s="39">
        <f>SUM(D342:D347)</f>
        <v>6447927</v>
      </c>
      <c r="E348" s="39"/>
      <c r="F348" s="39">
        <f>SUM(F342:F347)</f>
        <v>1478</v>
      </c>
      <c r="G348" s="39">
        <f>SUM(G342:G347)</f>
        <v>4995640</v>
      </c>
      <c r="H348" s="39"/>
      <c r="I348" s="39"/>
      <c r="J348" s="39"/>
      <c r="K348" s="39"/>
      <c r="L348" s="39"/>
      <c r="M348" s="39"/>
      <c r="N348" s="38"/>
      <c r="O348" s="48"/>
      <c r="P348" s="380"/>
      <c r="Q348" s="381"/>
    </row>
    <row r="349" spans="1:17" x14ac:dyDescent="0.2">
      <c r="A349" s="382" t="s">
        <v>645</v>
      </c>
      <c r="B349" s="383"/>
      <c r="C349" s="383"/>
      <c r="D349" s="383"/>
      <c r="E349" s="383"/>
      <c r="F349" s="383"/>
      <c r="G349" s="383"/>
      <c r="H349" s="383"/>
      <c r="I349" s="383"/>
      <c r="J349" s="383"/>
      <c r="K349" s="383"/>
      <c r="L349" s="383"/>
      <c r="M349" s="383"/>
      <c r="N349" s="383"/>
      <c r="O349" s="383"/>
      <c r="P349" s="383"/>
      <c r="Q349" s="384"/>
    </row>
    <row r="350" spans="1:17" ht="25.5" x14ac:dyDescent="0.2">
      <c r="A350" s="85">
        <v>32</v>
      </c>
      <c r="B350" s="94" t="s">
        <v>915</v>
      </c>
      <c r="C350" s="47">
        <f>D350+E350+G350</f>
        <v>1587442</v>
      </c>
      <c r="D350" s="47">
        <v>1143712</v>
      </c>
      <c r="E350" s="38">
        <v>443730</v>
      </c>
      <c r="F350" s="4"/>
      <c r="G350" s="4"/>
      <c r="H350" s="48"/>
      <c r="I350" s="48"/>
      <c r="J350" s="48"/>
      <c r="K350" s="48"/>
      <c r="L350" s="48"/>
      <c r="M350" s="48"/>
      <c r="N350" s="48"/>
      <c r="O350" s="48"/>
      <c r="P350" s="380"/>
      <c r="Q350" s="381"/>
    </row>
    <row r="351" spans="1:17" ht="25.5" x14ac:dyDescent="0.2">
      <c r="A351" s="85">
        <v>33</v>
      </c>
      <c r="B351" s="94" t="s">
        <v>916</v>
      </c>
      <c r="C351" s="47">
        <f>D351+E351+G351</f>
        <v>790004</v>
      </c>
      <c r="D351" s="47">
        <v>790004</v>
      </c>
      <c r="E351" s="38"/>
      <c r="F351" s="38"/>
      <c r="G351" s="38"/>
      <c r="H351" s="48"/>
      <c r="I351" s="48"/>
      <c r="J351" s="48"/>
      <c r="K351" s="48"/>
      <c r="L351" s="48"/>
      <c r="M351" s="48"/>
      <c r="N351" s="48"/>
      <c r="O351" s="48"/>
      <c r="P351" s="380"/>
      <c r="Q351" s="381"/>
    </row>
    <row r="352" spans="1:17" ht="25.5" x14ac:dyDescent="0.2">
      <c r="A352" s="85">
        <v>34</v>
      </c>
      <c r="B352" s="232" t="s">
        <v>468</v>
      </c>
      <c r="C352" s="47">
        <f>D352+E352+G352</f>
        <v>384562</v>
      </c>
      <c r="D352" s="47">
        <v>384562</v>
      </c>
      <c r="E352" s="38"/>
      <c r="F352" s="38"/>
      <c r="G352" s="4"/>
      <c r="H352" s="48"/>
      <c r="I352" s="39"/>
      <c r="J352" s="48"/>
      <c r="K352" s="48"/>
      <c r="L352" s="48"/>
      <c r="M352" s="48"/>
      <c r="N352" s="48"/>
      <c r="O352" s="48"/>
      <c r="P352" s="380"/>
      <c r="Q352" s="381"/>
    </row>
    <row r="353" spans="1:17" ht="25.5" x14ac:dyDescent="0.2">
      <c r="A353" s="85">
        <v>35</v>
      </c>
      <c r="B353" s="232" t="s">
        <v>917</v>
      </c>
      <c r="C353" s="47">
        <f>D353+E353+G353</f>
        <v>1805745</v>
      </c>
      <c r="D353" s="47">
        <v>1362015</v>
      </c>
      <c r="E353" s="38">
        <v>443730</v>
      </c>
      <c r="F353" s="38"/>
      <c r="G353" s="4"/>
      <c r="H353" s="48"/>
      <c r="I353" s="48"/>
      <c r="J353" s="48"/>
      <c r="K353" s="48"/>
      <c r="L353" s="48"/>
      <c r="M353" s="48"/>
      <c r="N353" s="48"/>
      <c r="O353" s="48"/>
      <c r="P353" s="380"/>
      <c r="Q353" s="381"/>
    </row>
    <row r="354" spans="1:17" ht="25.5" x14ac:dyDescent="0.2">
      <c r="A354" s="85">
        <v>36</v>
      </c>
      <c r="B354" s="232" t="s">
        <v>23</v>
      </c>
      <c r="C354" s="47">
        <f>D354+E354+G354</f>
        <v>792794</v>
      </c>
      <c r="D354" s="47">
        <v>792794</v>
      </c>
      <c r="E354" s="4"/>
      <c r="F354" s="38"/>
      <c r="G354" s="4"/>
      <c r="H354" s="48"/>
      <c r="I354" s="48"/>
      <c r="J354" s="47"/>
      <c r="K354" s="48"/>
      <c r="L354" s="48"/>
      <c r="M354" s="48"/>
      <c r="N354" s="48"/>
      <c r="O354" s="48"/>
      <c r="P354" s="380"/>
      <c r="Q354" s="381"/>
    </row>
    <row r="355" spans="1:17" x14ac:dyDescent="0.2">
      <c r="A355" s="129"/>
      <c r="B355" s="59" t="s">
        <v>526</v>
      </c>
      <c r="C355" s="39">
        <f>SUM(C350:C354)</f>
        <v>5360547</v>
      </c>
      <c r="D355" s="39">
        <f>SUM(D350:D354)</f>
        <v>4473087</v>
      </c>
      <c r="E355" s="39">
        <f>SUM(E350:E354)</f>
        <v>887460</v>
      </c>
      <c r="F355" s="39"/>
      <c r="G355" s="39"/>
      <c r="H355" s="38"/>
      <c r="I355" s="38"/>
      <c r="J355" s="38"/>
      <c r="K355" s="38"/>
      <c r="L355" s="38"/>
      <c r="M355" s="38"/>
      <c r="N355" s="38"/>
      <c r="O355" s="48"/>
      <c r="P355" s="380"/>
      <c r="Q355" s="381"/>
    </row>
    <row r="356" spans="1:17" ht="14.25" customHeight="1" x14ac:dyDescent="0.2">
      <c r="A356" s="382" t="s">
        <v>647</v>
      </c>
      <c r="B356" s="383"/>
      <c r="C356" s="383"/>
      <c r="D356" s="383"/>
      <c r="E356" s="383"/>
      <c r="F356" s="383"/>
      <c r="G356" s="383"/>
      <c r="H356" s="383"/>
      <c r="I356" s="383"/>
      <c r="J356" s="383"/>
      <c r="K356" s="383"/>
      <c r="L356" s="383"/>
      <c r="M356" s="383"/>
      <c r="N356" s="383"/>
      <c r="O356" s="383"/>
      <c r="P356" s="383"/>
      <c r="Q356" s="384"/>
    </row>
    <row r="357" spans="1:17" ht="25.5" x14ac:dyDescent="0.2">
      <c r="A357" s="238">
        <v>37</v>
      </c>
      <c r="B357" s="232" t="s">
        <v>442</v>
      </c>
      <c r="C357" s="47">
        <f>D357+E357+G357+I357+K357+M357</f>
        <v>2108801.6</v>
      </c>
      <c r="D357" s="47"/>
      <c r="E357" s="47"/>
      <c r="F357" s="47">
        <v>432.8</v>
      </c>
      <c r="G357" s="47">
        <v>1462864</v>
      </c>
      <c r="H357" s="38"/>
      <c r="I357" s="38"/>
      <c r="J357" s="38"/>
      <c r="K357" s="38"/>
      <c r="L357" s="47">
        <v>470.8</v>
      </c>
      <c r="M357" s="47">
        <v>645937.6</v>
      </c>
      <c r="N357" s="50"/>
      <c r="O357" s="50"/>
      <c r="P357" s="380"/>
      <c r="Q357" s="381"/>
    </row>
    <row r="358" spans="1:17" ht="25.5" x14ac:dyDescent="0.2">
      <c r="A358" s="85">
        <v>38</v>
      </c>
      <c r="B358" s="232" t="s">
        <v>700</v>
      </c>
      <c r="C358" s="47">
        <f>D358+E358+G358+I358+K358+M358</f>
        <v>3183960</v>
      </c>
      <c r="D358" s="47"/>
      <c r="E358" s="47"/>
      <c r="F358" s="47">
        <v>942</v>
      </c>
      <c r="G358" s="47">
        <v>3183960</v>
      </c>
      <c r="H358" s="38"/>
      <c r="I358" s="38"/>
      <c r="J358" s="38"/>
      <c r="K358" s="38"/>
      <c r="L358" s="38"/>
      <c r="M358" s="38"/>
      <c r="N358" s="50"/>
      <c r="O358" s="50"/>
      <c r="P358" s="380"/>
      <c r="Q358" s="381"/>
    </row>
    <row r="359" spans="1:17" x14ac:dyDescent="0.2">
      <c r="A359" s="129"/>
      <c r="B359" s="59" t="s">
        <v>526</v>
      </c>
      <c r="C359" s="39">
        <f>SUM(C357:C358)</f>
        <v>5292761.5999999996</v>
      </c>
      <c r="D359" s="39"/>
      <c r="E359" s="39"/>
      <c r="F359" s="39">
        <f>SUM(F357:F358)</f>
        <v>1374.8</v>
      </c>
      <c r="G359" s="39">
        <f>SUM(G357:G358)</f>
        <v>4646824</v>
      </c>
      <c r="H359" s="39"/>
      <c r="I359" s="39"/>
      <c r="J359" s="39"/>
      <c r="K359" s="39"/>
      <c r="L359" s="39">
        <f>SUM(L357:L358)</f>
        <v>470.8</v>
      </c>
      <c r="M359" s="39">
        <f>SUM(M357:M358)</f>
        <v>645937.6</v>
      </c>
      <c r="N359" s="50"/>
      <c r="O359" s="50"/>
      <c r="P359" s="380"/>
      <c r="Q359" s="381"/>
    </row>
    <row r="360" spans="1:17" ht="15" customHeight="1" x14ac:dyDescent="0.2">
      <c r="A360" s="382" t="s">
        <v>521</v>
      </c>
      <c r="B360" s="383"/>
      <c r="C360" s="383"/>
      <c r="D360" s="383"/>
      <c r="E360" s="383"/>
      <c r="F360" s="383"/>
      <c r="G360" s="383"/>
      <c r="H360" s="383"/>
      <c r="I360" s="383"/>
      <c r="J360" s="383"/>
      <c r="K360" s="383"/>
      <c r="L360" s="383"/>
      <c r="M360" s="383"/>
      <c r="N360" s="383"/>
      <c r="O360" s="383"/>
      <c r="P360" s="383"/>
      <c r="Q360" s="384"/>
    </row>
    <row r="361" spans="1:17" ht="25.5" x14ac:dyDescent="0.2">
      <c r="A361" s="85">
        <v>39</v>
      </c>
      <c r="B361" s="94" t="s">
        <v>910</v>
      </c>
      <c r="C361" s="47">
        <f>D361+E361</f>
        <v>2090083.8</v>
      </c>
      <c r="D361" s="47">
        <v>2044173.8</v>
      </c>
      <c r="E361" s="47">
        <v>45910</v>
      </c>
      <c r="F361" s="47"/>
      <c r="G361" s="47"/>
      <c r="H361" s="48"/>
      <c r="I361" s="48"/>
      <c r="J361" s="48"/>
      <c r="K361" s="48"/>
      <c r="L361" s="48"/>
      <c r="M361" s="48"/>
      <c r="N361" s="48"/>
      <c r="O361" s="48"/>
      <c r="P361" s="380"/>
      <c r="Q361" s="381"/>
    </row>
    <row r="362" spans="1:17" s="131" customFormat="1" ht="25.5" x14ac:dyDescent="0.2">
      <c r="A362" s="85">
        <v>40</v>
      </c>
      <c r="B362" s="94" t="s">
        <v>911</v>
      </c>
      <c r="C362" s="47">
        <f>D362+E362</f>
        <v>2736393.7</v>
      </c>
      <c r="D362" s="47">
        <v>2246753.7000000002</v>
      </c>
      <c r="E362" s="47">
        <v>489640</v>
      </c>
      <c r="F362" s="47"/>
      <c r="G362" s="47"/>
      <c r="H362" s="47"/>
      <c r="I362" s="47"/>
      <c r="J362" s="47"/>
      <c r="K362" s="47"/>
      <c r="L362" s="47"/>
      <c r="M362" s="47"/>
      <c r="N362" s="48"/>
      <c r="O362" s="48"/>
      <c r="P362" s="381"/>
      <c r="Q362" s="392"/>
    </row>
    <row r="363" spans="1:17" s="132" customFormat="1" x14ac:dyDescent="0.2">
      <c r="A363" s="129"/>
      <c r="B363" s="59" t="s">
        <v>526</v>
      </c>
      <c r="C363" s="39">
        <f>SUM(C361:C362)</f>
        <v>4826477.5</v>
      </c>
      <c r="D363" s="39">
        <f>SUM(D361:D362)</f>
        <v>4290927.5</v>
      </c>
      <c r="E363" s="39">
        <f>SUM(E361:E362)</f>
        <v>535550</v>
      </c>
      <c r="F363" s="63"/>
      <c r="G363" s="63"/>
      <c r="H363" s="63"/>
      <c r="I363" s="63"/>
      <c r="J363" s="63"/>
      <c r="K363" s="63"/>
      <c r="L363" s="63"/>
      <c r="M363" s="63"/>
      <c r="N363" s="50"/>
      <c r="O363" s="48"/>
      <c r="P363" s="380"/>
      <c r="Q363" s="381"/>
    </row>
    <row r="364" spans="1:17" s="132" customFormat="1" ht="14.25" customHeight="1" x14ac:dyDescent="0.2">
      <c r="A364" s="382" t="s">
        <v>528</v>
      </c>
      <c r="B364" s="383"/>
      <c r="C364" s="383"/>
      <c r="D364" s="383"/>
      <c r="E364" s="383"/>
      <c r="F364" s="383"/>
      <c r="G364" s="383"/>
      <c r="H364" s="383"/>
      <c r="I364" s="383"/>
      <c r="J364" s="383"/>
      <c r="K364" s="383"/>
      <c r="L364" s="383"/>
      <c r="M364" s="383"/>
      <c r="N364" s="383"/>
      <c r="O364" s="383"/>
      <c r="P364" s="383"/>
      <c r="Q364" s="384"/>
    </row>
    <row r="365" spans="1:17" s="132" customFormat="1" ht="25.5" x14ac:dyDescent="0.2">
      <c r="A365" s="85">
        <v>41</v>
      </c>
      <c r="B365" s="94" t="s">
        <v>338</v>
      </c>
      <c r="C365" s="47">
        <f>D365+E365+G365+I365+K365</f>
        <v>723962</v>
      </c>
      <c r="D365" s="47"/>
      <c r="E365" s="47"/>
      <c r="F365" s="47">
        <v>214.19</v>
      </c>
      <c r="G365" s="47">
        <v>723962</v>
      </c>
      <c r="H365" s="38"/>
      <c r="I365" s="38"/>
      <c r="J365" s="38"/>
      <c r="K365" s="38"/>
      <c r="L365" s="38"/>
      <c r="M365" s="38"/>
      <c r="N365" s="38"/>
      <c r="O365" s="38"/>
      <c r="P365" s="380"/>
      <c r="Q365" s="381"/>
    </row>
    <row r="366" spans="1:17" s="132" customFormat="1" ht="25.5" x14ac:dyDescent="0.2">
      <c r="A366" s="85">
        <v>42</v>
      </c>
      <c r="B366" s="94" t="s">
        <v>339</v>
      </c>
      <c r="C366" s="47">
        <f t="shared" ref="C366:C380" si="14">D366+E366+G366+I366+K366</f>
        <v>584199</v>
      </c>
      <c r="D366" s="47"/>
      <c r="E366" s="47"/>
      <c r="F366" s="47">
        <v>172.84</v>
      </c>
      <c r="G366" s="47">
        <v>584199</v>
      </c>
      <c r="H366" s="38"/>
      <c r="I366" s="38"/>
      <c r="J366" s="38"/>
      <c r="K366" s="38"/>
      <c r="L366" s="38"/>
      <c r="M366" s="38"/>
      <c r="N366" s="38"/>
      <c r="O366" s="38"/>
      <c r="P366" s="380"/>
      <c r="Q366" s="381"/>
    </row>
    <row r="367" spans="1:17" s="132" customFormat="1" ht="25.5" x14ac:dyDescent="0.2">
      <c r="A367" s="85">
        <v>43</v>
      </c>
      <c r="B367" s="94" t="s">
        <v>340</v>
      </c>
      <c r="C367" s="47">
        <f t="shared" si="14"/>
        <v>128092</v>
      </c>
      <c r="D367" s="47">
        <v>128092</v>
      </c>
      <c r="E367" s="47"/>
      <c r="F367" s="47"/>
      <c r="G367" s="47"/>
      <c r="H367" s="38"/>
      <c r="I367" s="38"/>
      <c r="J367" s="38"/>
      <c r="K367" s="38"/>
      <c r="L367" s="38"/>
      <c r="M367" s="38"/>
      <c r="N367" s="38"/>
      <c r="O367" s="38"/>
      <c r="P367" s="380"/>
      <c r="Q367" s="381"/>
    </row>
    <row r="368" spans="1:17" s="132" customFormat="1" ht="25.5" x14ac:dyDescent="0.2">
      <c r="A368" s="85">
        <v>44</v>
      </c>
      <c r="B368" s="94" t="s">
        <v>341</v>
      </c>
      <c r="C368" s="47">
        <f t="shared" si="14"/>
        <v>1061249</v>
      </c>
      <c r="D368" s="47">
        <v>1015339</v>
      </c>
      <c r="E368" s="47">
        <v>45910</v>
      </c>
      <c r="F368" s="47"/>
      <c r="G368" s="47"/>
      <c r="H368" s="38"/>
      <c r="I368" s="38"/>
      <c r="J368" s="38"/>
      <c r="K368" s="38"/>
      <c r="L368" s="38"/>
      <c r="M368" s="38"/>
      <c r="N368" s="38"/>
      <c r="O368" s="38"/>
      <c r="P368" s="380"/>
      <c r="Q368" s="381"/>
    </row>
    <row r="369" spans="1:17" s="132" customFormat="1" ht="25.5" x14ac:dyDescent="0.2">
      <c r="A369" s="85">
        <v>45</v>
      </c>
      <c r="B369" s="94" t="s">
        <v>342</v>
      </c>
      <c r="C369" s="47">
        <f t="shared" si="14"/>
        <v>2805370</v>
      </c>
      <c r="D369" s="47">
        <v>1149170</v>
      </c>
      <c r="E369" s="47"/>
      <c r="F369" s="47">
        <v>910</v>
      </c>
      <c r="G369" s="47">
        <v>1656200</v>
      </c>
      <c r="H369" s="38"/>
      <c r="I369" s="38"/>
      <c r="J369" s="38"/>
      <c r="K369" s="38"/>
      <c r="L369" s="38"/>
      <c r="M369" s="38"/>
      <c r="N369" s="38"/>
      <c r="O369" s="38"/>
      <c r="P369" s="380"/>
      <c r="Q369" s="381"/>
    </row>
    <row r="370" spans="1:17" s="132" customFormat="1" ht="25.5" x14ac:dyDescent="0.2">
      <c r="A370" s="85">
        <v>46</v>
      </c>
      <c r="B370" s="94" t="s">
        <v>343</v>
      </c>
      <c r="C370" s="47">
        <f t="shared" si="14"/>
        <v>1376400</v>
      </c>
      <c r="D370" s="47">
        <v>1376400</v>
      </c>
      <c r="E370" s="47"/>
      <c r="F370" s="47"/>
      <c r="G370" s="47"/>
      <c r="H370" s="38"/>
      <c r="I370" s="38"/>
      <c r="J370" s="38"/>
      <c r="K370" s="38"/>
      <c r="L370" s="38"/>
      <c r="M370" s="38"/>
      <c r="N370" s="38"/>
      <c r="O370" s="38"/>
      <c r="P370" s="380"/>
      <c r="Q370" s="381"/>
    </row>
    <row r="371" spans="1:17" s="132" customFormat="1" ht="25.5" x14ac:dyDescent="0.2">
      <c r="A371" s="85">
        <v>47</v>
      </c>
      <c r="B371" s="94" t="s">
        <v>344</v>
      </c>
      <c r="C371" s="47">
        <f t="shared" si="14"/>
        <v>811518</v>
      </c>
      <c r="D371" s="47">
        <v>811518</v>
      </c>
      <c r="E371" s="47"/>
      <c r="F371" s="47"/>
      <c r="G371" s="47"/>
      <c r="H371" s="38"/>
      <c r="I371" s="38"/>
      <c r="J371" s="38"/>
      <c r="K371" s="38"/>
      <c r="L371" s="38"/>
      <c r="M371" s="38"/>
      <c r="N371" s="38"/>
      <c r="O371" s="38"/>
      <c r="P371" s="380"/>
      <c r="Q371" s="381"/>
    </row>
    <row r="372" spans="1:17" s="132" customFormat="1" ht="25.5" x14ac:dyDescent="0.2">
      <c r="A372" s="85">
        <v>48</v>
      </c>
      <c r="B372" s="94" t="s">
        <v>329</v>
      </c>
      <c r="C372" s="47">
        <f t="shared" si="14"/>
        <v>518568</v>
      </c>
      <c r="D372" s="47">
        <v>518568</v>
      </c>
      <c r="E372" s="47"/>
      <c r="F372" s="47"/>
      <c r="G372" s="47"/>
      <c r="H372" s="38"/>
      <c r="I372" s="38"/>
      <c r="J372" s="38"/>
      <c r="K372" s="38"/>
      <c r="L372" s="38"/>
      <c r="M372" s="38"/>
      <c r="N372" s="38"/>
      <c r="O372" s="38"/>
      <c r="P372" s="380"/>
      <c r="Q372" s="381"/>
    </row>
    <row r="373" spans="1:17" s="132" customFormat="1" ht="25.5" x14ac:dyDescent="0.2">
      <c r="A373" s="85">
        <v>49</v>
      </c>
      <c r="B373" s="94" t="s">
        <v>345</v>
      </c>
      <c r="C373" s="47">
        <f t="shared" si="14"/>
        <v>745909</v>
      </c>
      <c r="D373" s="47"/>
      <c r="E373" s="47"/>
      <c r="F373" s="47">
        <v>409.84</v>
      </c>
      <c r="G373" s="47">
        <v>745909</v>
      </c>
      <c r="H373" s="38"/>
      <c r="I373" s="38"/>
      <c r="J373" s="38"/>
      <c r="K373" s="38"/>
      <c r="L373" s="38"/>
      <c r="M373" s="38"/>
      <c r="N373" s="38"/>
      <c r="O373" s="38"/>
      <c r="P373" s="380"/>
      <c r="Q373" s="381"/>
    </row>
    <row r="374" spans="1:17" s="132" customFormat="1" ht="25.5" x14ac:dyDescent="0.2">
      <c r="A374" s="85">
        <v>50</v>
      </c>
      <c r="B374" s="94" t="s">
        <v>346</v>
      </c>
      <c r="C374" s="47">
        <f t="shared" si="14"/>
        <v>2575616</v>
      </c>
      <c r="D374" s="47">
        <v>387066</v>
      </c>
      <c r="E374" s="47"/>
      <c r="F374" s="47">
        <v>647.5</v>
      </c>
      <c r="G374" s="47">
        <v>2188550</v>
      </c>
      <c r="H374" s="38"/>
      <c r="I374" s="38"/>
      <c r="J374" s="38"/>
      <c r="K374" s="38"/>
      <c r="L374" s="38"/>
      <c r="M374" s="38"/>
      <c r="N374" s="38"/>
      <c r="O374" s="38"/>
      <c r="P374" s="380"/>
      <c r="Q374" s="381"/>
    </row>
    <row r="375" spans="1:17" s="132" customFormat="1" ht="25.5" x14ac:dyDescent="0.2">
      <c r="A375" s="85">
        <v>51</v>
      </c>
      <c r="B375" s="94" t="s">
        <v>347</v>
      </c>
      <c r="C375" s="47">
        <f t="shared" si="14"/>
        <v>745909</v>
      </c>
      <c r="D375" s="47"/>
      <c r="E375" s="47"/>
      <c r="F375" s="47">
        <v>409.84</v>
      </c>
      <c r="G375" s="47">
        <v>745909</v>
      </c>
      <c r="H375" s="38"/>
      <c r="I375" s="38"/>
      <c r="J375" s="38"/>
      <c r="K375" s="38"/>
      <c r="L375" s="38"/>
      <c r="M375" s="38"/>
      <c r="N375" s="38"/>
      <c r="O375" s="38"/>
      <c r="P375" s="380"/>
      <c r="Q375" s="381"/>
    </row>
    <row r="376" spans="1:17" s="132" customFormat="1" ht="25.5" x14ac:dyDescent="0.2">
      <c r="A376" s="85">
        <v>52</v>
      </c>
      <c r="B376" s="94" t="s">
        <v>348</v>
      </c>
      <c r="C376" s="47">
        <f t="shared" si="14"/>
        <v>588566</v>
      </c>
      <c r="D376" s="47">
        <v>588566</v>
      </c>
      <c r="E376" s="47"/>
      <c r="F376" s="47"/>
      <c r="G376" s="47"/>
      <c r="H376" s="38"/>
      <c r="I376" s="38"/>
      <c r="J376" s="38"/>
      <c r="K376" s="38"/>
      <c r="L376" s="38"/>
      <c r="M376" s="38"/>
      <c r="N376" s="38"/>
      <c r="O376" s="38"/>
      <c r="P376" s="380"/>
      <c r="Q376" s="381"/>
    </row>
    <row r="377" spans="1:17" s="132" customFormat="1" ht="25.5" x14ac:dyDescent="0.2">
      <c r="A377" s="85">
        <v>53</v>
      </c>
      <c r="B377" s="94" t="s">
        <v>349</v>
      </c>
      <c r="C377" s="47">
        <f t="shared" si="14"/>
        <v>1847180</v>
      </c>
      <c r="D377" s="47">
        <v>695374</v>
      </c>
      <c r="E377" s="47">
        <v>45910</v>
      </c>
      <c r="F377" s="47"/>
      <c r="G377" s="47"/>
      <c r="H377" s="38"/>
      <c r="I377" s="38"/>
      <c r="J377" s="38">
        <v>490</v>
      </c>
      <c r="K377" s="38">
        <v>1105896</v>
      </c>
      <c r="L377" s="38"/>
      <c r="M377" s="38"/>
      <c r="N377" s="38"/>
      <c r="O377" s="38"/>
      <c r="P377" s="380"/>
      <c r="Q377" s="381"/>
    </row>
    <row r="378" spans="1:17" s="132" customFormat="1" ht="25.5" x14ac:dyDescent="0.2">
      <c r="A378" s="85">
        <v>54</v>
      </c>
      <c r="B378" s="94" t="s">
        <v>350</v>
      </c>
      <c r="C378" s="47">
        <f t="shared" si="14"/>
        <v>522102</v>
      </c>
      <c r="D378" s="47">
        <v>522102</v>
      </c>
      <c r="E378" s="47"/>
      <c r="F378" s="47"/>
      <c r="G378" s="47"/>
      <c r="H378" s="38"/>
      <c r="I378" s="38"/>
      <c r="J378" s="38"/>
      <c r="K378" s="38"/>
      <c r="L378" s="38"/>
      <c r="M378" s="38"/>
      <c r="N378" s="38"/>
      <c r="O378" s="38"/>
      <c r="P378" s="380"/>
      <c r="Q378" s="381"/>
    </row>
    <row r="379" spans="1:17" s="132" customFormat="1" ht="25.5" x14ac:dyDescent="0.2">
      <c r="A379" s="85">
        <v>55</v>
      </c>
      <c r="B379" s="94" t="s">
        <v>351</v>
      </c>
      <c r="C379" s="47">
        <f t="shared" si="14"/>
        <v>433874</v>
      </c>
      <c r="D379" s="47">
        <v>387964</v>
      </c>
      <c r="E379" s="47">
        <v>45910</v>
      </c>
      <c r="F379" s="47"/>
      <c r="G379" s="47"/>
      <c r="H379" s="38"/>
      <c r="I379" s="38"/>
      <c r="J379" s="38"/>
      <c r="K379" s="38"/>
      <c r="L379" s="38"/>
      <c r="M379" s="38"/>
      <c r="N379" s="38"/>
      <c r="O379" s="38"/>
      <c r="P379" s="380"/>
      <c r="Q379" s="381"/>
    </row>
    <row r="380" spans="1:17" s="132" customFormat="1" ht="25.5" x14ac:dyDescent="0.2">
      <c r="A380" s="85">
        <v>56</v>
      </c>
      <c r="B380" s="94" t="s">
        <v>352</v>
      </c>
      <c r="C380" s="47">
        <f t="shared" si="14"/>
        <v>1293226</v>
      </c>
      <c r="D380" s="47">
        <v>112592</v>
      </c>
      <c r="E380" s="47"/>
      <c r="F380" s="47">
        <v>349.3</v>
      </c>
      <c r="G380" s="47">
        <v>1180634</v>
      </c>
      <c r="H380" s="38"/>
      <c r="I380" s="38"/>
      <c r="J380" s="38"/>
      <c r="K380" s="38"/>
      <c r="L380" s="38"/>
      <c r="M380" s="38"/>
      <c r="N380" s="38"/>
      <c r="O380" s="38"/>
      <c r="P380" s="380"/>
      <c r="Q380" s="381"/>
    </row>
    <row r="381" spans="1:17" s="132" customFormat="1" x14ac:dyDescent="0.2">
      <c r="A381" s="129"/>
      <c r="B381" s="59" t="s">
        <v>526</v>
      </c>
      <c r="C381" s="39">
        <f>SUM(C365:C380)</f>
        <v>16761740</v>
      </c>
      <c r="D381" s="39">
        <f>SUM(D365:D380)</f>
        <v>7692751</v>
      </c>
      <c r="E381" s="39">
        <f>SUM(E365:E380)</f>
        <v>137730</v>
      </c>
      <c r="F381" s="39">
        <f>SUM(F365:F380)</f>
        <v>3113.51</v>
      </c>
      <c r="G381" s="39">
        <f>SUM(G365:G380)</f>
        <v>7825363</v>
      </c>
      <c r="H381" s="39"/>
      <c r="I381" s="39"/>
      <c r="J381" s="39">
        <f>SUM(J365:J380)</f>
        <v>490</v>
      </c>
      <c r="K381" s="39">
        <f>SUM(K365:K380)</f>
        <v>1105896</v>
      </c>
      <c r="L381" s="38"/>
      <c r="M381" s="38"/>
      <c r="N381" s="38"/>
      <c r="O381" s="38"/>
      <c r="P381" s="380"/>
      <c r="Q381" s="381"/>
    </row>
    <row r="382" spans="1:17" s="132" customFormat="1" ht="14.25" customHeight="1" x14ac:dyDescent="0.2">
      <c r="A382" s="382" t="s">
        <v>661</v>
      </c>
      <c r="B382" s="383"/>
      <c r="C382" s="383"/>
      <c r="D382" s="383"/>
      <c r="E382" s="383"/>
      <c r="F382" s="383"/>
      <c r="G382" s="383"/>
      <c r="H382" s="383"/>
      <c r="I382" s="383"/>
      <c r="J382" s="383"/>
      <c r="K382" s="383"/>
      <c r="L382" s="383"/>
      <c r="M382" s="383"/>
      <c r="N382" s="383"/>
      <c r="O382" s="383"/>
      <c r="P382" s="383"/>
      <c r="Q382" s="384"/>
    </row>
    <row r="383" spans="1:17" s="132" customFormat="1" ht="25.5" x14ac:dyDescent="0.2">
      <c r="A383" s="85">
        <v>57</v>
      </c>
      <c r="B383" s="94" t="s">
        <v>277</v>
      </c>
      <c r="C383" s="47">
        <f>D383+E383+G383+I383+K383</f>
        <v>2308306</v>
      </c>
      <c r="D383" s="47"/>
      <c r="E383" s="47"/>
      <c r="F383" s="47">
        <v>1268.3</v>
      </c>
      <c r="G383" s="47">
        <v>2308306</v>
      </c>
      <c r="H383" s="38"/>
      <c r="I383" s="38"/>
      <c r="J383" s="38"/>
      <c r="K383" s="38"/>
      <c r="L383" s="38"/>
      <c r="M383" s="38"/>
      <c r="N383" s="38"/>
      <c r="O383" s="38"/>
      <c r="P383" s="380"/>
      <c r="Q383" s="381"/>
    </row>
    <row r="384" spans="1:17" s="132" customFormat="1" ht="27.75" customHeight="1" x14ac:dyDescent="0.2">
      <c r="A384" s="85">
        <v>58</v>
      </c>
      <c r="B384" s="232" t="s">
        <v>278</v>
      </c>
      <c r="C384" s="47">
        <f t="shared" ref="C384:C401" si="15">D384+E384+G384+I384+K384</f>
        <v>657578.19999999995</v>
      </c>
      <c r="D384" s="47">
        <v>657578.19999999995</v>
      </c>
      <c r="E384" s="47"/>
      <c r="F384" s="47"/>
      <c r="G384" s="47"/>
      <c r="H384" s="38"/>
      <c r="I384" s="38"/>
      <c r="J384" s="38"/>
      <c r="K384" s="38"/>
      <c r="L384" s="38"/>
      <c r="M384" s="38"/>
      <c r="N384" s="38"/>
      <c r="O384" s="38"/>
      <c r="P384" s="380"/>
      <c r="Q384" s="381"/>
    </row>
    <row r="385" spans="1:17" s="132" customFormat="1" ht="25.5" x14ac:dyDescent="0.2">
      <c r="A385" s="85">
        <v>59</v>
      </c>
      <c r="B385" s="232" t="s">
        <v>279</v>
      </c>
      <c r="C385" s="47">
        <f t="shared" si="15"/>
        <v>583075</v>
      </c>
      <c r="D385" s="47">
        <v>583075</v>
      </c>
      <c r="E385" s="47"/>
      <c r="F385" s="47"/>
      <c r="G385" s="47"/>
      <c r="H385" s="38"/>
      <c r="I385" s="38"/>
      <c r="J385" s="38"/>
      <c r="K385" s="38"/>
      <c r="L385" s="38"/>
      <c r="M385" s="38"/>
      <c r="N385" s="38"/>
      <c r="O385" s="38"/>
      <c r="P385" s="380"/>
      <c r="Q385" s="381"/>
    </row>
    <row r="386" spans="1:17" s="132" customFormat="1" ht="25.5" x14ac:dyDescent="0.2">
      <c r="A386" s="85">
        <v>60</v>
      </c>
      <c r="B386" s="232" t="s">
        <v>280</v>
      </c>
      <c r="C386" s="47">
        <f t="shared" si="15"/>
        <v>1192625</v>
      </c>
      <c r="D386" s="47">
        <v>1192625</v>
      </c>
      <c r="E386" s="47"/>
      <c r="F386" s="47"/>
      <c r="G386" s="47"/>
      <c r="H386" s="38"/>
      <c r="I386" s="38"/>
      <c r="J386" s="38"/>
      <c r="K386" s="38"/>
      <c r="L386" s="38"/>
      <c r="M386" s="38"/>
      <c r="N386" s="38"/>
      <c r="O386" s="38"/>
      <c r="P386" s="380"/>
      <c r="Q386" s="381"/>
    </row>
    <row r="387" spans="1:17" s="132" customFormat="1" ht="25.5" x14ac:dyDescent="0.2">
      <c r="A387" s="85">
        <v>61</v>
      </c>
      <c r="B387" s="232" t="s">
        <v>281</v>
      </c>
      <c r="C387" s="47">
        <f t="shared" si="15"/>
        <v>1006300</v>
      </c>
      <c r="D387" s="47">
        <v>1006300</v>
      </c>
      <c r="E387" s="47"/>
      <c r="F387" s="47"/>
      <c r="G387" s="47"/>
      <c r="H387" s="38"/>
      <c r="I387" s="38"/>
      <c r="J387" s="38"/>
      <c r="K387" s="38"/>
      <c r="L387" s="38"/>
      <c r="M387" s="38"/>
      <c r="N387" s="38"/>
      <c r="O387" s="38"/>
      <c r="P387" s="380"/>
      <c r="Q387" s="381"/>
    </row>
    <row r="388" spans="1:17" s="132" customFormat="1" ht="25.5" x14ac:dyDescent="0.2">
      <c r="A388" s="85">
        <v>62</v>
      </c>
      <c r="B388" s="232" t="s">
        <v>282</v>
      </c>
      <c r="C388" s="47">
        <f t="shared" si="15"/>
        <v>601276</v>
      </c>
      <c r="D388" s="47">
        <v>601276</v>
      </c>
      <c r="E388" s="47"/>
      <c r="F388" s="47"/>
      <c r="G388" s="47"/>
      <c r="H388" s="38"/>
      <c r="I388" s="38"/>
      <c r="J388" s="38"/>
      <c r="K388" s="38"/>
      <c r="L388" s="38"/>
      <c r="M388" s="38"/>
      <c r="N388" s="38"/>
      <c r="O388" s="38"/>
      <c r="P388" s="380"/>
      <c r="Q388" s="381"/>
    </row>
    <row r="389" spans="1:17" s="132" customFormat="1" ht="25.5" x14ac:dyDescent="0.2">
      <c r="A389" s="85">
        <v>63</v>
      </c>
      <c r="B389" s="232" t="s">
        <v>283</v>
      </c>
      <c r="C389" s="47">
        <f t="shared" si="15"/>
        <v>1348164</v>
      </c>
      <c r="D389" s="47">
        <v>1348164</v>
      </c>
      <c r="E389" s="47"/>
      <c r="F389" s="47"/>
      <c r="G389" s="47"/>
      <c r="H389" s="38"/>
      <c r="I389" s="38"/>
      <c r="J389" s="38"/>
      <c r="K389" s="38"/>
      <c r="L389" s="38"/>
      <c r="M389" s="38"/>
      <c r="N389" s="38"/>
      <c r="O389" s="38"/>
      <c r="P389" s="380"/>
      <c r="Q389" s="381"/>
    </row>
    <row r="390" spans="1:17" ht="25.5" x14ac:dyDescent="0.2">
      <c r="A390" s="85">
        <v>64</v>
      </c>
      <c r="B390" s="232" t="s">
        <v>284</v>
      </c>
      <c r="C390" s="47">
        <f t="shared" si="15"/>
        <v>756628</v>
      </c>
      <c r="D390" s="47">
        <v>756628</v>
      </c>
      <c r="E390" s="47"/>
      <c r="F390" s="47"/>
      <c r="G390" s="47"/>
      <c r="H390" s="38"/>
      <c r="I390" s="38"/>
      <c r="J390" s="38"/>
      <c r="K390" s="38"/>
      <c r="L390" s="38"/>
      <c r="M390" s="38"/>
      <c r="N390" s="38"/>
      <c r="O390" s="38"/>
      <c r="P390" s="380"/>
      <c r="Q390" s="381"/>
    </row>
    <row r="391" spans="1:17" ht="25.5" x14ac:dyDescent="0.2">
      <c r="A391" s="85">
        <v>65</v>
      </c>
      <c r="B391" s="232" t="s">
        <v>285</v>
      </c>
      <c r="C391" s="47">
        <f t="shared" si="15"/>
        <v>2264517</v>
      </c>
      <c r="D391" s="47">
        <v>2264517</v>
      </c>
      <c r="E391" s="47"/>
      <c r="F391" s="47"/>
      <c r="G391" s="47"/>
      <c r="H391" s="38"/>
      <c r="I391" s="38"/>
      <c r="J391" s="38"/>
      <c r="K391" s="38"/>
      <c r="L391" s="38"/>
      <c r="M391" s="38"/>
      <c r="N391" s="38"/>
      <c r="O391" s="38"/>
      <c r="P391" s="380"/>
      <c r="Q391" s="381"/>
    </row>
    <row r="392" spans="1:17" s="131" customFormat="1" ht="25.5" x14ac:dyDescent="0.2">
      <c r="A392" s="85">
        <v>66</v>
      </c>
      <c r="B392" s="94" t="s">
        <v>286</v>
      </c>
      <c r="C392" s="47">
        <f t="shared" si="15"/>
        <v>359476</v>
      </c>
      <c r="D392" s="47">
        <v>359476</v>
      </c>
      <c r="E392" s="47"/>
      <c r="F392" s="47"/>
      <c r="G392" s="47"/>
      <c r="H392" s="38"/>
      <c r="I392" s="38"/>
      <c r="J392" s="38"/>
      <c r="K392" s="38"/>
      <c r="L392" s="38"/>
      <c r="M392" s="38"/>
      <c r="N392" s="38"/>
      <c r="O392" s="38"/>
      <c r="P392" s="119"/>
      <c r="Q392" s="126"/>
    </row>
    <row r="393" spans="1:17" s="131" customFormat="1" ht="25.5" x14ac:dyDescent="0.2">
      <c r="A393" s="85">
        <v>67</v>
      </c>
      <c r="B393" s="94" t="s">
        <v>24</v>
      </c>
      <c r="C393" s="47">
        <f t="shared" si="15"/>
        <v>1074710</v>
      </c>
      <c r="D393" s="47"/>
      <c r="E393" s="47"/>
      <c r="F393" s="47">
        <v>590.5</v>
      </c>
      <c r="G393" s="47">
        <v>1074710</v>
      </c>
      <c r="H393" s="38"/>
      <c r="I393" s="38"/>
      <c r="J393" s="38"/>
      <c r="K393" s="38"/>
      <c r="L393" s="38"/>
      <c r="M393" s="38"/>
      <c r="N393" s="38"/>
      <c r="O393" s="38"/>
      <c r="P393" s="119"/>
      <c r="Q393" s="126"/>
    </row>
    <row r="394" spans="1:17" s="131" customFormat="1" ht="25.5" x14ac:dyDescent="0.2">
      <c r="A394" s="85">
        <v>68</v>
      </c>
      <c r="B394" s="94" t="s">
        <v>25</v>
      </c>
      <c r="C394" s="47">
        <f t="shared" si="15"/>
        <v>1073072</v>
      </c>
      <c r="D394" s="94"/>
      <c r="E394" s="94"/>
      <c r="F394" s="5">
        <v>589.6</v>
      </c>
      <c r="G394" s="47">
        <v>1073072</v>
      </c>
      <c r="H394" s="38"/>
      <c r="I394" s="38"/>
      <c r="J394" s="38"/>
      <c r="K394" s="38"/>
      <c r="L394" s="38"/>
      <c r="M394" s="38"/>
      <c r="N394" s="38"/>
      <c r="O394" s="38"/>
      <c r="P394" s="119"/>
      <c r="Q394" s="126"/>
    </row>
    <row r="395" spans="1:17" s="131" customFormat="1" ht="25.5" x14ac:dyDescent="0.2">
      <c r="A395" s="85">
        <v>69</v>
      </c>
      <c r="B395" s="94" t="s">
        <v>287</v>
      </c>
      <c r="C395" s="47">
        <f t="shared" si="15"/>
        <v>1709604</v>
      </c>
      <c r="D395" s="94"/>
      <c r="E395" s="94"/>
      <c r="F395" s="5">
        <v>505.8</v>
      </c>
      <c r="G395" s="47">
        <v>1709604</v>
      </c>
      <c r="H395" s="38"/>
      <c r="I395" s="38"/>
      <c r="J395" s="38"/>
      <c r="K395" s="38"/>
      <c r="L395" s="38"/>
      <c r="M395" s="38"/>
      <c r="N395" s="38"/>
      <c r="O395" s="38"/>
      <c r="P395" s="119"/>
      <c r="Q395" s="126"/>
    </row>
    <row r="396" spans="1:17" s="131" customFormat="1" ht="25.5" x14ac:dyDescent="0.2">
      <c r="A396" s="85">
        <v>70</v>
      </c>
      <c r="B396" s="94" t="s">
        <v>288</v>
      </c>
      <c r="C396" s="47">
        <f t="shared" si="15"/>
        <v>1710280</v>
      </c>
      <c r="D396" s="47"/>
      <c r="E396" s="94"/>
      <c r="F396" s="257">
        <v>506</v>
      </c>
      <c r="G396" s="257">
        <v>1710280</v>
      </c>
      <c r="H396" s="38"/>
      <c r="I396" s="38"/>
      <c r="J396" s="38"/>
      <c r="K396" s="38"/>
      <c r="L396" s="38"/>
      <c r="M396" s="38"/>
      <c r="N396" s="38"/>
      <c r="O396" s="38"/>
      <c r="P396" s="119"/>
      <c r="Q396" s="126"/>
    </row>
    <row r="397" spans="1:17" s="131" customFormat="1" ht="25.5" x14ac:dyDescent="0.2">
      <c r="A397" s="85">
        <v>71</v>
      </c>
      <c r="B397" s="94" t="s">
        <v>289</v>
      </c>
      <c r="C397" s="47">
        <f t="shared" si="15"/>
        <v>1710280</v>
      </c>
      <c r="D397" s="47"/>
      <c r="E397" s="94"/>
      <c r="F397" s="257">
        <v>506</v>
      </c>
      <c r="G397" s="257">
        <v>1710280</v>
      </c>
      <c r="H397" s="38"/>
      <c r="I397" s="38"/>
      <c r="J397" s="38"/>
      <c r="K397" s="38"/>
      <c r="L397" s="38"/>
      <c r="M397" s="38"/>
      <c r="N397" s="38"/>
      <c r="O397" s="38"/>
      <c r="P397" s="119"/>
      <c r="Q397" s="126"/>
    </row>
    <row r="398" spans="1:17" s="131" customFormat="1" ht="25.5" x14ac:dyDescent="0.2">
      <c r="A398" s="85">
        <v>72</v>
      </c>
      <c r="B398" s="94" t="s">
        <v>290</v>
      </c>
      <c r="C398" s="47">
        <f t="shared" si="15"/>
        <v>1065246</v>
      </c>
      <c r="D398" s="47"/>
      <c r="E398" s="94"/>
      <c r="F398" s="257">
        <v>585.29999999999995</v>
      </c>
      <c r="G398" s="257">
        <v>1065246</v>
      </c>
      <c r="H398" s="38"/>
      <c r="I398" s="38"/>
      <c r="J398" s="38"/>
      <c r="K398" s="38"/>
      <c r="L398" s="38"/>
      <c r="M398" s="38"/>
      <c r="N398" s="38"/>
      <c r="O398" s="38"/>
      <c r="P398" s="119"/>
      <c r="Q398" s="126"/>
    </row>
    <row r="399" spans="1:17" s="131" customFormat="1" ht="25.5" x14ac:dyDescent="0.2">
      <c r="A399" s="85">
        <v>73</v>
      </c>
      <c r="B399" s="94" t="s">
        <v>291</v>
      </c>
      <c r="C399" s="47">
        <f t="shared" si="15"/>
        <v>1078532</v>
      </c>
      <c r="D399" s="47"/>
      <c r="E399" s="94"/>
      <c r="F399" s="257">
        <v>592.6</v>
      </c>
      <c r="G399" s="257">
        <v>1078532</v>
      </c>
      <c r="H399" s="38"/>
      <c r="I399" s="38"/>
      <c r="J399" s="38"/>
      <c r="K399" s="38"/>
      <c r="L399" s="38"/>
      <c r="M399" s="38"/>
      <c r="N399" s="38"/>
      <c r="O399" s="38"/>
      <c r="P399" s="119"/>
      <c r="Q399" s="126"/>
    </row>
    <row r="400" spans="1:17" s="131" customFormat="1" ht="19.5" customHeight="1" x14ac:dyDescent="0.2">
      <c r="A400" s="85">
        <v>74</v>
      </c>
      <c r="B400" s="94" t="s">
        <v>292</v>
      </c>
      <c r="C400" s="47">
        <f t="shared" si="15"/>
        <v>2050983.9999999998</v>
      </c>
      <c r="D400" s="47"/>
      <c r="E400" s="94"/>
      <c r="F400" s="257">
        <v>606.79999999999995</v>
      </c>
      <c r="G400" s="257">
        <v>2050983.9999999998</v>
      </c>
      <c r="H400" s="38"/>
      <c r="I400" s="38"/>
      <c r="J400" s="38"/>
      <c r="K400" s="38"/>
      <c r="L400" s="38"/>
      <c r="M400" s="38"/>
      <c r="N400" s="38"/>
      <c r="O400" s="38"/>
      <c r="P400" s="119"/>
      <c r="Q400" s="126"/>
    </row>
    <row r="401" spans="1:17" s="131" customFormat="1" ht="25.5" x14ac:dyDescent="0.2">
      <c r="A401" s="85">
        <v>75</v>
      </c>
      <c r="B401" s="94" t="s">
        <v>275</v>
      </c>
      <c r="C401" s="47">
        <f t="shared" si="15"/>
        <v>3093986</v>
      </c>
      <c r="D401" s="47">
        <v>3093986</v>
      </c>
      <c r="E401" s="94"/>
      <c r="F401" s="94"/>
      <c r="G401" s="94"/>
      <c r="H401" s="38"/>
      <c r="I401" s="38"/>
      <c r="J401" s="38"/>
      <c r="K401" s="38"/>
      <c r="L401" s="38"/>
      <c r="M401" s="38"/>
      <c r="N401" s="38"/>
      <c r="O401" s="38"/>
      <c r="P401" s="119"/>
      <c r="Q401" s="126"/>
    </row>
    <row r="402" spans="1:17" ht="15.75" customHeight="1" x14ac:dyDescent="0.2">
      <c r="A402" s="85"/>
      <c r="B402" s="59" t="s">
        <v>526</v>
      </c>
      <c r="C402" s="39">
        <f>SUM(C383:C401)</f>
        <v>25644639.199999999</v>
      </c>
      <c r="D402" s="39">
        <f>SUM(D383:D401)</f>
        <v>11863625.199999999</v>
      </c>
      <c r="E402" s="39"/>
      <c r="F402" s="39">
        <f>SUM(F383:F401)</f>
        <v>5750.9000000000005</v>
      </c>
      <c r="G402" s="39">
        <f>SUM(G383:G401)</f>
        <v>13781014</v>
      </c>
      <c r="H402" s="38"/>
      <c r="I402" s="38"/>
      <c r="J402" s="38"/>
      <c r="K402" s="38"/>
      <c r="L402" s="38"/>
      <c r="M402" s="38"/>
      <c r="N402" s="38"/>
      <c r="O402" s="38"/>
      <c r="P402" s="380"/>
      <c r="Q402" s="381"/>
    </row>
    <row r="403" spans="1:17" ht="14.25" customHeight="1" x14ac:dyDescent="0.2">
      <c r="A403" s="382" t="s">
        <v>584</v>
      </c>
      <c r="B403" s="383"/>
      <c r="C403" s="383"/>
      <c r="D403" s="383"/>
      <c r="E403" s="383"/>
      <c r="F403" s="383"/>
      <c r="G403" s="383"/>
      <c r="H403" s="383"/>
      <c r="I403" s="383"/>
      <c r="J403" s="383"/>
      <c r="K403" s="383"/>
      <c r="L403" s="383"/>
      <c r="M403" s="383"/>
      <c r="N403" s="383"/>
      <c r="O403" s="383"/>
      <c r="P403" s="383"/>
      <c r="Q403" s="384"/>
    </row>
    <row r="404" spans="1:17" s="131" customFormat="1" ht="25.5" x14ac:dyDescent="0.2">
      <c r="A404" s="85">
        <v>76</v>
      </c>
      <c r="B404" s="94" t="s">
        <v>26</v>
      </c>
      <c r="C404" s="47">
        <v>584108.19999999995</v>
      </c>
      <c r="D404" s="47">
        <v>584108.19999999995</v>
      </c>
      <c r="E404" s="38"/>
      <c r="F404" s="233"/>
      <c r="G404" s="233"/>
      <c r="H404" s="232"/>
      <c r="I404" s="242"/>
      <c r="J404" s="232"/>
      <c r="K404" s="232"/>
      <c r="L404" s="232"/>
      <c r="M404" s="232"/>
      <c r="N404" s="232"/>
      <c r="O404" s="38"/>
      <c r="P404" s="380"/>
      <c r="Q404" s="381"/>
    </row>
    <row r="405" spans="1:17" x14ac:dyDescent="0.2">
      <c r="A405" s="85"/>
      <c r="B405" s="59" t="s">
        <v>526</v>
      </c>
      <c r="C405" s="39">
        <f>SUM(C404)</f>
        <v>584108.19999999995</v>
      </c>
      <c r="D405" s="39">
        <f>SUM(D404)</f>
        <v>584108.19999999995</v>
      </c>
      <c r="E405" s="39"/>
      <c r="F405" s="39"/>
      <c r="G405" s="39"/>
      <c r="H405" s="38"/>
      <c r="I405" s="38"/>
      <c r="J405" s="38"/>
      <c r="K405" s="38"/>
      <c r="L405" s="38"/>
      <c r="M405" s="38"/>
      <c r="N405" s="38"/>
      <c r="O405" s="38"/>
      <c r="P405" s="380"/>
      <c r="Q405" s="381"/>
    </row>
    <row r="406" spans="1:17" x14ac:dyDescent="0.2">
      <c r="A406" s="382" t="s">
        <v>585</v>
      </c>
      <c r="B406" s="383"/>
      <c r="C406" s="383"/>
      <c r="D406" s="383"/>
      <c r="E406" s="383"/>
      <c r="F406" s="383"/>
      <c r="G406" s="383"/>
      <c r="H406" s="383"/>
      <c r="I406" s="383"/>
      <c r="J406" s="383"/>
      <c r="K406" s="383"/>
      <c r="L406" s="383"/>
      <c r="M406" s="383"/>
      <c r="N406" s="383"/>
      <c r="O406" s="383"/>
      <c r="P406" s="383"/>
      <c r="Q406" s="384"/>
    </row>
    <row r="407" spans="1:17" ht="25.5" x14ac:dyDescent="0.2">
      <c r="A407" s="85">
        <v>77</v>
      </c>
      <c r="B407" s="94" t="s">
        <v>27</v>
      </c>
      <c r="C407" s="47">
        <f>D407+E407+G407</f>
        <v>358490.2</v>
      </c>
      <c r="D407" s="47">
        <v>358490.2</v>
      </c>
      <c r="E407" s="47"/>
      <c r="F407" s="47"/>
      <c r="G407" s="47"/>
      <c r="H407" s="38"/>
      <c r="I407" s="38"/>
      <c r="J407" s="38"/>
      <c r="K407" s="38"/>
      <c r="L407" s="38"/>
      <c r="M407" s="38"/>
      <c r="N407" s="38"/>
      <c r="O407" s="38"/>
      <c r="P407" s="381"/>
      <c r="Q407" s="392"/>
    </row>
    <row r="408" spans="1:17" ht="25.5" x14ac:dyDescent="0.2">
      <c r="A408" s="85">
        <v>78</v>
      </c>
      <c r="B408" s="94" t="s">
        <v>28</v>
      </c>
      <c r="C408" s="47">
        <f>D408+E408+G408</f>
        <v>227397.4</v>
      </c>
      <c r="D408" s="47">
        <v>227397.4</v>
      </c>
      <c r="E408" s="47"/>
      <c r="F408" s="47"/>
      <c r="G408" s="47"/>
      <c r="H408" s="38"/>
      <c r="I408" s="38"/>
      <c r="J408" s="38"/>
      <c r="K408" s="38"/>
      <c r="L408" s="38"/>
      <c r="M408" s="38"/>
      <c r="N408" s="38"/>
      <c r="O408" s="38"/>
      <c r="P408" s="381"/>
      <c r="Q408" s="392"/>
    </row>
    <row r="409" spans="1:17" ht="25.5" x14ac:dyDescent="0.2">
      <c r="A409" s="85">
        <v>79</v>
      </c>
      <c r="B409" s="94" t="s">
        <v>29</v>
      </c>
      <c r="C409" s="47">
        <f>D409+E409+G409</f>
        <v>1586910</v>
      </c>
      <c r="D409" s="47"/>
      <c r="E409" s="47"/>
      <c r="F409" s="47">
        <v>469.5</v>
      </c>
      <c r="G409" s="47">
        <v>1586910</v>
      </c>
      <c r="H409" s="38"/>
      <c r="I409" s="38"/>
      <c r="J409" s="38"/>
      <c r="K409" s="38"/>
      <c r="L409" s="38"/>
      <c r="M409" s="38"/>
      <c r="N409" s="38"/>
      <c r="O409" s="38"/>
      <c r="P409" s="381"/>
      <c r="Q409" s="392"/>
    </row>
    <row r="410" spans="1:17" x14ac:dyDescent="0.2">
      <c r="A410" s="85"/>
      <c r="B410" s="59" t="s">
        <v>526</v>
      </c>
      <c r="C410" s="39">
        <f>SUM(C407:C409)</f>
        <v>2172797.6</v>
      </c>
      <c r="D410" s="39">
        <f>SUM(D407:D409)</f>
        <v>585887.6</v>
      </c>
      <c r="E410" s="39"/>
      <c r="F410" s="39">
        <f>SUM(F407:F409)</f>
        <v>469.5</v>
      </c>
      <c r="G410" s="39">
        <f>SUM(G407:G409)</f>
        <v>1586910</v>
      </c>
      <c r="H410" s="38"/>
      <c r="I410" s="38"/>
      <c r="J410" s="38"/>
      <c r="K410" s="38"/>
      <c r="L410" s="38"/>
      <c r="M410" s="38"/>
      <c r="N410" s="38"/>
      <c r="O410" s="38"/>
      <c r="P410" s="381"/>
      <c r="Q410" s="392"/>
    </row>
    <row r="411" spans="1:17" ht="13.5" customHeight="1" x14ac:dyDescent="0.2">
      <c r="A411" s="382" t="s">
        <v>650</v>
      </c>
      <c r="B411" s="383"/>
      <c r="C411" s="383"/>
      <c r="D411" s="383"/>
      <c r="E411" s="383"/>
      <c r="F411" s="383"/>
      <c r="G411" s="383"/>
      <c r="H411" s="383"/>
      <c r="I411" s="383"/>
      <c r="J411" s="383"/>
      <c r="K411" s="383"/>
      <c r="L411" s="383"/>
      <c r="M411" s="383"/>
      <c r="N411" s="383"/>
      <c r="O411" s="383"/>
      <c r="P411" s="383"/>
      <c r="Q411" s="384"/>
    </row>
    <row r="412" spans="1:17" ht="25.5" x14ac:dyDescent="0.2">
      <c r="A412" s="85">
        <v>80</v>
      </c>
      <c r="B412" s="55" t="s">
        <v>900</v>
      </c>
      <c r="C412" s="47">
        <v>719497.6</v>
      </c>
      <c r="D412" s="244">
        <v>719497.6</v>
      </c>
      <c r="E412" s="244"/>
      <c r="F412" s="244"/>
      <c r="G412" s="244"/>
      <c r="H412" s="50"/>
      <c r="I412" s="50"/>
      <c r="J412" s="50"/>
      <c r="K412" s="50"/>
      <c r="L412" s="50"/>
      <c r="M412" s="50"/>
      <c r="N412" s="50"/>
      <c r="O412" s="50"/>
      <c r="P412" s="380"/>
      <c r="Q412" s="381"/>
    </row>
    <row r="413" spans="1:17" ht="25.5" x14ac:dyDescent="0.2">
      <c r="A413" s="85">
        <v>81</v>
      </c>
      <c r="B413" s="243" t="s">
        <v>30</v>
      </c>
      <c r="C413" s="47">
        <v>2124037.6</v>
      </c>
      <c r="D413" s="244">
        <v>369817.59999999998</v>
      </c>
      <c r="E413" s="244"/>
      <c r="F413" s="244">
        <v>519</v>
      </c>
      <c r="G413" s="244">
        <v>1754220</v>
      </c>
      <c r="H413" s="50"/>
      <c r="I413" s="50"/>
      <c r="J413" s="50"/>
      <c r="K413" s="50"/>
      <c r="L413" s="50"/>
      <c r="M413" s="50"/>
      <c r="N413" s="50"/>
      <c r="O413" s="50"/>
      <c r="P413" s="380"/>
      <c r="Q413" s="381"/>
    </row>
    <row r="414" spans="1:17" ht="25.5" x14ac:dyDescent="0.2">
      <c r="A414" s="85">
        <v>82</v>
      </c>
      <c r="B414" s="243" t="s">
        <v>31</v>
      </c>
      <c r="C414" s="47">
        <v>613730.69999999995</v>
      </c>
      <c r="D414" s="244">
        <v>613730.69999999995</v>
      </c>
      <c r="E414" s="244"/>
      <c r="F414" s="244"/>
      <c r="G414" s="244"/>
      <c r="H414" s="50"/>
      <c r="I414" s="50"/>
      <c r="J414" s="50"/>
      <c r="K414" s="50"/>
      <c r="L414" s="50"/>
      <c r="M414" s="50"/>
      <c r="N414" s="50"/>
      <c r="O414" s="50"/>
      <c r="P414" s="380"/>
      <c r="Q414" s="381"/>
    </row>
    <row r="415" spans="1:17" ht="25.5" x14ac:dyDescent="0.2">
      <c r="A415" s="85">
        <v>83</v>
      </c>
      <c r="B415" s="243" t="s">
        <v>32</v>
      </c>
      <c r="C415" s="47">
        <v>4978609.3</v>
      </c>
      <c r="D415" s="47">
        <v>4978609.3</v>
      </c>
      <c r="E415" s="244"/>
      <c r="F415" s="244"/>
      <c r="G415" s="244"/>
      <c r="H415" s="50"/>
      <c r="I415" s="50"/>
      <c r="J415" s="50"/>
      <c r="K415" s="50"/>
      <c r="L415" s="50"/>
      <c r="M415" s="50"/>
      <c r="N415" s="50"/>
      <c r="O415" s="50"/>
      <c r="P415" s="380"/>
      <c r="Q415" s="381"/>
    </row>
    <row r="416" spans="1:17" x14ac:dyDescent="0.2">
      <c r="A416" s="85">
        <v>84</v>
      </c>
      <c r="B416" s="243" t="s">
        <v>902</v>
      </c>
      <c r="C416" s="47">
        <v>2375444.4</v>
      </c>
      <c r="D416" s="244">
        <v>2375444.4</v>
      </c>
      <c r="E416" s="244"/>
      <c r="F416" s="244"/>
      <c r="G416" s="244"/>
      <c r="H416" s="50"/>
      <c r="I416" s="50"/>
      <c r="J416" s="50"/>
      <c r="K416" s="50"/>
      <c r="L416" s="50"/>
      <c r="M416" s="50"/>
      <c r="N416" s="50"/>
      <c r="O416" s="50"/>
      <c r="P416" s="380"/>
      <c r="Q416" s="381"/>
    </row>
    <row r="417" spans="1:17" x14ac:dyDescent="0.2">
      <c r="A417" s="129"/>
      <c r="B417" s="59" t="s">
        <v>526</v>
      </c>
      <c r="C417" s="39">
        <f>SUM(C412:C416)</f>
        <v>10811319.6</v>
      </c>
      <c r="D417" s="39">
        <f>SUM(D412:D416)</f>
        <v>9057099.5999999996</v>
      </c>
      <c r="E417" s="39"/>
      <c r="F417" s="39">
        <f>SUM(F412:F416)</f>
        <v>519</v>
      </c>
      <c r="G417" s="39">
        <f>SUM(G412:G416)</f>
        <v>1754220</v>
      </c>
      <c r="H417" s="50"/>
      <c r="I417" s="50"/>
      <c r="J417" s="50"/>
      <c r="K417" s="50"/>
      <c r="L417" s="50"/>
      <c r="M417" s="50"/>
      <c r="N417" s="50"/>
      <c r="O417" s="50"/>
      <c r="P417" s="380"/>
      <c r="Q417" s="381"/>
    </row>
    <row r="418" spans="1:17" ht="12.75" customHeight="1" x14ac:dyDescent="0.2">
      <c r="A418" s="382" t="s">
        <v>554</v>
      </c>
      <c r="B418" s="383"/>
      <c r="C418" s="383"/>
      <c r="D418" s="383"/>
      <c r="E418" s="383"/>
      <c r="F418" s="383"/>
      <c r="G418" s="383"/>
      <c r="H418" s="383"/>
      <c r="I418" s="383"/>
      <c r="J418" s="383"/>
      <c r="K418" s="383"/>
      <c r="L418" s="383"/>
      <c r="M418" s="383"/>
      <c r="N418" s="383"/>
      <c r="O418" s="383"/>
      <c r="P418" s="383"/>
      <c r="Q418" s="384"/>
    </row>
    <row r="419" spans="1:17" ht="25.5" x14ac:dyDescent="0.2">
      <c r="A419" s="85">
        <v>85</v>
      </c>
      <c r="B419" s="232" t="s">
        <v>33</v>
      </c>
      <c r="C419" s="47">
        <v>2947360</v>
      </c>
      <c r="D419" s="47"/>
      <c r="E419" s="47"/>
      <c r="F419" s="47">
        <v>872</v>
      </c>
      <c r="G419" s="47">
        <v>2947360</v>
      </c>
      <c r="H419" s="47"/>
      <c r="I419" s="47"/>
      <c r="J419" s="47"/>
      <c r="K419" s="47"/>
      <c r="L419" s="47"/>
      <c r="M419" s="47"/>
      <c r="N419" s="38"/>
      <c r="O419" s="38"/>
      <c r="P419" s="380"/>
      <c r="Q419" s="381"/>
    </row>
    <row r="420" spans="1:17" ht="13.5" customHeight="1" x14ac:dyDescent="0.2">
      <c r="A420" s="129"/>
      <c r="B420" s="59" t="s">
        <v>526</v>
      </c>
      <c r="C420" s="39">
        <f>SUM(C419:C419)</f>
        <v>2947360</v>
      </c>
      <c r="D420" s="39"/>
      <c r="E420" s="39"/>
      <c r="F420" s="39">
        <f>SUM(F419:F419)</f>
        <v>872</v>
      </c>
      <c r="G420" s="39">
        <f>SUM(G419:G419)</f>
        <v>2947360</v>
      </c>
      <c r="H420" s="39"/>
      <c r="I420" s="39"/>
      <c r="J420" s="39"/>
      <c r="K420" s="39"/>
      <c r="L420" s="39"/>
      <c r="M420" s="39"/>
      <c r="N420" s="63"/>
      <c r="O420" s="38"/>
      <c r="P420" s="380"/>
      <c r="Q420" s="381"/>
    </row>
    <row r="421" spans="1:17" ht="15" customHeight="1" x14ac:dyDescent="0.2">
      <c r="A421" s="382" t="s">
        <v>648</v>
      </c>
      <c r="B421" s="383"/>
      <c r="C421" s="383"/>
      <c r="D421" s="383"/>
      <c r="E421" s="383"/>
      <c r="F421" s="383"/>
      <c r="G421" s="383"/>
      <c r="H421" s="383"/>
      <c r="I421" s="383"/>
      <c r="J421" s="383"/>
      <c r="K421" s="383"/>
      <c r="L421" s="383"/>
      <c r="M421" s="383"/>
      <c r="N421" s="383"/>
      <c r="O421" s="383"/>
      <c r="P421" s="383"/>
      <c r="Q421" s="384"/>
    </row>
    <row r="422" spans="1:17" ht="25.5" x14ac:dyDescent="0.2">
      <c r="A422" s="96">
        <v>86</v>
      </c>
      <c r="B422" s="55" t="s">
        <v>708</v>
      </c>
      <c r="C422" s="47">
        <v>4709400</v>
      </c>
      <c r="D422" s="38"/>
      <c r="E422" s="38"/>
      <c r="F422" s="38">
        <v>1002</v>
      </c>
      <c r="G422" s="47">
        <v>4709400</v>
      </c>
      <c r="H422" s="38"/>
      <c r="I422" s="38"/>
      <c r="J422" s="38"/>
      <c r="K422" s="38"/>
      <c r="L422" s="38"/>
      <c r="M422" s="38"/>
      <c r="N422" s="38"/>
      <c r="O422" s="38"/>
      <c r="P422" s="380"/>
      <c r="Q422" s="381"/>
    </row>
    <row r="423" spans="1:17" x14ac:dyDescent="0.2">
      <c r="A423" s="129"/>
      <c r="B423" s="59" t="s">
        <v>526</v>
      </c>
      <c r="C423" s="39">
        <f>SUM(C422)</f>
        <v>4709400</v>
      </c>
      <c r="D423" s="39"/>
      <c r="E423" s="39"/>
      <c r="F423" s="39">
        <f>SUM(F422)</f>
        <v>1002</v>
      </c>
      <c r="G423" s="39">
        <f>SUM(G422)</f>
        <v>4709400</v>
      </c>
      <c r="H423" s="38"/>
      <c r="I423" s="38"/>
      <c r="J423" s="38"/>
      <c r="K423" s="38"/>
      <c r="L423" s="38"/>
      <c r="M423" s="38"/>
      <c r="N423" s="38"/>
      <c r="O423" s="38"/>
      <c r="P423" s="380"/>
      <c r="Q423" s="381"/>
    </row>
    <row r="424" spans="1:17" ht="14.25" customHeight="1" x14ac:dyDescent="0.2">
      <c r="A424" s="382" t="s">
        <v>653</v>
      </c>
      <c r="B424" s="383"/>
      <c r="C424" s="383"/>
      <c r="D424" s="383"/>
      <c r="E424" s="383"/>
      <c r="F424" s="383"/>
      <c r="G424" s="383"/>
      <c r="H424" s="383"/>
      <c r="I424" s="383"/>
      <c r="J424" s="383"/>
      <c r="K424" s="383"/>
      <c r="L424" s="383"/>
      <c r="M424" s="383"/>
      <c r="N424" s="383"/>
      <c r="O424" s="383"/>
      <c r="P424" s="383"/>
      <c r="Q424" s="384"/>
    </row>
    <row r="425" spans="1:17" ht="25.5" x14ac:dyDescent="0.2">
      <c r="A425" s="96">
        <v>87</v>
      </c>
      <c r="B425" s="55" t="s">
        <v>859</v>
      </c>
      <c r="C425" s="47">
        <v>1870607.6</v>
      </c>
      <c r="D425" s="47">
        <v>694477.60000000009</v>
      </c>
      <c r="E425" s="47">
        <v>45910</v>
      </c>
      <c r="F425" s="47">
        <v>621</v>
      </c>
      <c r="G425" s="47">
        <v>1130220</v>
      </c>
      <c r="H425" s="38"/>
      <c r="I425" s="38"/>
      <c r="J425" s="38"/>
      <c r="K425" s="38"/>
      <c r="L425" s="38"/>
      <c r="M425" s="38"/>
      <c r="N425" s="38"/>
      <c r="O425" s="38"/>
      <c r="P425" s="380"/>
      <c r="Q425" s="381"/>
    </row>
    <row r="426" spans="1:17" ht="25.5" x14ac:dyDescent="0.2">
      <c r="A426" s="96">
        <v>88</v>
      </c>
      <c r="B426" s="55" t="s">
        <v>34</v>
      </c>
      <c r="C426" s="47">
        <v>11491310.300000001</v>
      </c>
      <c r="D426" s="41">
        <v>9279222.3000000007</v>
      </c>
      <c r="E426" s="47">
        <v>489640</v>
      </c>
      <c r="F426" s="47">
        <v>946.4</v>
      </c>
      <c r="G426" s="47">
        <v>1722448</v>
      </c>
      <c r="H426" s="38"/>
      <c r="I426" s="38"/>
      <c r="J426" s="38"/>
      <c r="K426" s="38"/>
      <c r="L426" s="38"/>
      <c r="M426" s="38"/>
      <c r="N426" s="38"/>
      <c r="O426" s="38"/>
      <c r="P426" s="380"/>
      <c r="Q426" s="381"/>
    </row>
    <row r="427" spans="1:17" ht="25.5" x14ac:dyDescent="0.2">
      <c r="A427" s="96">
        <v>89</v>
      </c>
      <c r="B427" s="55" t="s">
        <v>599</v>
      </c>
      <c r="C427" s="47">
        <v>3185000</v>
      </c>
      <c r="D427" s="47"/>
      <c r="E427" s="47"/>
      <c r="F427" s="47">
        <v>1750</v>
      </c>
      <c r="G427" s="47">
        <v>3185000</v>
      </c>
      <c r="H427" s="38"/>
      <c r="I427" s="38"/>
      <c r="J427" s="38"/>
      <c r="K427" s="38"/>
      <c r="L427" s="38"/>
      <c r="M427" s="38"/>
      <c r="N427" s="38"/>
      <c r="O427" s="38"/>
      <c r="P427" s="380"/>
      <c r="Q427" s="381"/>
    </row>
    <row r="428" spans="1:17" x14ac:dyDescent="0.2">
      <c r="A428" s="97"/>
      <c r="B428" s="59" t="s">
        <v>493</v>
      </c>
      <c r="C428" s="43">
        <f>SUM(C425:C427)</f>
        <v>16546917.9</v>
      </c>
      <c r="D428" s="43">
        <f>SUM(D425:D427)</f>
        <v>9973699.9000000004</v>
      </c>
      <c r="E428" s="43">
        <f>SUM(E425:E427)</f>
        <v>535550</v>
      </c>
      <c r="F428" s="43">
        <f>SUM(F425:F427)</f>
        <v>3317.4</v>
      </c>
      <c r="G428" s="43">
        <f>SUM(G425:G427)</f>
        <v>6037668</v>
      </c>
      <c r="H428" s="38"/>
      <c r="I428" s="38"/>
      <c r="J428" s="38"/>
      <c r="K428" s="38"/>
      <c r="L428" s="38"/>
      <c r="M428" s="38"/>
      <c r="N428" s="38"/>
      <c r="O428" s="38"/>
      <c r="P428" s="380"/>
      <c r="Q428" s="381"/>
    </row>
    <row r="429" spans="1:17" x14ac:dyDescent="0.2">
      <c r="A429" s="382" t="s">
        <v>654</v>
      </c>
      <c r="B429" s="383"/>
      <c r="C429" s="383"/>
      <c r="D429" s="383"/>
      <c r="E429" s="383"/>
      <c r="F429" s="383"/>
      <c r="G429" s="383"/>
      <c r="H429" s="383"/>
      <c r="I429" s="383"/>
      <c r="J429" s="383"/>
      <c r="K429" s="383"/>
      <c r="L429" s="383"/>
      <c r="M429" s="383"/>
      <c r="N429" s="383"/>
      <c r="O429" s="383"/>
      <c r="P429" s="383"/>
      <c r="Q429" s="384"/>
    </row>
    <row r="430" spans="1:17" ht="25.5" x14ac:dyDescent="0.2">
      <c r="A430" s="247" t="s">
        <v>411</v>
      </c>
      <c r="B430" s="55" t="s">
        <v>35</v>
      </c>
      <c r="C430" s="47">
        <f>D430+E430+G430</f>
        <v>4763070</v>
      </c>
      <c r="D430" s="41"/>
      <c r="E430" s="41"/>
      <c r="F430" s="41">
        <v>807.3</v>
      </c>
      <c r="G430" s="41">
        <v>4763070</v>
      </c>
      <c r="H430" s="41"/>
      <c r="I430" s="41"/>
      <c r="J430" s="41"/>
      <c r="K430" s="41"/>
      <c r="L430" s="47"/>
      <c r="M430" s="47"/>
      <c r="N430" s="38"/>
      <c r="O430" s="38"/>
      <c r="P430" s="380"/>
      <c r="Q430" s="381"/>
    </row>
    <row r="431" spans="1:17" ht="25.5" x14ac:dyDescent="0.2">
      <c r="A431" s="247" t="s">
        <v>412</v>
      </c>
      <c r="B431" s="55" t="s">
        <v>36</v>
      </c>
      <c r="C431" s="47">
        <f t="shared" ref="C431:C446" si="16">D431+E431+G431</f>
        <v>1674108.8</v>
      </c>
      <c r="D431" s="41"/>
      <c r="E431" s="41"/>
      <c r="F431" s="41">
        <v>919.84</v>
      </c>
      <c r="G431" s="41">
        <v>1674108.8</v>
      </c>
      <c r="H431" s="41"/>
      <c r="I431" s="41"/>
      <c r="J431" s="41"/>
      <c r="K431" s="41"/>
      <c r="L431" s="47"/>
      <c r="M431" s="47"/>
      <c r="N431" s="38"/>
      <c r="O431" s="38"/>
      <c r="P431" s="380"/>
      <c r="Q431" s="381"/>
    </row>
    <row r="432" spans="1:17" ht="25.5" x14ac:dyDescent="0.2">
      <c r="A432" s="247" t="s">
        <v>413</v>
      </c>
      <c r="B432" s="55" t="s">
        <v>37</v>
      </c>
      <c r="C432" s="47">
        <f t="shared" si="16"/>
        <v>5550636</v>
      </c>
      <c r="D432" s="41"/>
      <c r="E432" s="41"/>
      <c r="F432" s="41">
        <v>1642.2</v>
      </c>
      <c r="G432" s="41">
        <v>5550636</v>
      </c>
      <c r="H432" s="41"/>
      <c r="I432" s="41"/>
      <c r="J432" s="41"/>
      <c r="K432" s="41"/>
      <c r="L432" s="47"/>
      <c r="M432" s="47"/>
      <c r="N432" s="38"/>
      <c r="O432" s="38"/>
      <c r="P432" s="380"/>
      <c r="Q432" s="381"/>
    </row>
    <row r="433" spans="1:17" ht="25.5" x14ac:dyDescent="0.2">
      <c r="A433" s="247" t="s">
        <v>414</v>
      </c>
      <c r="B433" s="55" t="s">
        <v>38</v>
      </c>
      <c r="C433" s="47">
        <f t="shared" si="16"/>
        <v>1931256.6</v>
      </c>
      <c r="D433" s="41"/>
      <c r="E433" s="41"/>
      <c r="F433" s="41">
        <v>1061.1300000000001</v>
      </c>
      <c r="G433" s="41">
        <v>1931256.6</v>
      </c>
      <c r="H433" s="41"/>
      <c r="I433" s="41"/>
      <c r="J433" s="41"/>
      <c r="K433" s="41"/>
      <c r="L433" s="47"/>
      <c r="M433" s="47"/>
      <c r="N433" s="38"/>
      <c r="O433" s="38"/>
      <c r="P433" s="380"/>
      <c r="Q433" s="381"/>
    </row>
    <row r="434" spans="1:17" s="133" customFormat="1" ht="25.5" x14ac:dyDescent="0.2">
      <c r="A434" s="247" t="s">
        <v>415</v>
      </c>
      <c r="B434" s="55" t="s">
        <v>39</v>
      </c>
      <c r="C434" s="47">
        <f t="shared" si="16"/>
        <v>5465460</v>
      </c>
      <c r="D434" s="41"/>
      <c r="E434" s="41"/>
      <c r="F434" s="41">
        <v>1617</v>
      </c>
      <c r="G434" s="41">
        <v>5465460</v>
      </c>
      <c r="H434" s="41"/>
      <c r="I434" s="41"/>
      <c r="J434" s="41"/>
      <c r="K434" s="41"/>
      <c r="L434" s="47"/>
      <c r="M434" s="47"/>
      <c r="N434" s="38"/>
      <c r="O434" s="38"/>
      <c r="P434" s="380"/>
      <c r="Q434" s="381"/>
    </row>
    <row r="435" spans="1:17" ht="25.5" x14ac:dyDescent="0.2">
      <c r="A435" s="247" t="s">
        <v>416</v>
      </c>
      <c r="B435" s="55" t="s">
        <v>40</v>
      </c>
      <c r="C435" s="47">
        <f t="shared" si="16"/>
        <v>4763070</v>
      </c>
      <c r="D435" s="41"/>
      <c r="E435" s="41"/>
      <c r="F435" s="41">
        <v>807.3</v>
      </c>
      <c r="G435" s="41">
        <v>4763070</v>
      </c>
      <c r="H435" s="41"/>
      <c r="I435" s="41"/>
      <c r="J435" s="41"/>
      <c r="K435" s="41"/>
      <c r="L435" s="47"/>
      <c r="M435" s="47"/>
      <c r="N435" s="38"/>
      <c r="O435" s="38"/>
      <c r="P435" s="380"/>
      <c r="Q435" s="381"/>
    </row>
    <row r="436" spans="1:17" ht="25.5" x14ac:dyDescent="0.2">
      <c r="A436" s="247" t="s">
        <v>417</v>
      </c>
      <c r="B436" s="55" t="s">
        <v>41</v>
      </c>
      <c r="C436" s="47">
        <f t="shared" si="16"/>
        <v>4076280</v>
      </c>
      <c r="D436" s="41"/>
      <c r="E436" s="41"/>
      <c r="F436" s="41">
        <v>1206</v>
      </c>
      <c r="G436" s="41">
        <v>4076280</v>
      </c>
      <c r="H436" s="41"/>
      <c r="I436" s="41"/>
      <c r="J436" s="41"/>
      <c r="K436" s="41"/>
      <c r="L436" s="47"/>
      <c r="M436" s="47"/>
      <c r="N436" s="38"/>
      <c r="O436" s="38"/>
      <c r="P436" s="380"/>
      <c r="Q436" s="381"/>
    </row>
    <row r="437" spans="1:17" ht="25.5" x14ac:dyDescent="0.2">
      <c r="A437" s="247" t="s">
        <v>418</v>
      </c>
      <c r="B437" s="55" t="s">
        <v>1199</v>
      </c>
      <c r="C437" s="47">
        <f t="shared" si="16"/>
        <v>2214940</v>
      </c>
      <c r="D437" s="41"/>
      <c r="E437" s="41"/>
      <c r="F437" s="41">
        <v>1217</v>
      </c>
      <c r="G437" s="41">
        <v>2214940</v>
      </c>
      <c r="H437" s="41"/>
      <c r="I437" s="41"/>
      <c r="J437" s="41"/>
      <c r="K437" s="41"/>
      <c r="L437" s="47"/>
      <c r="M437" s="47"/>
      <c r="N437" s="38"/>
      <c r="O437" s="38"/>
      <c r="P437" s="380"/>
      <c r="Q437" s="381"/>
    </row>
    <row r="438" spans="1:17" ht="25.5" x14ac:dyDescent="0.2">
      <c r="A438" s="247" t="s">
        <v>419</v>
      </c>
      <c r="B438" s="55" t="s">
        <v>42</v>
      </c>
      <c r="C438" s="47">
        <f t="shared" si="16"/>
        <v>2939129</v>
      </c>
      <c r="D438" s="41">
        <v>2939129</v>
      </c>
      <c r="E438" s="41"/>
      <c r="F438" s="41"/>
      <c r="G438" s="41"/>
      <c r="H438" s="41"/>
      <c r="I438" s="41"/>
      <c r="J438" s="41"/>
      <c r="K438" s="41"/>
      <c r="L438" s="47"/>
      <c r="M438" s="47"/>
      <c r="N438" s="38"/>
      <c r="O438" s="38"/>
      <c r="P438" s="380"/>
      <c r="Q438" s="381"/>
    </row>
    <row r="439" spans="1:17" ht="25.5" x14ac:dyDescent="0.2">
      <c r="A439" s="247" t="s">
        <v>626</v>
      </c>
      <c r="B439" s="55" t="s">
        <v>43</v>
      </c>
      <c r="C439" s="47">
        <f t="shared" si="16"/>
        <v>4643170</v>
      </c>
      <c r="D439" s="41">
        <v>4643170</v>
      </c>
      <c r="E439" s="41"/>
      <c r="F439" s="41"/>
      <c r="G439" s="41"/>
      <c r="H439" s="41"/>
      <c r="I439" s="41"/>
      <c r="J439" s="41"/>
      <c r="K439" s="41"/>
      <c r="L439" s="47"/>
      <c r="M439" s="47"/>
      <c r="N439" s="38"/>
      <c r="O439" s="38"/>
      <c r="P439" s="380"/>
      <c r="Q439" s="381"/>
    </row>
    <row r="440" spans="1:17" ht="25.5" x14ac:dyDescent="0.2">
      <c r="A440" s="247" t="s">
        <v>627</v>
      </c>
      <c r="B440" s="55" t="s">
        <v>44</v>
      </c>
      <c r="C440" s="47">
        <f t="shared" si="16"/>
        <v>3153698</v>
      </c>
      <c r="D440" s="41">
        <v>3153698</v>
      </c>
      <c r="E440" s="41"/>
      <c r="F440" s="41"/>
      <c r="G440" s="41"/>
      <c r="H440" s="41"/>
      <c r="I440" s="41"/>
      <c r="J440" s="41"/>
      <c r="K440" s="41"/>
      <c r="L440" s="47"/>
      <c r="M440" s="47"/>
      <c r="N440" s="38"/>
      <c r="O440" s="38"/>
      <c r="P440" s="380"/>
      <c r="Q440" s="381"/>
    </row>
    <row r="441" spans="1:17" ht="25.5" x14ac:dyDescent="0.2">
      <c r="A441" s="247" t="s">
        <v>621</v>
      </c>
      <c r="B441" s="55" t="s">
        <v>45</v>
      </c>
      <c r="C441" s="47">
        <f t="shared" si="16"/>
        <v>2727660</v>
      </c>
      <c r="D441" s="41"/>
      <c r="E441" s="41"/>
      <c r="F441" s="41">
        <v>807</v>
      </c>
      <c r="G441" s="41">
        <v>2727660</v>
      </c>
      <c r="H441" s="41"/>
      <c r="I441" s="41"/>
      <c r="J441" s="41"/>
      <c r="K441" s="41"/>
      <c r="L441" s="47"/>
      <c r="M441" s="47"/>
      <c r="N441" s="38"/>
      <c r="O441" s="38"/>
      <c r="P441" s="380"/>
      <c r="Q441" s="381"/>
    </row>
    <row r="442" spans="1:17" ht="25.5" x14ac:dyDescent="0.2">
      <c r="A442" s="247" t="s">
        <v>622</v>
      </c>
      <c r="B442" s="55" t="s">
        <v>46</v>
      </c>
      <c r="C442" s="47">
        <f t="shared" si="16"/>
        <v>1819636</v>
      </c>
      <c r="D442" s="41"/>
      <c r="E442" s="41"/>
      <c r="F442" s="41">
        <v>999.8</v>
      </c>
      <c r="G442" s="41">
        <v>1819636</v>
      </c>
      <c r="H442" s="41"/>
      <c r="I442" s="41"/>
      <c r="J442" s="41"/>
      <c r="K442" s="41"/>
      <c r="L442" s="47"/>
      <c r="M442" s="47"/>
      <c r="N442" s="38"/>
      <c r="O442" s="38"/>
      <c r="P442" s="380"/>
      <c r="Q442" s="381"/>
    </row>
    <row r="443" spans="1:17" ht="27.75" customHeight="1" x14ac:dyDescent="0.2">
      <c r="A443" s="247" t="s">
        <v>623</v>
      </c>
      <c r="B443" s="55" t="s">
        <v>47</v>
      </c>
      <c r="C443" s="47">
        <f t="shared" si="16"/>
        <v>1471652</v>
      </c>
      <c r="D443" s="41"/>
      <c r="E443" s="41"/>
      <c r="F443" s="41">
        <v>808.6</v>
      </c>
      <c r="G443" s="41">
        <v>1471652</v>
      </c>
      <c r="H443" s="41"/>
      <c r="I443" s="41"/>
      <c r="J443" s="41"/>
      <c r="K443" s="41"/>
      <c r="L443" s="47"/>
      <c r="M443" s="47"/>
      <c r="N443" s="38"/>
      <c r="O443" s="38"/>
      <c r="P443" s="380"/>
      <c r="Q443" s="381"/>
    </row>
    <row r="444" spans="1:17" ht="15.75" customHeight="1" x14ac:dyDescent="0.2">
      <c r="A444" s="247" t="s">
        <v>624</v>
      </c>
      <c r="B444" s="248" t="s">
        <v>48</v>
      </c>
      <c r="C444" s="47">
        <f t="shared" si="16"/>
        <v>1690962</v>
      </c>
      <c r="D444" s="41"/>
      <c r="E444" s="41"/>
      <c r="F444" s="41">
        <v>929.1</v>
      </c>
      <c r="G444" s="41">
        <v>1690962</v>
      </c>
      <c r="H444" s="41"/>
      <c r="I444" s="41"/>
      <c r="J444" s="41"/>
      <c r="K444" s="41"/>
      <c r="L444" s="47"/>
      <c r="M444" s="47"/>
      <c r="N444" s="38"/>
      <c r="O444" s="38"/>
      <c r="P444" s="380"/>
      <c r="Q444" s="381"/>
    </row>
    <row r="445" spans="1:17" ht="21.75" customHeight="1" x14ac:dyDescent="0.2">
      <c r="A445" s="247" t="s">
        <v>631</v>
      </c>
      <c r="B445" s="248" t="s">
        <v>729</v>
      </c>
      <c r="C445" s="47">
        <f t="shared" si="16"/>
        <v>2391480</v>
      </c>
      <c r="D445" s="41"/>
      <c r="E445" s="41"/>
      <c r="F445" s="41">
        <v>1314</v>
      </c>
      <c r="G445" s="41">
        <v>2391480</v>
      </c>
      <c r="H445" s="41"/>
      <c r="I445" s="41"/>
      <c r="J445" s="41"/>
      <c r="K445" s="41"/>
      <c r="L445" s="47"/>
      <c r="M445" s="47"/>
      <c r="N445" s="38"/>
      <c r="O445" s="38"/>
      <c r="P445" s="380"/>
      <c r="Q445" s="381"/>
    </row>
    <row r="446" spans="1:17" ht="25.5" x14ac:dyDescent="0.2">
      <c r="A446" s="247" t="s">
        <v>632</v>
      </c>
      <c r="B446" s="248" t="s">
        <v>49</v>
      </c>
      <c r="C446" s="47">
        <f t="shared" si="16"/>
        <v>7939620</v>
      </c>
      <c r="D446" s="41"/>
      <c r="E446" s="41"/>
      <c r="F446" s="41">
        <v>2349</v>
      </c>
      <c r="G446" s="41">
        <v>7939620</v>
      </c>
      <c r="H446" s="41"/>
      <c r="I446" s="41"/>
      <c r="J446" s="41"/>
      <c r="K446" s="41"/>
      <c r="L446" s="47"/>
      <c r="M446" s="47"/>
      <c r="N446" s="38"/>
      <c r="O446" s="38"/>
      <c r="P446" s="380"/>
      <c r="Q446" s="381"/>
    </row>
    <row r="447" spans="1:17" ht="15.75" customHeight="1" x14ac:dyDescent="0.2">
      <c r="A447" s="247" t="s">
        <v>633</v>
      </c>
      <c r="B447" s="248" t="s">
        <v>375</v>
      </c>
      <c r="C447" s="47">
        <f>D447+E447+G447+I447+K447+M447</f>
        <v>4310008</v>
      </c>
      <c r="D447" s="41"/>
      <c r="E447" s="41"/>
      <c r="F447" s="41">
        <v>963</v>
      </c>
      <c r="G447" s="41">
        <v>3254940</v>
      </c>
      <c r="H447" s="41"/>
      <c r="I447" s="41"/>
      <c r="J447" s="41"/>
      <c r="K447" s="41"/>
      <c r="L447" s="47">
        <v>769</v>
      </c>
      <c r="M447" s="47">
        <v>1055068</v>
      </c>
      <c r="N447" s="38"/>
      <c r="O447" s="38"/>
      <c r="P447" s="381"/>
      <c r="Q447" s="392"/>
    </row>
    <row r="448" spans="1:17" x14ac:dyDescent="0.2">
      <c r="A448" s="129"/>
      <c r="B448" s="59" t="s">
        <v>493</v>
      </c>
      <c r="C448" s="39">
        <f>SUM(C430:C447)</f>
        <v>63525836.399999999</v>
      </c>
      <c r="D448" s="39">
        <f t="shared" ref="D448:M448" si="17">SUM(D430:D447)</f>
        <v>10735997</v>
      </c>
      <c r="E448" s="39"/>
      <c r="F448" s="39">
        <f t="shared" si="17"/>
        <v>17448.27</v>
      </c>
      <c r="G448" s="39">
        <f t="shared" si="17"/>
        <v>51734771.399999999</v>
      </c>
      <c r="H448" s="39"/>
      <c r="I448" s="39"/>
      <c r="J448" s="39"/>
      <c r="K448" s="39"/>
      <c r="L448" s="39">
        <f t="shared" si="17"/>
        <v>769</v>
      </c>
      <c r="M448" s="39">
        <f t="shared" si="17"/>
        <v>1055068</v>
      </c>
      <c r="N448" s="38"/>
      <c r="O448" s="38"/>
      <c r="P448" s="381"/>
      <c r="Q448" s="392"/>
    </row>
    <row r="449" spans="1:17" x14ac:dyDescent="0.2">
      <c r="A449" s="382" t="s">
        <v>657</v>
      </c>
      <c r="B449" s="383"/>
      <c r="C449" s="383"/>
      <c r="D449" s="383"/>
      <c r="E449" s="383"/>
      <c r="F449" s="383"/>
      <c r="G449" s="383"/>
      <c r="H449" s="383"/>
      <c r="I449" s="383"/>
      <c r="J449" s="383"/>
      <c r="K449" s="383"/>
      <c r="L449" s="383"/>
      <c r="M449" s="383"/>
      <c r="N449" s="383"/>
      <c r="O449" s="383"/>
      <c r="P449" s="383"/>
      <c r="Q449" s="384"/>
    </row>
    <row r="450" spans="1:17" ht="38.25" x14ac:dyDescent="0.2">
      <c r="A450" s="96">
        <v>108</v>
      </c>
      <c r="B450" s="55" t="s">
        <v>90</v>
      </c>
      <c r="C450" s="41">
        <f>D450+E450+G450+I450</f>
        <v>7905278</v>
      </c>
      <c r="D450" s="41">
        <v>6946138</v>
      </c>
      <c r="E450" s="47"/>
      <c r="F450" s="47">
        <v>527</v>
      </c>
      <c r="G450" s="47">
        <v>959140</v>
      </c>
      <c r="H450" s="38"/>
      <c r="I450" s="38"/>
      <c r="J450" s="47"/>
      <c r="K450" s="38"/>
      <c r="L450" s="38"/>
      <c r="M450" s="38"/>
      <c r="N450" s="38"/>
      <c r="O450" s="38"/>
      <c r="P450" s="380"/>
      <c r="Q450" s="381"/>
    </row>
    <row r="451" spans="1:17" ht="38.25" x14ac:dyDescent="0.2">
      <c r="A451" s="96">
        <v>109</v>
      </c>
      <c r="B451" s="55" t="s">
        <v>219</v>
      </c>
      <c r="C451" s="41">
        <f t="shared" ref="C451:C477" si="18">D451+E451+G451+I451</f>
        <v>9709506</v>
      </c>
      <c r="D451" s="41">
        <v>9709506</v>
      </c>
      <c r="E451" s="47"/>
      <c r="F451" s="47"/>
      <c r="G451" s="47"/>
      <c r="H451" s="38"/>
      <c r="I451" s="38"/>
      <c r="J451" s="47"/>
      <c r="K451" s="38"/>
      <c r="L451" s="38"/>
      <c r="M451" s="38"/>
      <c r="N451" s="38"/>
      <c r="O451" s="38"/>
      <c r="P451" s="380"/>
      <c r="Q451" s="381"/>
    </row>
    <row r="452" spans="1:17" ht="38.25" x14ac:dyDescent="0.2">
      <c r="A452" s="96">
        <v>110</v>
      </c>
      <c r="B452" s="55" t="s">
        <v>220</v>
      </c>
      <c r="C452" s="41">
        <f t="shared" si="18"/>
        <v>12189698.999999998</v>
      </c>
      <c r="D452" s="41">
        <v>12189698.999999998</v>
      </c>
      <c r="E452" s="47"/>
      <c r="F452" s="47"/>
      <c r="G452" s="47"/>
      <c r="H452" s="38"/>
      <c r="I452" s="38"/>
      <c r="J452" s="47"/>
      <c r="K452" s="38"/>
      <c r="L452" s="38"/>
      <c r="M452" s="38"/>
      <c r="N452" s="38"/>
      <c r="O452" s="38"/>
      <c r="P452" s="380"/>
      <c r="Q452" s="381"/>
    </row>
    <row r="453" spans="1:17" ht="38.25" x14ac:dyDescent="0.2">
      <c r="A453" s="96">
        <v>111</v>
      </c>
      <c r="B453" s="55" t="s">
        <v>221</v>
      </c>
      <c r="C453" s="41">
        <f t="shared" si="18"/>
        <v>9582921</v>
      </c>
      <c r="D453" s="41">
        <v>9582921</v>
      </c>
      <c r="E453" s="47"/>
      <c r="F453" s="47"/>
      <c r="G453" s="47"/>
      <c r="H453" s="38"/>
      <c r="I453" s="38"/>
      <c r="J453" s="47"/>
      <c r="K453" s="38"/>
      <c r="L453" s="38"/>
      <c r="M453" s="38"/>
      <c r="N453" s="38"/>
      <c r="O453" s="38"/>
      <c r="P453" s="380"/>
      <c r="Q453" s="381"/>
    </row>
    <row r="454" spans="1:17" ht="38.25" x14ac:dyDescent="0.2">
      <c r="A454" s="96">
        <v>112</v>
      </c>
      <c r="B454" s="55" t="s">
        <v>222</v>
      </c>
      <c r="C454" s="41">
        <f t="shared" si="18"/>
        <v>8260052</v>
      </c>
      <c r="D454" s="41">
        <v>6004052</v>
      </c>
      <c r="E454" s="47"/>
      <c r="F454" s="47">
        <v>480</v>
      </c>
      <c r="G454" s="47">
        <v>2256000</v>
      </c>
      <c r="H454" s="38"/>
      <c r="I454" s="38"/>
      <c r="J454" s="47"/>
      <c r="K454" s="38"/>
      <c r="L454" s="38"/>
      <c r="M454" s="38"/>
      <c r="N454" s="38"/>
      <c r="O454" s="38"/>
      <c r="P454" s="380"/>
      <c r="Q454" s="381"/>
    </row>
    <row r="455" spans="1:17" ht="25.5" x14ac:dyDescent="0.2">
      <c r="A455" s="96">
        <v>113</v>
      </c>
      <c r="B455" s="55" t="s">
        <v>223</v>
      </c>
      <c r="C455" s="41">
        <f t="shared" si="18"/>
        <v>2425365.6</v>
      </c>
      <c r="D455" s="41">
        <v>2425365.6</v>
      </c>
      <c r="E455" s="47"/>
      <c r="F455" s="47"/>
      <c r="G455" s="47"/>
      <c r="H455" s="38"/>
      <c r="I455" s="38"/>
      <c r="J455" s="47"/>
      <c r="K455" s="38"/>
      <c r="L455" s="38"/>
      <c r="M455" s="38"/>
      <c r="N455" s="38"/>
      <c r="O455" s="38"/>
      <c r="P455" s="380"/>
      <c r="Q455" s="381"/>
    </row>
    <row r="456" spans="1:17" ht="25.5" x14ac:dyDescent="0.2">
      <c r="A456" s="96">
        <v>114</v>
      </c>
      <c r="B456" s="55" t="s">
        <v>224</v>
      </c>
      <c r="C456" s="41">
        <f t="shared" si="18"/>
        <v>12062610</v>
      </c>
      <c r="D456" s="41">
        <v>9785790</v>
      </c>
      <c r="E456" s="47"/>
      <c r="F456" s="47">
        <v>1251</v>
      </c>
      <c r="G456" s="47">
        <v>2276820</v>
      </c>
      <c r="H456" s="38"/>
      <c r="I456" s="38"/>
      <c r="J456" s="47"/>
      <c r="K456" s="38"/>
      <c r="L456" s="38"/>
      <c r="M456" s="38"/>
      <c r="N456" s="38"/>
      <c r="O456" s="38"/>
      <c r="P456" s="380"/>
      <c r="Q456" s="381"/>
    </row>
    <row r="457" spans="1:17" ht="25.5" x14ac:dyDescent="0.2">
      <c r="A457" s="96">
        <v>115</v>
      </c>
      <c r="B457" s="55" t="s">
        <v>937</v>
      </c>
      <c r="C457" s="41">
        <f t="shared" si="18"/>
        <v>5476910</v>
      </c>
      <c r="D457" s="41"/>
      <c r="E457" s="47"/>
      <c r="F457" s="47">
        <v>1165.3</v>
      </c>
      <c r="G457" s="47">
        <v>5476910</v>
      </c>
      <c r="H457" s="38"/>
      <c r="I457" s="38"/>
      <c r="J457" s="47"/>
      <c r="K457" s="38"/>
      <c r="L457" s="38"/>
      <c r="M457" s="38"/>
      <c r="N457" s="38"/>
      <c r="O457" s="38"/>
      <c r="P457" s="380"/>
      <c r="Q457" s="381"/>
    </row>
    <row r="458" spans="1:17" ht="25.5" x14ac:dyDescent="0.2">
      <c r="A458" s="96">
        <v>116</v>
      </c>
      <c r="B458" s="55" t="s">
        <v>471</v>
      </c>
      <c r="C458" s="41">
        <f t="shared" si="18"/>
        <v>2070304</v>
      </c>
      <c r="D458" s="41">
        <v>2070304</v>
      </c>
      <c r="E458" s="47"/>
      <c r="F458" s="47"/>
      <c r="G458" s="47"/>
      <c r="H458" s="38"/>
      <c r="I458" s="38"/>
      <c r="J458" s="47"/>
      <c r="K458" s="38"/>
      <c r="L458" s="38"/>
      <c r="M458" s="38"/>
      <c r="N458" s="38"/>
      <c r="O458" s="38"/>
      <c r="P458" s="380"/>
      <c r="Q458" s="381"/>
    </row>
    <row r="459" spans="1:17" ht="25.5" x14ac:dyDescent="0.2">
      <c r="A459" s="96">
        <v>117</v>
      </c>
      <c r="B459" s="55" t="s">
        <v>225</v>
      </c>
      <c r="C459" s="41">
        <f t="shared" si="18"/>
        <v>2026408</v>
      </c>
      <c r="D459" s="41">
        <v>2026408</v>
      </c>
      <c r="E459" s="47"/>
      <c r="F459" s="47"/>
      <c r="G459" s="47"/>
      <c r="H459" s="38"/>
      <c r="I459" s="38"/>
      <c r="J459" s="47"/>
      <c r="K459" s="38"/>
      <c r="L459" s="38"/>
      <c r="M459" s="38"/>
      <c r="N459" s="38"/>
      <c r="O459" s="38"/>
      <c r="P459" s="380"/>
      <c r="Q459" s="381"/>
    </row>
    <row r="460" spans="1:17" ht="25.5" x14ac:dyDescent="0.2">
      <c r="A460" s="96">
        <v>118</v>
      </c>
      <c r="B460" s="55" t="s">
        <v>226</v>
      </c>
      <c r="C460" s="41">
        <f t="shared" si="18"/>
        <v>8780925</v>
      </c>
      <c r="D460" s="41">
        <v>8780925</v>
      </c>
      <c r="E460" s="47"/>
      <c r="F460" s="47"/>
      <c r="G460" s="47"/>
      <c r="H460" s="38"/>
      <c r="I460" s="38"/>
      <c r="J460" s="47"/>
      <c r="K460" s="38"/>
      <c r="L460" s="38"/>
      <c r="M460" s="38"/>
      <c r="N460" s="38"/>
      <c r="O460" s="38"/>
      <c r="P460" s="380"/>
      <c r="Q460" s="381"/>
    </row>
    <row r="461" spans="1:17" ht="25.5" x14ac:dyDescent="0.2">
      <c r="A461" s="96">
        <v>119</v>
      </c>
      <c r="B461" s="55" t="s">
        <v>50</v>
      </c>
      <c r="C461" s="41">
        <f t="shared" si="18"/>
        <v>9884140</v>
      </c>
      <c r="D461" s="41">
        <v>5891140</v>
      </c>
      <c r="E461" s="47"/>
      <c r="F461" s="47">
        <v>390</v>
      </c>
      <c r="G461" s="47">
        <v>1833000</v>
      </c>
      <c r="H461" s="258">
        <v>1</v>
      </c>
      <c r="I461" s="38">
        <v>2160000</v>
      </c>
      <c r="J461" s="47"/>
      <c r="K461" s="38"/>
      <c r="L461" s="38"/>
      <c r="M461" s="38"/>
      <c r="N461" s="38"/>
      <c r="O461" s="38"/>
      <c r="P461" s="380"/>
      <c r="Q461" s="381"/>
    </row>
    <row r="462" spans="1:17" ht="25.5" x14ac:dyDescent="0.2">
      <c r="A462" s="96">
        <v>120</v>
      </c>
      <c r="B462" s="55" t="s">
        <v>51</v>
      </c>
      <c r="C462" s="41">
        <f t="shared" si="18"/>
        <v>8363922</v>
      </c>
      <c r="D462" s="41">
        <v>8363922</v>
      </c>
      <c r="E462" s="47"/>
      <c r="F462" s="47"/>
      <c r="G462" s="47"/>
      <c r="H462" s="38"/>
      <c r="I462" s="38"/>
      <c r="J462" s="47"/>
      <c r="K462" s="38"/>
      <c r="L462" s="38"/>
      <c r="M462" s="38"/>
      <c r="N462" s="38"/>
      <c r="O462" s="38"/>
      <c r="P462" s="380"/>
      <c r="Q462" s="381"/>
    </row>
    <row r="463" spans="1:17" s="131" customFormat="1" ht="25.5" x14ac:dyDescent="0.2">
      <c r="A463" s="96">
        <v>121</v>
      </c>
      <c r="B463" s="259" t="s">
        <v>52</v>
      </c>
      <c r="C463" s="41">
        <f t="shared" si="18"/>
        <v>709800</v>
      </c>
      <c r="D463" s="41"/>
      <c r="E463" s="41"/>
      <c r="F463" s="41">
        <v>390</v>
      </c>
      <c r="G463" s="41">
        <v>709800</v>
      </c>
      <c r="H463" s="41"/>
      <c r="I463" s="41"/>
      <c r="J463" s="41"/>
      <c r="K463" s="41"/>
      <c r="L463" s="41"/>
      <c r="M463" s="41"/>
      <c r="N463" s="38"/>
      <c r="O463" s="210"/>
      <c r="P463" s="119"/>
      <c r="Q463" s="126"/>
    </row>
    <row r="464" spans="1:17" s="131" customFormat="1" ht="25.5" x14ac:dyDescent="0.2">
      <c r="A464" s="96">
        <v>122</v>
      </c>
      <c r="B464" s="259" t="s">
        <v>53</v>
      </c>
      <c r="C464" s="41">
        <f t="shared" si="18"/>
        <v>12351203.999999998</v>
      </c>
      <c r="D464" s="41">
        <v>12351203.999999998</v>
      </c>
      <c r="E464" s="41"/>
      <c r="F464" s="41"/>
      <c r="G464" s="41"/>
      <c r="H464" s="41"/>
      <c r="I464" s="41"/>
      <c r="J464" s="41"/>
      <c r="K464" s="41"/>
      <c r="L464" s="41"/>
      <c r="M464" s="41"/>
      <c r="N464" s="38"/>
      <c r="O464" s="210"/>
      <c r="P464" s="119"/>
      <c r="Q464" s="126"/>
    </row>
    <row r="465" spans="1:17" s="131" customFormat="1" ht="25.5" x14ac:dyDescent="0.2">
      <c r="A465" s="96">
        <v>123</v>
      </c>
      <c r="B465" s="259" t="s">
        <v>54</v>
      </c>
      <c r="C465" s="41">
        <f t="shared" si="18"/>
        <v>10361078</v>
      </c>
      <c r="D465" s="41">
        <v>8379462</v>
      </c>
      <c r="E465" s="41"/>
      <c r="F465" s="41">
        <v>1088.8</v>
      </c>
      <c r="G465" s="41">
        <v>1981616</v>
      </c>
      <c r="H465" s="41"/>
      <c r="I465" s="41"/>
      <c r="J465" s="41"/>
      <c r="K465" s="41"/>
      <c r="L465" s="41"/>
      <c r="M465" s="41"/>
      <c r="N465" s="38"/>
      <c r="O465" s="210"/>
      <c r="P465" s="119"/>
      <c r="Q465" s="126"/>
    </row>
    <row r="466" spans="1:17" s="131" customFormat="1" ht="25.5" x14ac:dyDescent="0.2">
      <c r="A466" s="96">
        <v>124</v>
      </c>
      <c r="B466" s="259" t="s">
        <v>55</v>
      </c>
      <c r="C466" s="41">
        <f t="shared" si="18"/>
        <v>6396660</v>
      </c>
      <c r="D466" s="41">
        <v>4556640</v>
      </c>
      <c r="E466" s="41"/>
      <c r="F466" s="41">
        <v>1011</v>
      </c>
      <c r="G466" s="41">
        <v>1840020</v>
      </c>
      <c r="H466" s="260"/>
      <c r="I466" s="41"/>
      <c r="J466" s="41"/>
      <c r="K466" s="41"/>
      <c r="L466" s="41"/>
      <c r="M466" s="41"/>
      <c r="N466" s="38"/>
      <c r="O466" s="210"/>
      <c r="P466" s="119"/>
      <c r="Q466" s="126"/>
    </row>
    <row r="467" spans="1:17" s="131" customFormat="1" ht="25.5" x14ac:dyDescent="0.2">
      <c r="A467" s="96">
        <v>125</v>
      </c>
      <c r="B467" s="259" t="s">
        <v>1203</v>
      </c>
      <c r="C467" s="41">
        <f t="shared" si="18"/>
        <v>2008019</v>
      </c>
      <c r="D467" s="41">
        <v>2008019</v>
      </c>
      <c r="E467" s="41"/>
      <c r="F467" s="41"/>
      <c r="G467" s="41"/>
      <c r="H467" s="41"/>
      <c r="I467" s="41"/>
      <c r="J467" s="41"/>
      <c r="K467" s="41"/>
      <c r="L467" s="41"/>
      <c r="M467" s="41"/>
      <c r="N467" s="38"/>
      <c r="O467" s="210"/>
      <c r="P467" s="119"/>
      <c r="Q467" s="126"/>
    </row>
    <row r="468" spans="1:17" s="131" customFormat="1" ht="38.25" x14ac:dyDescent="0.2">
      <c r="A468" s="96">
        <v>126</v>
      </c>
      <c r="B468" s="259" t="s">
        <v>56</v>
      </c>
      <c r="C468" s="41">
        <f t="shared" si="18"/>
        <v>8689450</v>
      </c>
      <c r="D468" s="41">
        <v>8689450</v>
      </c>
      <c r="E468" s="41"/>
      <c r="F468" s="41"/>
      <c r="G468" s="41"/>
      <c r="H468" s="41"/>
      <c r="I468" s="41"/>
      <c r="J468" s="41"/>
      <c r="K468" s="41"/>
      <c r="L468" s="41"/>
      <c r="M468" s="41"/>
      <c r="N468" s="38"/>
      <c r="O468" s="210"/>
      <c r="P468" s="119"/>
      <c r="Q468" s="126"/>
    </row>
    <row r="469" spans="1:17" s="131" customFormat="1" ht="25.5" x14ac:dyDescent="0.2">
      <c r="A469" s="96">
        <v>127</v>
      </c>
      <c r="B469" s="259" t="s">
        <v>57</v>
      </c>
      <c r="C469" s="41">
        <f t="shared" si="18"/>
        <v>1694226</v>
      </c>
      <c r="D469" s="41">
        <v>1694226</v>
      </c>
      <c r="E469" s="41"/>
      <c r="F469" s="41"/>
      <c r="G469" s="41"/>
      <c r="H469" s="41"/>
      <c r="I469" s="41"/>
      <c r="J469" s="41"/>
      <c r="K469" s="41"/>
      <c r="L469" s="41"/>
      <c r="M469" s="41"/>
      <c r="N469" s="38"/>
      <c r="O469" s="210"/>
      <c r="P469" s="119"/>
      <c r="Q469" s="126"/>
    </row>
    <row r="470" spans="1:17" s="131" customFormat="1" ht="25.5" x14ac:dyDescent="0.2">
      <c r="A470" s="96">
        <v>128</v>
      </c>
      <c r="B470" s="259" t="s">
        <v>58</v>
      </c>
      <c r="C470" s="41">
        <f t="shared" si="18"/>
        <v>11721760</v>
      </c>
      <c r="D470" s="41">
        <v>11721760</v>
      </c>
      <c r="E470" s="41"/>
      <c r="F470" s="41"/>
      <c r="G470" s="41"/>
      <c r="H470" s="41"/>
      <c r="I470" s="41"/>
      <c r="J470" s="41"/>
      <c r="K470" s="41"/>
      <c r="L470" s="41"/>
      <c r="M470" s="41"/>
      <c r="N470" s="38"/>
      <c r="O470" s="210"/>
      <c r="P470" s="119"/>
      <c r="Q470" s="126"/>
    </row>
    <row r="471" spans="1:17" s="131" customFormat="1" ht="25.5" x14ac:dyDescent="0.2">
      <c r="A471" s="96">
        <v>129</v>
      </c>
      <c r="B471" s="259" t="s">
        <v>59</v>
      </c>
      <c r="C471" s="41">
        <f t="shared" si="18"/>
        <v>9947230</v>
      </c>
      <c r="D471" s="41">
        <v>8545830</v>
      </c>
      <c r="E471" s="41"/>
      <c r="F471" s="41">
        <v>770</v>
      </c>
      <c r="G471" s="41">
        <v>1401400</v>
      </c>
      <c r="H471" s="41"/>
      <c r="I471" s="41"/>
      <c r="J471" s="41"/>
      <c r="K471" s="41"/>
      <c r="L471" s="41"/>
      <c r="M471" s="41"/>
      <c r="N471" s="38"/>
      <c r="O471" s="210"/>
      <c r="P471" s="119"/>
      <c r="Q471" s="126"/>
    </row>
    <row r="472" spans="1:17" s="131" customFormat="1" ht="25.5" x14ac:dyDescent="0.2">
      <c r="A472" s="96">
        <v>130</v>
      </c>
      <c r="B472" s="261" t="s">
        <v>60</v>
      </c>
      <c r="C472" s="41">
        <f t="shared" si="18"/>
        <v>12246153</v>
      </c>
      <c r="D472" s="41">
        <v>12246153</v>
      </c>
      <c r="E472" s="41"/>
      <c r="F472" s="41"/>
      <c r="G472" s="41"/>
      <c r="H472" s="41"/>
      <c r="I472" s="41"/>
      <c r="J472" s="41"/>
      <c r="K472" s="41"/>
      <c r="L472" s="41"/>
      <c r="M472" s="41"/>
      <c r="N472" s="38"/>
      <c r="O472" s="210"/>
      <c r="P472" s="119"/>
      <c r="Q472" s="126"/>
    </row>
    <row r="473" spans="1:17" s="131" customFormat="1" ht="25.5" x14ac:dyDescent="0.2">
      <c r="A473" s="96">
        <v>131</v>
      </c>
      <c r="B473" s="259" t="s">
        <v>61</v>
      </c>
      <c r="C473" s="41">
        <f t="shared" si="18"/>
        <v>8657075</v>
      </c>
      <c r="D473" s="41">
        <v>8657075</v>
      </c>
      <c r="E473" s="41"/>
      <c r="F473" s="41"/>
      <c r="G473" s="41"/>
      <c r="H473" s="41"/>
      <c r="I473" s="41"/>
      <c r="J473" s="41"/>
      <c r="K473" s="41"/>
      <c r="L473" s="41"/>
      <c r="M473" s="41"/>
      <c r="N473" s="38"/>
      <c r="O473" s="210"/>
      <c r="P473" s="119"/>
      <c r="Q473" s="126"/>
    </row>
    <row r="474" spans="1:17" s="131" customFormat="1" ht="25.5" x14ac:dyDescent="0.2">
      <c r="A474" s="96">
        <v>132</v>
      </c>
      <c r="B474" s="259" t="s">
        <v>62</v>
      </c>
      <c r="C474" s="41">
        <f t="shared" si="18"/>
        <v>4361120</v>
      </c>
      <c r="D474" s="41">
        <v>4361120</v>
      </c>
      <c r="E474" s="41"/>
      <c r="F474" s="41"/>
      <c r="G474" s="41"/>
      <c r="H474" s="41"/>
      <c r="I474" s="41"/>
      <c r="J474" s="41"/>
      <c r="K474" s="41"/>
      <c r="L474" s="41"/>
      <c r="M474" s="41"/>
      <c r="N474" s="38"/>
      <c r="O474" s="210"/>
      <c r="P474" s="119"/>
      <c r="Q474" s="126"/>
    </row>
    <row r="475" spans="1:17" s="131" customFormat="1" ht="25.5" x14ac:dyDescent="0.2">
      <c r="A475" s="96">
        <v>133</v>
      </c>
      <c r="B475" s="259" t="s">
        <v>63</v>
      </c>
      <c r="C475" s="41">
        <f t="shared" si="18"/>
        <v>11588253</v>
      </c>
      <c r="D475" s="41">
        <v>7069508</v>
      </c>
      <c r="E475" s="41"/>
      <c r="F475" s="41">
        <v>1067</v>
      </c>
      <c r="G475" s="41">
        <v>4518745</v>
      </c>
      <c r="H475" s="41"/>
      <c r="I475" s="41"/>
      <c r="J475" s="41"/>
      <c r="K475" s="41"/>
      <c r="L475" s="41"/>
      <c r="M475" s="41"/>
      <c r="N475" s="38"/>
      <c r="O475" s="210"/>
      <c r="P475" s="119"/>
      <c r="Q475" s="126"/>
    </row>
    <row r="476" spans="1:17" s="131" customFormat="1" ht="25.5" x14ac:dyDescent="0.2">
      <c r="A476" s="96">
        <v>134</v>
      </c>
      <c r="B476" s="259" t="s">
        <v>735</v>
      </c>
      <c r="C476" s="41">
        <f t="shared" si="18"/>
        <v>5659026</v>
      </c>
      <c r="D476" s="41">
        <v>5659026</v>
      </c>
      <c r="E476" s="41"/>
      <c r="F476" s="41"/>
      <c r="G476" s="41"/>
      <c r="H476" s="41"/>
      <c r="I476" s="41"/>
      <c r="J476" s="41"/>
      <c r="K476" s="41"/>
      <c r="L476" s="41"/>
      <c r="M476" s="41"/>
      <c r="N476" s="38"/>
      <c r="O476" s="210"/>
      <c r="P476" s="119"/>
      <c r="Q476" s="126"/>
    </row>
    <row r="477" spans="1:17" s="131" customFormat="1" ht="25.5" x14ac:dyDescent="0.2">
      <c r="A477" s="96">
        <v>135</v>
      </c>
      <c r="B477" s="261" t="s">
        <v>736</v>
      </c>
      <c r="C477" s="41">
        <f t="shared" si="18"/>
        <v>15413175</v>
      </c>
      <c r="D477" s="41">
        <v>15413175</v>
      </c>
      <c r="E477" s="41"/>
      <c r="F477" s="41"/>
      <c r="G477" s="41"/>
      <c r="H477" s="41"/>
      <c r="I477" s="41"/>
      <c r="J477" s="41"/>
      <c r="K477" s="41"/>
      <c r="L477" s="41"/>
      <c r="M477" s="41"/>
      <c r="N477" s="38"/>
      <c r="O477" s="210"/>
      <c r="P477" s="119"/>
      <c r="Q477" s="126"/>
    </row>
    <row r="478" spans="1:17" x14ac:dyDescent="0.2">
      <c r="A478" s="129"/>
      <c r="B478" s="59" t="s">
        <v>493</v>
      </c>
      <c r="C478" s="43">
        <f>SUM(C450:C477)</f>
        <v>220542269.59999999</v>
      </c>
      <c r="D478" s="43">
        <f t="shared" ref="D478:I478" si="19">SUM(D450:D477)</f>
        <v>195128818.59999999</v>
      </c>
      <c r="E478" s="43"/>
      <c r="F478" s="43">
        <f t="shared" si="19"/>
        <v>8140.1</v>
      </c>
      <c r="G478" s="43">
        <f t="shared" si="19"/>
        <v>23253451</v>
      </c>
      <c r="H478" s="98">
        <f t="shared" si="19"/>
        <v>1</v>
      </c>
      <c r="I478" s="43">
        <f t="shared" si="19"/>
        <v>2160000</v>
      </c>
      <c r="J478" s="43"/>
      <c r="K478" s="43"/>
      <c r="L478" s="43"/>
      <c r="M478" s="43"/>
      <c r="N478" s="38"/>
      <c r="O478" s="38"/>
      <c r="P478" s="380"/>
      <c r="Q478" s="381"/>
    </row>
    <row r="479" spans="1:17" ht="14.25" customHeight="1" x14ac:dyDescent="0.2">
      <c r="A479" s="404" t="s">
        <v>658</v>
      </c>
      <c r="B479" s="405"/>
      <c r="C479" s="405"/>
      <c r="D479" s="405"/>
      <c r="E479" s="405"/>
      <c r="F479" s="405"/>
      <c r="G479" s="405"/>
      <c r="H479" s="405"/>
      <c r="I479" s="405"/>
      <c r="J479" s="405"/>
      <c r="K479" s="405"/>
      <c r="L479" s="405"/>
      <c r="M479" s="405"/>
      <c r="N479" s="405"/>
      <c r="O479" s="405"/>
      <c r="P479" s="405"/>
      <c r="Q479" s="406"/>
    </row>
    <row r="480" spans="1:17" ht="25.5" x14ac:dyDescent="0.2">
      <c r="A480" s="96">
        <v>136</v>
      </c>
      <c r="B480" s="55" t="s">
        <v>464</v>
      </c>
      <c r="C480" s="41">
        <f t="shared" ref="C480:C485" si="20">D480+E480+G480</f>
        <v>1406080</v>
      </c>
      <c r="D480" s="41"/>
      <c r="E480" s="41"/>
      <c r="F480" s="41">
        <v>416</v>
      </c>
      <c r="G480" s="41">
        <v>1406080</v>
      </c>
      <c r="H480" s="47"/>
      <c r="I480" s="38"/>
      <c r="J480" s="38"/>
      <c r="K480" s="38"/>
      <c r="L480" s="38"/>
      <c r="M480" s="38"/>
      <c r="N480" s="38"/>
      <c r="O480" s="38"/>
      <c r="P480" s="380"/>
      <c r="Q480" s="381"/>
    </row>
    <row r="481" spans="1:17" ht="38.25" x14ac:dyDescent="0.2">
      <c r="A481" s="96">
        <v>137</v>
      </c>
      <c r="B481" s="55" t="s">
        <v>730</v>
      </c>
      <c r="C481" s="41">
        <f t="shared" si="20"/>
        <v>893635</v>
      </c>
      <c r="D481" s="41">
        <v>893635</v>
      </c>
      <c r="E481" s="41"/>
      <c r="F481" s="41"/>
      <c r="G481" s="41"/>
      <c r="H481" s="47"/>
      <c r="I481" s="38"/>
      <c r="J481" s="38"/>
      <c r="K481" s="38"/>
      <c r="L481" s="38"/>
      <c r="M481" s="38"/>
      <c r="N481" s="38"/>
      <c r="O481" s="38"/>
      <c r="P481" s="380"/>
      <c r="Q481" s="381"/>
    </row>
    <row r="482" spans="1:17" ht="27" customHeight="1" x14ac:dyDescent="0.2">
      <c r="A482" s="96">
        <v>138</v>
      </c>
      <c r="B482" s="55" t="s">
        <v>737</v>
      </c>
      <c r="C482" s="41">
        <f t="shared" si="20"/>
        <v>2699077</v>
      </c>
      <c r="D482" s="41">
        <v>2699077</v>
      </c>
      <c r="E482" s="41"/>
      <c r="F482" s="41"/>
      <c r="G482" s="41"/>
      <c r="H482" s="47"/>
      <c r="I482" s="38"/>
      <c r="J482" s="38"/>
      <c r="K482" s="38"/>
      <c r="L482" s="38"/>
      <c r="M482" s="38"/>
      <c r="N482" s="38"/>
      <c r="O482" s="38"/>
      <c r="P482" s="380"/>
      <c r="Q482" s="381"/>
    </row>
    <row r="483" spans="1:17" ht="25.5" x14ac:dyDescent="0.2">
      <c r="A483" s="96">
        <v>139</v>
      </c>
      <c r="B483" s="55" t="s">
        <v>1041</v>
      </c>
      <c r="C483" s="41">
        <f t="shared" si="20"/>
        <v>2497040</v>
      </c>
      <c r="D483" s="41"/>
      <c r="E483" s="41"/>
      <c r="F483" s="41">
        <v>1372</v>
      </c>
      <c r="G483" s="41">
        <v>2497040</v>
      </c>
      <c r="H483" s="47"/>
      <c r="I483" s="38"/>
      <c r="J483" s="38"/>
      <c r="K483" s="38"/>
      <c r="L483" s="38"/>
      <c r="M483" s="38"/>
      <c r="N483" s="38"/>
      <c r="O483" s="38"/>
      <c r="P483" s="380"/>
      <c r="Q483" s="381"/>
    </row>
    <row r="484" spans="1:17" ht="25.5" x14ac:dyDescent="0.2">
      <c r="A484" s="96">
        <v>140</v>
      </c>
      <c r="B484" s="55" t="s">
        <v>1042</v>
      </c>
      <c r="C484" s="41">
        <f t="shared" si="20"/>
        <v>5120922</v>
      </c>
      <c r="D484" s="41">
        <v>2484522</v>
      </c>
      <c r="E484" s="41"/>
      <c r="F484" s="41">
        <v>780</v>
      </c>
      <c r="G484" s="41">
        <v>2636400</v>
      </c>
      <c r="H484" s="47"/>
      <c r="I484" s="38"/>
      <c r="J484" s="38"/>
      <c r="K484" s="38"/>
      <c r="L484" s="38"/>
      <c r="M484" s="38"/>
      <c r="N484" s="38"/>
      <c r="O484" s="38"/>
      <c r="P484" s="380"/>
      <c r="Q484" s="381"/>
    </row>
    <row r="485" spans="1:17" ht="25.5" x14ac:dyDescent="0.2">
      <c r="A485" s="96">
        <v>141</v>
      </c>
      <c r="B485" s="55" t="s">
        <v>1043</v>
      </c>
      <c r="C485" s="41">
        <f t="shared" si="20"/>
        <v>4528652</v>
      </c>
      <c r="D485" s="41">
        <v>1435614</v>
      </c>
      <c r="E485" s="41"/>
      <c r="F485" s="41">
        <v>915</v>
      </c>
      <c r="G485" s="41">
        <v>3093038</v>
      </c>
      <c r="H485" s="47"/>
      <c r="I485" s="38"/>
      <c r="J485" s="38"/>
      <c r="K485" s="38"/>
      <c r="L485" s="38"/>
      <c r="M485" s="38"/>
      <c r="N485" s="38"/>
      <c r="O485" s="38"/>
      <c r="P485" s="380"/>
      <c r="Q485" s="381"/>
    </row>
    <row r="486" spans="1:17" x14ac:dyDescent="0.2">
      <c r="A486" s="129"/>
      <c r="B486" s="59" t="s">
        <v>493</v>
      </c>
      <c r="C486" s="43">
        <f>SUM(C480:C485)</f>
        <v>17145406</v>
      </c>
      <c r="D486" s="43">
        <f>SUM(D480:D485)</f>
        <v>7512848</v>
      </c>
      <c r="E486" s="43"/>
      <c r="F486" s="43">
        <f>SUM(F480:F485)</f>
        <v>3483</v>
      </c>
      <c r="G486" s="43">
        <f>SUM(G480:G485)</f>
        <v>9632558</v>
      </c>
      <c r="H486" s="38"/>
      <c r="I486" s="38"/>
      <c r="J486" s="38"/>
      <c r="K486" s="38"/>
      <c r="L486" s="38"/>
      <c r="M486" s="38"/>
      <c r="N486" s="38"/>
      <c r="O486" s="38"/>
      <c r="P486" s="380"/>
      <c r="Q486" s="381"/>
    </row>
    <row r="487" spans="1:17" x14ac:dyDescent="0.2">
      <c r="A487" s="404" t="s">
        <v>659</v>
      </c>
      <c r="B487" s="405"/>
      <c r="C487" s="405"/>
      <c r="D487" s="405"/>
      <c r="E487" s="405"/>
      <c r="F487" s="405"/>
      <c r="G487" s="405"/>
      <c r="H487" s="405"/>
      <c r="I487" s="405"/>
      <c r="J487" s="405"/>
      <c r="K487" s="405"/>
      <c r="L487" s="405"/>
      <c r="M487" s="405"/>
      <c r="N487" s="405"/>
      <c r="O487" s="405"/>
      <c r="P487" s="405"/>
      <c r="Q487" s="406"/>
    </row>
    <row r="488" spans="1:17" ht="25.5" x14ac:dyDescent="0.2">
      <c r="A488" s="251">
        <v>142</v>
      </c>
      <c r="B488" s="262" t="s">
        <v>1055</v>
      </c>
      <c r="C488" s="47">
        <f>D488+E488+G488+I488+K488+M488</f>
        <v>27854229</v>
      </c>
      <c r="D488" s="41">
        <v>27854229</v>
      </c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381"/>
      <c r="Q488" s="392"/>
    </row>
    <row r="489" spans="1:17" ht="25.5" x14ac:dyDescent="0.2">
      <c r="A489" s="251">
        <v>143</v>
      </c>
      <c r="B489" s="262" t="s">
        <v>1056</v>
      </c>
      <c r="C489" s="47">
        <f t="shared" ref="C489:C552" si="21">D489+E489+G489+I489+K489+M489</f>
        <v>17280000</v>
      </c>
      <c r="D489" s="41"/>
      <c r="E489" s="41"/>
      <c r="F489" s="41"/>
      <c r="G489" s="41"/>
      <c r="H489" s="260">
        <v>8</v>
      </c>
      <c r="I489" s="41">
        <v>17280000</v>
      </c>
      <c r="J489" s="41"/>
      <c r="K489" s="41"/>
      <c r="L489" s="41"/>
      <c r="M489" s="41"/>
      <c r="N489" s="41"/>
      <c r="O489" s="41"/>
      <c r="P489" s="381"/>
      <c r="Q489" s="392"/>
    </row>
    <row r="490" spans="1:17" ht="25.5" x14ac:dyDescent="0.2">
      <c r="A490" s="251">
        <v>144</v>
      </c>
      <c r="B490" s="262" t="s">
        <v>1057</v>
      </c>
      <c r="C490" s="47">
        <f t="shared" si="21"/>
        <v>8640000</v>
      </c>
      <c r="D490" s="41"/>
      <c r="E490" s="41"/>
      <c r="F490" s="41"/>
      <c r="G490" s="41"/>
      <c r="H490" s="260">
        <v>4</v>
      </c>
      <c r="I490" s="41">
        <v>8640000</v>
      </c>
      <c r="J490" s="41"/>
      <c r="K490" s="41"/>
      <c r="L490" s="41"/>
      <c r="M490" s="41"/>
      <c r="N490" s="41"/>
      <c r="O490" s="41"/>
      <c r="P490" s="381"/>
      <c r="Q490" s="392"/>
    </row>
    <row r="491" spans="1:17" ht="25.5" x14ac:dyDescent="0.2">
      <c r="A491" s="251">
        <v>145</v>
      </c>
      <c r="B491" s="262" t="s">
        <v>1058</v>
      </c>
      <c r="C491" s="47">
        <f t="shared" si="21"/>
        <v>18503602</v>
      </c>
      <c r="D491" s="41">
        <v>12023602</v>
      </c>
      <c r="E491" s="41"/>
      <c r="F491" s="41"/>
      <c r="G491" s="41"/>
      <c r="H491" s="260">
        <v>3</v>
      </c>
      <c r="I491" s="41">
        <v>6480000</v>
      </c>
      <c r="J491" s="41"/>
      <c r="K491" s="41"/>
      <c r="L491" s="41"/>
      <c r="M491" s="41"/>
      <c r="N491" s="41"/>
      <c r="O491" s="41"/>
      <c r="P491" s="381"/>
      <c r="Q491" s="392"/>
    </row>
    <row r="492" spans="1:17" ht="25.5" x14ac:dyDescent="0.2">
      <c r="A492" s="251">
        <v>146</v>
      </c>
      <c r="B492" s="262" t="s">
        <v>1059</v>
      </c>
      <c r="C492" s="47">
        <f t="shared" si="21"/>
        <v>4456294</v>
      </c>
      <c r="D492" s="41">
        <v>2296294</v>
      </c>
      <c r="E492" s="41"/>
      <c r="F492" s="41"/>
      <c r="G492" s="41"/>
      <c r="H492" s="260">
        <v>1</v>
      </c>
      <c r="I492" s="41">
        <v>2160000</v>
      </c>
      <c r="J492" s="41"/>
      <c r="K492" s="41"/>
      <c r="L492" s="41"/>
      <c r="M492" s="41"/>
      <c r="N492" s="41"/>
      <c r="O492" s="41"/>
      <c r="P492" s="381"/>
      <c r="Q492" s="392"/>
    </row>
    <row r="493" spans="1:17" ht="25.5" x14ac:dyDescent="0.2">
      <c r="A493" s="251">
        <v>147</v>
      </c>
      <c r="B493" s="262" t="s">
        <v>1060</v>
      </c>
      <c r="C493" s="47">
        <f t="shared" si="21"/>
        <v>37431200</v>
      </c>
      <c r="D493" s="41">
        <v>24471200</v>
      </c>
      <c r="E493" s="41"/>
      <c r="F493" s="41"/>
      <c r="G493" s="41"/>
      <c r="H493" s="260">
        <v>6</v>
      </c>
      <c r="I493" s="41">
        <v>12960000</v>
      </c>
      <c r="J493" s="41"/>
      <c r="K493" s="41"/>
      <c r="L493" s="41"/>
      <c r="M493" s="41"/>
      <c r="N493" s="41"/>
      <c r="O493" s="41"/>
      <c r="P493" s="381"/>
      <c r="Q493" s="392"/>
    </row>
    <row r="494" spans="1:17" ht="25.5" x14ac:dyDescent="0.2">
      <c r="A494" s="251">
        <v>148</v>
      </c>
      <c r="B494" s="262" t="s">
        <v>1061</v>
      </c>
      <c r="C494" s="47">
        <f t="shared" si="21"/>
        <v>21354200</v>
      </c>
      <c r="D494" s="41"/>
      <c r="E494" s="41"/>
      <c r="F494" s="41">
        <v>1786</v>
      </c>
      <c r="G494" s="41">
        <v>8394200</v>
      </c>
      <c r="H494" s="260">
        <v>6</v>
      </c>
      <c r="I494" s="41">
        <v>12960000</v>
      </c>
      <c r="J494" s="41"/>
      <c r="K494" s="41"/>
      <c r="L494" s="41"/>
      <c r="M494" s="41"/>
      <c r="N494" s="41"/>
      <c r="O494" s="41"/>
      <c r="P494" s="381"/>
      <c r="Q494" s="392"/>
    </row>
    <row r="495" spans="1:17" ht="25.5" x14ac:dyDescent="0.2">
      <c r="A495" s="251">
        <v>149</v>
      </c>
      <c r="B495" s="262" t="s">
        <v>1062</v>
      </c>
      <c r="C495" s="47">
        <f t="shared" si="21"/>
        <v>2160000</v>
      </c>
      <c r="D495" s="41"/>
      <c r="E495" s="41"/>
      <c r="F495" s="41"/>
      <c r="G495" s="41"/>
      <c r="H495" s="260">
        <v>1</v>
      </c>
      <c r="I495" s="41">
        <v>2160000</v>
      </c>
      <c r="J495" s="41"/>
      <c r="K495" s="41"/>
      <c r="L495" s="41"/>
      <c r="M495" s="41"/>
      <c r="N495" s="41"/>
      <c r="O495" s="41"/>
      <c r="P495" s="381"/>
      <c r="Q495" s="392"/>
    </row>
    <row r="496" spans="1:17" ht="25.5" x14ac:dyDescent="0.2">
      <c r="A496" s="251">
        <v>150</v>
      </c>
      <c r="B496" s="262" t="s">
        <v>1063</v>
      </c>
      <c r="C496" s="47">
        <f t="shared" si="21"/>
        <v>4320000</v>
      </c>
      <c r="D496" s="41"/>
      <c r="E496" s="41"/>
      <c r="F496" s="41"/>
      <c r="G496" s="41"/>
      <c r="H496" s="260">
        <v>2</v>
      </c>
      <c r="I496" s="41">
        <v>4320000</v>
      </c>
      <c r="J496" s="41"/>
      <c r="K496" s="41"/>
      <c r="L496" s="41"/>
      <c r="M496" s="41"/>
      <c r="N496" s="41"/>
      <c r="O496" s="41"/>
      <c r="P496" s="381"/>
      <c r="Q496" s="392"/>
    </row>
    <row r="497" spans="1:17" ht="25.5" x14ac:dyDescent="0.2">
      <c r="A497" s="251">
        <v>151</v>
      </c>
      <c r="B497" s="262" t="s">
        <v>738</v>
      </c>
      <c r="C497" s="47">
        <f t="shared" si="21"/>
        <v>1514970</v>
      </c>
      <c r="D497" s="41">
        <v>1514970</v>
      </c>
      <c r="E497" s="41"/>
      <c r="F497" s="41"/>
      <c r="G497" s="41"/>
      <c r="H497" s="260"/>
      <c r="I497" s="41"/>
      <c r="J497" s="41"/>
      <c r="K497" s="41"/>
      <c r="L497" s="41"/>
      <c r="M497" s="41"/>
      <c r="N497" s="41"/>
      <c r="O497" s="41"/>
      <c r="P497" s="381"/>
      <c r="Q497" s="392"/>
    </row>
    <row r="498" spans="1:17" ht="25.5" x14ac:dyDescent="0.2">
      <c r="A498" s="251">
        <v>152</v>
      </c>
      <c r="B498" s="262" t="s">
        <v>1064</v>
      </c>
      <c r="C498" s="47">
        <f t="shared" si="21"/>
        <v>7350000</v>
      </c>
      <c r="D498" s="41"/>
      <c r="E498" s="41"/>
      <c r="F498" s="41"/>
      <c r="G498" s="41"/>
      <c r="H498" s="260">
        <v>2</v>
      </c>
      <c r="I498" s="41">
        <v>7350000</v>
      </c>
      <c r="J498" s="41"/>
      <c r="K498" s="41"/>
      <c r="L498" s="41"/>
      <c r="M498" s="41"/>
      <c r="N498" s="41"/>
      <c r="O498" s="41"/>
      <c r="P498" s="381"/>
      <c r="Q498" s="392"/>
    </row>
    <row r="499" spans="1:17" ht="25.5" x14ac:dyDescent="0.2">
      <c r="A499" s="251">
        <v>153</v>
      </c>
      <c r="B499" s="262" t="s">
        <v>739</v>
      </c>
      <c r="C499" s="47">
        <f t="shared" si="21"/>
        <v>17108000</v>
      </c>
      <c r="D499" s="41"/>
      <c r="E499" s="41"/>
      <c r="F499" s="41">
        <v>3640</v>
      </c>
      <c r="G499" s="41">
        <v>17108000</v>
      </c>
      <c r="H499" s="260"/>
      <c r="I499" s="41"/>
      <c r="J499" s="41"/>
      <c r="K499" s="41"/>
      <c r="L499" s="41"/>
      <c r="M499" s="41"/>
      <c r="N499" s="41"/>
      <c r="O499" s="41"/>
      <c r="P499" s="381"/>
      <c r="Q499" s="392"/>
    </row>
    <row r="500" spans="1:17" ht="25.5" x14ac:dyDescent="0.2">
      <c r="A500" s="251">
        <v>154</v>
      </c>
      <c r="B500" s="262" t="s">
        <v>1065</v>
      </c>
      <c r="C500" s="47">
        <f t="shared" si="21"/>
        <v>7836563</v>
      </c>
      <c r="D500" s="41">
        <v>7836563</v>
      </c>
      <c r="E500" s="41"/>
      <c r="F500" s="41"/>
      <c r="G500" s="41"/>
      <c r="H500" s="260"/>
      <c r="I500" s="41"/>
      <c r="J500" s="41"/>
      <c r="K500" s="41"/>
      <c r="L500" s="41"/>
      <c r="M500" s="41"/>
      <c r="N500" s="41"/>
      <c r="O500" s="41"/>
      <c r="P500" s="381"/>
      <c r="Q500" s="392"/>
    </row>
    <row r="501" spans="1:17" ht="25.5" x14ac:dyDescent="0.2">
      <c r="A501" s="251">
        <v>155</v>
      </c>
      <c r="B501" s="262" t="s">
        <v>740</v>
      </c>
      <c r="C501" s="47">
        <f t="shared" si="21"/>
        <v>4378990</v>
      </c>
      <c r="D501" s="41"/>
      <c r="E501" s="41"/>
      <c r="F501" s="41">
        <v>1034</v>
      </c>
      <c r="G501" s="41">
        <v>4378990</v>
      </c>
      <c r="H501" s="260"/>
      <c r="I501" s="41"/>
      <c r="J501" s="41"/>
      <c r="K501" s="41"/>
      <c r="L501" s="41"/>
      <c r="M501" s="41"/>
      <c r="N501" s="41"/>
      <c r="O501" s="41"/>
      <c r="P501" s="381"/>
      <c r="Q501" s="392"/>
    </row>
    <row r="502" spans="1:17" ht="25.5" x14ac:dyDescent="0.2">
      <c r="A502" s="251">
        <v>156</v>
      </c>
      <c r="B502" s="262" t="s">
        <v>741</v>
      </c>
      <c r="C502" s="47">
        <f t="shared" si="21"/>
        <v>6480000</v>
      </c>
      <c r="D502" s="41"/>
      <c r="E502" s="41"/>
      <c r="F502" s="41"/>
      <c r="G502" s="41"/>
      <c r="H502" s="260">
        <v>3</v>
      </c>
      <c r="I502" s="41">
        <v>6480000</v>
      </c>
      <c r="J502" s="41"/>
      <c r="K502" s="41"/>
      <c r="L502" s="41"/>
      <c r="M502" s="41"/>
      <c r="N502" s="41"/>
      <c r="O502" s="41"/>
      <c r="P502" s="380"/>
      <c r="Q502" s="381"/>
    </row>
    <row r="503" spans="1:17" ht="25.5" x14ac:dyDescent="0.2">
      <c r="A503" s="251">
        <v>157</v>
      </c>
      <c r="B503" s="262" t="s">
        <v>742</v>
      </c>
      <c r="C503" s="47">
        <f t="shared" si="21"/>
        <v>15120000</v>
      </c>
      <c r="D503" s="41"/>
      <c r="E503" s="41"/>
      <c r="F503" s="41"/>
      <c r="G503" s="41"/>
      <c r="H503" s="260">
        <v>7</v>
      </c>
      <c r="I503" s="41">
        <v>15120000</v>
      </c>
      <c r="J503" s="41"/>
      <c r="K503" s="41"/>
      <c r="L503" s="41"/>
      <c r="M503" s="41"/>
      <c r="N503" s="41"/>
      <c r="O503" s="41"/>
      <c r="P503" s="380"/>
      <c r="Q503" s="381"/>
    </row>
    <row r="504" spans="1:17" ht="25.5" x14ac:dyDescent="0.2">
      <c r="A504" s="251">
        <v>158</v>
      </c>
      <c r="B504" s="262" t="s">
        <v>743</v>
      </c>
      <c r="C504" s="47">
        <f t="shared" si="21"/>
        <v>12960000</v>
      </c>
      <c r="D504" s="41"/>
      <c r="E504" s="41"/>
      <c r="F504" s="41"/>
      <c r="G504" s="41"/>
      <c r="H504" s="260">
        <v>6</v>
      </c>
      <c r="I504" s="41">
        <v>12960000</v>
      </c>
      <c r="J504" s="41"/>
      <c r="K504" s="41"/>
      <c r="L504" s="41"/>
      <c r="M504" s="41"/>
      <c r="N504" s="41"/>
      <c r="O504" s="41"/>
      <c r="P504" s="380"/>
      <c r="Q504" s="381"/>
    </row>
    <row r="505" spans="1:17" ht="25.5" x14ac:dyDescent="0.2">
      <c r="A505" s="251">
        <v>159</v>
      </c>
      <c r="B505" s="262" t="s">
        <v>749</v>
      </c>
      <c r="C505" s="47">
        <f t="shared" si="21"/>
        <v>20195896</v>
      </c>
      <c r="D505" s="41">
        <v>7235896</v>
      </c>
      <c r="E505" s="41"/>
      <c r="F505" s="41"/>
      <c r="G505" s="41"/>
      <c r="H505" s="260">
        <v>6</v>
      </c>
      <c r="I505" s="41">
        <v>12960000</v>
      </c>
      <c r="J505" s="41"/>
      <c r="K505" s="41"/>
      <c r="L505" s="41"/>
      <c r="M505" s="41"/>
      <c r="N505" s="41"/>
      <c r="O505" s="41"/>
      <c r="P505" s="380"/>
      <c r="Q505" s="381"/>
    </row>
    <row r="506" spans="1:17" ht="25.5" x14ac:dyDescent="0.2">
      <c r="A506" s="251">
        <v>160</v>
      </c>
      <c r="B506" s="262" t="s">
        <v>750</v>
      </c>
      <c r="C506" s="47">
        <f t="shared" si="21"/>
        <v>6480000</v>
      </c>
      <c r="D506" s="41"/>
      <c r="E506" s="41"/>
      <c r="F506" s="41"/>
      <c r="G506" s="41"/>
      <c r="H506" s="260">
        <v>3</v>
      </c>
      <c r="I506" s="41">
        <v>6480000</v>
      </c>
      <c r="J506" s="41"/>
      <c r="K506" s="41"/>
      <c r="L506" s="41"/>
      <c r="M506" s="41"/>
      <c r="N506" s="41"/>
      <c r="O506" s="41"/>
      <c r="P506" s="380"/>
      <c r="Q506" s="381"/>
    </row>
    <row r="507" spans="1:17" ht="25.5" x14ac:dyDescent="0.2">
      <c r="A507" s="251">
        <v>161</v>
      </c>
      <c r="B507" s="262" t="s">
        <v>751</v>
      </c>
      <c r="C507" s="47">
        <f t="shared" si="21"/>
        <v>7610055</v>
      </c>
      <c r="D507" s="41">
        <v>7610055</v>
      </c>
      <c r="E507" s="41"/>
      <c r="F507" s="41"/>
      <c r="G507" s="41"/>
      <c r="H507" s="260"/>
      <c r="I507" s="41"/>
      <c r="J507" s="41"/>
      <c r="K507" s="41"/>
      <c r="L507" s="41"/>
      <c r="M507" s="41"/>
      <c r="N507" s="41"/>
      <c r="O507" s="41"/>
      <c r="P507" s="380"/>
      <c r="Q507" s="381"/>
    </row>
    <row r="508" spans="1:17" ht="25.5" x14ac:dyDescent="0.2">
      <c r="A508" s="251">
        <v>162</v>
      </c>
      <c r="B508" s="262" t="s">
        <v>752</v>
      </c>
      <c r="C508" s="47">
        <f t="shared" si="21"/>
        <v>10639034</v>
      </c>
      <c r="D508" s="41">
        <v>10639034</v>
      </c>
      <c r="E508" s="41"/>
      <c r="F508" s="41"/>
      <c r="G508" s="41"/>
      <c r="H508" s="260"/>
      <c r="I508" s="41"/>
      <c r="J508" s="41"/>
      <c r="K508" s="41"/>
      <c r="L508" s="41"/>
      <c r="M508" s="41"/>
      <c r="N508" s="41"/>
      <c r="O508" s="41"/>
      <c r="P508" s="380"/>
      <c r="Q508" s="381"/>
    </row>
    <row r="509" spans="1:17" ht="25.5" x14ac:dyDescent="0.2">
      <c r="A509" s="251">
        <v>163</v>
      </c>
      <c r="B509" s="262" t="s">
        <v>753</v>
      </c>
      <c r="C509" s="47">
        <f t="shared" si="21"/>
        <v>8314866</v>
      </c>
      <c r="D509" s="41">
        <v>2835136</v>
      </c>
      <c r="E509" s="41"/>
      <c r="F509" s="41">
        <v>1165.9000000000001</v>
      </c>
      <c r="G509" s="41">
        <v>5479730</v>
      </c>
      <c r="H509" s="260"/>
      <c r="I509" s="41"/>
      <c r="J509" s="41"/>
      <c r="K509" s="41"/>
      <c r="L509" s="41"/>
      <c r="M509" s="41"/>
      <c r="N509" s="41"/>
      <c r="O509" s="41"/>
      <c r="P509" s="380"/>
      <c r="Q509" s="381"/>
    </row>
    <row r="510" spans="1:17" ht="25.5" x14ac:dyDescent="0.2">
      <c r="A510" s="251">
        <v>164</v>
      </c>
      <c r="B510" s="262" t="s">
        <v>754</v>
      </c>
      <c r="C510" s="47">
        <f t="shared" si="21"/>
        <v>111144</v>
      </c>
      <c r="D510" s="41"/>
      <c r="E510" s="41"/>
      <c r="F510" s="41"/>
      <c r="G510" s="41"/>
      <c r="H510" s="260"/>
      <c r="I510" s="41"/>
      <c r="J510" s="41">
        <v>84.2</v>
      </c>
      <c r="K510" s="41">
        <v>111144</v>
      </c>
      <c r="L510" s="41"/>
      <c r="M510" s="41"/>
      <c r="N510" s="41"/>
      <c r="O510" s="41"/>
      <c r="P510" s="380"/>
      <c r="Q510" s="381"/>
    </row>
    <row r="511" spans="1:17" ht="26.25" customHeight="1" x14ac:dyDescent="0.2">
      <c r="A511" s="251">
        <v>165</v>
      </c>
      <c r="B511" s="262" t="s">
        <v>755</v>
      </c>
      <c r="C511" s="47">
        <f t="shared" si="21"/>
        <v>245644</v>
      </c>
      <c r="D511" s="41">
        <v>245644</v>
      </c>
      <c r="E511" s="41"/>
      <c r="F511" s="41"/>
      <c r="G511" s="41"/>
      <c r="H511" s="260"/>
      <c r="I511" s="41"/>
      <c r="J511" s="41"/>
      <c r="K511" s="41"/>
      <c r="L511" s="41"/>
      <c r="M511" s="41"/>
      <c r="N511" s="41"/>
      <c r="O511" s="41"/>
      <c r="P511" s="380"/>
      <c r="Q511" s="381"/>
    </row>
    <row r="512" spans="1:17" ht="25.5" x14ac:dyDescent="0.2">
      <c r="A512" s="251">
        <v>166</v>
      </c>
      <c r="B512" s="262" t="s">
        <v>1067</v>
      </c>
      <c r="C512" s="47">
        <f t="shared" si="21"/>
        <v>4501805</v>
      </c>
      <c r="D512" s="41"/>
      <c r="E512" s="41"/>
      <c r="F512" s="41">
        <v>1063</v>
      </c>
      <c r="G512" s="41">
        <v>4501805</v>
      </c>
      <c r="H512" s="260"/>
      <c r="I512" s="41"/>
      <c r="J512" s="41"/>
      <c r="K512" s="41"/>
      <c r="L512" s="41"/>
      <c r="M512" s="41"/>
      <c r="N512" s="41"/>
      <c r="O512" s="41"/>
      <c r="P512" s="380"/>
      <c r="Q512" s="381"/>
    </row>
    <row r="513" spans="1:17" ht="25.5" x14ac:dyDescent="0.2">
      <c r="A513" s="251">
        <v>167</v>
      </c>
      <c r="B513" s="262" t="s">
        <v>1068</v>
      </c>
      <c r="C513" s="47">
        <f t="shared" si="21"/>
        <v>10710400</v>
      </c>
      <c r="D513" s="41">
        <v>6331410</v>
      </c>
      <c r="E513" s="41"/>
      <c r="F513" s="41">
        <v>1034</v>
      </c>
      <c r="G513" s="41">
        <v>4378990</v>
      </c>
      <c r="H513" s="260"/>
      <c r="I513" s="41"/>
      <c r="J513" s="41"/>
      <c r="K513" s="41"/>
      <c r="L513" s="41"/>
      <c r="M513" s="41"/>
      <c r="N513" s="41"/>
      <c r="O513" s="41"/>
      <c r="P513" s="380"/>
      <c r="Q513" s="381"/>
    </row>
    <row r="514" spans="1:17" ht="25.5" x14ac:dyDescent="0.2">
      <c r="A514" s="251">
        <v>168</v>
      </c>
      <c r="B514" s="262" t="s">
        <v>1069</v>
      </c>
      <c r="C514" s="47">
        <f t="shared" si="21"/>
        <v>2160000</v>
      </c>
      <c r="D514" s="41"/>
      <c r="E514" s="41"/>
      <c r="F514" s="41"/>
      <c r="G514" s="41"/>
      <c r="H514" s="260">
        <v>1</v>
      </c>
      <c r="I514" s="41">
        <v>2160000</v>
      </c>
      <c r="J514" s="41"/>
      <c r="K514" s="41"/>
      <c r="L514" s="41"/>
      <c r="M514" s="41"/>
      <c r="N514" s="41"/>
      <c r="O514" s="41"/>
      <c r="P514" s="380"/>
      <c r="Q514" s="381"/>
    </row>
    <row r="515" spans="1:17" ht="25.5" x14ac:dyDescent="0.2">
      <c r="A515" s="251">
        <v>169</v>
      </c>
      <c r="B515" s="262" t="s">
        <v>1070</v>
      </c>
      <c r="C515" s="47">
        <f t="shared" si="21"/>
        <v>17282650</v>
      </c>
      <c r="D515" s="41">
        <v>6492720</v>
      </c>
      <c r="E515" s="41"/>
      <c r="F515" s="41">
        <v>731.9</v>
      </c>
      <c r="G515" s="41">
        <v>3439930</v>
      </c>
      <c r="H515" s="260">
        <v>2</v>
      </c>
      <c r="I515" s="41">
        <v>7350000</v>
      </c>
      <c r="J515" s="41"/>
      <c r="K515" s="41"/>
      <c r="L515" s="41"/>
      <c r="M515" s="41"/>
      <c r="N515" s="41"/>
      <c r="O515" s="41"/>
      <c r="P515" s="380"/>
      <c r="Q515" s="381"/>
    </row>
    <row r="516" spans="1:17" ht="25.5" x14ac:dyDescent="0.2">
      <c r="A516" s="251">
        <v>170</v>
      </c>
      <c r="B516" s="262" t="s">
        <v>1071</v>
      </c>
      <c r="C516" s="47">
        <f t="shared" si="21"/>
        <v>16685494</v>
      </c>
      <c r="D516" s="41">
        <v>10245204</v>
      </c>
      <c r="E516" s="41"/>
      <c r="F516" s="41">
        <v>910.7</v>
      </c>
      <c r="G516" s="41">
        <v>4280290</v>
      </c>
      <c r="H516" s="260">
        <v>1</v>
      </c>
      <c r="I516" s="41">
        <v>2160000</v>
      </c>
      <c r="J516" s="41"/>
      <c r="K516" s="41"/>
      <c r="L516" s="41"/>
      <c r="M516" s="41"/>
      <c r="N516" s="41"/>
      <c r="O516" s="41"/>
      <c r="P516" s="380"/>
      <c r="Q516" s="381"/>
    </row>
    <row r="517" spans="1:17" ht="25.5" x14ac:dyDescent="0.2">
      <c r="A517" s="251">
        <v>171</v>
      </c>
      <c r="B517" s="262" t="s">
        <v>1072</v>
      </c>
      <c r="C517" s="47">
        <f t="shared" si="21"/>
        <v>17654518</v>
      </c>
      <c r="D517" s="41">
        <v>10342848</v>
      </c>
      <c r="E517" s="41"/>
      <c r="F517" s="41">
        <v>1096.0999999999999</v>
      </c>
      <c r="G517" s="41">
        <v>5151670</v>
      </c>
      <c r="H517" s="260">
        <v>1</v>
      </c>
      <c r="I517" s="41">
        <v>2160000</v>
      </c>
      <c r="J517" s="41"/>
      <c r="K517" s="41"/>
      <c r="L517" s="41"/>
      <c r="M517" s="41"/>
      <c r="N517" s="41"/>
      <c r="O517" s="41"/>
      <c r="P517" s="380"/>
      <c r="Q517" s="381"/>
    </row>
    <row r="518" spans="1:17" ht="25.5" x14ac:dyDescent="0.2">
      <c r="A518" s="251">
        <v>172</v>
      </c>
      <c r="B518" s="262" t="s">
        <v>1073</v>
      </c>
      <c r="C518" s="47">
        <f t="shared" si="21"/>
        <v>2160000</v>
      </c>
      <c r="D518" s="41"/>
      <c r="E518" s="41"/>
      <c r="F518" s="41"/>
      <c r="G518" s="41"/>
      <c r="H518" s="260">
        <v>1</v>
      </c>
      <c r="I518" s="41">
        <v>2160000</v>
      </c>
      <c r="J518" s="41"/>
      <c r="K518" s="41"/>
      <c r="L518" s="41"/>
      <c r="M518" s="41"/>
      <c r="N518" s="41"/>
      <c r="O518" s="41"/>
      <c r="P518" s="380"/>
      <c r="Q518" s="381"/>
    </row>
    <row r="519" spans="1:17" ht="25.5" x14ac:dyDescent="0.2">
      <c r="A519" s="251">
        <v>173</v>
      </c>
      <c r="B519" s="262" t="s">
        <v>1074</v>
      </c>
      <c r="C519" s="47">
        <f t="shared" si="21"/>
        <v>2160000</v>
      </c>
      <c r="D519" s="41"/>
      <c r="E519" s="41"/>
      <c r="F519" s="41"/>
      <c r="G519" s="41"/>
      <c r="H519" s="260">
        <v>1</v>
      </c>
      <c r="I519" s="41">
        <v>2160000</v>
      </c>
      <c r="J519" s="41"/>
      <c r="K519" s="41"/>
      <c r="L519" s="41"/>
      <c r="M519" s="41"/>
      <c r="N519" s="41"/>
      <c r="O519" s="41"/>
      <c r="P519" s="380"/>
      <c r="Q519" s="381"/>
    </row>
    <row r="520" spans="1:17" ht="25.5" x14ac:dyDescent="0.2">
      <c r="A520" s="251">
        <v>174</v>
      </c>
      <c r="B520" s="262" t="s">
        <v>1075</v>
      </c>
      <c r="C520" s="47">
        <f t="shared" si="21"/>
        <v>12088829</v>
      </c>
      <c r="D520" s="41">
        <v>7768829</v>
      </c>
      <c r="E520" s="41"/>
      <c r="F520" s="41"/>
      <c r="G520" s="41"/>
      <c r="H520" s="260">
        <v>2</v>
      </c>
      <c r="I520" s="41">
        <v>4320000</v>
      </c>
      <c r="J520" s="41"/>
      <c r="K520" s="41"/>
      <c r="L520" s="41"/>
      <c r="M520" s="41"/>
      <c r="N520" s="41"/>
      <c r="O520" s="41"/>
      <c r="P520" s="380"/>
      <c r="Q520" s="381"/>
    </row>
    <row r="521" spans="1:17" ht="25.5" x14ac:dyDescent="0.2">
      <c r="A521" s="251">
        <v>175</v>
      </c>
      <c r="B521" s="262" t="s">
        <v>1076</v>
      </c>
      <c r="C521" s="47">
        <f t="shared" si="21"/>
        <v>12143119</v>
      </c>
      <c r="D521" s="41">
        <v>7282499</v>
      </c>
      <c r="E521" s="41"/>
      <c r="F521" s="41">
        <v>574.6</v>
      </c>
      <c r="G521" s="41">
        <v>2700620</v>
      </c>
      <c r="H521" s="260">
        <v>1</v>
      </c>
      <c r="I521" s="41">
        <v>2160000</v>
      </c>
      <c r="J521" s="41"/>
      <c r="K521" s="41"/>
      <c r="L521" s="41"/>
      <c r="M521" s="41"/>
      <c r="N521" s="41"/>
      <c r="O521" s="41"/>
      <c r="P521" s="380"/>
      <c r="Q521" s="381"/>
    </row>
    <row r="522" spans="1:17" ht="25.5" x14ac:dyDescent="0.2">
      <c r="A522" s="251">
        <v>176</v>
      </c>
      <c r="B522" s="262" t="s">
        <v>1077</v>
      </c>
      <c r="C522" s="47">
        <f t="shared" si="21"/>
        <v>17767750</v>
      </c>
      <c r="D522" s="41"/>
      <c r="E522" s="41"/>
      <c r="F522" s="41">
        <v>1482.5</v>
      </c>
      <c r="G522" s="41">
        <v>6967750</v>
      </c>
      <c r="H522" s="260">
        <v>5</v>
      </c>
      <c r="I522" s="41">
        <v>10800000</v>
      </c>
      <c r="J522" s="41"/>
      <c r="K522" s="41"/>
      <c r="L522" s="41"/>
      <c r="M522" s="41"/>
      <c r="N522" s="41"/>
      <c r="O522" s="41"/>
      <c r="P522" s="380"/>
      <c r="Q522" s="381"/>
    </row>
    <row r="523" spans="1:17" ht="25.5" x14ac:dyDescent="0.2">
      <c r="A523" s="251">
        <v>177</v>
      </c>
      <c r="B523" s="262" t="s">
        <v>1078</v>
      </c>
      <c r="C523" s="47">
        <f t="shared" si="21"/>
        <v>62833302</v>
      </c>
      <c r="D523" s="41">
        <v>62833302</v>
      </c>
      <c r="E523" s="41"/>
      <c r="F523" s="41"/>
      <c r="G523" s="41"/>
      <c r="H523" s="260"/>
      <c r="I523" s="41"/>
      <c r="J523" s="41"/>
      <c r="K523" s="41"/>
      <c r="L523" s="41"/>
      <c r="M523" s="41"/>
      <c r="N523" s="41"/>
      <c r="O523" s="41"/>
      <c r="P523" s="380"/>
      <c r="Q523" s="381"/>
    </row>
    <row r="524" spans="1:17" ht="25.5" x14ac:dyDescent="0.2">
      <c r="A524" s="251">
        <v>178</v>
      </c>
      <c r="B524" s="262" t="s">
        <v>1079</v>
      </c>
      <c r="C524" s="47">
        <f t="shared" si="21"/>
        <v>27457596</v>
      </c>
      <c r="D524" s="41">
        <v>27457596</v>
      </c>
      <c r="E524" s="41"/>
      <c r="F524" s="41"/>
      <c r="G524" s="41"/>
      <c r="H524" s="260"/>
      <c r="I524" s="41"/>
      <c r="J524" s="41"/>
      <c r="K524" s="41"/>
      <c r="L524" s="41"/>
      <c r="M524" s="41"/>
      <c r="N524" s="41"/>
      <c r="O524" s="41"/>
      <c r="P524" s="380"/>
      <c r="Q524" s="381"/>
    </row>
    <row r="525" spans="1:17" ht="25.5" x14ac:dyDescent="0.2">
      <c r="A525" s="251">
        <v>179</v>
      </c>
      <c r="B525" s="262" t="s">
        <v>1080</v>
      </c>
      <c r="C525" s="47">
        <f t="shared" si="21"/>
        <v>2426231.5</v>
      </c>
      <c r="D525" s="41"/>
      <c r="E525" s="41"/>
      <c r="F525" s="41">
        <v>572.9</v>
      </c>
      <c r="G525" s="41">
        <v>2426231.5</v>
      </c>
      <c r="H525" s="260"/>
      <c r="I525" s="41"/>
      <c r="J525" s="41"/>
      <c r="K525" s="41"/>
      <c r="L525" s="41"/>
      <c r="M525" s="41"/>
      <c r="N525" s="41"/>
      <c r="O525" s="41"/>
      <c r="P525" s="380"/>
      <c r="Q525" s="381"/>
    </row>
    <row r="526" spans="1:17" ht="25.5" x14ac:dyDescent="0.2">
      <c r="A526" s="251">
        <v>180</v>
      </c>
      <c r="B526" s="262" t="s">
        <v>756</v>
      </c>
      <c r="C526" s="47">
        <f t="shared" si="21"/>
        <v>10188789.800000001</v>
      </c>
      <c r="D526" s="41">
        <v>5111024.8</v>
      </c>
      <c r="E526" s="41"/>
      <c r="F526" s="41">
        <v>1199</v>
      </c>
      <c r="G526" s="41">
        <v>5077765</v>
      </c>
      <c r="H526" s="260"/>
      <c r="I526" s="41"/>
      <c r="J526" s="41"/>
      <c r="K526" s="41"/>
      <c r="L526" s="41"/>
      <c r="M526" s="41"/>
      <c r="N526" s="41"/>
      <c r="O526" s="41"/>
      <c r="P526" s="380"/>
      <c r="Q526" s="381"/>
    </row>
    <row r="527" spans="1:17" ht="25.5" x14ac:dyDescent="0.2">
      <c r="A527" s="251">
        <v>181</v>
      </c>
      <c r="B527" s="262" t="s">
        <v>757</v>
      </c>
      <c r="C527" s="47">
        <f t="shared" si="21"/>
        <v>8222880</v>
      </c>
      <c r="D527" s="41">
        <v>8222880</v>
      </c>
      <c r="E527" s="41"/>
      <c r="F527" s="41"/>
      <c r="G527" s="41"/>
      <c r="H527" s="260"/>
      <c r="I527" s="41"/>
      <c r="J527" s="41"/>
      <c r="K527" s="41"/>
      <c r="L527" s="41"/>
      <c r="M527" s="41"/>
      <c r="N527" s="41"/>
      <c r="O527" s="41"/>
      <c r="P527" s="380"/>
      <c r="Q527" s="381"/>
    </row>
    <row r="528" spans="1:17" ht="25.5" x14ac:dyDescent="0.2">
      <c r="A528" s="251">
        <v>182</v>
      </c>
      <c r="B528" s="262" t="s">
        <v>758</v>
      </c>
      <c r="C528" s="47">
        <f t="shared" si="21"/>
        <v>10800000</v>
      </c>
      <c r="D528" s="41"/>
      <c r="E528" s="41"/>
      <c r="F528" s="41"/>
      <c r="G528" s="41"/>
      <c r="H528" s="260">
        <v>5</v>
      </c>
      <c r="I528" s="41">
        <v>10800000</v>
      </c>
      <c r="J528" s="41"/>
      <c r="K528" s="41"/>
      <c r="L528" s="41"/>
      <c r="M528" s="41"/>
      <c r="N528" s="41"/>
      <c r="O528" s="41"/>
      <c r="P528" s="380"/>
      <c r="Q528" s="381"/>
    </row>
    <row r="529" spans="1:17" ht="25.5" x14ac:dyDescent="0.2">
      <c r="A529" s="251">
        <v>183</v>
      </c>
      <c r="B529" s="262" t="s">
        <v>1081</v>
      </c>
      <c r="C529" s="47">
        <f t="shared" si="21"/>
        <v>14824325.700000001</v>
      </c>
      <c r="D529" s="41">
        <v>14824325.700000001</v>
      </c>
      <c r="E529" s="41"/>
      <c r="F529" s="41"/>
      <c r="G529" s="41"/>
      <c r="H529" s="260"/>
      <c r="I529" s="41"/>
      <c r="J529" s="41"/>
      <c r="K529" s="41"/>
      <c r="L529" s="41"/>
      <c r="M529" s="41"/>
      <c r="N529" s="41"/>
      <c r="O529" s="41"/>
      <c r="P529" s="380"/>
      <c r="Q529" s="381"/>
    </row>
    <row r="530" spans="1:17" ht="25.5" x14ac:dyDescent="0.2">
      <c r="A530" s="251">
        <v>184</v>
      </c>
      <c r="B530" s="262" t="s">
        <v>759</v>
      </c>
      <c r="C530" s="47">
        <f t="shared" si="21"/>
        <v>1133624</v>
      </c>
      <c r="D530" s="41">
        <v>1133624</v>
      </c>
      <c r="E530" s="41"/>
      <c r="F530" s="41"/>
      <c r="G530" s="41"/>
      <c r="H530" s="260"/>
      <c r="I530" s="41"/>
      <c r="J530" s="41"/>
      <c r="K530" s="41"/>
      <c r="L530" s="41"/>
      <c r="M530" s="41"/>
      <c r="N530" s="41"/>
      <c r="O530" s="41"/>
      <c r="P530" s="380"/>
      <c r="Q530" s="381"/>
    </row>
    <row r="531" spans="1:17" ht="25.5" x14ac:dyDescent="0.2">
      <c r="A531" s="251">
        <v>185</v>
      </c>
      <c r="B531" s="262" t="s">
        <v>760</v>
      </c>
      <c r="C531" s="47">
        <f t="shared" si="21"/>
        <v>7132437.7999999998</v>
      </c>
      <c r="D531" s="41">
        <v>2812437.8</v>
      </c>
      <c r="E531" s="41"/>
      <c r="F531" s="41"/>
      <c r="G531" s="41"/>
      <c r="H531" s="260">
        <v>2</v>
      </c>
      <c r="I531" s="41">
        <v>4320000</v>
      </c>
      <c r="J531" s="41"/>
      <c r="K531" s="41"/>
      <c r="L531" s="41"/>
      <c r="M531" s="41"/>
      <c r="N531" s="41"/>
      <c r="O531" s="41"/>
      <c r="P531" s="380"/>
      <c r="Q531" s="381"/>
    </row>
    <row r="532" spans="1:17" ht="25.5" x14ac:dyDescent="0.2">
      <c r="A532" s="251">
        <v>186</v>
      </c>
      <c r="B532" s="262" t="s">
        <v>731</v>
      </c>
      <c r="C532" s="47">
        <f t="shared" si="21"/>
        <v>16959142</v>
      </c>
      <c r="D532" s="41">
        <v>6159142</v>
      </c>
      <c r="E532" s="41"/>
      <c r="F532" s="41"/>
      <c r="G532" s="41"/>
      <c r="H532" s="260">
        <v>5</v>
      </c>
      <c r="I532" s="41">
        <v>10800000</v>
      </c>
      <c r="J532" s="41"/>
      <c r="K532" s="41"/>
      <c r="L532" s="41"/>
      <c r="M532" s="41"/>
      <c r="N532" s="41"/>
      <c r="O532" s="41"/>
      <c r="P532" s="380"/>
      <c r="Q532" s="381"/>
    </row>
    <row r="533" spans="1:17" ht="25.5" x14ac:dyDescent="0.2">
      <c r="A533" s="251">
        <v>187</v>
      </c>
      <c r="B533" s="262" t="s">
        <v>1082</v>
      </c>
      <c r="C533" s="47">
        <f t="shared" si="21"/>
        <v>31589130</v>
      </c>
      <c r="D533" s="41">
        <v>15076160</v>
      </c>
      <c r="E533" s="41"/>
      <c r="F533" s="41">
        <v>1675.1</v>
      </c>
      <c r="G533" s="41">
        <v>7872970</v>
      </c>
      <c r="H533" s="260">
        <v>4</v>
      </c>
      <c r="I533" s="41">
        <v>8640000</v>
      </c>
      <c r="J533" s="41"/>
      <c r="K533" s="41"/>
      <c r="L533" s="41"/>
      <c r="M533" s="41"/>
      <c r="N533" s="41"/>
      <c r="O533" s="41"/>
      <c r="P533" s="380"/>
      <c r="Q533" s="381"/>
    </row>
    <row r="534" spans="1:17" ht="25.5" x14ac:dyDescent="0.2">
      <c r="A534" s="251">
        <v>188</v>
      </c>
      <c r="B534" s="262" t="s">
        <v>761</v>
      </c>
      <c r="C534" s="47">
        <f t="shared" si="21"/>
        <v>5012310</v>
      </c>
      <c r="D534" s="41">
        <v>2852310</v>
      </c>
      <c r="E534" s="41"/>
      <c r="F534" s="41"/>
      <c r="G534" s="41"/>
      <c r="H534" s="260">
        <v>1</v>
      </c>
      <c r="I534" s="41">
        <v>2160000</v>
      </c>
      <c r="J534" s="41"/>
      <c r="K534" s="41"/>
      <c r="L534" s="41"/>
      <c r="M534" s="41"/>
      <c r="N534" s="41"/>
      <c r="O534" s="41"/>
      <c r="P534" s="380"/>
      <c r="Q534" s="381"/>
    </row>
    <row r="535" spans="1:17" ht="25.5" x14ac:dyDescent="0.2">
      <c r="A535" s="251">
        <v>189</v>
      </c>
      <c r="B535" s="262" t="s">
        <v>779</v>
      </c>
      <c r="C535" s="47">
        <f t="shared" si="21"/>
        <v>5194714</v>
      </c>
      <c r="D535" s="41">
        <v>3034714</v>
      </c>
      <c r="E535" s="41"/>
      <c r="F535" s="41"/>
      <c r="G535" s="41"/>
      <c r="H535" s="260">
        <v>1</v>
      </c>
      <c r="I535" s="41">
        <v>2160000</v>
      </c>
      <c r="J535" s="41"/>
      <c r="K535" s="41"/>
      <c r="L535" s="41"/>
      <c r="M535" s="41"/>
      <c r="N535" s="41"/>
      <c r="O535" s="41"/>
      <c r="P535" s="380"/>
      <c r="Q535" s="381"/>
    </row>
    <row r="536" spans="1:17" ht="25.5" x14ac:dyDescent="0.2">
      <c r="A536" s="251">
        <v>190</v>
      </c>
      <c r="B536" s="262" t="s">
        <v>776</v>
      </c>
      <c r="C536" s="47">
        <f t="shared" si="21"/>
        <v>17280000</v>
      </c>
      <c r="D536" s="41"/>
      <c r="E536" s="41"/>
      <c r="F536" s="41"/>
      <c r="G536" s="41"/>
      <c r="H536" s="260">
        <v>8</v>
      </c>
      <c r="I536" s="41">
        <v>17280000</v>
      </c>
      <c r="J536" s="41"/>
      <c r="K536" s="41"/>
      <c r="L536" s="41"/>
      <c r="M536" s="41"/>
      <c r="N536" s="41"/>
      <c r="O536" s="41"/>
      <c r="P536" s="380"/>
      <c r="Q536" s="381"/>
    </row>
    <row r="537" spans="1:17" ht="25.5" x14ac:dyDescent="0.2">
      <c r="A537" s="251">
        <v>191</v>
      </c>
      <c r="B537" s="262" t="s">
        <v>777</v>
      </c>
      <c r="C537" s="47">
        <f t="shared" si="21"/>
        <v>10800000</v>
      </c>
      <c r="D537" s="41"/>
      <c r="E537" s="41"/>
      <c r="F537" s="41"/>
      <c r="G537" s="41"/>
      <c r="H537" s="260">
        <v>5</v>
      </c>
      <c r="I537" s="41">
        <v>10800000</v>
      </c>
      <c r="J537" s="41"/>
      <c r="K537" s="41"/>
      <c r="L537" s="41"/>
      <c r="M537" s="41"/>
      <c r="N537" s="41"/>
      <c r="O537" s="41"/>
      <c r="P537" s="380"/>
      <c r="Q537" s="381"/>
    </row>
    <row r="538" spans="1:17" ht="25.5" x14ac:dyDescent="0.2">
      <c r="A538" s="251">
        <v>192</v>
      </c>
      <c r="B538" s="262" t="s">
        <v>778</v>
      </c>
      <c r="C538" s="47">
        <f t="shared" si="21"/>
        <v>76945079</v>
      </c>
      <c r="D538" s="41">
        <v>39718049</v>
      </c>
      <c r="E538" s="41"/>
      <c r="F538" s="41">
        <v>3324.9</v>
      </c>
      <c r="G538" s="41">
        <v>15627030</v>
      </c>
      <c r="H538" s="260">
        <v>10</v>
      </c>
      <c r="I538" s="41">
        <v>21600000</v>
      </c>
      <c r="J538" s="41"/>
      <c r="K538" s="41"/>
      <c r="L538" s="41"/>
      <c r="M538" s="41"/>
      <c r="N538" s="41"/>
      <c r="O538" s="41"/>
      <c r="P538" s="380"/>
      <c r="Q538" s="381"/>
    </row>
    <row r="539" spans="1:17" ht="26.25" customHeight="1" x14ac:dyDescent="0.2">
      <c r="A539" s="251">
        <v>193</v>
      </c>
      <c r="B539" s="262" t="s">
        <v>762</v>
      </c>
      <c r="C539" s="47">
        <f t="shared" si="21"/>
        <v>7831485</v>
      </c>
      <c r="D539" s="41">
        <v>7831485</v>
      </c>
      <c r="E539" s="41"/>
      <c r="F539" s="41"/>
      <c r="G539" s="41"/>
      <c r="H539" s="260"/>
      <c r="I539" s="41"/>
      <c r="J539" s="41"/>
      <c r="K539" s="41"/>
      <c r="L539" s="41"/>
      <c r="M539" s="41"/>
      <c r="N539" s="41"/>
      <c r="O539" s="41"/>
      <c r="P539" s="380"/>
      <c r="Q539" s="381"/>
    </row>
    <row r="540" spans="1:17" ht="25.5" x14ac:dyDescent="0.2">
      <c r="A540" s="251">
        <v>194</v>
      </c>
      <c r="B540" s="262" t="s">
        <v>1084</v>
      </c>
      <c r="C540" s="47">
        <f t="shared" si="21"/>
        <v>10068956</v>
      </c>
      <c r="D540" s="41">
        <v>3977756.0000000005</v>
      </c>
      <c r="E540" s="41"/>
      <c r="F540" s="41">
        <v>1296</v>
      </c>
      <c r="G540" s="41">
        <v>6091200</v>
      </c>
      <c r="H540" s="260"/>
      <c r="I540" s="41"/>
      <c r="J540" s="41"/>
      <c r="K540" s="41"/>
      <c r="L540" s="41"/>
      <c r="M540" s="41"/>
      <c r="N540" s="41"/>
      <c r="O540" s="41"/>
      <c r="P540" s="380"/>
      <c r="Q540" s="381"/>
    </row>
    <row r="541" spans="1:17" ht="25.5" x14ac:dyDescent="0.2">
      <c r="A541" s="251">
        <v>195</v>
      </c>
      <c r="B541" s="262" t="s">
        <v>763</v>
      </c>
      <c r="C541" s="47">
        <f t="shared" si="21"/>
        <v>2930062</v>
      </c>
      <c r="D541" s="41">
        <v>2930062</v>
      </c>
      <c r="E541" s="41"/>
      <c r="F541" s="41"/>
      <c r="G541" s="41"/>
      <c r="H541" s="260"/>
      <c r="I541" s="41"/>
      <c r="J541" s="41"/>
      <c r="K541" s="41"/>
      <c r="L541" s="41"/>
      <c r="M541" s="41"/>
      <c r="N541" s="41"/>
      <c r="O541" s="41"/>
      <c r="P541" s="380"/>
      <c r="Q541" s="381"/>
    </row>
    <row r="542" spans="1:17" ht="25.5" x14ac:dyDescent="0.2">
      <c r="A542" s="251">
        <v>196</v>
      </c>
      <c r="B542" s="262" t="s">
        <v>770</v>
      </c>
      <c r="C542" s="47">
        <f t="shared" si="21"/>
        <v>4391120</v>
      </c>
      <c r="D542" s="41">
        <v>4391120</v>
      </c>
      <c r="E542" s="41"/>
      <c r="F542" s="41"/>
      <c r="G542" s="41"/>
      <c r="H542" s="260"/>
      <c r="I542" s="41"/>
      <c r="J542" s="41"/>
      <c r="K542" s="41"/>
      <c r="L542" s="41"/>
      <c r="M542" s="41"/>
      <c r="N542" s="41"/>
      <c r="O542" s="41"/>
      <c r="P542" s="380"/>
      <c r="Q542" s="381"/>
    </row>
    <row r="543" spans="1:17" ht="38.25" x14ac:dyDescent="0.2">
      <c r="A543" s="251">
        <v>197</v>
      </c>
      <c r="B543" s="262" t="s">
        <v>769</v>
      </c>
      <c r="C543" s="47">
        <f t="shared" si="21"/>
        <v>412851.8</v>
      </c>
      <c r="D543" s="41">
        <v>412851.8</v>
      </c>
      <c r="E543" s="41"/>
      <c r="F543" s="41"/>
      <c r="G543" s="41"/>
      <c r="H543" s="260"/>
      <c r="I543" s="41"/>
      <c r="J543" s="41"/>
      <c r="K543" s="41"/>
      <c r="L543" s="41"/>
      <c r="M543" s="41"/>
      <c r="N543" s="41"/>
      <c r="O543" s="41"/>
      <c r="P543" s="380"/>
      <c r="Q543" s="381"/>
    </row>
    <row r="544" spans="1:17" ht="38.25" x14ac:dyDescent="0.2">
      <c r="A544" s="251">
        <v>198</v>
      </c>
      <c r="B544" s="262" t="s">
        <v>780</v>
      </c>
      <c r="C544" s="47">
        <f t="shared" si="21"/>
        <v>2944966</v>
      </c>
      <c r="D544" s="41">
        <v>2944966</v>
      </c>
      <c r="E544" s="41"/>
      <c r="F544" s="41"/>
      <c r="G544" s="41"/>
      <c r="H544" s="260"/>
      <c r="I544" s="41"/>
      <c r="J544" s="41"/>
      <c r="K544" s="41"/>
      <c r="L544" s="41"/>
      <c r="M544" s="41"/>
      <c r="N544" s="41"/>
      <c r="O544" s="41"/>
      <c r="P544" s="380"/>
      <c r="Q544" s="381"/>
    </row>
    <row r="545" spans="1:17" ht="25.5" x14ac:dyDescent="0.2">
      <c r="A545" s="251">
        <v>199</v>
      </c>
      <c r="B545" s="262" t="s">
        <v>486</v>
      </c>
      <c r="C545" s="47">
        <f t="shared" si="21"/>
        <v>1753961.6</v>
      </c>
      <c r="D545" s="41">
        <v>1753961.6</v>
      </c>
      <c r="E545" s="41"/>
      <c r="F545" s="41"/>
      <c r="G545" s="41"/>
      <c r="H545" s="260"/>
      <c r="I545" s="41"/>
      <c r="J545" s="41"/>
      <c r="K545" s="41"/>
      <c r="L545" s="41"/>
      <c r="M545" s="41"/>
      <c r="N545" s="41"/>
      <c r="O545" s="41"/>
      <c r="P545" s="380"/>
      <c r="Q545" s="381"/>
    </row>
    <row r="546" spans="1:17" ht="39" customHeight="1" x14ac:dyDescent="0.2">
      <c r="A546" s="251">
        <v>200</v>
      </c>
      <c r="B546" s="262" t="s">
        <v>771</v>
      </c>
      <c r="C546" s="47">
        <f t="shared" si="21"/>
        <v>3696550</v>
      </c>
      <c r="D546" s="41">
        <v>3696550</v>
      </c>
      <c r="E546" s="41"/>
      <c r="F546" s="41"/>
      <c r="G546" s="41"/>
      <c r="H546" s="260"/>
      <c r="I546" s="41"/>
      <c r="J546" s="41"/>
      <c r="K546" s="41"/>
      <c r="L546" s="41"/>
      <c r="M546" s="41"/>
      <c r="N546" s="41"/>
      <c r="O546" s="41"/>
      <c r="P546" s="380"/>
      <c r="Q546" s="381"/>
    </row>
    <row r="547" spans="1:17" ht="25.5" x14ac:dyDescent="0.2">
      <c r="A547" s="251">
        <v>201</v>
      </c>
      <c r="B547" s="262" t="s">
        <v>1089</v>
      </c>
      <c r="C547" s="47">
        <f t="shared" si="21"/>
        <v>7108191</v>
      </c>
      <c r="D547" s="41">
        <v>7108191</v>
      </c>
      <c r="E547" s="41"/>
      <c r="F547" s="41"/>
      <c r="G547" s="41"/>
      <c r="H547" s="260"/>
      <c r="I547" s="41"/>
      <c r="J547" s="41"/>
      <c r="K547" s="41"/>
      <c r="L547" s="41"/>
      <c r="M547" s="41"/>
      <c r="N547" s="41"/>
      <c r="O547" s="41"/>
      <c r="P547" s="380"/>
      <c r="Q547" s="381"/>
    </row>
    <row r="548" spans="1:17" ht="25.5" x14ac:dyDescent="0.2">
      <c r="A548" s="251">
        <v>202</v>
      </c>
      <c r="B548" s="262" t="s">
        <v>171</v>
      </c>
      <c r="C548" s="47">
        <f t="shared" si="21"/>
        <v>23760000</v>
      </c>
      <c r="D548" s="41"/>
      <c r="E548" s="41"/>
      <c r="F548" s="41"/>
      <c r="G548" s="41"/>
      <c r="H548" s="260">
        <v>11</v>
      </c>
      <c r="I548" s="41">
        <v>23760000</v>
      </c>
      <c r="J548" s="41"/>
      <c r="K548" s="41"/>
      <c r="L548" s="41"/>
      <c r="M548" s="41"/>
      <c r="N548" s="41"/>
      <c r="O548" s="41"/>
      <c r="P548" s="380"/>
      <c r="Q548" s="381"/>
    </row>
    <row r="549" spans="1:17" ht="25.5" x14ac:dyDescent="0.2">
      <c r="A549" s="251">
        <v>203</v>
      </c>
      <c r="B549" s="262" t="s">
        <v>1090</v>
      </c>
      <c r="C549" s="47">
        <f t="shared" si="21"/>
        <v>2673580</v>
      </c>
      <c r="D549" s="41"/>
      <c r="E549" s="41"/>
      <c r="F549" s="41">
        <v>791</v>
      </c>
      <c r="G549" s="41">
        <v>2673580</v>
      </c>
      <c r="H549" s="260"/>
      <c r="I549" s="41"/>
      <c r="J549" s="41"/>
      <c r="K549" s="41"/>
      <c r="L549" s="41"/>
      <c r="M549" s="41"/>
      <c r="N549" s="41"/>
      <c r="O549" s="41"/>
      <c r="P549" s="380"/>
      <c r="Q549" s="381"/>
    </row>
    <row r="550" spans="1:17" ht="40.5" customHeight="1" x14ac:dyDescent="0.2">
      <c r="A550" s="251">
        <v>204</v>
      </c>
      <c r="B550" s="262" t="s">
        <v>772</v>
      </c>
      <c r="C550" s="47">
        <f t="shared" si="21"/>
        <v>6308546</v>
      </c>
      <c r="D550" s="41">
        <v>2827146</v>
      </c>
      <c r="E550" s="41"/>
      <c r="F550" s="41">
        <v>1030</v>
      </c>
      <c r="G550" s="41">
        <v>3481400</v>
      </c>
      <c r="H550" s="260"/>
      <c r="I550" s="41"/>
      <c r="J550" s="41"/>
      <c r="K550" s="41"/>
      <c r="L550" s="41"/>
      <c r="M550" s="41"/>
      <c r="N550" s="41"/>
      <c r="O550" s="41"/>
      <c r="P550" s="380"/>
      <c r="Q550" s="381"/>
    </row>
    <row r="551" spans="1:17" ht="25.5" x14ac:dyDescent="0.2">
      <c r="A551" s="251">
        <v>205</v>
      </c>
      <c r="B551" s="262" t="s">
        <v>773</v>
      </c>
      <c r="C551" s="47">
        <f t="shared" si="21"/>
        <v>1721600</v>
      </c>
      <c r="D551" s="41">
        <v>1721600</v>
      </c>
      <c r="E551" s="41"/>
      <c r="F551" s="41"/>
      <c r="G551" s="41"/>
      <c r="H551" s="260"/>
      <c r="I551" s="41"/>
      <c r="J551" s="41"/>
      <c r="K551" s="41"/>
      <c r="L551" s="41"/>
      <c r="M551" s="41"/>
      <c r="N551" s="41"/>
      <c r="O551" s="41"/>
      <c r="P551" s="380"/>
      <c r="Q551" s="381"/>
    </row>
    <row r="552" spans="1:17" ht="25.5" x14ac:dyDescent="0.2">
      <c r="A552" s="251">
        <v>206</v>
      </c>
      <c r="B552" s="262" t="s">
        <v>1091</v>
      </c>
      <c r="C552" s="47">
        <f t="shared" si="21"/>
        <v>5134020</v>
      </c>
      <c r="D552" s="41">
        <v>2068360</v>
      </c>
      <c r="E552" s="41"/>
      <c r="F552" s="41">
        <v>907</v>
      </c>
      <c r="G552" s="41">
        <v>3065660</v>
      </c>
      <c r="H552" s="260"/>
      <c r="I552" s="41"/>
      <c r="J552" s="41"/>
      <c r="K552" s="41"/>
      <c r="L552" s="41"/>
      <c r="M552" s="41"/>
      <c r="N552" s="41"/>
      <c r="O552" s="41"/>
      <c r="P552" s="380"/>
      <c r="Q552" s="381"/>
    </row>
    <row r="553" spans="1:17" ht="25.5" x14ac:dyDescent="0.2">
      <c r="A553" s="251">
        <v>207</v>
      </c>
      <c r="B553" s="262" t="s">
        <v>374</v>
      </c>
      <c r="C553" s="47">
        <v>11808108</v>
      </c>
      <c r="D553" s="41"/>
      <c r="E553" s="41"/>
      <c r="F553" s="41"/>
      <c r="G553" s="41"/>
      <c r="H553" s="260"/>
      <c r="I553" s="41"/>
      <c r="J553" s="41"/>
      <c r="K553" s="41"/>
      <c r="L553" s="41"/>
      <c r="M553" s="41"/>
      <c r="N553" s="41">
        <v>2523.1</v>
      </c>
      <c r="O553" s="41">
        <v>11808108</v>
      </c>
      <c r="P553" s="381"/>
      <c r="Q553" s="392"/>
    </row>
    <row r="554" spans="1:17" s="131" customFormat="1" x14ac:dyDescent="0.2">
      <c r="A554" s="129"/>
      <c r="B554" s="56" t="s">
        <v>493</v>
      </c>
      <c r="C554" s="43">
        <f>SUM(C488:C553)</f>
        <v>785002811.19999993</v>
      </c>
      <c r="D554" s="43">
        <f>SUM(D488:D553)</f>
        <v>383925747.70000005</v>
      </c>
      <c r="E554" s="43"/>
      <c r="F554" s="43">
        <f t="shared" ref="F554:K554" si="22">SUM(F488:F553)</f>
        <v>25314.600000000002</v>
      </c>
      <c r="G554" s="43">
        <f t="shared" si="22"/>
        <v>113097811.5</v>
      </c>
      <c r="H554" s="98">
        <f t="shared" si="22"/>
        <v>125</v>
      </c>
      <c r="I554" s="43">
        <f t="shared" si="22"/>
        <v>276060000</v>
      </c>
      <c r="J554" s="43">
        <f t="shared" si="22"/>
        <v>84.2</v>
      </c>
      <c r="K554" s="43">
        <f t="shared" si="22"/>
        <v>111144</v>
      </c>
      <c r="L554" s="43"/>
      <c r="M554" s="43"/>
      <c r="N554" s="43">
        <f>SUM(N488:N553)</f>
        <v>2523.1</v>
      </c>
      <c r="O554" s="43">
        <f>SUM(O488:O553)</f>
        <v>11808108</v>
      </c>
      <c r="P554" s="380"/>
      <c r="Q554" s="381"/>
    </row>
    <row r="555" spans="1:17" x14ac:dyDescent="0.2">
      <c r="A555" s="129"/>
      <c r="B555" s="55"/>
      <c r="C555" s="70"/>
      <c r="D555" s="70"/>
      <c r="E555" s="72"/>
      <c r="F555" s="70"/>
      <c r="G555" s="70"/>
      <c r="H555" s="130"/>
      <c r="I555" s="70"/>
      <c r="J555" s="70"/>
      <c r="K555" s="70"/>
      <c r="L555" s="70"/>
      <c r="M555" s="70"/>
      <c r="N555" s="70"/>
      <c r="O555" s="70"/>
      <c r="P555" s="380"/>
      <c r="Q555" s="381"/>
    </row>
    <row r="556" spans="1:17" ht="25.5" x14ac:dyDescent="0.2">
      <c r="A556" s="129"/>
      <c r="B556" s="56" t="s">
        <v>372</v>
      </c>
      <c r="C556" s="44">
        <f t="shared" ref="C556:O556" si="23">C301+C305+C311+C314+C319+C326+C332+C337+C340+C348+C355+C359+C363+C381+C402+C405+C410+C417+C420+C423+C428+C448+C478+C486+C554</f>
        <v>1239594907.8</v>
      </c>
      <c r="D556" s="44">
        <f t="shared" si="23"/>
        <v>675824602.30000007</v>
      </c>
      <c r="E556" s="44">
        <f t="shared" si="23"/>
        <v>2096290</v>
      </c>
      <c r="F556" s="44">
        <f t="shared" si="23"/>
        <v>80017.05</v>
      </c>
      <c r="G556" s="44">
        <f t="shared" si="23"/>
        <v>268727861.89999998</v>
      </c>
      <c r="H556" s="46">
        <f t="shared" si="23"/>
        <v>126</v>
      </c>
      <c r="I556" s="44">
        <f t="shared" si="23"/>
        <v>278220000</v>
      </c>
      <c r="J556" s="44">
        <f t="shared" si="23"/>
        <v>574.20000000000005</v>
      </c>
      <c r="K556" s="44">
        <f t="shared" si="23"/>
        <v>1217040</v>
      </c>
      <c r="L556" s="44">
        <f t="shared" si="23"/>
        <v>1239.8</v>
      </c>
      <c r="M556" s="44">
        <f t="shared" si="23"/>
        <v>1701005.6</v>
      </c>
      <c r="N556" s="44">
        <f t="shared" si="23"/>
        <v>2523.1</v>
      </c>
      <c r="O556" s="44">
        <f t="shared" si="23"/>
        <v>11808108</v>
      </c>
      <c r="P556" s="380"/>
      <c r="Q556" s="381"/>
    </row>
    <row r="557" spans="1:17" s="155" customFormat="1" x14ac:dyDescent="0.2">
      <c r="A557" s="382" t="s">
        <v>701</v>
      </c>
      <c r="B557" s="383"/>
      <c r="C557" s="383"/>
      <c r="D557" s="383"/>
      <c r="E557" s="383"/>
      <c r="F557" s="383"/>
      <c r="G557" s="383"/>
      <c r="H557" s="383"/>
      <c r="I557" s="383"/>
      <c r="J557" s="383"/>
      <c r="K557" s="383"/>
      <c r="L557" s="383"/>
      <c r="M557" s="383"/>
      <c r="N557" s="383"/>
      <c r="O557" s="383"/>
      <c r="P557" s="383"/>
      <c r="Q557" s="384"/>
    </row>
    <row r="558" spans="1:17" x14ac:dyDescent="0.2">
      <c r="A558" s="382" t="s">
        <v>864</v>
      </c>
      <c r="B558" s="383"/>
      <c r="C558" s="383"/>
      <c r="D558" s="383"/>
      <c r="E558" s="383"/>
      <c r="F558" s="383"/>
      <c r="G558" s="383"/>
      <c r="H558" s="383"/>
      <c r="I558" s="383"/>
      <c r="J558" s="383"/>
      <c r="K558" s="383"/>
      <c r="L558" s="383"/>
      <c r="M558" s="383"/>
      <c r="N558" s="383"/>
      <c r="O558" s="383"/>
      <c r="P558" s="383"/>
      <c r="Q558" s="384"/>
    </row>
    <row r="559" spans="1:17" ht="13.5" customHeight="1" x14ac:dyDescent="0.2">
      <c r="A559" s="85">
        <v>1</v>
      </c>
      <c r="B559" s="232" t="s">
        <v>871</v>
      </c>
      <c r="C559" s="47">
        <v>1690000</v>
      </c>
      <c r="D559" s="47"/>
      <c r="E559" s="47"/>
      <c r="F559" s="47">
        <v>500</v>
      </c>
      <c r="G559" s="47">
        <v>1690000</v>
      </c>
      <c r="H559" s="48"/>
      <c r="I559" s="48"/>
      <c r="J559" s="39"/>
      <c r="K559" s="39"/>
      <c r="L559" s="48"/>
      <c r="M559" s="48"/>
      <c r="N559" s="48"/>
      <c r="O559" s="48"/>
      <c r="P559" s="386"/>
      <c r="Q559" s="387"/>
    </row>
    <row r="560" spans="1:17" x14ac:dyDescent="0.2">
      <c r="A560" s="152"/>
      <c r="B560" s="59" t="s">
        <v>526</v>
      </c>
      <c r="C560" s="39">
        <f>SUM(C559)</f>
        <v>1690000</v>
      </c>
      <c r="D560" s="39"/>
      <c r="E560" s="39"/>
      <c r="F560" s="39">
        <f>SUM(F559)</f>
        <v>500</v>
      </c>
      <c r="G560" s="39">
        <f>SUM(G559)</f>
        <v>1690000</v>
      </c>
      <c r="H560" s="48"/>
      <c r="I560" s="48"/>
      <c r="J560" s="48"/>
      <c r="K560" s="48"/>
      <c r="L560" s="48"/>
      <c r="M560" s="48"/>
      <c r="N560" s="48"/>
      <c r="O560" s="48"/>
      <c r="P560" s="384"/>
      <c r="Q560" s="413"/>
    </row>
    <row r="561" spans="1:17" x14ac:dyDescent="0.2">
      <c r="A561" s="382" t="s">
        <v>535</v>
      </c>
      <c r="B561" s="383"/>
      <c r="C561" s="383"/>
      <c r="D561" s="383"/>
      <c r="E561" s="383"/>
      <c r="F561" s="383"/>
      <c r="G561" s="383"/>
      <c r="H561" s="383"/>
      <c r="I561" s="383"/>
      <c r="J561" s="383"/>
      <c r="K561" s="383"/>
      <c r="L561" s="383"/>
      <c r="M561" s="383"/>
      <c r="N561" s="383"/>
      <c r="O561" s="383"/>
      <c r="P561" s="383"/>
      <c r="Q561" s="384"/>
    </row>
    <row r="562" spans="1:17" ht="25.5" x14ac:dyDescent="0.2">
      <c r="A562" s="85">
        <v>2</v>
      </c>
      <c r="B562" s="232" t="s">
        <v>774</v>
      </c>
      <c r="C562" s="47">
        <v>1201200</v>
      </c>
      <c r="D562" s="263"/>
      <c r="E562" s="263"/>
      <c r="F562" s="38">
        <v>660</v>
      </c>
      <c r="G562" s="47">
        <v>1201200</v>
      </c>
      <c r="H562" s="232"/>
      <c r="I562" s="263"/>
      <c r="J562" s="242"/>
      <c r="K562" s="242"/>
      <c r="L562" s="242"/>
      <c r="M562" s="232"/>
      <c r="N562" s="232"/>
      <c r="O562" s="242"/>
      <c r="P562" s="386"/>
      <c r="Q562" s="387"/>
    </row>
    <row r="563" spans="1:17" x14ac:dyDescent="0.2">
      <c r="A563" s="86"/>
      <c r="B563" s="59" t="s">
        <v>526</v>
      </c>
      <c r="C563" s="39">
        <f>SUM(C562)</f>
        <v>1201200</v>
      </c>
      <c r="D563" s="39"/>
      <c r="E563" s="39"/>
      <c r="F563" s="39">
        <f>SUM(F562)</f>
        <v>660</v>
      </c>
      <c r="G563" s="39">
        <f>SUM(G562)</f>
        <v>1201200</v>
      </c>
      <c r="H563" s="38"/>
      <c r="I563" s="38"/>
      <c r="J563" s="38"/>
      <c r="K563" s="38"/>
      <c r="L563" s="38"/>
      <c r="M563" s="38"/>
      <c r="N563" s="38"/>
      <c r="O563" s="38"/>
      <c r="P563" s="388"/>
      <c r="Q563" s="389"/>
    </row>
    <row r="564" spans="1:17" x14ac:dyDescent="0.2">
      <c r="A564" s="382" t="s">
        <v>533</v>
      </c>
      <c r="B564" s="383"/>
      <c r="C564" s="383"/>
      <c r="D564" s="383"/>
      <c r="E564" s="383"/>
      <c r="F564" s="383"/>
      <c r="G564" s="383"/>
      <c r="H564" s="383"/>
      <c r="I564" s="383"/>
      <c r="J564" s="383"/>
      <c r="K564" s="383"/>
      <c r="L564" s="383"/>
      <c r="M564" s="383"/>
      <c r="N564" s="383"/>
      <c r="O564" s="383"/>
      <c r="P564" s="383"/>
      <c r="Q564" s="384"/>
    </row>
    <row r="565" spans="1:17" ht="25.5" x14ac:dyDescent="0.2">
      <c r="A565" s="231">
        <v>3</v>
      </c>
      <c r="B565" s="232" t="s">
        <v>775</v>
      </c>
      <c r="C565" s="47">
        <v>1791400</v>
      </c>
      <c r="D565" s="47"/>
      <c r="E565" s="47"/>
      <c r="F565" s="47">
        <v>530</v>
      </c>
      <c r="G565" s="47">
        <v>1791400</v>
      </c>
      <c r="H565" s="50"/>
      <c r="I565" s="50"/>
      <c r="J565" s="50"/>
      <c r="K565" s="50"/>
      <c r="L565" s="50"/>
      <c r="M565" s="50"/>
      <c r="N565" s="50"/>
      <c r="O565" s="50"/>
      <c r="P565" s="388"/>
      <c r="Q565" s="389"/>
    </row>
    <row r="566" spans="1:17" ht="25.5" x14ac:dyDescent="0.2">
      <c r="A566" s="231">
        <v>4</v>
      </c>
      <c r="B566" s="232" t="s">
        <v>853</v>
      </c>
      <c r="C566" s="47">
        <v>831480</v>
      </c>
      <c r="D566" s="47"/>
      <c r="E566" s="47"/>
      <c r="F566" s="47">
        <v>246</v>
      </c>
      <c r="G566" s="47">
        <v>831480</v>
      </c>
      <c r="H566" s="50"/>
      <c r="I566" s="50"/>
      <c r="J566" s="50"/>
      <c r="K566" s="50"/>
      <c r="L566" s="50"/>
      <c r="M566" s="50"/>
      <c r="N566" s="50"/>
      <c r="O566" s="50"/>
      <c r="P566" s="388"/>
      <c r="Q566" s="389"/>
    </row>
    <row r="567" spans="1:17" x14ac:dyDescent="0.2">
      <c r="A567" s="86"/>
      <c r="B567" s="59" t="s">
        <v>526</v>
      </c>
      <c r="C567" s="39">
        <f>SUM(C565:C566)</f>
        <v>2622880</v>
      </c>
      <c r="D567" s="39"/>
      <c r="E567" s="39"/>
      <c r="F567" s="39">
        <f>SUM(F565:F566)</f>
        <v>776</v>
      </c>
      <c r="G567" s="39">
        <f>SUM(G565:G566)</f>
        <v>2622880</v>
      </c>
      <c r="H567" s="50"/>
      <c r="I567" s="50"/>
      <c r="J567" s="50"/>
      <c r="K567" s="50"/>
      <c r="L567" s="50"/>
      <c r="M567" s="50"/>
      <c r="N567" s="50"/>
      <c r="O567" s="50"/>
      <c r="P567" s="388"/>
      <c r="Q567" s="389"/>
    </row>
    <row r="568" spans="1:17" x14ac:dyDescent="0.2">
      <c r="A568" s="382" t="s">
        <v>534</v>
      </c>
      <c r="B568" s="383"/>
      <c r="C568" s="383"/>
      <c r="D568" s="383"/>
      <c r="E568" s="383"/>
      <c r="F568" s="383"/>
      <c r="G568" s="383"/>
      <c r="H568" s="383"/>
      <c r="I568" s="383"/>
      <c r="J568" s="383"/>
      <c r="K568" s="383"/>
      <c r="L568" s="383"/>
      <c r="M568" s="383"/>
      <c r="N568" s="383"/>
      <c r="O568" s="383"/>
      <c r="P568" s="383"/>
      <c r="Q568" s="384"/>
    </row>
    <row r="569" spans="1:17" ht="25.5" x14ac:dyDescent="0.2">
      <c r="A569" s="85">
        <v>5</v>
      </c>
      <c r="B569" s="232" t="s">
        <v>317</v>
      </c>
      <c r="C569" s="67">
        <f>D569+E569+G569+I569+K569</f>
        <v>6141360</v>
      </c>
      <c r="D569" s="67"/>
      <c r="E569" s="38"/>
      <c r="F569" s="38">
        <v>1098</v>
      </c>
      <c r="G569" s="67">
        <v>3711240</v>
      </c>
      <c r="H569" s="38"/>
      <c r="I569" s="38"/>
      <c r="J569" s="38">
        <v>1841</v>
      </c>
      <c r="K569" s="38">
        <v>2430120</v>
      </c>
      <c r="L569" s="38"/>
      <c r="M569" s="38"/>
      <c r="N569" s="38"/>
      <c r="O569" s="38"/>
      <c r="P569" s="380"/>
      <c r="Q569" s="381"/>
    </row>
    <row r="570" spans="1:17" ht="25.5" x14ac:dyDescent="0.2">
      <c r="A570" s="85">
        <v>6</v>
      </c>
      <c r="B570" s="94" t="s">
        <v>781</v>
      </c>
      <c r="C570" s="67">
        <v>2691832</v>
      </c>
      <c r="D570" s="67"/>
      <c r="E570" s="38"/>
      <c r="F570" s="38">
        <v>796.4</v>
      </c>
      <c r="G570" s="38">
        <v>2691832</v>
      </c>
      <c r="H570" s="38"/>
      <c r="I570" s="38"/>
      <c r="J570" s="38"/>
      <c r="K570" s="38"/>
      <c r="L570" s="38"/>
      <c r="M570" s="38"/>
      <c r="N570" s="38"/>
      <c r="O570" s="38"/>
      <c r="P570" s="380"/>
      <c r="Q570" s="381"/>
    </row>
    <row r="571" spans="1:17" ht="25.5" x14ac:dyDescent="0.2">
      <c r="A571" s="85">
        <v>7</v>
      </c>
      <c r="B571" s="94" t="s">
        <v>454</v>
      </c>
      <c r="C571" s="67">
        <v>1704430</v>
      </c>
      <c r="D571" s="67"/>
      <c r="E571" s="38"/>
      <c r="F571" s="38">
        <v>936.5</v>
      </c>
      <c r="G571" s="38">
        <v>1704430</v>
      </c>
      <c r="H571" s="38"/>
      <c r="I571" s="38"/>
      <c r="J571" s="38"/>
      <c r="K571" s="38"/>
      <c r="L571" s="38"/>
      <c r="M571" s="38"/>
      <c r="N571" s="38"/>
      <c r="O571" s="38"/>
      <c r="P571" s="380"/>
      <c r="Q571" s="381"/>
    </row>
    <row r="572" spans="1:17" ht="14.25" x14ac:dyDescent="0.2">
      <c r="A572" s="95"/>
      <c r="B572" s="59" t="s">
        <v>526</v>
      </c>
      <c r="C572" s="39">
        <f>SUM(C569:C571)</f>
        <v>10537622</v>
      </c>
      <c r="D572" s="39"/>
      <c r="E572" s="39"/>
      <c r="F572" s="39">
        <f t="shared" ref="F572:K572" si="24">SUM(F569:F571)</f>
        <v>2830.9</v>
      </c>
      <c r="G572" s="39">
        <f t="shared" si="24"/>
        <v>8107502</v>
      </c>
      <c r="H572" s="39"/>
      <c r="I572" s="39"/>
      <c r="J572" s="39">
        <f t="shared" si="24"/>
        <v>1841</v>
      </c>
      <c r="K572" s="39">
        <f t="shared" si="24"/>
        <v>2430120</v>
      </c>
      <c r="L572" s="63"/>
      <c r="M572" s="63"/>
      <c r="N572" s="27"/>
      <c r="O572" s="38"/>
      <c r="P572" s="380"/>
      <c r="Q572" s="381"/>
    </row>
    <row r="573" spans="1:17" x14ac:dyDescent="0.2">
      <c r="A573" s="382" t="s">
        <v>651</v>
      </c>
      <c r="B573" s="383"/>
      <c r="C573" s="383"/>
      <c r="D573" s="383"/>
      <c r="E573" s="383"/>
      <c r="F573" s="383"/>
      <c r="G573" s="383"/>
      <c r="H573" s="383"/>
      <c r="I573" s="383"/>
      <c r="J573" s="383"/>
      <c r="K573" s="383"/>
      <c r="L573" s="383"/>
      <c r="M573" s="383"/>
      <c r="N573" s="383"/>
      <c r="O573" s="383"/>
      <c r="P573" s="383"/>
      <c r="Q573" s="384"/>
    </row>
    <row r="574" spans="1:17" ht="25.5" x14ac:dyDescent="0.2">
      <c r="A574" s="85">
        <v>8</v>
      </c>
      <c r="B574" s="94" t="s">
        <v>782</v>
      </c>
      <c r="C574" s="67">
        <v>6647990.7999999998</v>
      </c>
      <c r="D574" s="67">
        <v>6647990.7999999998</v>
      </c>
      <c r="E574" s="67"/>
      <c r="F574" s="67"/>
      <c r="G574" s="67"/>
      <c r="H574" s="38"/>
      <c r="I574" s="38"/>
      <c r="J574" s="38"/>
      <c r="K574" s="38"/>
      <c r="L574" s="38"/>
      <c r="M574" s="38"/>
      <c r="N574" s="38"/>
      <c r="O574" s="38"/>
      <c r="P574" s="380"/>
      <c r="Q574" s="381"/>
    </row>
    <row r="575" spans="1:17" ht="25.5" x14ac:dyDescent="0.2">
      <c r="A575" s="85">
        <v>9</v>
      </c>
      <c r="B575" s="94" t="s">
        <v>783</v>
      </c>
      <c r="C575" s="67">
        <v>607469.5</v>
      </c>
      <c r="D575" s="67"/>
      <c r="E575" s="67"/>
      <c r="F575" s="67"/>
      <c r="G575" s="67"/>
      <c r="H575" s="38"/>
      <c r="I575" s="38"/>
      <c r="J575" s="38"/>
      <c r="K575" s="38"/>
      <c r="L575" s="38">
        <v>714.67</v>
      </c>
      <c r="M575" s="38">
        <v>607469.5</v>
      </c>
      <c r="N575" s="38"/>
      <c r="O575" s="38"/>
      <c r="P575" s="380"/>
      <c r="Q575" s="381"/>
    </row>
    <row r="576" spans="1:17" x14ac:dyDescent="0.2">
      <c r="A576" s="85"/>
      <c r="B576" s="59" t="s">
        <v>663</v>
      </c>
      <c r="C576" s="39">
        <f>SUM(C574:C575)</f>
        <v>7255460.2999999998</v>
      </c>
      <c r="D576" s="39">
        <f>SUM(D574:D575)</f>
        <v>6647990.7999999998</v>
      </c>
      <c r="E576" s="39"/>
      <c r="F576" s="39"/>
      <c r="G576" s="39"/>
      <c r="H576" s="39"/>
      <c r="I576" s="39"/>
      <c r="J576" s="39"/>
      <c r="K576" s="39"/>
      <c r="L576" s="39">
        <f>SUM(L574:L575)</f>
        <v>714.67</v>
      </c>
      <c r="M576" s="39">
        <f>SUM(M574:M575)</f>
        <v>607469.5</v>
      </c>
      <c r="N576" s="38"/>
      <c r="O576" s="38"/>
      <c r="P576" s="380"/>
      <c r="Q576" s="381"/>
    </row>
    <row r="577" spans="1:17" x14ac:dyDescent="0.2">
      <c r="A577" s="382" t="s">
        <v>524</v>
      </c>
      <c r="B577" s="383"/>
      <c r="C577" s="383"/>
      <c r="D577" s="383"/>
      <c r="E577" s="383"/>
      <c r="F577" s="383"/>
      <c r="G577" s="383"/>
      <c r="H577" s="383"/>
      <c r="I577" s="383"/>
      <c r="J577" s="383"/>
      <c r="K577" s="383"/>
      <c r="L577" s="383"/>
      <c r="M577" s="383"/>
      <c r="N577" s="383"/>
      <c r="O577" s="383"/>
      <c r="P577" s="383"/>
      <c r="Q577" s="384"/>
    </row>
    <row r="578" spans="1:17" ht="25.5" x14ac:dyDescent="0.2">
      <c r="A578" s="85">
        <v>10</v>
      </c>
      <c r="B578" s="94" t="s">
        <v>603</v>
      </c>
      <c r="C578" s="67">
        <f>D578+E578+G578</f>
        <v>1497340</v>
      </c>
      <c r="D578" s="67"/>
      <c r="E578" s="62"/>
      <c r="F578" s="47">
        <v>443</v>
      </c>
      <c r="G578" s="67">
        <v>1497340</v>
      </c>
      <c r="H578" s="49"/>
      <c r="I578" s="49"/>
      <c r="J578" s="49"/>
      <c r="K578" s="49"/>
      <c r="L578" s="62"/>
      <c r="M578" s="62"/>
      <c r="N578" s="49"/>
      <c r="O578" s="49"/>
      <c r="P578" s="381"/>
      <c r="Q578" s="392"/>
    </row>
    <row r="579" spans="1:17" x14ac:dyDescent="0.2">
      <c r="A579" s="86"/>
      <c r="B579" s="59" t="s">
        <v>526</v>
      </c>
      <c r="C579" s="39">
        <f>SUM(C578:C578)</f>
        <v>1497340</v>
      </c>
      <c r="D579" s="39"/>
      <c r="E579" s="39"/>
      <c r="F579" s="39">
        <f>SUM(F578:F578)</f>
        <v>443</v>
      </c>
      <c r="G579" s="39">
        <f>SUM(G578:G578)</f>
        <v>1497340</v>
      </c>
      <c r="H579" s="63"/>
      <c r="I579" s="63"/>
      <c r="J579" s="63"/>
      <c r="K579" s="63"/>
      <c r="L579" s="63"/>
      <c r="M579" s="63"/>
      <c r="N579" s="63"/>
      <c r="O579" s="49"/>
      <c r="P579" s="380"/>
      <c r="Q579" s="381"/>
    </row>
    <row r="580" spans="1:17" x14ac:dyDescent="0.2">
      <c r="A580" s="382" t="s">
        <v>527</v>
      </c>
      <c r="B580" s="383"/>
      <c r="C580" s="383"/>
      <c r="D580" s="383"/>
      <c r="E580" s="383"/>
      <c r="F580" s="383"/>
      <c r="G580" s="383"/>
      <c r="H580" s="383"/>
      <c r="I580" s="383"/>
      <c r="J580" s="383"/>
      <c r="K580" s="383"/>
      <c r="L580" s="383"/>
      <c r="M580" s="383"/>
      <c r="N580" s="383"/>
      <c r="O580" s="383"/>
      <c r="P580" s="383"/>
      <c r="Q580" s="384"/>
    </row>
    <row r="581" spans="1:17" ht="25.5" x14ac:dyDescent="0.2">
      <c r="A581" s="85">
        <v>11</v>
      </c>
      <c r="B581" s="232" t="s">
        <v>732</v>
      </c>
      <c r="C581" s="47">
        <v>1046304</v>
      </c>
      <c r="D581" s="47">
        <v>1046304</v>
      </c>
      <c r="E581" s="47"/>
      <c r="F581" s="47"/>
      <c r="G581" s="47"/>
      <c r="H581" s="38"/>
      <c r="I581" s="38"/>
      <c r="J581" s="38"/>
      <c r="K581" s="38"/>
      <c r="L581" s="38"/>
      <c r="M581" s="38"/>
      <c r="N581" s="38"/>
      <c r="O581" s="38"/>
      <c r="P581" s="380"/>
      <c r="Q581" s="381"/>
    </row>
    <row r="582" spans="1:17" ht="25.5" x14ac:dyDescent="0.2">
      <c r="A582" s="85">
        <v>12</v>
      </c>
      <c r="B582" s="232" t="s">
        <v>733</v>
      </c>
      <c r="C582" s="47">
        <v>7638965.5999999996</v>
      </c>
      <c r="D582" s="47">
        <v>6201165.5999999996</v>
      </c>
      <c r="E582" s="47"/>
      <c r="F582" s="47">
        <v>790</v>
      </c>
      <c r="G582" s="47">
        <v>1437800</v>
      </c>
      <c r="H582" s="38"/>
      <c r="I582" s="38"/>
      <c r="J582" s="38"/>
      <c r="K582" s="38"/>
      <c r="L582" s="38"/>
      <c r="M582" s="38"/>
      <c r="N582" s="38"/>
      <c r="O582" s="38"/>
      <c r="P582" s="381"/>
      <c r="Q582" s="392"/>
    </row>
    <row r="583" spans="1:17" x14ac:dyDescent="0.2">
      <c r="A583" s="85"/>
      <c r="B583" s="59" t="s">
        <v>526</v>
      </c>
      <c r="C583" s="39">
        <f>SUM(C581:C582)</f>
        <v>8685269.5999999996</v>
      </c>
      <c r="D583" s="39">
        <f>SUM(D581:D582)</f>
        <v>7247469.5999999996</v>
      </c>
      <c r="E583" s="39"/>
      <c r="F583" s="39">
        <f>SUM(F581:F582)</f>
        <v>790</v>
      </c>
      <c r="G583" s="39">
        <f>SUM(G581:G582)</f>
        <v>1437800</v>
      </c>
      <c r="H583" s="39"/>
      <c r="I583" s="39"/>
      <c r="J583" s="39"/>
      <c r="K583" s="39"/>
      <c r="L583" s="39"/>
      <c r="M583" s="39"/>
      <c r="N583" s="38"/>
      <c r="O583" s="38"/>
      <c r="P583" s="380"/>
      <c r="Q583" s="381"/>
    </row>
    <row r="584" spans="1:17" x14ac:dyDescent="0.2">
      <c r="A584" s="382" t="s">
        <v>662</v>
      </c>
      <c r="B584" s="383"/>
      <c r="C584" s="383"/>
      <c r="D584" s="383"/>
      <c r="E584" s="383"/>
      <c r="F584" s="383"/>
      <c r="G584" s="383"/>
      <c r="H584" s="383"/>
      <c r="I584" s="383"/>
      <c r="J584" s="383"/>
      <c r="K584" s="383"/>
      <c r="L584" s="383"/>
      <c r="M584" s="383"/>
      <c r="N584" s="383"/>
      <c r="O584" s="383"/>
      <c r="P584" s="383"/>
      <c r="Q584" s="384"/>
    </row>
    <row r="585" spans="1:17" ht="25.5" x14ac:dyDescent="0.2">
      <c r="A585" s="85">
        <v>13</v>
      </c>
      <c r="B585" s="94" t="s">
        <v>784</v>
      </c>
      <c r="C585" s="47">
        <v>2417038</v>
      </c>
      <c r="D585" s="47"/>
      <c r="E585" s="47"/>
      <c r="F585" s="47">
        <v>553.82000000000005</v>
      </c>
      <c r="G585" s="47">
        <v>2417038</v>
      </c>
      <c r="H585" s="68"/>
      <c r="I585" s="68"/>
      <c r="J585" s="68"/>
      <c r="K585" s="68"/>
      <c r="L585" s="68"/>
      <c r="M585" s="68"/>
      <c r="N585" s="68"/>
      <c r="O585" s="68"/>
      <c r="P585" s="380"/>
      <c r="Q585" s="381"/>
    </row>
    <row r="586" spans="1:17" ht="25.5" x14ac:dyDescent="0.2">
      <c r="A586" s="85">
        <v>14</v>
      </c>
      <c r="B586" s="94" t="s">
        <v>785</v>
      </c>
      <c r="C586" s="47">
        <v>901418</v>
      </c>
      <c r="D586" s="47">
        <v>901418</v>
      </c>
      <c r="E586" s="47"/>
      <c r="F586" s="47"/>
      <c r="G586" s="47"/>
      <c r="H586" s="68"/>
      <c r="I586" s="68"/>
      <c r="J586" s="68"/>
      <c r="K586" s="68"/>
      <c r="L586" s="68"/>
      <c r="M586" s="68"/>
      <c r="N586" s="68"/>
      <c r="O586" s="68"/>
      <c r="P586" s="119"/>
      <c r="Q586" s="126"/>
    </row>
    <row r="587" spans="1:17" ht="25.5" x14ac:dyDescent="0.2">
      <c r="A587" s="85">
        <v>15</v>
      </c>
      <c r="B587" s="94" t="s">
        <v>786</v>
      </c>
      <c r="C587" s="47">
        <v>182618.27</v>
      </c>
      <c r="D587" s="47">
        <v>182618.27</v>
      </c>
      <c r="E587" s="47"/>
      <c r="F587" s="47"/>
      <c r="G587" s="47"/>
      <c r="H587" s="68"/>
      <c r="I587" s="68"/>
      <c r="J587" s="68"/>
      <c r="K587" s="68"/>
      <c r="L587" s="68"/>
      <c r="M587" s="68"/>
      <c r="N587" s="68"/>
      <c r="O587" s="68"/>
      <c r="P587" s="119"/>
      <c r="Q587" s="126"/>
    </row>
    <row r="588" spans="1:17" x14ac:dyDescent="0.2">
      <c r="A588" s="86"/>
      <c r="B588" s="59" t="s">
        <v>526</v>
      </c>
      <c r="C588" s="39">
        <f>SUM(C585:C587)</f>
        <v>3501074.27</v>
      </c>
      <c r="D588" s="39">
        <f>SUM(D585:D587)</f>
        <v>1084036.27</v>
      </c>
      <c r="E588" s="39"/>
      <c r="F588" s="39">
        <f>SUM(F585:F587)</f>
        <v>553.82000000000005</v>
      </c>
      <c r="G588" s="39">
        <f>SUM(G585:G587)</f>
        <v>2417038</v>
      </c>
      <c r="H588" s="38"/>
      <c r="I588" s="38"/>
      <c r="J588" s="38"/>
      <c r="K588" s="38"/>
      <c r="L588" s="38"/>
      <c r="M588" s="38"/>
      <c r="N588" s="38"/>
      <c r="O588" s="68"/>
      <c r="P588" s="380"/>
      <c r="Q588" s="381"/>
    </row>
    <row r="589" spans="1:17" x14ac:dyDescent="0.2">
      <c r="A589" s="382" t="s">
        <v>536</v>
      </c>
      <c r="B589" s="383"/>
      <c r="C589" s="383"/>
      <c r="D589" s="383"/>
      <c r="E589" s="383"/>
      <c r="F589" s="383"/>
      <c r="G589" s="383"/>
      <c r="H589" s="383"/>
      <c r="I589" s="383"/>
      <c r="J589" s="383"/>
      <c r="K589" s="383"/>
      <c r="L589" s="383"/>
      <c r="M589" s="383"/>
      <c r="N589" s="383"/>
      <c r="O589" s="383"/>
      <c r="P589" s="383"/>
      <c r="Q589" s="384"/>
    </row>
    <row r="590" spans="1:17" ht="25.5" x14ac:dyDescent="0.2">
      <c r="A590" s="85">
        <v>16</v>
      </c>
      <c r="B590" s="94" t="s">
        <v>787</v>
      </c>
      <c r="C590" s="47">
        <f>D590+E590+G590</f>
        <v>2270564</v>
      </c>
      <c r="D590" s="47">
        <v>2270564</v>
      </c>
      <c r="E590" s="47"/>
      <c r="F590" s="47"/>
      <c r="G590" s="26"/>
      <c r="H590" s="47"/>
      <c r="I590" s="47"/>
      <c r="J590" s="47"/>
      <c r="K590" s="47"/>
      <c r="L590" s="47"/>
      <c r="M590" s="47"/>
      <c r="N590" s="38"/>
      <c r="O590" s="38"/>
      <c r="P590" s="380"/>
      <c r="Q590" s="381"/>
    </row>
    <row r="591" spans="1:17" ht="25.5" x14ac:dyDescent="0.2">
      <c r="A591" s="85">
        <v>17</v>
      </c>
      <c r="B591" s="94" t="s">
        <v>788</v>
      </c>
      <c r="C591" s="47">
        <f>D591+E591+G591</f>
        <v>899730</v>
      </c>
      <c r="D591" s="47">
        <v>456000</v>
      </c>
      <c r="E591" s="47">
        <v>443730</v>
      </c>
      <c r="F591" s="47"/>
      <c r="G591" s="26"/>
      <c r="H591" s="47"/>
      <c r="I591" s="47"/>
      <c r="J591" s="47"/>
      <c r="K591" s="47"/>
      <c r="L591" s="47"/>
      <c r="M591" s="47"/>
      <c r="N591" s="38"/>
      <c r="O591" s="38"/>
      <c r="P591" s="380"/>
      <c r="Q591" s="381"/>
    </row>
    <row r="592" spans="1:17" x14ac:dyDescent="0.2">
      <c r="A592" s="86"/>
      <c r="B592" s="59" t="s">
        <v>526</v>
      </c>
      <c r="C592" s="39">
        <f>SUM(C590:C591)</f>
        <v>3170294</v>
      </c>
      <c r="D592" s="39">
        <f>SUM(D590:D591)</f>
        <v>2726564</v>
      </c>
      <c r="E592" s="39">
        <f>SUM(E590:E591)</f>
        <v>443730</v>
      </c>
      <c r="F592" s="39"/>
      <c r="G592" s="39"/>
      <c r="H592" s="39"/>
      <c r="I592" s="39"/>
      <c r="J592" s="39"/>
      <c r="K592" s="39"/>
      <c r="L592" s="39"/>
      <c r="M592" s="39"/>
      <c r="N592" s="38"/>
      <c r="O592" s="38"/>
      <c r="P592" s="380"/>
      <c r="Q592" s="381"/>
    </row>
    <row r="593" spans="1:17" x14ac:dyDescent="0.2">
      <c r="A593" s="382" t="s">
        <v>537</v>
      </c>
      <c r="B593" s="383"/>
      <c r="C593" s="383"/>
      <c r="D593" s="383"/>
      <c r="E593" s="383"/>
      <c r="F593" s="383"/>
      <c r="G593" s="383"/>
      <c r="H593" s="383"/>
      <c r="I593" s="383"/>
      <c r="J593" s="383"/>
      <c r="K593" s="383"/>
      <c r="L593" s="383"/>
      <c r="M593" s="383"/>
      <c r="N593" s="383"/>
      <c r="O593" s="383"/>
      <c r="P593" s="383"/>
      <c r="Q593" s="384"/>
    </row>
    <row r="594" spans="1:17" ht="25.5" x14ac:dyDescent="0.2">
      <c r="A594" s="85">
        <v>18</v>
      </c>
      <c r="B594" s="94" t="s">
        <v>455</v>
      </c>
      <c r="C594" s="47">
        <f>D594+E594+G594</f>
        <v>779158</v>
      </c>
      <c r="D594" s="47"/>
      <c r="E594" s="47"/>
      <c r="F594" s="47">
        <v>230.5</v>
      </c>
      <c r="G594" s="47">
        <v>779158</v>
      </c>
      <c r="H594" s="50"/>
      <c r="I594" s="50"/>
      <c r="J594" s="50"/>
      <c r="K594" s="50"/>
      <c r="L594" s="50"/>
      <c r="M594" s="50"/>
      <c r="N594" s="50"/>
      <c r="O594" s="50"/>
      <c r="P594" s="380"/>
      <c r="Q594" s="381"/>
    </row>
    <row r="595" spans="1:17" ht="25.5" x14ac:dyDescent="0.2">
      <c r="A595" s="85">
        <v>19</v>
      </c>
      <c r="B595" s="94" t="s">
        <v>855</v>
      </c>
      <c r="C595" s="47">
        <f>D595+E595+G595</f>
        <v>777636.6</v>
      </c>
      <c r="D595" s="47"/>
      <c r="E595" s="47"/>
      <c r="F595" s="47">
        <v>230.07</v>
      </c>
      <c r="G595" s="47">
        <v>777636.6</v>
      </c>
      <c r="H595" s="50"/>
      <c r="I595" s="50"/>
      <c r="J595" s="50"/>
      <c r="K595" s="50"/>
      <c r="L595" s="50"/>
      <c r="M595" s="50"/>
      <c r="N595" s="50"/>
      <c r="O595" s="50"/>
      <c r="P595" s="380"/>
      <c r="Q595" s="381"/>
    </row>
    <row r="596" spans="1:17" ht="25.5" x14ac:dyDescent="0.2">
      <c r="A596" s="85">
        <v>20</v>
      </c>
      <c r="B596" s="94" t="s">
        <v>789</v>
      </c>
      <c r="C596" s="47">
        <f>D596+E596+G596</f>
        <v>1133367.3999999999</v>
      </c>
      <c r="D596" s="47">
        <v>302563.40000000002</v>
      </c>
      <c r="E596" s="47"/>
      <c r="F596" s="47">
        <v>245.8</v>
      </c>
      <c r="G596" s="47">
        <v>830804</v>
      </c>
      <c r="H596" s="50"/>
      <c r="I596" s="50"/>
      <c r="J596" s="50"/>
      <c r="K596" s="50"/>
      <c r="L596" s="50"/>
      <c r="M596" s="50"/>
      <c r="N596" s="50"/>
      <c r="O596" s="50"/>
      <c r="P596" s="380"/>
      <c r="Q596" s="381"/>
    </row>
    <row r="597" spans="1:17" x14ac:dyDescent="0.2">
      <c r="A597" s="86"/>
      <c r="B597" s="59" t="s">
        <v>526</v>
      </c>
      <c r="C597" s="39">
        <f>SUM(C594:C596)</f>
        <v>2690162</v>
      </c>
      <c r="D597" s="39">
        <f>SUM(D594:D596)</f>
        <v>302563.40000000002</v>
      </c>
      <c r="E597" s="39"/>
      <c r="F597" s="39">
        <f>SUM(F594:F596)</f>
        <v>706.37</v>
      </c>
      <c r="G597" s="39">
        <f>SUM(G594:G596)</f>
        <v>2387598.6</v>
      </c>
      <c r="H597" s="50"/>
      <c r="I597" s="50"/>
      <c r="J597" s="50"/>
      <c r="K597" s="50"/>
      <c r="L597" s="50"/>
      <c r="M597" s="50"/>
      <c r="N597" s="50"/>
      <c r="O597" s="50"/>
      <c r="P597" s="380"/>
      <c r="Q597" s="381"/>
    </row>
    <row r="598" spans="1:17" x14ac:dyDescent="0.2">
      <c r="A598" s="382" t="s">
        <v>644</v>
      </c>
      <c r="B598" s="383"/>
      <c r="C598" s="383"/>
      <c r="D598" s="383"/>
      <c r="E598" s="383"/>
      <c r="F598" s="383"/>
      <c r="G598" s="383"/>
      <c r="H598" s="383"/>
      <c r="I598" s="383"/>
      <c r="J598" s="383"/>
      <c r="K598" s="383"/>
      <c r="L598" s="383"/>
      <c r="M598" s="383"/>
      <c r="N598" s="383"/>
      <c r="O598" s="383"/>
      <c r="P598" s="383"/>
      <c r="Q598" s="384"/>
    </row>
    <row r="599" spans="1:17" ht="25.5" x14ac:dyDescent="0.2">
      <c r="A599" s="85">
        <v>21</v>
      </c>
      <c r="B599" s="94" t="s">
        <v>716</v>
      </c>
      <c r="C599" s="47">
        <f>D599+E599</f>
        <v>9629616</v>
      </c>
      <c r="D599" s="47">
        <v>9185886</v>
      </c>
      <c r="E599" s="47">
        <v>443730</v>
      </c>
      <c r="F599" s="47"/>
      <c r="G599" s="47"/>
      <c r="H599" s="47"/>
      <c r="I599" s="47"/>
      <c r="J599" s="47"/>
      <c r="K599" s="47"/>
      <c r="L599" s="47"/>
      <c r="M599" s="47"/>
      <c r="N599" s="48"/>
      <c r="O599" s="48"/>
      <c r="P599" s="380"/>
      <c r="Q599" s="381"/>
    </row>
    <row r="600" spans="1:17" x14ac:dyDescent="0.2">
      <c r="A600" s="86"/>
      <c r="B600" s="59" t="s">
        <v>526</v>
      </c>
      <c r="C600" s="39">
        <f>SUM(C599)</f>
        <v>9629616</v>
      </c>
      <c r="D600" s="39">
        <f>SUM(D599)</f>
        <v>9185886</v>
      </c>
      <c r="E600" s="39">
        <f>SUM(E599)</f>
        <v>443730</v>
      </c>
      <c r="F600" s="39"/>
      <c r="G600" s="39"/>
      <c r="H600" s="39"/>
      <c r="I600" s="39"/>
      <c r="J600" s="39"/>
      <c r="K600" s="39"/>
      <c r="L600" s="39"/>
      <c r="M600" s="39"/>
      <c r="N600" s="38"/>
      <c r="O600" s="48"/>
      <c r="P600" s="380"/>
      <c r="Q600" s="381"/>
    </row>
    <row r="601" spans="1:17" x14ac:dyDescent="0.2">
      <c r="A601" s="382" t="s">
        <v>645</v>
      </c>
      <c r="B601" s="383"/>
      <c r="C601" s="383"/>
      <c r="D601" s="383"/>
      <c r="E601" s="383"/>
      <c r="F601" s="383"/>
      <c r="G601" s="383"/>
      <c r="H601" s="383"/>
      <c r="I601" s="383"/>
      <c r="J601" s="383"/>
      <c r="K601" s="383"/>
      <c r="L601" s="383"/>
      <c r="M601" s="383"/>
      <c r="N601" s="383"/>
      <c r="O601" s="383"/>
      <c r="P601" s="383"/>
      <c r="Q601" s="384"/>
    </row>
    <row r="602" spans="1:17" ht="25.5" x14ac:dyDescent="0.2">
      <c r="A602" s="85">
        <v>22</v>
      </c>
      <c r="B602" s="94" t="s">
        <v>790</v>
      </c>
      <c r="C602" s="47">
        <f>D602+E602+G602</f>
        <v>316905</v>
      </c>
      <c r="D602" s="47">
        <v>316905</v>
      </c>
      <c r="E602" s="4"/>
      <c r="F602" s="4"/>
      <c r="G602" s="47"/>
      <c r="H602" s="48"/>
      <c r="I602" s="48"/>
      <c r="J602" s="48"/>
      <c r="K602" s="48"/>
      <c r="L602" s="48"/>
      <c r="M602" s="48"/>
      <c r="N602" s="48"/>
      <c r="O602" s="48"/>
      <c r="P602" s="380"/>
      <c r="Q602" s="381"/>
    </row>
    <row r="603" spans="1:17" ht="25.5" x14ac:dyDescent="0.2">
      <c r="A603" s="85">
        <v>23</v>
      </c>
      <c r="B603" s="94" t="s">
        <v>918</v>
      </c>
      <c r="C603" s="47">
        <f>D603+E603+G603</f>
        <v>1585382</v>
      </c>
      <c r="D603" s="47">
        <v>1141652</v>
      </c>
      <c r="E603" s="38">
        <v>443730</v>
      </c>
      <c r="F603" s="4"/>
      <c r="G603" s="4"/>
      <c r="H603" s="48"/>
      <c r="I603" s="48"/>
      <c r="J603" s="48"/>
      <c r="K603" s="48"/>
      <c r="L603" s="48"/>
      <c r="M603" s="48"/>
      <c r="N603" s="48"/>
      <c r="O603" s="48"/>
      <c r="P603" s="380"/>
      <c r="Q603" s="381"/>
    </row>
    <row r="604" spans="1:17" ht="25.5" x14ac:dyDescent="0.2">
      <c r="A604" s="85">
        <v>24</v>
      </c>
      <c r="B604" s="94" t="s">
        <v>919</v>
      </c>
      <c r="C604" s="47">
        <f>D604+E604+G604</f>
        <v>4334920</v>
      </c>
      <c r="D604" s="47">
        <v>3891190</v>
      </c>
      <c r="E604" s="38">
        <v>443730</v>
      </c>
      <c r="F604" s="38"/>
      <c r="G604" s="4"/>
      <c r="H604" s="48"/>
      <c r="I604" s="39"/>
      <c r="J604" s="48"/>
      <c r="K604" s="48"/>
      <c r="L604" s="48"/>
      <c r="M604" s="48"/>
      <c r="N604" s="48"/>
      <c r="O604" s="48"/>
      <c r="P604" s="380"/>
      <c r="Q604" s="381"/>
    </row>
    <row r="605" spans="1:17" x14ac:dyDescent="0.2">
      <c r="A605" s="86"/>
      <c r="B605" s="59" t="s">
        <v>526</v>
      </c>
      <c r="C605" s="39">
        <f>SUM(C602:C604)</f>
        <v>6237207</v>
      </c>
      <c r="D605" s="39">
        <f>SUM(D602:D604)</f>
        <v>5349747</v>
      </c>
      <c r="E605" s="39">
        <f>SUM(E602:E604)</f>
        <v>887460</v>
      </c>
      <c r="F605" s="39"/>
      <c r="G605" s="39"/>
      <c r="H605" s="38"/>
      <c r="I605" s="38"/>
      <c r="J605" s="38"/>
      <c r="K605" s="38"/>
      <c r="L605" s="38"/>
      <c r="M605" s="38"/>
      <c r="N605" s="38"/>
      <c r="O605" s="48"/>
      <c r="P605" s="380"/>
      <c r="Q605" s="381"/>
    </row>
    <row r="606" spans="1:17" x14ac:dyDescent="0.2">
      <c r="A606" s="382" t="s">
        <v>647</v>
      </c>
      <c r="B606" s="383"/>
      <c r="C606" s="383"/>
      <c r="D606" s="383"/>
      <c r="E606" s="383"/>
      <c r="F606" s="383"/>
      <c r="G606" s="383"/>
      <c r="H606" s="383"/>
      <c r="I606" s="383"/>
      <c r="J606" s="383"/>
      <c r="K606" s="383"/>
      <c r="L606" s="383"/>
      <c r="M606" s="383"/>
      <c r="N606" s="383"/>
      <c r="O606" s="383"/>
      <c r="P606" s="383"/>
      <c r="Q606" s="384"/>
    </row>
    <row r="607" spans="1:17" ht="25.5" x14ac:dyDescent="0.2">
      <c r="A607" s="238">
        <v>25</v>
      </c>
      <c r="B607" s="94" t="s">
        <v>702</v>
      </c>
      <c r="C607" s="47">
        <v>404920</v>
      </c>
      <c r="D607" s="47"/>
      <c r="E607" s="47"/>
      <c r="F607" s="47"/>
      <c r="G607" s="47"/>
      <c r="H607" s="50"/>
      <c r="I607" s="50"/>
      <c r="J607" s="50"/>
      <c r="K607" s="50"/>
      <c r="L607" s="47">
        <v>764</v>
      </c>
      <c r="M607" s="47">
        <v>404920</v>
      </c>
      <c r="N607" s="50"/>
      <c r="O607" s="50"/>
      <c r="P607" s="380"/>
      <c r="Q607" s="381"/>
    </row>
    <row r="608" spans="1:17" x14ac:dyDescent="0.2">
      <c r="A608" s="86"/>
      <c r="B608" s="59" t="s">
        <v>526</v>
      </c>
      <c r="C608" s="39">
        <f>SUM(C607)</f>
        <v>404920</v>
      </c>
      <c r="D608" s="39"/>
      <c r="E608" s="39"/>
      <c r="F608" s="39"/>
      <c r="G608" s="39"/>
      <c r="H608" s="39"/>
      <c r="I608" s="39"/>
      <c r="J608" s="39"/>
      <c r="K608" s="39"/>
      <c r="L608" s="39">
        <f>SUM(L607)</f>
        <v>764</v>
      </c>
      <c r="M608" s="39">
        <f>SUM(M607)</f>
        <v>404920</v>
      </c>
      <c r="N608" s="50"/>
      <c r="O608" s="50"/>
      <c r="P608" s="380"/>
      <c r="Q608" s="381"/>
    </row>
    <row r="609" spans="1:17" x14ac:dyDescent="0.2">
      <c r="A609" s="382" t="s">
        <v>521</v>
      </c>
      <c r="B609" s="383"/>
      <c r="C609" s="383"/>
      <c r="D609" s="383"/>
      <c r="E609" s="383"/>
      <c r="F609" s="383"/>
      <c r="G609" s="383"/>
      <c r="H609" s="383"/>
      <c r="I609" s="383"/>
      <c r="J609" s="383"/>
      <c r="K609" s="383"/>
      <c r="L609" s="383"/>
      <c r="M609" s="383"/>
      <c r="N609" s="383"/>
      <c r="O609" s="383"/>
      <c r="P609" s="383"/>
      <c r="Q609" s="384"/>
    </row>
    <row r="610" spans="1:17" ht="25.5" x14ac:dyDescent="0.2">
      <c r="A610" s="85">
        <v>26</v>
      </c>
      <c r="B610" s="94" t="s">
        <v>913</v>
      </c>
      <c r="C610" s="47">
        <v>4709285</v>
      </c>
      <c r="D610" s="47">
        <v>4709285</v>
      </c>
      <c r="E610" s="47"/>
      <c r="F610" s="47"/>
      <c r="G610" s="47"/>
      <c r="H610" s="48"/>
      <c r="I610" s="48"/>
      <c r="J610" s="48"/>
      <c r="K610" s="48"/>
      <c r="L610" s="48"/>
      <c r="M610" s="48"/>
      <c r="N610" s="48"/>
      <c r="O610" s="48"/>
      <c r="P610" s="380"/>
      <c r="Q610" s="381"/>
    </row>
    <row r="611" spans="1:17" x14ac:dyDescent="0.2">
      <c r="A611" s="86"/>
      <c r="B611" s="59" t="s">
        <v>526</v>
      </c>
      <c r="C611" s="39">
        <f>SUM(C610:C610)</f>
        <v>4709285</v>
      </c>
      <c r="D611" s="39">
        <f>SUM(D610:D610)</f>
        <v>4709285</v>
      </c>
      <c r="E611" s="39"/>
      <c r="F611" s="39"/>
      <c r="G611" s="39"/>
      <c r="H611" s="50"/>
      <c r="I611" s="50"/>
      <c r="J611" s="50"/>
      <c r="K611" s="50"/>
      <c r="L611" s="50"/>
      <c r="M611" s="50"/>
      <c r="N611" s="50"/>
      <c r="O611" s="48"/>
      <c r="P611" s="380"/>
      <c r="Q611" s="381"/>
    </row>
    <row r="612" spans="1:17" x14ac:dyDescent="0.2">
      <c r="A612" s="382" t="s">
        <v>528</v>
      </c>
      <c r="B612" s="383"/>
      <c r="C612" s="383"/>
      <c r="D612" s="383"/>
      <c r="E612" s="383"/>
      <c r="F612" s="383"/>
      <c r="G612" s="383"/>
      <c r="H612" s="383"/>
      <c r="I612" s="383"/>
      <c r="J612" s="383"/>
      <c r="K612" s="383"/>
      <c r="L612" s="383"/>
      <c r="M612" s="383"/>
      <c r="N612" s="383"/>
      <c r="O612" s="383"/>
      <c r="P612" s="383"/>
      <c r="Q612" s="384"/>
    </row>
    <row r="613" spans="1:17" ht="25.5" x14ac:dyDescent="0.2">
      <c r="A613" s="85">
        <v>27</v>
      </c>
      <c r="B613" s="94" t="s">
        <v>353</v>
      </c>
      <c r="C613" s="47">
        <f>D613+E613+G613+I613</f>
        <v>177754</v>
      </c>
      <c r="D613" s="47">
        <v>177754</v>
      </c>
      <c r="E613" s="47"/>
      <c r="F613" s="47"/>
      <c r="G613" s="47"/>
      <c r="H613" s="38"/>
      <c r="I613" s="38"/>
      <c r="J613" s="38"/>
      <c r="K613" s="38"/>
      <c r="L613" s="38"/>
      <c r="M613" s="38"/>
      <c r="N613" s="38"/>
      <c r="O613" s="38"/>
      <c r="P613" s="380"/>
      <c r="Q613" s="381"/>
    </row>
    <row r="614" spans="1:17" ht="25.5" x14ac:dyDescent="0.2">
      <c r="A614" s="85">
        <v>28</v>
      </c>
      <c r="B614" s="94" t="s">
        <v>354</v>
      </c>
      <c r="C614" s="47">
        <f t="shared" ref="C614:C632" si="25">D614+E614+G614+I614</f>
        <v>1682943</v>
      </c>
      <c r="D614" s="47">
        <v>338954</v>
      </c>
      <c r="E614" s="47"/>
      <c r="F614" s="47">
        <v>397.63</v>
      </c>
      <c r="G614" s="47">
        <v>1343989</v>
      </c>
      <c r="H614" s="38"/>
      <c r="I614" s="38"/>
      <c r="J614" s="38"/>
      <c r="K614" s="38"/>
      <c r="L614" s="38"/>
      <c r="M614" s="38"/>
      <c r="N614" s="38"/>
      <c r="O614" s="38"/>
      <c r="P614" s="380"/>
      <c r="Q614" s="381"/>
    </row>
    <row r="615" spans="1:17" ht="25.5" x14ac:dyDescent="0.2">
      <c r="A615" s="85">
        <v>29</v>
      </c>
      <c r="B615" s="94" t="s">
        <v>355</v>
      </c>
      <c r="C615" s="47">
        <f t="shared" si="25"/>
        <v>361956</v>
      </c>
      <c r="D615" s="47">
        <v>361956</v>
      </c>
      <c r="E615" s="47"/>
      <c r="F615" s="47"/>
      <c r="G615" s="47"/>
      <c r="H615" s="38"/>
      <c r="I615" s="38"/>
      <c r="J615" s="38"/>
      <c r="K615" s="38"/>
      <c r="L615" s="38"/>
      <c r="M615" s="38"/>
      <c r="N615" s="38"/>
      <c r="O615" s="38"/>
      <c r="P615" s="380"/>
      <c r="Q615" s="381"/>
    </row>
    <row r="616" spans="1:17" ht="25.5" x14ac:dyDescent="0.2">
      <c r="A616" s="85">
        <v>30</v>
      </c>
      <c r="B616" s="94" t="s">
        <v>356</v>
      </c>
      <c r="C616" s="47">
        <f t="shared" si="25"/>
        <v>766685</v>
      </c>
      <c r="D616" s="47"/>
      <c r="E616" s="47"/>
      <c r="F616" s="47">
        <v>226.83</v>
      </c>
      <c r="G616" s="47">
        <v>766685</v>
      </c>
      <c r="H616" s="38"/>
      <c r="I616" s="38"/>
      <c r="J616" s="38"/>
      <c r="K616" s="38"/>
      <c r="L616" s="38"/>
      <c r="M616" s="38"/>
      <c r="N616" s="38"/>
      <c r="O616" s="38"/>
      <c r="P616" s="380"/>
      <c r="Q616" s="381"/>
    </row>
    <row r="617" spans="1:17" ht="25.5" x14ac:dyDescent="0.2">
      <c r="A617" s="85">
        <v>31</v>
      </c>
      <c r="B617" s="94" t="s">
        <v>357</v>
      </c>
      <c r="C617" s="47">
        <f t="shared" si="25"/>
        <v>2097628</v>
      </c>
      <c r="D617" s="47"/>
      <c r="E617" s="47"/>
      <c r="F617" s="47">
        <v>620.6</v>
      </c>
      <c r="G617" s="47">
        <v>2097628</v>
      </c>
      <c r="H617" s="38"/>
      <c r="I617" s="38"/>
      <c r="J617" s="38"/>
      <c r="K617" s="38"/>
      <c r="L617" s="38"/>
      <c r="M617" s="38"/>
      <c r="N617" s="38"/>
      <c r="O617" s="38"/>
      <c r="P617" s="380"/>
      <c r="Q617" s="381"/>
    </row>
    <row r="618" spans="1:17" ht="25.5" x14ac:dyDescent="0.2">
      <c r="A618" s="85">
        <v>32</v>
      </c>
      <c r="B618" s="94" t="s">
        <v>358</v>
      </c>
      <c r="C618" s="47">
        <f t="shared" si="25"/>
        <v>1612177</v>
      </c>
      <c r="D618" s="47">
        <v>327608</v>
      </c>
      <c r="E618" s="47"/>
      <c r="F618" s="47">
        <v>380.05</v>
      </c>
      <c r="G618" s="47">
        <v>1284569</v>
      </c>
      <c r="H618" s="38"/>
      <c r="I618" s="38"/>
      <c r="J618" s="38"/>
      <c r="K618" s="38"/>
      <c r="L618" s="38"/>
      <c r="M618" s="38"/>
      <c r="N618" s="38"/>
      <c r="O618" s="38"/>
      <c r="P618" s="380"/>
      <c r="Q618" s="381"/>
    </row>
    <row r="619" spans="1:17" ht="25.5" x14ac:dyDescent="0.2">
      <c r="A619" s="85">
        <v>33</v>
      </c>
      <c r="B619" s="94" t="s">
        <v>359</v>
      </c>
      <c r="C619" s="47">
        <f t="shared" si="25"/>
        <v>230516</v>
      </c>
      <c r="D619" s="47">
        <v>230516</v>
      </c>
      <c r="E619" s="47"/>
      <c r="F619" s="47"/>
      <c r="G619" s="47"/>
      <c r="H619" s="38"/>
      <c r="I619" s="38"/>
      <c r="J619" s="38"/>
      <c r="K619" s="38"/>
      <c r="L619" s="38"/>
      <c r="M619" s="38"/>
      <c r="N619" s="38"/>
      <c r="O619" s="38"/>
      <c r="P619" s="380"/>
      <c r="Q619" s="381"/>
    </row>
    <row r="620" spans="1:17" ht="25.5" x14ac:dyDescent="0.2">
      <c r="A620" s="85">
        <v>34</v>
      </c>
      <c r="B620" s="94" t="s">
        <v>360</v>
      </c>
      <c r="C620" s="47">
        <f t="shared" si="25"/>
        <v>359609</v>
      </c>
      <c r="D620" s="47">
        <v>313699</v>
      </c>
      <c r="E620" s="47">
        <v>45910</v>
      </c>
      <c r="F620" s="47"/>
      <c r="G620" s="47"/>
      <c r="H620" s="38"/>
      <c r="I620" s="38"/>
      <c r="J620" s="38"/>
      <c r="K620" s="38"/>
      <c r="L620" s="38"/>
      <c r="M620" s="38"/>
      <c r="N620" s="38"/>
      <c r="O620" s="38"/>
      <c r="P620" s="380"/>
      <c r="Q620" s="381"/>
    </row>
    <row r="621" spans="1:17" ht="25.5" x14ac:dyDescent="0.2">
      <c r="A621" s="85">
        <v>35</v>
      </c>
      <c r="B621" s="94" t="s">
        <v>361</v>
      </c>
      <c r="C621" s="47">
        <f t="shared" si="25"/>
        <v>378989</v>
      </c>
      <c r="D621" s="47">
        <v>333079</v>
      </c>
      <c r="E621" s="47">
        <v>45910</v>
      </c>
      <c r="F621" s="47"/>
      <c r="G621" s="47"/>
      <c r="H621" s="38"/>
      <c r="I621" s="38"/>
      <c r="J621" s="38"/>
      <c r="K621" s="38"/>
      <c r="L621" s="38"/>
      <c r="M621" s="38"/>
      <c r="N621" s="38"/>
      <c r="O621" s="38"/>
      <c r="P621" s="380"/>
      <c r="Q621" s="381"/>
    </row>
    <row r="622" spans="1:17" ht="25.5" x14ac:dyDescent="0.2">
      <c r="A622" s="85">
        <v>36</v>
      </c>
      <c r="B622" s="94" t="s">
        <v>362</v>
      </c>
      <c r="C622" s="47">
        <f t="shared" si="25"/>
        <v>941634</v>
      </c>
      <c r="D622" s="47"/>
      <c r="E622" s="47"/>
      <c r="F622" s="47">
        <v>278.58999999999997</v>
      </c>
      <c r="G622" s="47">
        <v>941634</v>
      </c>
      <c r="H622" s="38"/>
      <c r="I622" s="38"/>
      <c r="J622" s="38"/>
      <c r="K622" s="38"/>
      <c r="L622" s="38"/>
      <c r="M622" s="38"/>
      <c r="N622" s="38"/>
      <c r="O622" s="38"/>
      <c r="P622" s="380"/>
      <c r="Q622" s="381"/>
    </row>
    <row r="623" spans="1:17" ht="25.5" x14ac:dyDescent="0.2">
      <c r="A623" s="85">
        <v>37</v>
      </c>
      <c r="B623" s="94" t="s">
        <v>363</v>
      </c>
      <c r="C623" s="47">
        <f t="shared" si="25"/>
        <v>1259815</v>
      </c>
      <c r="D623" s="47">
        <v>1259815</v>
      </c>
      <c r="E623" s="47"/>
      <c r="F623" s="47"/>
      <c r="G623" s="47"/>
      <c r="H623" s="38"/>
      <c r="I623" s="38"/>
      <c r="J623" s="38"/>
      <c r="K623" s="38"/>
      <c r="L623" s="38"/>
      <c r="M623" s="38"/>
      <c r="N623" s="38"/>
      <c r="O623" s="38"/>
      <c r="P623" s="380"/>
      <c r="Q623" s="381"/>
    </row>
    <row r="624" spans="1:17" ht="25.5" x14ac:dyDescent="0.2">
      <c r="A624" s="85">
        <v>38</v>
      </c>
      <c r="B624" s="94" t="s">
        <v>364</v>
      </c>
      <c r="C624" s="47">
        <f t="shared" si="25"/>
        <v>1953703</v>
      </c>
      <c r="D624" s="47">
        <v>262959</v>
      </c>
      <c r="E624" s="47"/>
      <c r="F624" s="47">
        <v>500.22</v>
      </c>
      <c r="G624" s="47">
        <v>1690744</v>
      </c>
      <c r="H624" s="38"/>
      <c r="I624" s="38"/>
      <c r="J624" s="38"/>
      <c r="K624" s="38"/>
      <c r="L624" s="38"/>
      <c r="M624" s="38"/>
      <c r="N624" s="38"/>
      <c r="O624" s="38"/>
      <c r="P624" s="380"/>
      <c r="Q624" s="381"/>
    </row>
    <row r="625" spans="1:17" ht="25.5" x14ac:dyDescent="0.2">
      <c r="A625" s="85">
        <v>39</v>
      </c>
      <c r="B625" s="94" t="s">
        <v>365</v>
      </c>
      <c r="C625" s="47">
        <f t="shared" si="25"/>
        <v>1390870</v>
      </c>
      <c r="D625" s="47"/>
      <c r="E625" s="47"/>
      <c r="F625" s="47">
        <v>411.5</v>
      </c>
      <c r="G625" s="47">
        <v>1390870</v>
      </c>
      <c r="H625" s="38"/>
      <c r="I625" s="38"/>
      <c r="J625" s="38"/>
      <c r="K625" s="38"/>
      <c r="L625" s="38"/>
      <c r="M625" s="38"/>
      <c r="N625" s="38"/>
      <c r="O625" s="38"/>
      <c r="P625" s="380"/>
      <c r="Q625" s="381"/>
    </row>
    <row r="626" spans="1:17" ht="25.5" x14ac:dyDescent="0.2">
      <c r="A626" s="85">
        <v>40</v>
      </c>
      <c r="B626" s="94" t="s">
        <v>366</v>
      </c>
      <c r="C626" s="47">
        <f t="shared" si="25"/>
        <v>1856296</v>
      </c>
      <c r="D626" s="47"/>
      <c r="E626" s="47"/>
      <c r="F626" s="47">
        <v>549.20000000000005</v>
      </c>
      <c r="G626" s="47">
        <v>1856296</v>
      </c>
      <c r="H626" s="38"/>
      <c r="I626" s="38"/>
      <c r="J626" s="38"/>
      <c r="K626" s="38"/>
      <c r="L626" s="38"/>
      <c r="M626" s="38"/>
      <c r="N626" s="38"/>
      <c r="O626" s="38"/>
      <c r="P626" s="380"/>
      <c r="Q626" s="381"/>
    </row>
    <row r="627" spans="1:17" ht="25.5" x14ac:dyDescent="0.2">
      <c r="A627" s="85">
        <v>41</v>
      </c>
      <c r="B627" s="94" t="s">
        <v>367</v>
      </c>
      <c r="C627" s="47">
        <f t="shared" si="25"/>
        <v>2393040</v>
      </c>
      <c r="D627" s="47"/>
      <c r="E627" s="47"/>
      <c r="F627" s="47">
        <v>708</v>
      </c>
      <c r="G627" s="47">
        <v>2393040</v>
      </c>
      <c r="H627" s="38"/>
      <c r="I627" s="38"/>
      <c r="J627" s="38"/>
      <c r="K627" s="38"/>
      <c r="L627" s="38"/>
      <c r="M627" s="38"/>
      <c r="N627" s="38"/>
      <c r="O627" s="38"/>
      <c r="P627" s="380"/>
      <c r="Q627" s="381"/>
    </row>
    <row r="628" spans="1:17" ht="25.5" x14ac:dyDescent="0.2">
      <c r="A628" s="85">
        <v>42</v>
      </c>
      <c r="B628" s="94" t="s">
        <v>791</v>
      </c>
      <c r="C628" s="47">
        <f t="shared" si="25"/>
        <v>2491060</v>
      </c>
      <c r="D628" s="47"/>
      <c r="E628" s="47"/>
      <c r="F628" s="47">
        <v>737</v>
      </c>
      <c r="G628" s="47">
        <v>2491060</v>
      </c>
      <c r="H628" s="38"/>
      <c r="I628" s="38"/>
      <c r="J628" s="38"/>
      <c r="K628" s="38"/>
      <c r="L628" s="38"/>
      <c r="M628" s="38"/>
      <c r="N628" s="38"/>
      <c r="O628" s="38"/>
      <c r="P628" s="380"/>
      <c r="Q628" s="381"/>
    </row>
    <row r="629" spans="1:17" ht="25.5" x14ac:dyDescent="0.2">
      <c r="A629" s="85">
        <v>43</v>
      </c>
      <c r="B629" s="94" t="s">
        <v>792</v>
      </c>
      <c r="C629" s="47">
        <f t="shared" si="25"/>
        <v>2491060</v>
      </c>
      <c r="D629" s="47"/>
      <c r="E629" s="47"/>
      <c r="F629" s="47">
        <v>737</v>
      </c>
      <c r="G629" s="47">
        <v>2491060</v>
      </c>
      <c r="H629" s="38"/>
      <c r="I629" s="38"/>
      <c r="J629" s="38"/>
      <c r="K629" s="38"/>
      <c r="L629" s="38"/>
      <c r="M629" s="38"/>
      <c r="N629" s="38"/>
      <c r="O629" s="38"/>
      <c r="P629" s="380"/>
      <c r="Q629" s="381"/>
    </row>
    <row r="630" spans="1:17" ht="25.5" x14ac:dyDescent="0.2">
      <c r="A630" s="85">
        <v>44</v>
      </c>
      <c r="B630" s="94" t="s">
        <v>368</v>
      </c>
      <c r="C630" s="47">
        <f t="shared" si="25"/>
        <v>1545606</v>
      </c>
      <c r="D630" s="47"/>
      <c r="E630" s="47"/>
      <c r="F630" s="47">
        <v>457.28</v>
      </c>
      <c r="G630" s="47">
        <v>1545606</v>
      </c>
      <c r="H630" s="38"/>
      <c r="I630" s="38"/>
      <c r="J630" s="38"/>
      <c r="K630" s="38"/>
      <c r="L630" s="38"/>
      <c r="M630" s="38"/>
      <c r="N630" s="38"/>
      <c r="O630" s="38"/>
      <c r="P630" s="380"/>
      <c r="Q630" s="381"/>
    </row>
    <row r="631" spans="1:17" ht="25.5" x14ac:dyDescent="0.2">
      <c r="A631" s="85">
        <v>45</v>
      </c>
      <c r="B631" s="94" t="s">
        <v>369</v>
      </c>
      <c r="C631" s="47">
        <f t="shared" si="25"/>
        <v>2055310</v>
      </c>
      <c r="D631" s="47"/>
      <c r="E631" s="47"/>
      <c r="F631" s="47">
        <v>608.08000000000004</v>
      </c>
      <c r="G631" s="47">
        <v>2055310</v>
      </c>
      <c r="H631" s="38"/>
      <c r="I631" s="38"/>
      <c r="J631" s="38"/>
      <c r="K631" s="38"/>
      <c r="L631" s="38"/>
      <c r="M631" s="38"/>
      <c r="N631" s="38"/>
      <c r="O631" s="38"/>
      <c r="P631" s="380"/>
      <c r="Q631" s="381"/>
    </row>
    <row r="632" spans="1:17" ht="25.5" x14ac:dyDescent="0.2">
      <c r="A632" s="85">
        <v>46</v>
      </c>
      <c r="B632" s="94" t="s">
        <v>370</v>
      </c>
      <c r="C632" s="47">
        <f t="shared" si="25"/>
        <v>2049598</v>
      </c>
      <c r="D632" s="47"/>
      <c r="E632" s="47"/>
      <c r="F632" s="47">
        <v>606.39</v>
      </c>
      <c r="G632" s="47">
        <v>2049598</v>
      </c>
      <c r="H632" s="38"/>
      <c r="I632" s="38"/>
      <c r="J632" s="38"/>
      <c r="K632" s="38"/>
      <c r="L632" s="38"/>
      <c r="M632" s="38"/>
      <c r="N632" s="38"/>
      <c r="O632" s="38"/>
      <c r="P632" s="380"/>
      <c r="Q632" s="381"/>
    </row>
    <row r="633" spans="1:17" x14ac:dyDescent="0.2">
      <c r="A633" s="86"/>
      <c r="B633" s="59" t="s">
        <v>526</v>
      </c>
      <c r="C633" s="39">
        <f>SUM(C613:C632)</f>
        <v>28096249</v>
      </c>
      <c r="D633" s="39">
        <f>SUM(D613:D632)</f>
        <v>3606340</v>
      </c>
      <c r="E633" s="39">
        <f>SUM(E613:E632)</f>
        <v>91820</v>
      </c>
      <c r="F633" s="39">
        <f>SUM(F613:F632)</f>
        <v>7218.37</v>
      </c>
      <c r="G633" s="39">
        <f>SUM(G613:G632)</f>
        <v>24398089</v>
      </c>
      <c r="H633" s="39"/>
      <c r="I633" s="39"/>
      <c r="J633" s="39"/>
      <c r="K633" s="39"/>
      <c r="L633" s="38"/>
      <c r="M633" s="38"/>
      <c r="N633" s="38"/>
      <c r="O633" s="38"/>
      <c r="P633" s="380"/>
      <c r="Q633" s="381"/>
    </row>
    <row r="634" spans="1:17" x14ac:dyDescent="0.2">
      <c r="A634" s="382" t="s">
        <v>661</v>
      </c>
      <c r="B634" s="383"/>
      <c r="C634" s="383"/>
      <c r="D634" s="383"/>
      <c r="E634" s="383"/>
      <c r="F634" s="383"/>
      <c r="G634" s="383"/>
      <c r="H634" s="383"/>
      <c r="I634" s="383"/>
      <c r="J634" s="383"/>
      <c r="K634" s="383"/>
      <c r="L634" s="383"/>
      <c r="M634" s="383"/>
      <c r="N634" s="383"/>
      <c r="O634" s="383"/>
      <c r="P634" s="383"/>
      <c r="Q634" s="384"/>
    </row>
    <row r="635" spans="1:17" ht="25.5" x14ac:dyDescent="0.2">
      <c r="A635" s="85">
        <v>47</v>
      </c>
      <c r="B635" s="94" t="s">
        <v>295</v>
      </c>
      <c r="C635" s="47">
        <f>D635+E635+G635+I635+K635+M635</f>
        <v>1260336</v>
      </c>
      <c r="D635" s="47">
        <v>1260336</v>
      </c>
      <c r="E635" s="47"/>
      <c r="F635" s="47"/>
      <c r="G635" s="47"/>
      <c r="H635" s="38"/>
      <c r="I635" s="38"/>
      <c r="J635" s="38"/>
      <c r="K635" s="38"/>
      <c r="L635" s="38"/>
      <c r="M635" s="38"/>
      <c r="N635" s="38"/>
      <c r="O635" s="38"/>
      <c r="P635" s="380"/>
      <c r="Q635" s="381"/>
    </row>
    <row r="636" spans="1:17" ht="25.5" x14ac:dyDescent="0.2">
      <c r="A636" s="85">
        <v>48</v>
      </c>
      <c r="B636" s="94" t="s">
        <v>793</v>
      </c>
      <c r="C636" s="47">
        <f t="shared" ref="C636:C651" si="26">D636+E636+G636+I636+K636+M636</f>
        <v>810910</v>
      </c>
      <c r="D636" s="47">
        <v>810910</v>
      </c>
      <c r="E636" s="47"/>
      <c r="F636" s="47"/>
      <c r="G636" s="47"/>
      <c r="H636" s="38"/>
      <c r="I636" s="38"/>
      <c r="J636" s="38"/>
      <c r="K636" s="38"/>
      <c r="L636" s="38"/>
      <c r="M636" s="38"/>
      <c r="N636" s="38"/>
      <c r="O636" s="38"/>
      <c r="P636" s="380"/>
      <c r="Q636" s="381"/>
    </row>
    <row r="637" spans="1:17" ht="25.5" x14ac:dyDescent="0.2">
      <c r="A637" s="85">
        <v>49</v>
      </c>
      <c r="B637" s="94" t="s">
        <v>297</v>
      </c>
      <c r="C637" s="47">
        <f t="shared" si="26"/>
        <v>1234649.8999999999</v>
      </c>
      <c r="D637" s="47">
        <v>1234649.8999999999</v>
      </c>
      <c r="E637" s="47"/>
      <c r="F637" s="47"/>
      <c r="G637" s="47"/>
      <c r="H637" s="38"/>
      <c r="I637" s="38"/>
      <c r="J637" s="38"/>
      <c r="K637" s="38"/>
      <c r="L637" s="38"/>
      <c r="M637" s="38"/>
      <c r="N637" s="38"/>
      <c r="O637" s="38"/>
      <c r="P637" s="380"/>
      <c r="Q637" s="381"/>
    </row>
    <row r="638" spans="1:17" ht="25.5" x14ac:dyDescent="0.2">
      <c r="A638" s="85">
        <v>50</v>
      </c>
      <c r="B638" s="94" t="s">
        <v>298</v>
      </c>
      <c r="C638" s="47">
        <f t="shared" si="26"/>
        <v>1843098</v>
      </c>
      <c r="D638" s="47">
        <v>1843098</v>
      </c>
      <c r="E638" s="47"/>
      <c r="F638" s="47"/>
      <c r="G638" s="47"/>
      <c r="H638" s="38"/>
      <c r="I638" s="38"/>
      <c r="J638" s="38"/>
      <c r="K638" s="38"/>
      <c r="L638" s="38"/>
      <c r="M638" s="38"/>
      <c r="N638" s="38"/>
      <c r="O638" s="38"/>
      <c r="P638" s="380"/>
      <c r="Q638" s="381"/>
    </row>
    <row r="639" spans="1:17" ht="25.5" x14ac:dyDescent="0.2">
      <c r="A639" s="85">
        <v>51</v>
      </c>
      <c r="B639" s="94" t="s">
        <v>299</v>
      </c>
      <c r="C639" s="47">
        <f t="shared" si="26"/>
        <v>1230267.5</v>
      </c>
      <c r="D639" s="47">
        <v>1230267.5</v>
      </c>
      <c r="E639" s="47"/>
      <c r="F639" s="47"/>
      <c r="G639" s="47"/>
      <c r="H639" s="38"/>
      <c r="I639" s="38"/>
      <c r="J639" s="38"/>
      <c r="K639" s="38"/>
      <c r="L639" s="38"/>
      <c r="M639" s="38"/>
      <c r="N639" s="38"/>
      <c r="O639" s="38"/>
      <c r="P639" s="380"/>
      <c r="Q639" s="381"/>
    </row>
    <row r="640" spans="1:17" ht="25.5" x14ac:dyDescent="0.2">
      <c r="A640" s="85">
        <v>52</v>
      </c>
      <c r="B640" s="94" t="s">
        <v>300</v>
      </c>
      <c r="C640" s="47">
        <f t="shared" si="26"/>
        <v>1220100</v>
      </c>
      <c r="D640" s="47">
        <v>1220100</v>
      </c>
      <c r="E640" s="47"/>
      <c r="F640" s="47"/>
      <c r="G640" s="47"/>
      <c r="H640" s="38"/>
      <c r="I640" s="38"/>
      <c r="J640" s="38"/>
      <c r="K640" s="38"/>
      <c r="L640" s="38"/>
      <c r="M640" s="38"/>
      <c r="N640" s="38"/>
      <c r="O640" s="38"/>
      <c r="P640" s="380"/>
      <c r="Q640" s="381"/>
    </row>
    <row r="641" spans="1:17" ht="25.5" x14ac:dyDescent="0.2">
      <c r="A641" s="85">
        <v>53</v>
      </c>
      <c r="B641" s="94" t="s">
        <v>301</v>
      </c>
      <c r="C641" s="47">
        <f t="shared" si="26"/>
        <v>1219934</v>
      </c>
      <c r="D641" s="47">
        <v>1219934</v>
      </c>
      <c r="E641" s="47"/>
      <c r="F641" s="47"/>
      <c r="G641" s="47"/>
      <c r="H641" s="38"/>
      <c r="I641" s="38"/>
      <c r="J641" s="38"/>
      <c r="K641" s="38"/>
      <c r="L641" s="38"/>
      <c r="M641" s="38"/>
      <c r="N641" s="38"/>
      <c r="O641" s="38"/>
      <c r="P641" s="380"/>
      <c r="Q641" s="381"/>
    </row>
    <row r="642" spans="1:17" ht="25.5" x14ac:dyDescent="0.2">
      <c r="A642" s="85">
        <v>54</v>
      </c>
      <c r="B642" s="94" t="s">
        <v>302</v>
      </c>
      <c r="C642" s="47">
        <f t="shared" si="26"/>
        <v>1842392.5</v>
      </c>
      <c r="D642" s="47">
        <v>1842392.5</v>
      </c>
      <c r="E642" s="47"/>
      <c r="F642" s="47"/>
      <c r="G642" s="47"/>
      <c r="H642" s="38"/>
      <c r="I642" s="38"/>
      <c r="J642" s="38"/>
      <c r="K642" s="38"/>
      <c r="L642" s="38"/>
      <c r="M642" s="38"/>
      <c r="N642" s="38"/>
      <c r="O642" s="38"/>
      <c r="P642" s="380"/>
      <c r="Q642" s="381"/>
    </row>
    <row r="643" spans="1:17" ht="25.5" x14ac:dyDescent="0.2">
      <c r="A643" s="85">
        <v>55</v>
      </c>
      <c r="B643" s="94" t="s">
        <v>303</v>
      </c>
      <c r="C643" s="47">
        <f t="shared" si="26"/>
        <v>1228234</v>
      </c>
      <c r="D643" s="47">
        <v>1228234</v>
      </c>
      <c r="E643" s="47"/>
      <c r="F643" s="47"/>
      <c r="G643" s="47"/>
      <c r="H643" s="38"/>
      <c r="I643" s="38"/>
      <c r="J643" s="38"/>
      <c r="K643" s="38"/>
      <c r="L643" s="38"/>
      <c r="M643" s="38"/>
      <c r="N643" s="38"/>
      <c r="O643" s="38"/>
      <c r="P643" s="380"/>
      <c r="Q643" s="381"/>
    </row>
    <row r="644" spans="1:17" ht="38.25" x14ac:dyDescent="0.2">
      <c r="A644" s="85">
        <v>56</v>
      </c>
      <c r="B644" s="94" t="s">
        <v>304</v>
      </c>
      <c r="C644" s="47">
        <f t="shared" si="26"/>
        <v>583854</v>
      </c>
      <c r="D644" s="47">
        <v>583854</v>
      </c>
      <c r="E644" s="47"/>
      <c r="F644" s="47"/>
      <c r="G644" s="47"/>
      <c r="H644" s="38"/>
      <c r="I644" s="38"/>
      <c r="J644" s="38"/>
      <c r="K644" s="38"/>
      <c r="L644" s="38"/>
      <c r="M644" s="38"/>
      <c r="N644" s="38"/>
      <c r="O644" s="38"/>
      <c r="P644" s="380"/>
      <c r="Q644" s="381"/>
    </row>
    <row r="645" spans="1:17" ht="25.5" x14ac:dyDescent="0.2">
      <c r="A645" s="85">
        <v>57</v>
      </c>
      <c r="B645" s="94" t="s">
        <v>305</v>
      </c>
      <c r="C645" s="47">
        <f t="shared" si="26"/>
        <v>12378730</v>
      </c>
      <c r="D645" s="47">
        <v>12378730</v>
      </c>
      <c r="E645" s="47"/>
      <c r="F645" s="47"/>
      <c r="G645" s="47"/>
      <c r="H645" s="38"/>
      <c r="I645" s="38"/>
      <c r="J645" s="38"/>
      <c r="K645" s="38"/>
      <c r="L645" s="38"/>
      <c r="M645" s="38"/>
      <c r="N645" s="38"/>
      <c r="O645" s="38"/>
      <c r="P645" s="380"/>
      <c r="Q645" s="381"/>
    </row>
    <row r="646" spans="1:17" ht="25.5" x14ac:dyDescent="0.2">
      <c r="A646" s="85">
        <v>58</v>
      </c>
      <c r="B646" s="94" t="s">
        <v>306</v>
      </c>
      <c r="C646" s="47">
        <f t="shared" si="26"/>
        <v>771734</v>
      </c>
      <c r="D646" s="47">
        <v>771734</v>
      </c>
      <c r="E646" s="47"/>
      <c r="F646" s="47"/>
      <c r="G646" s="47"/>
      <c r="H646" s="38"/>
      <c r="I646" s="38"/>
      <c r="J646" s="38"/>
      <c r="K646" s="38"/>
      <c r="L646" s="38"/>
      <c r="M646" s="38"/>
      <c r="N646" s="38"/>
      <c r="O646" s="38"/>
      <c r="P646" s="380"/>
      <c r="Q646" s="381"/>
    </row>
    <row r="647" spans="1:17" ht="25.5" x14ac:dyDescent="0.2">
      <c r="A647" s="85">
        <v>59</v>
      </c>
      <c r="B647" s="94" t="s">
        <v>307</v>
      </c>
      <c r="C647" s="47">
        <f t="shared" si="26"/>
        <v>572644.4</v>
      </c>
      <c r="D647" s="47">
        <v>572644.4</v>
      </c>
      <c r="E647" s="47"/>
      <c r="F647" s="47"/>
      <c r="G647" s="47"/>
      <c r="H647" s="38"/>
      <c r="I647" s="38"/>
      <c r="J647" s="38"/>
      <c r="K647" s="38"/>
      <c r="L647" s="38"/>
      <c r="M647" s="38"/>
      <c r="N647" s="38"/>
      <c r="O647" s="38"/>
      <c r="P647" s="380"/>
      <c r="Q647" s="381"/>
    </row>
    <row r="648" spans="1:17" ht="25.5" x14ac:dyDescent="0.2">
      <c r="A648" s="85">
        <v>60</v>
      </c>
      <c r="B648" s="232" t="s">
        <v>308</v>
      </c>
      <c r="C648" s="47">
        <f t="shared" si="26"/>
        <v>1711294</v>
      </c>
      <c r="D648" s="47"/>
      <c r="E648" s="47"/>
      <c r="F648" s="47">
        <v>506.3</v>
      </c>
      <c r="G648" s="47">
        <v>1711294</v>
      </c>
      <c r="H648" s="38"/>
      <c r="I648" s="38"/>
      <c r="J648" s="38"/>
      <c r="K648" s="38"/>
      <c r="L648" s="38"/>
      <c r="M648" s="38"/>
      <c r="N648" s="38"/>
      <c r="O648" s="38"/>
      <c r="P648" s="380"/>
      <c r="Q648" s="381"/>
    </row>
    <row r="649" spans="1:17" ht="25.5" x14ac:dyDescent="0.2">
      <c r="A649" s="85">
        <v>61</v>
      </c>
      <c r="B649" s="94" t="s">
        <v>309</v>
      </c>
      <c r="C649" s="47">
        <f t="shared" si="26"/>
        <v>1985750</v>
      </c>
      <c r="D649" s="47"/>
      <c r="E649" s="47"/>
      <c r="F649" s="47">
        <v>587.5</v>
      </c>
      <c r="G649" s="47">
        <v>1985750</v>
      </c>
      <c r="H649" s="38"/>
      <c r="I649" s="38"/>
      <c r="J649" s="38"/>
      <c r="K649" s="38"/>
      <c r="L649" s="38"/>
      <c r="M649" s="38"/>
      <c r="N649" s="38"/>
      <c r="O649" s="38"/>
      <c r="P649" s="380"/>
      <c r="Q649" s="381"/>
    </row>
    <row r="650" spans="1:17" ht="25.5" x14ac:dyDescent="0.2">
      <c r="A650" s="85">
        <v>62</v>
      </c>
      <c r="B650" s="232" t="s">
        <v>310</v>
      </c>
      <c r="C650" s="47">
        <f t="shared" si="26"/>
        <v>579638</v>
      </c>
      <c r="D650" s="47">
        <v>579638</v>
      </c>
      <c r="E650" s="47"/>
      <c r="F650" s="47"/>
      <c r="G650" s="47"/>
      <c r="H650" s="38"/>
      <c r="I650" s="38"/>
      <c r="J650" s="38"/>
      <c r="K650" s="38"/>
      <c r="L650" s="38"/>
      <c r="M650" s="38"/>
      <c r="N650" s="38"/>
      <c r="O650" s="38"/>
      <c r="P650" s="380"/>
      <c r="Q650" s="381"/>
    </row>
    <row r="651" spans="1:17" ht="25.5" x14ac:dyDescent="0.2">
      <c r="A651" s="85">
        <v>63</v>
      </c>
      <c r="B651" s="94" t="s">
        <v>311</v>
      </c>
      <c r="C651" s="47">
        <f t="shared" si="26"/>
        <v>1370820</v>
      </c>
      <c r="D651" s="47">
        <v>1370820</v>
      </c>
      <c r="E651" s="47"/>
      <c r="F651" s="47"/>
      <c r="G651" s="47"/>
      <c r="H651" s="38"/>
      <c r="I651" s="38"/>
      <c r="J651" s="38"/>
      <c r="K651" s="38"/>
      <c r="L651" s="38"/>
      <c r="M651" s="38"/>
      <c r="N651" s="38"/>
      <c r="O651" s="38"/>
      <c r="P651" s="380"/>
      <c r="Q651" s="381"/>
    </row>
    <row r="652" spans="1:17" x14ac:dyDescent="0.2">
      <c r="A652" s="85"/>
      <c r="B652" s="59" t="s">
        <v>526</v>
      </c>
      <c r="C652" s="39">
        <f>SUM(C635:C651)</f>
        <v>31844386.299999997</v>
      </c>
      <c r="D652" s="39">
        <f>SUM(D635:D651)</f>
        <v>28147342.299999997</v>
      </c>
      <c r="E652" s="39"/>
      <c r="F652" s="39">
        <f>SUM(F635:F651)</f>
        <v>1093.8</v>
      </c>
      <c r="G652" s="39">
        <f>SUM(G635:G651)</f>
        <v>3697044</v>
      </c>
      <c r="H652" s="38"/>
      <c r="I652" s="38"/>
      <c r="J652" s="38"/>
      <c r="K652" s="38"/>
      <c r="L652" s="38"/>
      <c r="M652" s="38"/>
      <c r="N652" s="38"/>
      <c r="O652" s="38"/>
      <c r="P652" s="380"/>
      <c r="Q652" s="381"/>
    </row>
    <row r="653" spans="1:17" x14ac:dyDescent="0.2">
      <c r="A653" s="382" t="s">
        <v>584</v>
      </c>
      <c r="B653" s="383"/>
      <c r="C653" s="383"/>
      <c r="D653" s="383"/>
      <c r="E653" s="383"/>
      <c r="F653" s="383"/>
      <c r="G653" s="383"/>
      <c r="H653" s="383"/>
      <c r="I653" s="383"/>
      <c r="J653" s="383"/>
      <c r="K653" s="383"/>
      <c r="L653" s="383"/>
      <c r="M653" s="383"/>
      <c r="N653" s="383"/>
      <c r="O653" s="383"/>
      <c r="P653" s="383"/>
      <c r="Q653" s="384"/>
    </row>
    <row r="654" spans="1:17" ht="25.5" x14ac:dyDescent="0.2">
      <c r="A654" s="85">
        <v>64</v>
      </c>
      <c r="B654" s="94" t="s">
        <v>794</v>
      </c>
      <c r="C654" s="47">
        <v>3235619.4</v>
      </c>
      <c r="D654" s="47">
        <v>937219.4</v>
      </c>
      <c r="E654" s="47"/>
      <c r="F654" s="47">
        <v>680</v>
      </c>
      <c r="G654" s="47">
        <v>2298400</v>
      </c>
      <c r="H654" s="232"/>
      <c r="I654" s="232"/>
      <c r="J654" s="232"/>
      <c r="K654" s="242"/>
      <c r="L654" s="242"/>
      <c r="M654" s="232"/>
      <c r="N654" s="232"/>
      <c r="O654" s="232"/>
      <c r="P654" s="386"/>
      <c r="Q654" s="387"/>
    </row>
    <row r="655" spans="1:17" x14ac:dyDescent="0.2">
      <c r="A655" s="85"/>
      <c r="B655" s="59" t="s">
        <v>526</v>
      </c>
      <c r="C655" s="39">
        <f>SUM(C654)</f>
        <v>3235619.4</v>
      </c>
      <c r="D655" s="39">
        <f>SUM(D654)</f>
        <v>937219.4</v>
      </c>
      <c r="E655" s="39"/>
      <c r="F655" s="39">
        <f>SUM(F654)</f>
        <v>680</v>
      </c>
      <c r="G655" s="39">
        <f>SUM(G654)</f>
        <v>2298400</v>
      </c>
      <c r="H655" s="38"/>
      <c r="I655" s="38"/>
      <c r="J655" s="38"/>
      <c r="K655" s="38"/>
      <c r="L655" s="38"/>
      <c r="M655" s="38"/>
      <c r="N655" s="38"/>
      <c r="O655" s="38"/>
      <c r="P655" s="380"/>
      <c r="Q655" s="381"/>
    </row>
    <row r="656" spans="1:17" x14ac:dyDescent="0.2">
      <c r="A656" s="382" t="s">
        <v>585</v>
      </c>
      <c r="B656" s="383"/>
      <c r="C656" s="383"/>
      <c r="D656" s="383"/>
      <c r="E656" s="383"/>
      <c r="F656" s="383"/>
      <c r="G656" s="383"/>
      <c r="H656" s="383"/>
      <c r="I656" s="383"/>
      <c r="J656" s="383"/>
      <c r="K656" s="383"/>
      <c r="L656" s="383"/>
      <c r="M656" s="383"/>
      <c r="N656" s="383"/>
      <c r="O656" s="383"/>
      <c r="P656" s="383"/>
      <c r="Q656" s="384"/>
    </row>
    <row r="657" spans="1:17" x14ac:dyDescent="0.2">
      <c r="A657" s="85">
        <v>65</v>
      </c>
      <c r="B657" s="94" t="s">
        <v>402</v>
      </c>
      <c r="C657" s="47">
        <f>D657+E657+G657</f>
        <v>673493.6</v>
      </c>
      <c r="D657" s="47">
        <v>673493.6</v>
      </c>
      <c r="E657" s="39"/>
      <c r="F657" s="39"/>
      <c r="G657" s="39"/>
      <c r="H657" s="38"/>
      <c r="I657" s="38"/>
      <c r="J657" s="38"/>
      <c r="K657" s="38"/>
      <c r="L657" s="38"/>
      <c r="M657" s="38"/>
      <c r="N657" s="38"/>
      <c r="O657" s="38"/>
      <c r="P657" s="381"/>
      <c r="Q657" s="392"/>
    </row>
    <row r="658" spans="1:17" x14ac:dyDescent="0.2">
      <c r="A658" s="85"/>
      <c r="B658" s="59" t="s">
        <v>526</v>
      </c>
      <c r="C658" s="39">
        <f>SUM(C657)</f>
        <v>673493.6</v>
      </c>
      <c r="D658" s="39">
        <f>SUM(D657)</f>
        <v>673493.6</v>
      </c>
      <c r="E658" s="39"/>
      <c r="F658" s="39"/>
      <c r="G658" s="39"/>
      <c r="H658" s="38"/>
      <c r="I658" s="38"/>
      <c r="J658" s="38"/>
      <c r="K658" s="38"/>
      <c r="L658" s="38"/>
      <c r="M658" s="38"/>
      <c r="N658" s="38"/>
      <c r="O658" s="38"/>
      <c r="P658" s="381"/>
      <c r="Q658" s="392"/>
    </row>
    <row r="659" spans="1:17" x14ac:dyDescent="0.2">
      <c r="A659" s="382" t="s">
        <v>650</v>
      </c>
      <c r="B659" s="383"/>
      <c r="C659" s="383"/>
      <c r="D659" s="383"/>
      <c r="E659" s="383"/>
      <c r="F659" s="383"/>
      <c r="G659" s="383"/>
      <c r="H659" s="383"/>
      <c r="I659" s="383"/>
      <c r="J659" s="383"/>
      <c r="K659" s="383"/>
      <c r="L659" s="383"/>
      <c r="M659" s="383"/>
      <c r="N659" s="383"/>
      <c r="O659" s="383"/>
      <c r="P659" s="383"/>
      <c r="Q659" s="384"/>
    </row>
    <row r="660" spans="1:17" ht="25.5" x14ac:dyDescent="0.2">
      <c r="A660" s="85">
        <v>66</v>
      </c>
      <c r="B660" s="243" t="s">
        <v>905</v>
      </c>
      <c r="C660" s="47">
        <v>728555.8</v>
      </c>
      <c r="D660" s="244">
        <v>728555.8</v>
      </c>
      <c r="E660" s="244"/>
      <c r="F660" s="244"/>
      <c r="G660" s="244"/>
      <c r="H660" s="50"/>
      <c r="I660" s="50"/>
      <c r="J660" s="50"/>
      <c r="K660" s="50"/>
      <c r="L660" s="50"/>
      <c r="M660" s="50"/>
      <c r="N660" s="50"/>
      <c r="O660" s="50"/>
      <c r="P660" s="380"/>
      <c r="Q660" s="381"/>
    </row>
    <row r="661" spans="1:17" ht="25.5" x14ac:dyDescent="0.2">
      <c r="A661" s="85">
        <v>67</v>
      </c>
      <c r="B661" s="243" t="s">
        <v>906</v>
      </c>
      <c r="C661" s="47">
        <v>726615.2</v>
      </c>
      <c r="D661" s="244">
        <v>726615.2</v>
      </c>
      <c r="E661" s="244"/>
      <c r="F661" s="244"/>
      <c r="G661" s="244"/>
      <c r="H661" s="50"/>
      <c r="I661" s="50"/>
      <c r="J661" s="50"/>
      <c r="K661" s="50"/>
      <c r="L661" s="50"/>
      <c r="M661" s="50"/>
      <c r="N661" s="50"/>
      <c r="O661" s="50"/>
      <c r="P661" s="380"/>
      <c r="Q661" s="381"/>
    </row>
    <row r="662" spans="1:17" ht="25.5" x14ac:dyDescent="0.2">
      <c r="A662" s="85">
        <v>68</v>
      </c>
      <c r="B662" s="243" t="s">
        <v>795</v>
      </c>
      <c r="C662" s="47">
        <v>2960588.2</v>
      </c>
      <c r="D662" s="244">
        <v>341088.2</v>
      </c>
      <c r="E662" s="244"/>
      <c r="F662" s="244">
        <v>775</v>
      </c>
      <c r="G662" s="244">
        <v>2619500</v>
      </c>
      <c r="H662" s="50"/>
      <c r="I662" s="50"/>
      <c r="J662" s="50"/>
      <c r="K662" s="50"/>
      <c r="L662" s="50"/>
      <c r="M662" s="50"/>
      <c r="N662" s="50"/>
      <c r="O662" s="50"/>
      <c r="P662" s="380"/>
      <c r="Q662" s="381"/>
    </row>
    <row r="663" spans="1:17" x14ac:dyDescent="0.2">
      <c r="A663" s="85">
        <v>69</v>
      </c>
      <c r="B663" s="243" t="s">
        <v>907</v>
      </c>
      <c r="C663" s="47">
        <v>3105930.1</v>
      </c>
      <c r="D663" s="244">
        <v>337710.1</v>
      </c>
      <c r="E663" s="244"/>
      <c r="F663" s="244">
        <v>819</v>
      </c>
      <c r="G663" s="244">
        <v>2768220</v>
      </c>
      <c r="H663" s="50"/>
      <c r="I663" s="50"/>
      <c r="J663" s="50"/>
      <c r="K663" s="50"/>
      <c r="L663" s="50"/>
      <c r="M663" s="50"/>
      <c r="N663" s="50"/>
      <c r="O663" s="50"/>
      <c r="P663" s="380"/>
      <c r="Q663" s="381"/>
    </row>
    <row r="664" spans="1:17" ht="25.5" x14ac:dyDescent="0.2">
      <c r="A664" s="85">
        <v>70</v>
      </c>
      <c r="B664" s="243" t="s">
        <v>796</v>
      </c>
      <c r="C664" s="47">
        <v>2622520.6</v>
      </c>
      <c r="D664" s="244">
        <v>324120.59999999998</v>
      </c>
      <c r="E664" s="244"/>
      <c r="F664" s="244">
        <v>680</v>
      </c>
      <c r="G664" s="244">
        <v>2298400</v>
      </c>
      <c r="H664" s="50"/>
      <c r="I664" s="50"/>
      <c r="J664" s="50"/>
      <c r="K664" s="50"/>
      <c r="L664" s="50"/>
      <c r="M664" s="50"/>
      <c r="N664" s="50"/>
      <c r="O664" s="50"/>
      <c r="P664" s="380"/>
      <c r="Q664" s="381"/>
    </row>
    <row r="665" spans="1:17" ht="18" customHeight="1" x14ac:dyDescent="0.2">
      <c r="A665" s="86"/>
      <c r="B665" s="59" t="s">
        <v>526</v>
      </c>
      <c r="C665" s="39">
        <f>SUM(C660:C664)</f>
        <v>10144209.9</v>
      </c>
      <c r="D665" s="39">
        <f>SUM(D660:D664)</f>
        <v>2458089.9</v>
      </c>
      <c r="E665" s="39"/>
      <c r="F665" s="39">
        <f>SUM(F660:F664)</f>
        <v>2274</v>
      </c>
      <c r="G665" s="39">
        <f>SUM(G660:G664)</f>
        <v>7686120</v>
      </c>
      <c r="H665" s="50"/>
      <c r="I665" s="50"/>
      <c r="J665" s="50"/>
      <c r="K665" s="50"/>
      <c r="L665" s="50"/>
      <c r="M665" s="50"/>
      <c r="N665" s="50"/>
      <c r="O665" s="50"/>
      <c r="P665" s="380"/>
      <c r="Q665" s="381"/>
    </row>
    <row r="666" spans="1:17" x14ac:dyDescent="0.2">
      <c r="A666" s="382" t="s">
        <v>554</v>
      </c>
      <c r="B666" s="383"/>
      <c r="C666" s="383"/>
      <c r="D666" s="383"/>
      <c r="E666" s="383"/>
      <c r="F666" s="383"/>
      <c r="G666" s="383"/>
      <c r="H666" s="383"/>
      <c r="I666" s="383"/>
      <c r="J666" s="383"/>
      <c r="K666" s="383"/>
      <c r="L666" s="383"/>
      <c r="M666" s="383"/>
      <c r="N666" s="383"/>
      <c r="O666" s="383"/>
      <c r="P666" s="383"/>
      <c r="Q666" s="384"/>
    </row>
    <row r="667" spans="1:17" ht="25.5" x14ac:dyDescent="0.2">
      <c r="A667" s="85">
        <v>71</v>
      </c>
      <c r="B667" s="94" t="s">
        <v>922</v>
      </c>
      <c r="C667" s="39">
        <v>2943980</v>
      </c>
      <c r="D667" s="39"/>
      <c r="E667" s="39"/>
      <c r="F667" s="39">
        <v>871</v>
      </c>
      <c r="G667" s="39">
        <v>2943980</v>
      </c>
      <c r="H667" s="47"/>
      <c r="I667" s="47"/>
      <c r="J667" s="47"/>
      <c r="K667" s="47"/>
      <c r="L667" s="47"/>
      <c r="M667" s="47"/>
      <c r="N667" s="38"/>
      <c r="O667" s="38"/>
      <c r="P667" s="380"/>
      <c r="Q667" s="381"/>
    </row>
    <row r="668" spans="1:17" x14ac:dyDescent="0.2">
      <c r="A668" s="86"/>
      <c r="B668" s="59" t="s">
        <v>526</v>
      </c>
      <c r="C668" s="39">
        <f>SUM(C667:C667)</f>
        <v>2943980</v>
      </c>
      <c r="D668" s="39"/>
      <c r="E668" s="39"/>
      <c r="F668" s="39">
        <f>SUM(F667:F667)</f>
        <v>871</v>
      </c>
      <c r="G668" s="39">
        <f>SUM(G667:G667)</f>
        <v>2943980</v>
      </c>
      <c r="H668" s="39"/>
      <c r="I668" s="39"/>
      <c r="J668" s="39"/>
      <c r="K668" s="39"/>
      <c r="L668" s="39"/>
      <c r="M668" s="39"/>
      <c r="N668" s="63"/>
      <c r="O668" s="38"/>
      <c r="P668" s="380"/>
      <c r="Q668" s="381"/>
    </row>
    <row r="669" spans="1:17" x14ac:dyDescent="0.2">
      <c r="A669" s="382" t="s">
        <v>648</v>
      </c>
      <c r="B669" s="383"/>
      <c r="C669" s="383"/>
      <c r="D669" s="383"/>
      <c r="E669" s="383"/>
      <c r="F669" s="383"/>
      <c r="G669" s="383"/>
      <c r="H669" s="383"/>
      <c r="I669" s="383"/>
      <c r="J669" s="383"/>
      <c r="K669" s="383"/>
      <c r="L669" s="383"/>
      <c r="M669" s="383"/>
      <c r="N669" s="383"/>
      <c r="O669" s="383"/>
      <c r="P669" s="383"/>
      <c r="Q669" s="384"/>
    </row>
    <row r="670" spans="1:17" ht="25.5" x14ac:dyDescent="0.2">
      <c r="A670" s="96">
        <v>72</v>
      </c>
      <c r="B670" s="94" t="s">
        <v>709</v>
      </c>
      <c r="C670" s="244">
        <v>3431000</v>
      </c>
      <c r="D670" s="38"/>
      <c r="E670" s="38"/>
      <c r="F670" s="38">
        <v>730</v>
      </c>
      <c r="G670" s="47">
        <v>3431000</v>
      </c>
      <c r="H670" s="38"/>
      <c r="I670" s="38"/>
      <c r="J670" s="38"/>
      <c r="K670" s="38"/>
      <c r="L670" s="38"/>
      <c r="M670" s="38"/>
      <c r="N670" s="38"/>
      <c r="O670" s="38"/>
      <c r="P670" s="380"/>
      <c r="Q670" s="381"/>
    </row>
    <row r="671" spans="1:17" x14ac:dyDescent="0.2">
      <c r="A671" s="86"/>
      <c r="B671" s="59" t="s">
        <v>526</v>
      </c>
      <c r="C671" s="39">
        <f>SUM(C670)</f>
        <v>3431000</v>
      </c>
      <c r="D671" s="39"/>
      <c r="E671" s="39"/>
      <c r="F671" s="39">
        <f>SUM(F670)</f>
        <v>730</v>
      </c>
      <c r="G671" s="39">
        <f>SUM(G670)</f>
        <v>3431000</v>
      </c>
      <c r="H671" s="38"/>
      <c r="I671" s="38"/>
      <c r="J671" s="38"/>
      <c r="K671" s="38"/>
      <c r="L671" s="38"/>
      <c r="M671" s="38"/>
      <c r="N671" s="38"/>
      <c r="O671" s="38"/>
      <c r="P671" s="380"/>
      <c r="Q671" s="381"/>
    </row>
    <row r="672" spans="1:17" x14ac:dyDescent="0.2">
      <c r="A672" s="382" t="s">
        <v>653</v>
      </c>
      <c r="B672" s="383"/>
      <c r="C672" s="383"/>
      <c r="D672" s="383"/>
      <c r="E672" s="383"/>
      <c r="F672" s="383"/>
      <c r="G672" s="383"/>
      <c r="H672" s="383"/>
      <c r="I672" s="383"/>
      <c r="J672" s="383"/>
      <c r="K672" s="383"/>
      <c r="L672" s="383"/>
      <c r="M672" s="383"/>
      <c r="N672" s="383"/>
      <c r="O672" s="383"/>
      <c r="P672" s="383"/>
      <c r="Q672" s="384"/>
    </row>
    <row r="673" spans="1:17" ht="25.5" x14ac:dyDescent="0.2">
      <c r="A673" s="96">
        <v>73</v>
      </c>
      <c r="B673" s="55" t="s">
        <v>797</v>
      </c>
      <c r="C673" s="244">
        <f>D673+E673+G673</f>
        <v>2156074.7999999998</v>
      </c>
      <c r="D673" s="41">
        <v>2156074.7999999998</v>
      </c>
      <c r="E673" s="47"/>
      <c r="F673" s="47"/>
      <c r="G673" s="47"/>
      <c r="H673" s="38"/>
      <c r="I673" s="264"/>
      <c r="J673" s="38"/>
      <c r="K673" s="38"/>
      <c r="L673" s="38"/>
      <c r="M673" s="38"/>
      <c r="N673" s="38"/>
      <c r="O673" s="38"/>
      <c r="P673" s="380"/>
      <c r="Q673" s="381"/>
    </row>
    <row r="674" spans="1:17" ht="25.5" x14ac:dyDescent="0.2">
      <c r="A674" s="96">
        <v>74</v>
      </c>
      <c r="B674" s="55" t="s">
        <v>685</v>
      </c>
      <c r="C674" s="244">
        <f t="shared" ref="C674:C679" si="27">D674+E674+G674</f>
        <v>768757</v>
      </c>
      <c r="D674" s="41">
        <v>722847</v>
      </c>
      <c r="E674" s="47">
        <v>45910</v>
      </c>
      <c r="F674" s="47"/>
      <c r="G674" s="47"/>
      <c r="H674" s="38"/>
      <c r="I674" s="264"/>
      <c r="J674" s="38"/>
      <c r="K674" s="38"/>
      <c r="L674" s="38"/>
      <c r="M674" s="38"/>
      <c r="N674" s="38"/>
      <c r="O674" s="38"/>
      <c r="P674" s="380"/>
      <c r="Q674" s="381"/>
    </row>
    <row r="675" spans="1:17" ht="25.5" x14ac:dyDescent="0.2">
      <c r="A675" s="96">
        <v>75</v>
      </c>
      <c r="B675" s="55" t="s">
        <v>860</v>
      </c>
      <c r="C675" s="244">
        <f t="shared" si="27"/>
        <v>1909495.8</v>
      </c>
      <c r="D675" s="41">
        <v>711525.8</v>
      </c>
      <c r="E675" s="47">
        <v>45910</v>
      </c>
      <c r="F675" s="47">
        <v>633</v>
      </c>
      <c r="G675" s="47">
        <v>1152060</v>
      </c>
      <c r="H675" s="38"/>
      <c r="I675" s="264"/>
      <c r="J675" s="38"/>
      <c r="K675" s="38"/>
      <c r="L675" s="38"/>
      <c r="M675" s="38"/>
      <c r="N675" s="38"/>
      <c r="O675" s="38"/>
      <c r="P675" s="380"/>
      <c r="Q675" s="381"/>
    </row>
    <row r="676" spans="1:17" ht="25.5" x14ac:dyDescent="0.2">
      <c r="A676" s="96">
        <v>76</v>
      </c>
      <c r="B676" s="55" t="s">
        <v>861</v>
      </c>
      <c r="C676" s="244">
        <f t="shared" si="27"/>
        <v>1877668.5999999999</v>
      </c>
      <c r="D676" s="41">
        <v>703358.59999999986</v>
      </c>
      <c r="E676" s="47">
        <v>45910</v>
      </c>
      <c r="F676" s="47">
        <v>620</v>
      </c>
      <c r="G676" s="47">
        <v>1128400</v>
      </c>
      <c r="H676" s="38"/>
      <c r="I676" s="264"/>
      <c r="J676" s="38"/>
      <c r="K676" s="38"/>
      <c r="L676" s="38"/>
      <c r="M676" s="38"/>
      <c r="N676" s="38"/>
      <c r="O676" s="26"/>
      <c r="P676" s="380"/>
      <c r="Q676" s="381"/>
    </row>
    <row r="677" spans="1:17" ht="25.5" x14ac:dyDescent="0.2">
      <c r="A677" s="96">
        <v>77</v>
      </c>
      <c r="B677" s="55" t="s">
        <v>862</v>
      </c>
      <c r="C677" s="244">
        <f t="shared" si="27"/>
        <v>1828713</v>
      </c>
      <c r="D677" s="41">
        <v>688983</v>
      </c>
      <c r="E677" s="47">
        <v>45910</v>
      </c>
      <c r="F677" s="47">
        <v>601</v>
      </c>
      <c r="G677" s="47">
        <v>1093820</v>
      </c>
      <c r="H677" s="38"/>
      <c r="I677" s="264"/>
      <c r="J677" s="38"/>
      <c r="K677" s="38"/>
      <c r="L677" s="38"/>
      <c r="M677" s="38"/>
      <c r="N677" s="38"/>
      <c r="O677" s="26"/>
      <c r="P677" s="380"/>
      <c r="Q677" s="381"/>
    </row>
    <row r="678" spans="1:17" ht="25.5" x14ac:dyDescent="0.2">
      <c r="A678" s="96">
        <v>78</v>
      </c>
      <c r="B678" s="55" t="s">
        <v>599</v>
      </c>
      <c r="C678" s="244">
        <f t="shared" si="27"/>
        <v>14292733</v>
      </c>
      <c r="D678" s="41">
        <v>13315603</v>
      </c>
      <c r="E678" s="47">
        <v>977130</v>
      </c>
      <c r="F678" s="47"/>
      <c r="G678" s="47"/>
      <c r="H678" s="38"/>
      <c r="I678" s="264"/>
      <c r="J678" s="38"/>
      <c r="K678" s="38"/>
      <c r="L678" s="38"/>
      <c r="M678" s="38"/>
      <c r="N678" s="38"/>
      <c r="O678" s="26"/>
      <c r="P678" s="380"/>
      <c r="Q678" s="381"/>
    </row>
    <row r="679" spans="1:17" ht="25.5" x14ac:dyDescent="0.2">
      <c r="A679" s="96">
        <v>79</v>
      </c>
      <c r="B679" s="55" t="s">
        <v>434</v>
      </c>
      <c r="C679" s="244">
        <f t="shared" si="27"/>
        <v>8383855.5999999996</v>
      </c>
      <c r="D679" s="41">
        <v>6392715.5999999996</v>
      </c>
      <c r="E679" s="47">
        <v>489640</v>
      </c>
      <c r="F679" s="47">
        <v>825</v>
      </c>
      <c r="G679" s="47">
        <v>1501500</v>
      </c>
      <c r="H679" s="38"/>
      <c r="I679" s="264"/>
      <c r="J679" s="38"/>
      <c r="K679" s="38"/>
      <c r="L679" s="38"/>
      <c r="M679" s="38"/>
      <c r="N679" s="38"/>
      <c r="O679" s="26"/>
      <c r="P679" s="119"/>
      <c r="Q679" s="126"/>
    </row>
    <row r="680" spans="1:17" x14ac:dyDescent="0.2">
      <c r="A680" s="97"/>
      <c r="B680" s="59" t="s">
        <v>493</v>
      </c>
      <c r="C680" s="43">
        <f>SUM(C673:C679)</f>
        <v>31217297.799999997</v>
      </c>
      <c r="D680" s="43">
        <f>SUM(D673:D679)</f>
        <v>24691107.799999997</v>
      </c>
      <c r="E680" s="43">
        <f>SUM(E673:E679)</f>
        <v>1650410</v>
      </c>
      <c r="F680" s="43">
        <f>SUM(F673:F679)</f>
        <v>2679</v>
      </c>
      <c r="G680" s="43">
        <f>SUM(G673:G679)</f>
        <v>4875780</v>
      </c>
      <c r="H680" s="265"/>
      <c r="I680" s="265"/>
      <c r="J680" s="43"/>
      <c r="K680" s="43"/>
      <c r="L680" s="43"/>
      <c r="M680" s="43"/>
      <c r="N680" s="38"/>
      <c r="O680" s="38"/>
      <c r="P680" s="380"/>
      <c r="Q680" s="381"/>
    </row>
    <row r="681" spans="1:17" x14ac:dyDescent="0.2">
      <c r="A681" s="382" t="s">
        <v>654</v>
      </c>
      <c r="B681" s="383"/>
      <c r="C681" s="383"/>
      <c r="D681" s="383"/>
      <c r="E681" s="383"/>
      <c r="F681" s="383"/>
      <c r="G681" s="383"/>
      <c r="H681" s="383"/>
      <c r="I681" s="383"/>
      <c r="J681" s="383"/>
      <c r="K681" s="383"/>
      <c r="L681" s="383"/>
      <c r="M681" s="383"/>
      <c r="N681" s="383"/>
      <c r="O681" s="383"/>
      <c r="P681" s="383"/>
      <c r="Q681" s="384"/>
    </row>
    <row r="682" spans="1:17" ht="25.5" x14ac:dyDescent="0.2">
      <c r="A682" s="247" t="s">
        <v>459</v>
      </c>
      <c r="B682" s="248" t="s">
        <v>798</v>
      </c>
      <c r="C682" s="244">
        <f>D682+E682+G682</f>
        <v>2200380</v>
      </c>
      <c r="D682" s="41"/>
      <c r="E682" s="41"/>
      <c r="F682" s="41">
        <v>1209</v>
      </c>
      <c r="G682" s="41">
        <v>2200380</v>
      </c>
      <c r="H682" s="41"/>
      <c r="I682" s="41"/>
      <c r="J682" s="41"/>
      <c r="K682" s="41"/>
      <c r="L682" s="47"/>
      <c r="M682" s="47"/>
      <c r="N682" s="38"/>
      <c r="O682" s="38"/>
      <c r="P682" s="380"/>
      <c r="Q682" s="381"/>
    </row>
    <row r="683" spans="1:17" ht="25.5" x14ac:dyDescent="0.2">
      <c r="A683" s="247" t="s">
        <v>448</v>
      </c>
      <c r="B683" s="55" t="s">
        <v>49</v>
      </c>
      <c r="C683" s="244">
        <f>D683+E683+G683</f>
        <v>8818562</v>
      </c>
      <c r="D683" s="41">
        <v>8818562</v>
      </c>
      <c r="E683" s="41"/>
      <c r="F683" s="41"/>
      <c r="G683" s="41"/>
      <c r="H683" s="41"/>
      <c r="I683" s="41"/>
      <c r="J683" s="41"/>
      <c r="K683" s="41"/>
      <c r="L683" s="47"/>
      <c r="M683" s="47"/>
      <c r="N683" s="38"/>
      <c r="O683" s="38"/>
      <c r="P683" s="380"/>
      <c r="Q683" s="381"/>
    </row>
    <row r="684" spans="1:17" ht="25.5" x14ac:dyDescent="0.2">
      <c r="A684" s="247" t="s">
        <v>420</v>
      </c>
      <c r="B684" s="55" t="s">
        <v>799</v>
      </c>
      <c r="C684" s="244">
        <f t="shared" ref="C684:C696" si="28">D684+E684+G684</f>
        <v>5543720</v>
      </c>
      <c r="D684" s="41"/>
      <c r="E684" s="41"/>
      <c r="F684" s="41">
        <v>3046</v>
      </c>
      <c r="G684" s="41">
        <v>5543720</v>
      </c>
      <c r="H684" s="41"/>
      <c r="I684" s="41"/>
      <c r="J684" s="41"/>
      <c r="K684" s="41"/>
      <c r="L684" s="47"/>
      <c r="M684" s="47"/>
      <c r="N684" s="38"/>
      <c r="O684" s="38"/>
      <c r="P684" s="380"/>
      <c r="Q684" s="381"/>
    </row>
    <row r="685" spans="1:17" ht="25.5" x14ac:dyDescent="0.2">
      <c r="A685" s="247" t="s">
        <v>421</v>
      </c>
      <c r="B685" s="55" t="s">
        <v>929</v>
      </c>
      <c r="C685" s="244">
        <f t="shared" si="28"/>
        <v>1822839.2</v>
      </c>
      <c r="D685" s="41"/>
      <c r="E685" s="41"/>
      <c r="F685" s="41">
        <v>1001.56</v>
      </c>
      <c r="G685" s="41">
        <v>1822839.2</v>
      </c>
      <c r="H685" s="41"/>
      <c r="I685" s="41"/>
      <c r="J685" s="41"/>
      <c r="K685" s="41"/>
      <c r="L685" s="47"/>
      <c r="M685" s="47"/>
      <c r="N685" s="38"/>
      <c r="O685" s="38"/>
      <c r="P685" s="380"/>
      <c r="Q685" s="381"/>
    </row>
    <row r="686" spans="1:17" ht="25.5" x14ac:dyDescent="0.2">
      <c r="A686" s="247" t="s">
        <v>422</v>
      </c>
      <c r="B686" s="55" t="s">
        <v>800</v>
      </c>
      <c r="C686" s="244">
        <f t="shared" si="28"/>
        <v>2223926</v>
      </c>
      <c r="D686" s="41">
        <v>1138946</v>
      </c>
      <c r="E686" s="41"/>
      <c r="F686" s="41">
        <v>321</v>
      </c>
      <c r="G686" s="41">
        <v>1084980</v>
      </c>
      <c r="H686" s="41"/>
      <c r="I686" s="41"/>
      <c r="J686" s="41"/>
      <c r="K686" s="41"/>
      <c r="L686" s="47"/>
      <c r="M686" s="47"/>
      <c r="N686" s="38"/>
      <c r="O686" s="38"/>
      <c r="P686" s="380"/>
      <c r="Q686" s="381"/>
    </row>
    <row r="687" spans="1:17" ht="25.5" x14ac:dyDescent="0.2">
      <c r="A687" s="247" t="s">
        <v>423</v>
      </c>
      <c r="B687" s="55" t="s">
        <v>930</v>
      </c>
      <c r="C687" s="244">
        <f t="shared" si="28"/>
        <v>3993443.9999999995</v>
      </c>
      <c r="D687" s="41"/>
      <c r="E687" s="41"/>
      <c r="F687" s="41">
        <v>2194.1999999999998</v>
      </c>
      <c r="G687" s="41">
        <v>3993443.9999999995</v>
      </c>
      <c r="H687" s="41"/>
      <c r="I687" s="41"/>
      <c r="J687" s="41"/>
      <c r="K687" s="41"/>
      <c r="L687" s="47"/>
      <c r="M687" s="47"/>
      <c r="N687" s="38"/>
      <c r="O687" s="38"/>
      <c r="P687" s="380"/>
      <c r="Q687" s="381"/>
    </row>
    <row r="688" spans="1:17" ht="38.25" x14ac:dyDescent="0.2">
      <c r="A688" s="247" t="s">
        <v>424</v>
      </c>
      <c r="B688" s="55" t="s">
        <v>801</v>
      </c>
      <c r="C688" s="244">
        <f t="shared" si="28"/>
        <v>3308760</v>
      </c>
      <c r="D688" s="41"/>
      <c r="E688" s="41"/>
      <c r="F688" s="41">
        <v>1818</v>
      </c>
      <c r="G688" s="41">
        <v>3308760</v>
      </c>
      <c r="H688" s="41"/>
      <c r="I688" s="41"/>
      <c r="J688" s="41"/>
      <c r="K688" s="41"/>
      <c r="L688" s="47"/>
      <c r="M688" s="47"/>
      <c r="N688" s="38"/>
      <c r="O688" s="38"/>
      <c r="P688" s="380"/>
      <c r="Q688" s="381"/>
    </row>
    <row r="689" spans="1:17" ht="38.25" x14ac:dyDescent="0.2">
      <c r="A689" s="247" t="s">
        <v>425</v>
      </c>
      <c r="B689" s="55" t="s">
        <v>802</v>
      </c>
      <c r="C689" s="244">
        <f t="shared" si="28"/>
        <v>1463280</v>
      </c>
      <c r="D689" s="41"/>
      <c r="E689" s="41"/>
      <c r="F689" s="41">
        <v>804</v>
      </c>
      <c r="G689" s="41">
        <v>1463280</v>
      </c>
      <c r="H689" s="41"/>
      <c r="I689" s="41"/>
      <c r="J689" s="41"/>
      <c r="K689" s="41"/>
      <c r="L689" s="47"/>
      <c r="M689" s="47"/>
      <c r="N689" s="38"/>
      <c r="O689" s="38"/>
      <c r="P689" s="380"/>
      <c r="Q689" s="381"/>
    </row>
    <row r="690" spans="1:17" ht="38.25" x14ac:dyDescent="0.2">
      <c r="A690" s="247" t="s">
        <v>426</v>
      </c>
      <c r="B690" s="55" t="s">
        <v>803</v>
      </c>
      <c r="C690" s="244">
        <f t="shared" si="28"/>
        <v>625279.19999999995</v>
      </c>
      <c r="D690" s="41"/>
      <c r="E690" s="41"/>
      <c r="F690" s="41">
        <v>343.56</v>
      </c>
      <c r="G690" s="41">
        <v>625279.19999999995</v>
      </c>
      <c r="H690" s="41"/>
      <c r="I690" s="41"/>
      <c r="J690" s="41"/>
      <c r="K690" s="41"/>
      <c r="L690" s="47"/>
      <c r="M690" s="47"/>
      <c r="N690" s="38"/>
      <c r="O690" s="38"/>
      <c r="P690" s="380"/>
      <c r="Q690" s="381"/>
    </row>
    <row r="691" spans="1:17" ht="38.25" x14ac:dyDescent="0.2">
      <c r="A691" s="247" t="s">
        <v>427</v>
      </c>
      <c r="B691" s="55" t="s">
        <v>804</v>
      </c>
      <c r="C691" s="244">
        <f t="shared" si="28"/>
        <v>2940028</v>
      </c>
      <c r="D691" s="41"/>
      <c r="E691" s="41"/>
      <c r="F691" s="41">
        <v>1615.4</v>
      </c>
      <c r="G691" s="41">
        <v>2940028</v>
      </c>
      <c r="H691" s="41"/>
      <c r="I691" s="41"/>
      <c r="J691" s="41"/>
      <c r="K691" s="41"/>
      <c r="L691" s="47"/>
      <c r="M691" s="47"/>
      <c r="N691" s="38"/>
      <c r="O691" s="38"/>
      <c r="P691" s="380"/>
      <c r="Q691" s="381"/>
    </row>
    <row r="692" spans="1:17" ht="25.5" x14ac:dyDescent="0.2">
      <c r="A692" s="247" t="s">
        <v>411</v>
      </c>
      <c r="B692" s="55" t="s">
        <v>931</v>
      </c>
      <c r="C692" s="244">
        <f t="shared" si="28"/>
        <v>1098500</v>
      </c>
      <c r="D692" s="41"/>
      <c r="E692" s="41"/>
      <c r="F692" s="41">
        <v>325</v>
      </c>
      <c r="G692" s="41">
        <v>1098500</v>
      </c>
      <c r="H692" s="41"/>
      <c r="I692" s="41"/>
      <c r="J692" s="41"/>
      <c r="K692" s="41"/>
      <c r="L692" s="47"/>
      <c r="M692" s="47"/>
      <c r="N692" s="38"/>
      <c r="O692" s="38"/>
      <c r="P692" s="380"/>
      <c r="Q692" s="381"/>
    </row>
    <row r="693" spans="1:17" x14ac:dyDescent="0.2">
      <c r="A693" s="247" t="s">
        <v>412</v>
      </c>
      <c r="B693" s="55" t="s">
        <v>932</v>
      </c>
      <c r="C693" s="244">
        <f t="shared" si="28"/>
        <v>2406040</v>
      </c>
      <c r="D693" s="41"/>
      <c r="E693" s="41"/>
      <c r="F693" s="41">
        <v>1322</v>
      </c>
      <c r="G693" s="41">
        <v>2406040</v>
      </c>
      <c r="H693" s="41"/>
      <c r="I693" s="41"/>
      <c r="J693" s="41"/>
      <c r="K693" s="41"/>
      <c r="L693" s="47"/>
      <c r="M693" s="47"/>
      <c r="N693" s="38"/>
      <c r="O693" s="38"/>
      <c r="P693" s="380"/>
      <c r="Q693" s="381"/>
    </row>
    <row r="694" spans="1:17" x14ac:dyDescent="0.2">
      <c r="A694" s="247" t="s">
        <v>413</v>
      </c>
      <c r="B694" s="55" t="s">
        <v>933</v>
      </c>
      <c r="C694" s="244">
        <f t="shared" si="28"/>
        <v>992264.00000000012</v>
      </c>
      <c r="D694" s="41"/>
      <c r="E694" s="41"/>
      <c r="F694" s="41">
        <v>545.20000000000005</v>
      </c>
      <c r="G694" s="41">
        <v>992264.00000000012</v>
      </c>
      <c r="H694" s="41"/>
      <c r="I694" s="41"/>
      <c r="J694" s="41"/>
      <c r="K694" s="41"/>
      <c r="L694" s="47"/>
      <c r="M694" s="47"/>
      <c r="N694" s="38"/>
      <c r="O694" s="38"/>
      <c r="P694" s="380"/>
      <c r="Q694" s="381"/>
    </row>
    <row r="695" spans="1:17" ht="25.5" x14ac:dyDescent="0.2">
      <c r="A695" s="247" t="s">
        <v>414</v>
      </c>
      <c r="B695" s="248" t="s">
        <v>377</v>
      </c>
      <c r="C695" s="244">
        <f t="shared" si="28"/>
        <v>908544</v>
      </c>
      <c r="D695" s="41"/>
      <c r="E695" s="41"/>
      <c r="F695" s="41">
        <v>499.2</v>
      </c>
      <c r="G695" s="41">
        <v>908544</v>
      </c>
      <c r="H695" s="41"/>
      <c r="I695" s="41"/>
      <c r="J695" s="41"/>
      <c r="K695" s="41"/>
      <c r="L695" s="47"/>
      <c r="M695" s="47"/>
      <c r="N695" s="38"/>
      <c r="O695" s="38"/>
      <c r="P695" s="380"/>
      <c r="Q695" s="381"/>
    </row>
    <row r="696" spans="1:17" ht="15" customHeight="1" x14ac:dyDescent="0.2">
      <c r="A696" s="247" t="s">
        <v>415</v>
      </c>
      <c r="B696" s="55" t="s">
        <v>378</v>
      </c>
      <c r="C696" s="244">
        <f t="shared" si="28"/>
        <v>3589560</v>
      </c>
      <c r="D696" s="41"/>
      <c r="E696" s="41"/>
      <c r="F696" s="41">
        <v>1062</v>
      </c>
      <c r="G696" s="41">
        <v>3589560</v>
      </c>
      <c r="H696" s="41"/>
      <c r="I696" s="41"/>
      <c r="J696" s="41"/>
      <c r="K696" s="41"/>
      <c r="L696" s="47"/>
      <c r="M696" s="47"/>
      <c r="N696" s="38"/>
      <c r="O696" s="38"/>
      <c r="P696" s="380"/>
      <c r="Q696" s="381"/>
    </row>
    <row r="697" spans="1:17" x14ac:dyDescent="0.2">
      <c r="A697" s="86"/>
      <c r="B697" s="59" t="s">
        <v>493</v>
      </c>
      <c r="C697" s="266">
        <f>SUM(C682:C696)</f>
        <v>41935126.399999999</v>
      </c>
      <c r="D697" s="266">
        <f>SUM(D682:D696)</f>
        <v>9957508</v>
      </c>
      <c r="E697" s="266"/>
      <c r="F697" s="266">
        <f>SUM(F682:F696)</f>
        <v>16106.119999999999</v>
      </c>
      <c r="G697" s="266">
        <f>SUM(G682:G696)</f>
        <v>31977618.399999999</v>
      </c>
      <c r="H697" s="266"/>
      <c r="I697" s="266"/>
      <c r="J697" s="43"/>
      <c r="K697" s="43"/>
      <c r="L697" s="43"/>
      <c r="M697" s="43"/>
      <c r="N697" s="38"/>
      <c r="O697" s="38"/>
      <c r="P697" s="380"/>
      <c r="Q697" s="381"/>
    </row>
    <row r="698" spans="1:17" x14ac:dyDescent="0.2">
      <c r="A698" s="382" t="s">
        <v>657</v>
      </c>
      <c r="B698" s="383"/>
      <c r="C698" s="383"/>
      <c r="D698" s="383"/>
      <c r="E698" s="383"/>
      <c r="F698" s="383"/>
      <c r="G698" s="383"/>
      <c r="H698" s="383"/>
      <c r="I698" s="383"/>
      <c r="J698" s="383"/>
      <c r="K698" s="383"/>
      <c r="L698" s="383"/>
      <c r="M698" s="383"/>
      <c r="N698" s="383"/>
      <c r="O698" s="383"/>
      <c r="P698" s="383"/>
      <c r="Q698" s="384"/>
    </row>
    <row r="699" spans="1:17" ht="38.25" x14ac:dyDescent="0.2">
      <c r="A699" s="96">
        <v>95</v>
      </c>
      <c r="B699" s="55" t="s">
        <v>239</v>
      </c>
      <c r="C699" s="244">
        <f>D699+E699+G699+I699+K699</f>
        <v>6890799</v>
      </c>
      <c r="D699" s="41">
        <v>4427999</v>
      </c>
      <c r="E699" s="47"/>
      <c r="F699" s="47">
        <v>524</v>
      </c>
      <c r="G699" s="47">
        <v>2462800</v>
      </c>
      <c r="H699" s="38"/>
      <c r="I699" s="38"/>
      <c r="J699" s="47"/>
      <c r="K699" s="38"/>
      <c r="L699" s="38"/>
      <c r="M699" s="38"/>
      <c r="N699" s="38"/>
      <c r="O699" s="38"/>
      <c r="P699" s="380"/>
      <c r="Q699" s="381"/>
    </row>
    <row r="700" spans="1:17" ht="38.25" x14ac:dyDescent="0.2">
      <c r="A700" s="96">
        <v>96</v>
      </c>
      <c r="B700" s="55" t="s">
        <v>240</v>
      </c>
      <c r="C700" s="244">
        <f t="shared" ref="C700:C724" si="29">D700+E700+G700+I700+K700</f>
        <v>16804959</v>
      </c>
      <c r="D700" s="41">
        <v>16804959</v>
      </c>
      <c r="E700" s="47"/>
      <c r="F700" s="47"/>
      <c r="G700" s="47"/>
      <c r="H700" s="38"/>
      <c r="I700" s="38"/>
      <c r="J700" s="47"/>
      <c r="K700" s="38"/>
      <c r="L700" s="38"/>
      <c r="M700" s="38"/>
      <c r="N700" s="38"/>
      <c r="O700" s="38"/>
      <c r="P700" s="380"/>
      <c r="Q700" s="381"/>
    </row>
    <row r="701" spans="1:17" ht="25.5" x14ac:dyDescent="0.2">
      <c r="A701" s="96">
        <v>97</v>
      </c>
      <c r="B701" s="55" t="s">
        <v>241</v>
      </c>
      <c r="C701" s="244">
        <f t="shared" si="29"/>
        <v>2432136</v>
      </c>
      <c r="D701" s="41">
        <v>2432136</v>
      </c>
      <c r="E701" s="47"/>
      <c r="F701" s="47"/>
      <c r="G701" s="47"/>
      <c r="H701" s="38"/>
      <c r="I701" s="38"/>
      <c r="J701" s="47"/>
      <c r="K701" s="38"/>
      <c r="L701" s="38"/>
      <c r="M701" s="38"/>
      <c r="N701" s="38"/>
      <c r="O701" s="38"/>
      <c r="P701" s="380"/>
      <c r="Q701" s="381"/>
    </row>
    <row r="702" spans="1:17" ht="25.5" x14ac:dyDescent="0.2">
      <c r="A702" s="96">
        <v>98</v>
      </c>
      <c r="B702" s="55" t="s">
        <v>242</v>
      </c>
      <c r="C702" s="244">
        <f t="shared" si="29"/>
        <v>17637510</v>
      </c>
      <c r="D702" s="41">
        <v>17637510</v>
      </c>
      <c r="E702" s="47"/>
      <c r="F702" s="47"/>
      <c r="G702" s="47"/>
      <c r="H702" s="38"/>
      <c r="I702" s="38"/>
      <c r="J702" s="47"/>
      <c r="K702" s="38"/>
      <c r="L702" s="38"/>
      <c r="M702" s="38"/>
      <c r="N702" s="38"/>
      <c r="O702" s="38"/>
      <c r="P702" s="380"/>
      <c r="Q702" s="381"/>
    </row>
    <row r="703" spans="1:17" ht="25.5" x14ac:dyDescent="0.2">
      <c r="A703" s="96">
        <v>99</v>
      </c>
      <c r="B703" s="55" t="s">
        <v>243</v>
      </c>
      <c r="C703" s="244">
        <f t="shared" si="29"/>
        <v>10943637</v>
      </c>
      <c r="D703" s="41">
        <v>10943637</v>
      </c>
      <c r="E703" s="47"/>
      <c r="F703" s="47"/>
      <c r="G703" s="47"/>
      <c r="H703" s="38"/>
      <c r="I703" s="38"/>
      <c r="J703" s="47"/>
      <c r="K703" s="38"/>
      <c r="L703" s="38"/>
      <c r="M703" s="38"/>
      <c r="N703" s="38"/>
      <c r="O703" s="38"/>
      <c r="P703" s="380"/>
      <c r="Q703" s="381"/>
    </row>
    <row r="704" spans="1:17" ht="25.5" x14ac:dyDescent="0.2">
      <c r="A704" s="96">
        <v>100</v>
      </c>
      <c r="B704" s="55" t="s">
        <v>244</v>
      </c>
      <c r="C704" s="244">
        <f t="shared" si="29"/>
        <v>10955859</v>
      </c>
      <c r="D704" s="41">
        <v>10955859</v>
      </c>
      <c r="E704" s="47"/>
      <c r="F704" s="47"/>
      <c r="G704" s="47"/>
      <c r="H704" s="38"/>
      <c r="I704" s="38"/>
      <c r="J704" s="47"/>
      <c r="K704" s="38"/>
      <c r="L704" s="38"/>
      <c r="M704" s="38"/>
      <c r="N704" s="38"/>
      <c r="O704" s="38"/>
      <c r="P704" s="380"/>
      <c r="Q704" s="381"/>
    </row>
    <row r="705" spans="1:17" ht="25.5" x14ac:dyDescent="0.2">
      <c r="A705" s="96">
        <v>101</v>
      </c>
      <c r="B705" s="55" t="s">
        <v>245</v>
      </c>
      <c r="C705" s="244">
        <f t="shared" si="29"/>
        <v>7307580</v>
      </c>
      <c r="D705" s="41">
        <v>2358480</v>
      </c>
      <c r="E705" s="47"/>
      <c r="F705" s="47">
        <v>1053</v>
      </c>
      <c r="G705" s="47">
        <v>4949100</v>
      </c>
      <c r="H705" s="38"/>
      <c r="I705" s="38"/>
      <c r="J705" s="47"/>
      <c r="K705" s="38"/>
      <c r="L705" s="38"/>
      <c r="M705" s="38"/>
      <c r="N705" s="38"/>
      <c r="O705" s="38"/>
      <c r="P705" s="380"/>
      <c r="Q705" s="381"/>
    </row>
    <row r="706" spans="1:17" ht="25.5" x14ac:dyDescent="0.2">
      <c r="A706" s="96">
        <v>102</v>
      </c>
      <c r="B706" s="55" t="s">
        <v>246</v>
      </c>
      <c r="C706" s="244">
        <f t="shared" si="29"/>
        <v>2209308</v>
      </c>
      <c r="D706" s="41">
        <v>2209308</v>
      </c>
      <c r="E706" s="47"/>
      <c r="F706" s="47"/>
      <c r="G706" s="47"/>
      <c r="H706" s="38"/>
      <c r="I706" s="38"/>
      <c r="J706" s="47"/>
      <c r="K706" s="38"/>
      <c r="L706" s="38"/>
      <c r="M706" s="38"/>
      <c r="N706" s="38"/>
      <c r="O706" s="38"/>
      <c r="P706" s="380"/>
      <c r="Q706" s="381"/>
    </row>
    <row r="707" spans="1:17" ht="25.5" x14ac:dyDescent="0.2">
      <c r="A707" s="96">
        <v>103</v>
      </c>
      <c r="B707" s="55" t="s">
        <v>247</v>
      </c>
      <c r="C707" s="244">
        <f t="shared" si="29"/>
        <v>5565368</v>
      </c>
      <c r="D707" s="41">
        <v>5565368</v>
      </c>
      <c r="E707" s="47"/>
      <c r="F707" s="47"/>
      <c r="G707" s="47"/>
      <c r="H707" s="38"/>
      <c r="I707" s="38"/>
      <c r="J707" s="47"/>
      <c r="K707" s="38"/>
      <c r="L707" s="38"/>
      <c r="M707" s="38"/>
      <c r="N707" s="38"/>
      <c r="O707" s="38"/>
      <c r="P707" s="380"/>
      <c r="Q707" s="381"/>
    </row>
    <row r="708" spans="1:17" ht="25.5" x14ac:dyDescent="0.2">
      <c r="A708" s="96">
        <v>104</v>
      </c>
      <c r="B708" s="55" t="s">
        <v>248</v>
      </c>
      <c r="C708" s="244">
        <f t="shared" si="29"/>
        <v>2194428</v>
      </c>
      <c r="D708" s="41">
        <v>2194428</v>
      </c>
      <c r="E708" s="47"/>
      <c r="F708" s="47"/>
      <c r="G708" s="47"/>
      <c r="H708" s="38"/>
      <c r="I708" s="38"/>
      <c r="J708" s="47"/>
      <c r="K708" s="38"/>
      <c r="L708" s="38"/>
      <c r="M708" s="38"/>
      <c r="N708" s="38"/>
      <c r="O708" s="38"/>
      <c r="P708" s="380"/>
      <c r="Q708" s="381"/>
    </row>
    <row r="709" spans="1:17" ht="25.5" x14ac:dyDescent="0.2">
      <c r="A709" s="96">
        <v>105</v>
      </c>
      <c r="B709" s="55" t="s">
        <v>52</v>
      </c>
      <c r="C709" s="244">
        <f t="shared" si="29"/>
        <v>6691122</v>
      </c>
      <c r="D709" s="41">
        <v>6691122</v>
      </c>
      <c r="E709" s="47"/>
      <c r="F709" s="47"/>
      <c r="G709" s="47"/>
      <c r="H709" s="38"/>
      <c r="I709" s="38"/>
      <c r="J709" s="47"/>
      <c r="K709" s="38"/>
      <c r="L709" s="38"/>
      <c r="M709" s="38"/>
      <c r="N709" s="38"/>
      <c r="O709" s="38"/>
      <c r="P709" s="380"/>
      <c r="Q709" s="381"/>
    </row>
    <row r="710" spans="1:17" ht="25.5" x14ac:dyDescent="0.2">
      <c r="A710" s="96">
        <v>106</v>
      </c>
      <c r="B710" s="55" t="s">
        <v>805</v>
      </c>
      <c r="C710" s="244">
        <f t="shared" si="29"/>
        <v>7343510</v>
      </c>
      <c r="D710" s="41">
        <v>2455510</v>
      </c>
      <c r="E710" s="47"/>
      <c r="F710" s="47">
        <v>1040</v>
      </c>
      <c r="G710" s="47">
        <v>4888000</v>
      </c>
      <c r="H710" s="38"/>
      <c r="I710" s="38"/>
      <c r="J710" s="47"/>
      <c r="K710" s="38"/>
      <c r="L710" s="38"/>
      <c r="M710" s="38"/>
      <c r="N710" s="38"/>
      <c r="O710" s="38"/>
      <c r="P710" s="380"/>
      <c r="Q710" s="381"/>
    </row>
    <row r="711" spans="1:17" ht="25.5" x14ac:dyDescent="0.2">
      <c r="A711" s="96">
        <v>107</v>
      </c>
      <c r="B711" s="55" t="s">
        <v>806</v>
      </c>
      <c r="C711" s="244">
        <f t="shared" si="29"/>
        <v>8338605</v>
      </c>
      <c r="D711" s="41">
        <v>8338605</v>
      </c>
      <c r="E711" s="47"/>
      <c r="F711" s="47"/>
      <c r="G711" s="47"/>
      <c r="H711" s="38"/>
      <c r="I711" s="38"/>
      <c r="J711" s="47"/>
      <c r="K711" s="38"/>
      <c r="L711" s="38"/>
      <c r="M711" s="38"/>
      <c r="N711" s="38"/>
      <c r="O711" s="38"/>
      <c r="P711" s="380"/>
      <c r="Q711" s="381"/>
    </row>
    <row r="712" spans="1:17" ht="25.5" x14ac:dyDescent="0.2">
      <c r="A712" s="96">
        <v>108</v>
      </c>
      <c r="B712" s="55" t="s">
        <v>807</v>
      </c>
      <c r="C712" s="244">
        <f t="shared" si="29"/>
        <v>9787203</v>
      </c>
      <c r="D712" s="41">
        <v>9787203</v>
      </c>
      <c r="E712" s="47"/>
      <c r="F712" s="47"/>
      <c r="G712" s="47"/>
      <c r="H712" s="38"/>
      <c r="I712" s="38"/>
      <c r="J712" s="47"/>
      <c r="K712" s="38"/>
      <c r="L712" s="38"/>
      <c r="M712" s="38"/>
      <c r="N712" s="38"/>
      <c r="O712" s="38"/>
      <c r="P712" s="380"/>
      <c r="Q712" s="381"/>
    </row>
    <row r="713" spans="1:17" ht="25.5" x14ac:dyDescent="0.2">
      <c r="A713" s="96">
        <v>109</v>
      </c>
      <c r="B713" s="55" t="s">
        <v>808</v>
      </c>
      <c r="C713" s="244">
        <f t="shared" si="29"/>
        <v>11213597.700000001</v>
      </c>
      <c r="D713" s="41">
        <v>11213597.700000001</v>
      </c>
      <c r="E713" s="47"/>
      <c r="F713" s="47"/>
      <c r="G713" s="47"/>
      <c r="H713" s="38"/>
      <c r="I713" s="38"/>
      <c r="J713" s="47"/>
      <c r="K713" s="38"/>
      <c r="L713" s="38"/>
      <c r="M713" s="38"/>
      <c r="N713" s="38"/>
      <c r="O713" s="38"/>
      <c r="P713" s="380"/>
      <c r="Q713" s="381"/>
    </row>
    <row r="714" spans="1:17" ht="25.5" x14ac:dyDescent="0.2">
      <c r="A714" s="96">
        <v>110</v>
      </c>
      <c r="B714" s="55" t="s">
        <v>809</v>
      </c>
      <c r="C714" s="244">
        <f t="shared" si="29"/>
        <v>6916422</v>
      </c>
      <c r="D714" s="41">
        <v>4430122</v>
      </c>
      <c r="E714" s="47"/>
      <c r="F714" s="47">
        <v>529</v>
      </c>
      <c r="G714" s="47">
        <v>2486300</v>
      </c>
      <c r="H714" s="38"/>
      <c r="I714" s="38"/>
      <c r="J714" s="41"/>
      <c r="K714" s="38"/>
      <c r="L714" s="38"/>
      <c r="M714" s="38"/>
      <c r="N714" s="38"/>
      <c r="O714" s="38"/>
      <c r="P714" s="380"/>
      <c r="Q714" s="381"/>
    </row>
    <row r="715" spans="1:17" ht="25.5" x14ac:dyDescent="0.2">
      <c r="A715" s="96">
        <v>111</v>
      </c>
      <c r="B715" s="55" t="s">
        <v>810</v>
      </c>
      <c r="C715" s="244">
        <f t="shared" si="29"/>
        <v>9792732</v>
      </c>
      <c r="D715" s="210">
        <v>9792732</v>
      </c>
      <c r="E715" s="210"/>
      <c r="F715" s="210"/>
      <c r="G715" s="210"/>
      <c r="H715" s="167"/>
      <c r="I715" s="210"/>
      <c r="J715" s="210"/>
      <c r="K715" s="210"/>
      <c r="L715" s="210"/>
      <c r="M715" s="38"/>
      <c r="N715" s="38"/>
      <c r="O715" s="38"/>
      <c r="P715" s="380"/>
      <c r="Q715" s="381"/>
    </row>
    <row r="716" spans="1:17" ht="25.5" x14ac:dyDescent="0.2">
      <c r="A716" s="96">
        <v>112</v>
      </c>
      <c r="B716" s="55" t="s">
        <v>811</v>
      </c>
      <c r="C716" s="244">
        <f t="shared" si="29"/>
        <v>9523800</v>
      </c>
      <c r="D716" s="210">
        <v>9523800</v>
      </c>
      <c r="E716" s="210"/>
      <c r="F716" s="210"/>
      <c r="G716" s="210"/>
      <c r="H716" s="267"/>
      <c r="I716" s="210"/>
      <c r="J716" s="210"/>
      <c r="K716" s="210"/>
      <c r="L716" s="210"/>
      <c r="M716" s="38"/>
      <c r="N716" s="38"/>
      <c r="O716" s="38"/>
      <c r="P716" s="380"/>
      <c r="Q716" s="381"/>
    </row>
    <row r="717" spans="1:17" ht="25.5" x14ac:dyDescent="0.2">
      <c r="A717" s="96">
        <v>113</v>
      </c>
      <c r="B717" s="55" t="s">
        <v>812</v>
      </c>
      <c r="C717" s="244">
        <f t="shared" si="29"/>
        <v>11502939</v>
      </c>
      <c r="D717" s="210">
        <v>11502939</v>
      </c>
      <c r="E717" s="210"/>
      <c r="F717" s="210"/>
      <c r="G717" s="210"/>
      <c r="H717" s="167"/>
      <c r="I717" s="210"/>
      <c r="J717" s="210"/>
      <c r="K717" s="210"/>
      <c r="L717" s="210"/>
      <c r="M717" s="38"/>
      <c r="N717" s="38"/>
      <c r="O717" s="38"/>
      <c r="P717" s="380"/>
      <c r="Q717" s="381"/>
    </row>
    <row r="718" spans="1:17" ht="25.5" x14ac:dyDescent="0.2">
      <c r="A718" s="96">
        <v>114</v>
      </c>
      <c r="B718" s="55" t="s">
        <v>813</v>
      </c>
      <c r="C718" s="244">
        <f t="shared" si="29"/>
        <v>12748069.799999999</v>
      </c>
      <c r="D718" s="210">
        <v>12748069.799999999</v>
      </c>
      <c r="E718" s="210"/>
      <c r="F718" s="210"/>
      <c r="G718" s="210"/>
      <c r="H718" s="167"/>
      <c r="I718" s="210"/>
      <c r="J718" s="210"/>
      <c r="K718" s="210"/>
      <c r="L718" s="210"/>
      <c r="M718" s="38"/>
      <c r="N718" s="38"/>
      <c r="O718" s="38"/>
      <c r="P718" s="380"/>
      <c r="Q718" s="381"/>
    </row>
    <row r="719" spans="1:17" ht="25.5" x14ac:dyDescent="0.2">
      <c r="A719" s="96">
        <v>115</v>
      </c>
      <c r="B719" s="55" t="s">
        <v>814</v>
      </c>
      <c r="C719" s="244">
        <f t="shared" si="29"/>
        <v>21886611</v>
      </c>
      <c r="D719" s="210">
        <v>15406611</v>
      </c>
      <c r="E719" s="210"/>
      <c r="F719" s="210"/>
      <c r="G719" s="210"/>
      <c r="H719" s="167">
        <v>3</v>
      </c>
      <c r="I719" s="210">
        <v>6480000</v>
      </c>
      <c r="J719" s="210"/>
      <c r="K719" s="57"/>
      <c r="L719" s="210"/>
      <c r="M719" s="38"/>
      <c r="N719" s="38"/>
      <c r="O719" s="38"/>
      <c r="P719" s="380"/>
      <c r="Q719" s="381"/>
    </row>
    <row r="720" spans="1:17" ht="25.5" x14ac:dyDescent="0.2">
      <c r="A720" s="96">
        <v>116</v>
      </c>
      <c r="B720" s="55" t="s">
        <v>815</v>
      </c>
      <c r="C720" s="244">
        <f t="shared" si="29"/>
        <v>12835137</v>
      </c>
      <c r="D720" s="210">
        <v>12835137</v>
      </c>
      <c r="E720" s="210"/>
      <c r="F720" s="210"/>
      <c r="G720" s="210"/>
      <c r="H720" s="167"/>
      <c r="I720" s="210"/>
      <c r="J720" s="210"/>
      <c r="K720" s="210"/>
      <c r="L720" s="210"/>
      <c r="M720" s="38"/>
      <c r="N720" s="38"/>
      <c r="O720" s="38"/>
      <c r="P720" s="380"/>
      <c r="Q720" s="381"/>
    </row>
    <row r="721" spans="1:17" ht="25.5" x14ac:dyDescent="0.2">
      <c r="A721" s="96">
        <v>117</v>
      </c>
      <c r="B721" s="55" t="s">
        <v>816</v>
      </c>
      <c r="C721" s="244">
        <f t="shared" si="29"/>
        <v>2654344</v>
      </c>
      <c r="D721" s="210">
        <v>2654344</v>
      </c>
      <c r="E721" s="210"/>
      <c r="F721" s="210"/>
      <c r="G721" s="210"/>
      <c r="H721" s="167"/>
      <c r="I721" s="210"/>
      <c r="J721" s="210"/>
      <c r="K721" s="210"/>
      <c r="L721" s="210"/>
      <c r="M721" s="38"/>
      <c r="N721" s="38"/>
      <c r="O721" s="38"/>
      <c r="P721" s="380"/>
      <c r="Q721" s="381"/>
    </row>
    <row r="722" spans="1:17" ht="25.5" x14ac:dyDescent="0.2">
      <c r="A722" s="96">
        <v>118</v>
      </c>
      <c r="B722" s="55" t="s">
        <v>817</v>
      </c>
      <c r="C722" s="244">
        <f t="shared" si="29"/>
        <v>2323760</v>
      </c>
      <c r="D722" s="210">
        <v>2323760</v>
      </c>
      <c r="E722" s="210"/>
      <c r="F722" s="210"/>
      <c r="G722" s="210"/>
      <c r="H722" s="167"/>
      <c r="I722" s="210"/>
      <c r="J722" s="210"/>
      <c r="K722" s="210"/>
      <c r="L722" s="210"/>
      <c r="M722" s="38"/>
      <c r="N722" s="38"/>
      <c r="O722" s="38"/>
      <c r="P722" s="380"/>
      <c r="Q722" s="381"/>
    </row>
    <row r="723" spans="1:17" ht="25.5" x14ac:dyDescent="0.2">
      <c r="A723" s="96">
        <v>119</v>
      </c>
      <c r="B723" s="55" t="s">
        <v>818</v>
      </c>
      <c r="C723" s="244">
        <f t="shared" si="29"/>
        <v>3381604</v>
      </c>
      <c r="D723" s="210">
        <v>3381604</v>
      </c>
      <c r="E723" s="210"/>
      <c r="F723" s="210"/>
      <c r="G723" s="210"/>
      <c r="H723" s="167"/>
      <c r="I723" s="210"/>
      <c r="J723" s="210"/>
      <c r="K723" s="210"/>
      <c r="L723" s="210"/>
      <c r="M723" s="38"/>
      <c r="N723" s="38"/>
      <c r="O723" s="38"/>
      <c r="P723" s="380"/>
      <c r="Q723" s="381"/>
    </row>
    <row r="724" spans="1:17" ht="25.5" x14ac:dyDescent="0.2">
      <c r="A724" s="96">
        <v>120</v>
      </c>
      <c r="B724" s="55" t="s">
        <v>819</v>
      </c>
      <c r="C724" s="244">
        <f t="shared" si="29"/>
        <v>5194738.2</v>
      </c>
      <c r="D724" s="210">
        <v>5194738.2</v>
      </c>
      <c r="E724" s="210"/>
      <c r="F724" s="210"/>
      <c r="G724" s="210"/>
      <c r="H724" s="167"/>
      <c r="I724" s="210"/>
      <c r="J724" s="210"/>
      <c r="K724" s="210"/>
      <c r="L724" s="210"/>
      <c r="M724" s="38"/>
      <c r="N724" s="38"/>
      <c r="O724" s="38"/>
      <c r="P724" s="380"/>
      <c r="Q724" s="381"/>
    </row>
    <row r="725" spans="1:17" ht="25.5" x14ac:dyDescent="0.2">
      <c r="A725" s="96">
        <v>121</v>
      </c>
      <c r="B725" s="55" t="s">
        <v>820</v>
      </c>
      <c r="C725" s="244">
        <f>D725+E725+G725+I725+K725</f>
        <v>1113644</v>
      </c>
      <c r="D725" s="210">
        <v>1113644</v>
      </c>
      <c r="E725" s="210"/>
      <c r="F725" s="210"/>
      <c r="G725" s="210"/>
      <c r="H725" s="167"/>
      <c r="I725" s="210"/>
      <c r="J725" s="210"/>
      <c r="K725" s="210"/>
      <c r="L725" s="210"/>
      <c r="M725" s="38"/>
      <c r="N725" s="38"/>
      <c r="O725" s="38"/>
      <c r="P725" s="380"/>
      <c r="Q725" s="381"/>
    </row>
    <row r="726" spans="1:17" ht="25.5" x14ac:dyDescent="0.2">
      <c r="A726" s="96">
        <v>122</v>
      </c>
      <c r="B726" s="55" t="s">
        <v>821</v>
      </c>
      <c r="C726" s="244">
        <f>D726+E726+G726+I726+K726</f>
        <v>6176960</v>
      </c>
      <c r="D726" s="210">
        <v>6176960</v>
      </c>
      <c r="E726" s="210"/>
      <c r="F726" s="210"/>
      <c r="G726" s="210"/>
      <c r="H726" s="167"/>
      <c r="I726" s="210"/>
      <c r="J726" s="210"/>
      <c r="K726" s="210"/>
      <c r="L726" s="210"/>
      <c r="M726" s="38"/>
      <c r="N726" s="38"/>
      <c r="O726" s="38"/>
      <c r="P726" s="380"/>
      <c r="Q726" s="381"/>
    </row>
    <row r="727" spans="1:17" x14ac:dyDescent="0.2">
      <c r="A727" s="86"/>
      <c r="B727" s="59" t="s">
        <v>493</v>
      </c>
      <c r="C727" s="266">
        <f>SUM(C699:C726)</f>
        <v>232366382.69999999</v>
      </c>
      <c r="D727" s="266">
        <f t="shared" ref="D727:I727" si="30">SUM(D699:D726)</f>
        <v>211100182.69999999</v>
      </c>
      <c r="E727" s="266"/>
      <c r="F727" s="266">
        <f t="shared" si="30"/>
        <v>3146</v>
      </c>
      <c r="G727" s="266">
        <f t="shared" si="30"/>
        <v>14786200</v>
      </c>
      <c r="H727" s="268">
        <f t="shared" si="30"/>
        <v>3</v>
      </c>
      <c r="I727" s="266">
        <f t="shared" si="30"/>
        <v>6480000</v>
      </c>
      <c r="J727" s="266"/>
      <c r="K727" s="266"/>
      <c r="L727" s="266"/>
      <c r="M727" s="266"/>
      <c r="N727" s="38"/>
      <c r="O727" s="38"/>
      <c r="P727" s="380"/>
      <c r="Q727" s="381"/>
    </row>
    <row r="728" spans="1:17" x14ac:dyDescent="0.2">
      <c r="A728" s="404" t="s">
        <v>658</v>
      </c>
      <c r="B728" s="405"/>
      <c r="C728" s="405"/>
      <c r="D728" s="405"/>
      <c r="E728" s="405"/>
      <c r="F728" s="405"/>
      <c r="G728" s="405"/>
      <c r="H728" s="405"/>
      <c r="I728" s="405"/>
      <c r="J728" s="405"/>
      <c r="K728" s="405"/>
      <c r="L728" s="405"/>
      <c r="M728" s="405"/>
      <c r="N728" s="405"/>
      <c r="O728" s="405"/>
      <c r="P728" s="405"/>
      <c r="Q728" s="406"/>
    </row>
    <row r="729" spans="1:17" ht="25.5" x14ac:dyDescent="0.2">
      <c r="A729" s="96">
        <v>123</v>
      </c>
      <c r="B729" s="55" t="s">
        <v>1053</v>
      </c>
      <c r="C729" s="244">
        <f>D729+E729+G729+I729+K729</f>
        <v>5590036</v>
      </c>
      <c r="D729" s="41">
        <v>3451536</v>
      </c>
      <c r="E729" s="47"/>
      <c r="F729" s="47">
        <v>1175</v>
      </c>
      <c r="G729" s="47">
        <v>2138500</v>
      </c>
      <c r="H729" s="47"/>
      <c r="I729" s="38"/>
      <c r="J729" s="38"/>
      <c r="K729" s="38"/>
      <c r="L729" s="38"/>
      <c r="M729" s="38"/>
      <c r="N729" s="38"/>
      <c r="O729" s="38"/>
      <c r="P729" s="380"/>
      <c r="Q729" s="381"/>
    </row>
    <row r="730" spans="1:17" ht="25.5" x14ac:dyDescent="0.2">
      <c r="A730" s="96">
        <v>124</v>
      </c>
      <c r="B730" s="55" t="s">
        <v>1045</v>
      </c>
      <c r="C730" s="244">
        <f t="shared" ref="C730:C737" si="31">D730+E730+G730+I730+K730</f>
        <v>917700</v>
      </c>
      <c r="D730" s="41">
        <v>917700</v>
      </c>
      <c r="E730" s="47"/>
      <c r="F730" s="47"/>
      <c r="G730" s="47"/>
      <c r="H730" s="47"/>
      <c r="I730" s="38"/>
      <c r="J730" s="38"/>
      <c r="K730" s="38"/>
      <c r="L730" s="38"/>
      <c r="M730" s="38"/>
      <c r="N730" s="38"/>
      <c r="O730" s="38"/>
      <c r="P730" s="380"/>
      <c r="Q730" s="381"/>
    </row>
    <row r="731" spans="1:17" ht="25.5" x14ac:dyDescent="0.2">
      <c r="A731" s="96">
        <v>125</v>
      </c>
      <c r="B731" s="55" t="s">
        <v>1046</v>
      </c>
      <c r="C731" s="244">
        <f t="shared" si="31"/>
        <v>2227420</v>
      </c>
      <c r="D731" s="41"/>
      <c r="E731" s="47"/>
      <c r="F731" s="47">
        <v>659</v>
      </c>
      <c r="G731" s="47">
        <v>2227420</v>
      </c>
      <c r="H731" s="47"/>
      <c r="I731" s="38"/>
      <c r="J731" s="38"/>
      <c r="K731" s="38"/>
      <c r="L731" s="38"/>
      <c r="M731" s="38"/>
      <c r="N731" s="38"/>
      <c r="O731" s="38"/>
      <c r="P731" s="380"/>
      <c r="Q731" s="381"/>
    </row>
    <row r="732" spans="1:17" ht="25.5" x14ac:dyDescent="0.2">
      <c r="A732" s="96">
        <v>126</v>
      </c>
      <c r="B732" s="55" t="s">
        <v>1047</v>
      </c>
      <c r="C732" s="244">
        <f t="shared" si="31"/>
        <v>243830</v>
      </c>
      <c r="D732" s="41">
        <v>243830</v>
      </c>
      <c r="E732" s="47"/>
      <c r="F732" s="47"/>
      <c r="G732" s="47"/>
      <c r="H732" s="47"/>
      <c r="I732" s="38"/>
      <c r="J732" s="38"/>
      <c r="K732" s="38"/>
      <c r="L732" s="38"/>
      <c r="M732" s="38"/>
      <c r="N732" s="38"/>
      <c r="O732" s="38"/>
      <c r="P732" s="380"/>
      <c r="Q732" s="381"/>
    </row>
    <row r="733" spans="1:17" ht="25.5" x14ac:dyDescent="0.2">
      <c r="A733" s="96">
        <v>127</v>
      </c>
      <c r="B733" s="55" t="s">
        <v>822</v>
      </c>
      <c r="C733" s="244">
        <f t="shared" si="31"/>
        <v>2710326</v>
      </c>
      <c r="D733" s="41">
        <v>2710326</v>
      </c>
      <c r="E733" s="47"/>
      <c r="F733" s="47"/>
      <c r="G733" s="47"/>
      <c r="H733" s="47"/>
      <c r="I733" s="38"/>
      <c r="J733" s="38"/>
      <c r="K733" s="38"/>
      <c r="L733" s="38"/>
      <c r="M733" s="38"/>
      <c r="N733" s="38"/>
      <c r="O733" s="38"/>
      <c r="P733" s="380"/>
      <c r="Q733" s="381"/>
    </row>
    <row r="734" spans="1:17" ht="25.5" x14ac:dyDescent="0.2">
      <c r="A734" s="96">
        <v>128</v>
      </c>
      <c r="B734" s="55" t="s">
        <v>1049</v>
      </c>
      <c r="C734" s="244">
        <f t="shared" si="31"/>
        <v>1834681</v>
      </c>
      <c r="D734" s="41"/>
      <c r="E734" s="47"/>
      <c r="F734" s="47">
        <v>798</v>
      </c>
      <c r="G734" s="47">
        <v>1834681</v>
      </c>
      <c r="H734" s="47"/>
      <c r="I734" s="38"/>
      <c r="J734" s="38"/>
      <c r="K734" s="38"/>
      <c r="L734" s="38"/>
      <c r="M734" s="38"/>
      <c r="N734" s="38"/>
      <c r="O734" s="38"/>
      <c r="P734" s="380"/>
      <c r="Q734" s="381"/>
    </row>
    <row r="735" spans="1:17" ht="25.5" x14ac:dyDescent="0.2">
      <c r="A735" s="96">
        <v>129</v>
      </c>
      <c r="B735" s="55" t="s">
        <v>823</v>
      </c>
      <c r="C735" s="244">
        <f t="shared" si="31"/>
        <v>5742080</v>
      </c>
      <c r="D735" s="41">
        <v>5742080</v>
      </c>
      <c r="E735" s="47"/>
      <c r="F735" s="47"/>
      <c r="G735" s="47"/>
      <c r="H735" s="47"/>
      <c r="I735" s="38"/>
      <c r="J735" s="38"/>
      <c r="K735" s="38"/>
      <c r="L735" s="38"/>
      <c r="M735" s="38"/>
      <c r="N735" s="38"/>
      <c r="O735" s="38"/>
      <c r="P735" s="380"/>
      <c r="Q735" s="381"/>
    </row>
    <row r="736" spans="1:17" ht="25.5" x14ac:dyDescent="0.2">
      <c r="A736" s="96">
        <v>130</v>
      </c>
      <c r="B736" s="55" t="s">
        <v>824</v>
      </c>
      <c r="C736" s="244">
        <f t="shared" si="31"/>
        <v>2021805.8</v>
      </c>
      <c r="D736" s="41">
        <v>2021805.8</v>
      </c>
      <c r="E736" s="47"/>
      <c r="F736" s="47"/>
      <c r="G736" s="47"/>
      <c r="H736" s="47"/>
      <c r="I736" s="38"/>
      <c r="J736" s="38"/>
      <c r="K736" s="38"/>
      <c r="L736" s="38"/>
      <c r="M736" s="38"/>
      <c r="N736" s="38"/>
      <c r="O736" s="38"/>
      <c r="P736" s="380"/>
      <c r="Q736" s="381"/>
    </row>
    <row r="737" spans="1:17" ht="25.5" x14ac:dyDescent="0.2">
      <c r="A737" s="96">
        <v>131</v>
      </c>
      <c r="B737" s="55" t="s">
        <v>1052</v>
      </c>
      <c r="C737" s="244">
        <f t="shared" si="31"/>
        <v>1933160</v>
      </c>
      <c r="D737" s="41">
        <v>1933160</v>
      </c>
      <c r="E737" s="47"/>
      <c r="F737" s="47"/>
      <c r="G737" s="47"/>
      <c r="H737" s="47"/>
      <c r="I737" s="38"/>
      <c r="J737" s="38"/>
      <c r="K737" s="38"/>
      <c r="L737" s="38"/>
      <c r="M737" s="38"/>
      <c r="N737" s="38"/>
      <c r="O737" s="38"/>
      <c r="P737" s="380"/>
      <c r="Q737" s="381"/>
    </row>
    <row r="738" spans="1:17" x14ac:dyDescent="0.2">
      <c r="A738" s="86"/>
      <c r="B738" s="59" t="s">
        <v>493</v>
      </c>
      <c r="C738" s="43">
        <f>SUM(C729:C737)</f>
        <v>23221038.800000001</v>
      </c>
      <c r="D738" s="43">
        <f>SUM(D729:D737)</f>
        <v>17020437.800000001</v>
      </c>
      <c r="E738" s="43"/>
      <c r="F738" s="43">
        <f>SUM(F729:F737)</f>
        <v>2632</v>
      </c>
      <c r="G738" s="43">
        <f>SUM(G729:G737)</f>
        <v>6200601</v>
      </c>
      <c r="H738" s="38"/>
      <c r="I738" s="38"/>
      <c r="J738" s="38"/>
      <c r="K738" s="38"/>
      <c r="L738" s="38"/>
      <c r="M738" s="38"/>
      <c r="N738" s="38"/>
      <c r="O738" s="38"/>
      <c r="P738" s="380"/>
      <c r="Q738" s="381"/>
    </row>
    <row r="739" spans="1:17" x14ac:dyDescent="0.2">
      <c r="A739" s="404" t="s">
        <v>659</v>
      </c>
      <c r="B739" s="405"/>
      <c r="C739" s="405"/>
      <c r="D739" s="405"/>
      <c r="E739" s="405"/>
      <c r="F739" s="405"/>
      <c r="G739" s="405"/>
      <c r="H739" s="405"/>
      <c r="I739" s="405"/>
      <c r="J739" s="405"/>
      <c r="K739" s="405"/>
      <c r="L739" s="405"/>
      <c r="M739" s="405"/>
      <c r="N739" s="405"/>
      <c r="O739" s="405"/>
      <c r="P739" s="405"/>
      <c r="Q739" s="406"/>
    </row>
    <row r="740" spans="1:17" ht="25.5" x14ac:dyDescent="0.2">
      <c r="A740" s="251">
        <v>132</v>
      </c>
      <c r="B740" s="262" t="s">
        <v>1102</v>
      </c>
      <c r="C740" s="47">
        <f>D740+E740+G740+I740+K740+M740</f>
        <v>11507304</v>
      </c>
      <c r="D740" s="41">
        <v>11507304</v>
      </c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07"/>
      <c r="Q740" s="408"/>
    </row>
    <row r="741" spans="1:17" ht="25.5" x14ac:dyDescent="0.2">
      <c r="A741" s="251">
        <v>133</v>
      </c>
      <c r="B741" s="262" t="s">
        <v>1103</v>
      </c>
      <c r="C741" s="47">
        <f t="shared" ref="C741:C797" si="32">D741+E741+G741+I741+K741+M741</f>
        <v>4465470</v>
      </c>
      <c r="D741" s="41"/>
      <c r="E741" s="41"/>
      <c r="F741" s="41">
        <v>950.1</v>
      </c>
      <c r="G741" s="41">
        <v>4465470</v>
      </c>
      <c r="H741" s="41"/>
      <c r="I741" s="41"/>
      <c r="J741" s="41"/>
      <c r="K741" s="41"/>
      <c r="L741" s="41"/>
      <c r="M741" s="41"/>
      <c r="N741" s="41"/>
      <c r="O741" s="41"/>
      <c r="P741" s="407"/>
      <c r="Q741" s="408"/>
    </row>
    <row r="742" spans="1:17" ht="25.5" x14ac:dyDescent="0.2">
      <c r="A742" s="251">
        <v>134</v>
      </c>
      <c r="B742" s="262" t="s">
        <v>1104</v>
      </c>
      <c r="C742" s="47">
        <f t="shared" si="32"/>
        <v>15650089.600000001</v>
      </c>
      <c r="D742" s="41">
        <v>15650089.600000001</v>
      </c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07"/>
      <c r="Q742" s="408"/>
    </row>
    <row r="743" spans="1:17" ht="25.5" x14ac:dyDescent="0.2">
      <c r="A743" s="251">
        <v>135</v>
      </c>
      <c r="B743" s="262" t="s">
        <v>825</v>
      </c>
      <c r="C743" s="47">
        <f t="shared" si="32"/>
        <v>1038925</v>
      </c>
      <c r="D743" s="41">
        <v>1038925</v>
      </c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07"/>
      <c r="Q743" s="408"/>
    </row>
    <row r="744" spans="1:17" ht="38.25" x14ac:dyDescent="0.2">
      <c r="A744" s="251">
        <v>136</v>
      </c>
      <c r="B744" s="262" t="s">
        <v>826</v>
      </c>
      <c r="C744" s="47">
        <f t="shared" si="32"/>
        <v>48346514</v>
      </c>
      <c r="D744" s="41">
        <v>38848284</v>
      </c>
      <c r="E744" s="41"/>
      <c r="F744" s="41">
        <v>2020.9</v>
      </c>
      <c r="G744" s="41">
        <v>9498230</v>
      </c>
      <c r="H744" s="41"/>
      <c r="I744" s="41"/>
      <c r="J744" s="41"/>
      <c r="K744" s="41"/>
      <c r="L744" s="41"/>
      <c r="M744" s="41"/>
      <c r="N744" s="41"/>
      <c r="O744" s="41"/>
      <c r="P744" s="407"/>
      <c r="Q744" s="408"/>
    </row>
    <row r="745" spans="1:17" ht="25.5" x14ac:dyDescent="0.2">
      <c r="A745" s="251">
        <v>137</v>
      </c>
      <c r="B745" s="262" t="s">
        <v>1106</v>
      </c>
      <c r="C745" s="47">
        <f t="shared" si="32"/>
        <v>7890045</v>
      </c>
      <c r="D745" s="41">
        <v>7890045</v>
      </c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07"/>
      <c r="Q745" s="408"/>
    </row>
    <row r="746" spans="1:17" ht="25.5" x14ac:dyDescent="0.2">
      <c r="A746" s="251">
        <v>138</v>
      </c>
      <c r="B746" s="262" t="s">
        <v>1107</v>
      </c>
      <c r="C746" s="47">
        <f t="shared" si="32"/>
        <v>11744330</v>
      </c>
      <c r="D746" s="41">
        <v>11744330</v>
      </c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07"/>
      <c r="Q746" s="408"/>
    </row>
    <row r="747" spans="1:17" ht="25.5" x14ac:dyDescent="0.2">
      <c r="A747" s="251">
        <v>139</v>
      </c>
      <c r="B747" s="262" t="s">
        <v>678</v>
      </c>
      <c r="C747" s="47">
        <f t="shared" si="32"/>
        <v>3876329.6</v>
      </c>
      <c r="D747" s="41">
        <v>3876329.6</v>
      </c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07"/>
      <c r="Q747" s="408"/>
    </row>
    <row r="748" spans="1:17" ht="25.5" x14ac:dyDescent="0.2">
      <c r="A748" s="251">
        <v>140</v>
      </c>
      <c r="B748" s="262" t="s">
        <v>1108</v>
      </c>
      <c r="C748" s="47">
        <f t="shared" si="32"/>
        <v>63757108</v>
      </c>
      <c r="D748" s="41">
        <v>63757108</v>
      </c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07"/>
      <c r="Q748" s="408"/>
    </row>
    <row r="749" spans="1:17" ht="25.5" x14ac:dyDescent="0.2">
      <c r="A749" s="251">
        <v>141</v>
      </c>
      <c r="B749" s="262" t="s">
        <v>1110</v>
      </c>
      <c r="C749" s="47">
        <f t="shared" si="32"/>
        <v>8616264</v>
      </c>
      <c r="D749" s="41">
        <v>8616264</v>
      </c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07"/>
      <c r="Q749" s="408"/>
    </row>
    <row r="750" spans="1:17" ht="25.5" x14ac:dyDescent="0.2">
      <c r="A750" s="251">
        <v>142</v>
      </c>
      <c r="B750" s="262" t="s">
        <v>1111</v>
      </c>
      <c r="C750" s="47">
        <f t="shared" si="32"/>
        <v>22434063</v>
      </c>
      <c r="D750" s="41">
        <v>22434063</v>
      </c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07"/>
      <c r="Q750" s="408"/>
    </row>
    <row r="751" spans="1:17" ht="25.5" x14ac:dyDescent="0.2">
      <c r="A751" s="251">
        <v>143</v>
      </c>
      <c r="B751" s="262" t="s">
        <v>1089</v>
      </c>
      <c r="C751" s="47">
        <f t="shared" si="32"/>
        <v>8681760</v>
      </c>
      <c r="D751" s="41">
        <v>8681760</v>
      </c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07"/>
      <c r="Q751" s="408"/>
    </row>
    <row r="752" spans="1:17" ht="25.5" x14ac:dyDescent="0.2">
      <c r="A752" s="251">
        <v>144</v>
      </c>
      <c r="B752" s="262" t="s">
        <v>1112</v>
      </c>
      <c r="C752" s="47">
        <f t="shared" si="32"/>
        <v>15700424</v>
      </c>
      <c r="D752" s="41">
        <v>9095984</v>
      </c>
      <c r="E752" s="41"/>
      <c r="F752" s="41">
        <v>1405.2</v>
      </c>
      <c r="G752" s="41">
        <v>6604440</v>
      </c>
      <c r="H752" s="41"/>
      <c r="I752" s="41"/>
      <c r="J752" s="41"/>
      <c r="K752" s="41"/>
      <c r="L752" s="41"/>
      <c r="M752" s="41"/>
      <c r="N752" s="41"/>
      <c r="O752" s="41"/>
      <c r="P752" s="407"/>
      <c r="Q752" s="408"/>
    </row>
    <row r="753" spans="1:17" ht="25.5" x14ac:dyDescent="0.2">
      <c r="A753" s="251">
        <v>145</v>
      </c>
      <c r="B753" s="262" t="s">
        <v>1113</v>
      </c>
      <c r="C753" s="47">
        <f t="shared" si="32"/>
        <v>10285582</v>
      </c>
      <c r="D753" s="41">
        <v>4239972</v>
      </c>
      <c r="E753" s="41"/>
      <c r="F753" s="41">
        <v>1286.2</v>
      </c>
      <c r="G753" s="41">
        <v>6045610</v>
      </c>
      <c r="H753" s="41"/>
      <c r="I753" s="41"/>
      <c r="J753" s="41"/>
      <c r="K753" s="41"/>
      <c r="L753" s="41"/>
      <c r="M753" s="41"/>
      <c r="N753" s="41"/>
      <c r="O753" s="41"/>
      <c r="P753" s="407"/>
      <c r="Q753" s="408"/>
    </row>
    <row r="754" spans="1:17" ht="25.5" x14ac:dyDescent="0.2">
      <c r="A754" s="251">
        <v>146</v>
      </c>
      <c r="B754" s="262" t="s">
        <v>636</v>
      </c>
      <c r="C754" s="47">
        <f t="shared" si="32"/>
        <v>8305908</v>
      </c>
      <c r="D754" s="41">
        <v>8305908</v>
      </c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07"/>
      <c r="Q754" s="408"/>
    </row>
    <row r="755" spans="1:17" ht="25.5" x14ac:dyDescent="0.2">
      <c r="A755" s="251">
        <v>147</v>
      </c>
      <c r="B755" s="262" t="s">
        <v>1114</v>
      </c>
      <c r="C755" s="47">
        <f t="shared" si="32"/>
        <v>17765700</v>
      </c>
      <c r="D755" s="41">
        <v>9716480</v>
      </c>
      <c r="E755" s="41"/>
      <c r="F755" s="41">
        <v>1712.6</v>
      </c>
      <c r="G755" s="41">
        <v>8049220</v>
      </c>
      <c r="H755" s="41"/>
      <c r="I755" s="41"/>
      <c r="J755" s="41"/>
      <c r="K755" s="41"/>
      <c r="L755" s="41"/>
      <c r="M755" s="41"/>
      <c r="N755" s="41"/>
      <c r="O755" s="41"/>
      <c r="P755" s="407"/>
      <c r="Q755" s="408"/>
    </row>
    <row r="756" spans="1:17" ht="25.5" x14ac:dyDescent="0.2">
      <c r="A756" s="251">
        <v>148</v>
      </c>
      <c r="B756" s="262" t="s">
        <v>679</v>
      </c>
      <c r="C756" s="47">
        <f t="shared" si="32"/>
        <v>2096331</v>
      </c>
      <c r="D756" s="41">
        <v>2096331</v>
      </c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07"/>
      <c r="Q756" s="408"/>
    </row>
    <row r="757" spans="1:17" ht="25.5" x14ac:dyDescent="0.2">
      <c r="A757" s="251">
        <v>149</v>
      </c>
      <c r="B757" s="262" t="s">
        <v>680</v>
      </c>
      <c r="C757" s="47">
        <f t="shared" si="32"/>
        <v>2169876</v>
      </c>
      <c r="D757" s="41">
        <v>2169876</v>
      </c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07"/>
      <c r="Q757" s="408"/>
    </row>
    <row r="758" spans="1:17" ht="25.5" x14ac:dyDescent="0.2">
      <c r="A758" s="251">
        <v>150</v>
      </c>
      <c r="B758" s="262" t="s">
        <v>1115</v>
      </c>
      <c r="C758" s="47">
        <f t="shared" si="32"/>
        <v>19858155</v>
      </c>
      <c r="D758" s="41">
        <v>13907133</v>
      </c>
      <c r="E758" s="41"/>
      <c r="F758" s="41">
        <v>1405.2</v>
      </c>
      <c r="G758" s="41">
        <v>5951022</v>
      </c>
      <c r="H758" s="41"/>
      <c r="I758" s="41"/>
      <c r="J758" s="41"/>
      <c r="K758" s="41"/>
      <c r="L758" s="41"/>
      <c r="M758" s="41"/>
      <c r="N758" s="41"/>
      <c r="O758" s="41"/>
      <c r="P758" s="407"/>
      <c r="Q758" s="408"/>
    </row>
    <row r="759" spans="1:17" ht="25.5" x14ac:dyDescent="0.2">
      <c r="A759" s="251">
        <v>151</v>
      </c>
      <c r="B759" s="262" t="s">
        <v>827</v>
      </c>
      <c r="C759" s="47">
        <f t="shared" si="32"/>
        <v>1240855</v>
      </c>
      <c r="D759" s="41"/>
      <c r="E759" s="41"/>
      <c r="F759" s="41">
        <v>293</v>
      </c>
      <c r="G759" s="41">
        <v>1240855</v>
      </c>
      <c r="H759" s="260"/>
      <c r="I759" s="41"/>
      <c r="J759" s="41"/>
      <c r="K759" s="41"/>
      <c r="L759" s="41"/>
      <c r="M759" s="41"/>
      <c r="N759" s="41"/>
      <c r="O759" s="41"/>
      <c r="P759" s="407"/>
      <c r="Q759" s="408"/>
    </row>
    <row r="760" spans="1:17" ht="25.5" x14ac:dyDescent="0.2">
      <c r="A760" s="251">
        <v>152</v>
      </c>
      <c r="B760" s="262" t="s">
        <v>828</v>
      </c>
      <c r="C760" s="47">
        <f t="shared" si="32"/>
        <v>9092163</v>
      </c>
      <c r="D760" s="41">
        <v>6170013</v>
      </c>
      <c r="E760" s="41"/>
      <c r="F760" s="41">
        <v>690</v>
      </c>
      <c r="G760" s="41">
        <v>2922150</v>
      </c>
      <c r="H760" s="260"/>
      <c r="I760" s="41"/>
      <c r="J760" s="41"/>
      <c r="K760" s="41"/>
      <c r="L760" s="41"/>
      <c r="M760" s="41"/>
      <c r="N760" s="41"/>
      <c r="O760" s="41"/>
      <c r="P760" s="407"/>
      <c r="Q760" s="408"/>
    </row>
    <row r="761" spans="1:17" ht="25.5" x14ac:dyDescent="0.2">
      <c r="A761" s="251">
        <v>153</v>
      </c>
      <c r="B761" s="262" t="s">
        <v>829</v>
      </c>
      <c r="C761" s="47">
        <f t="shared" si="32"/>
        <v>56358470</v>
      </c>
      <c r="D761" s="41">
        <v>28278470</v>
      </c>
      <c r="E761" s="41"/>
      <c r="F761" s="41"/>
      <c r="G761" s="41"/>
      <c r="H761" s="260">
        <v>13</v>
      </c>
      <c r="I761" s="41">
        <v>28080000</v>
      </c>
      <c r="J761" s="41"/>
      <c r="K761" s="41"/>
      <c r="L761" s="41"/>
      <c r="M761" s="41"/>
      <c r="N761" s="41"/>
      <c r="O761" s="41"/>
      <c r="P761" s="407"/>
      <c r="Q761" s="408"/>
    </row>
    <row r="762" spans="1:17" ht="25.5" x14ac:dyDescent="0.2">
      <c r="A762" s="251">
        <v>154</v>
      </c>
      <c r="B762" s="262" t="s">
        <v>675</v>
      </c>
      <c r="C762" s="47">
        <f t="shared" si="32"/>
        <v>2779373.1999999997</v>
      </c>
      <c r="D762" s="41">
        <v>2779373.1999999997</v>
      </c>
      <c r="E762" s="41"/>
      <c r="F762" s="41"/>
      <c r="G762" s="41"/>
      <c r="H762" s="260"/>
      <c r="I762" s="41"/>
      <c r="J762" s="41"/>
      <c r="K762" s="41"/>
      <c r="L762" s="41"/>
      <c r="M762" s="41"/>
      <c r="N762" s="41"/>
      <c r="O762" s="41"/>
      <c r="P762" s="407"/>
      <c r="Q762" s="408"/>
    </row>
    <row r="763" spans="1:17" ht="25.5" x14ac:dyDescent="0.2">
      <c r="A763" s="251">
        <v>155</v>
      </c>
      <c r="B763" s="262" t="s">
        <v>1118</v>
      </c>
      <c r="C763" s="47">
        <f t="shared" si="32"/>
        <v>2264723.6</v>
      </c>
      <c r="D763" s="41">
        <v>2264723.6</v>
      </c>
      <c r="E763" s="41"/>
      <c r="F763" s="41"/>
      <c r="G763" s="41"/>
      <c r="H763" s="260"/>
      <c r="I763" s="41"/>
      <c r="J763" s="41"/>
      <c r="K763" s="41"/>
      <c r="L763" s="41"/>
      <c r="M763" s="41"/>
      <c r="N763" s="41"/>
      <c r="O763" s="41"/>
      <c r="P763" s="407"/>
      <c r="Q763" s="408"/>
    </row>
    <row r="764" spans="1:17" ht="25.5" x14ac:dyDescent="0.2">
      <c r="A764" s="251">
        <v>156</v>
      </c>
      <c r="B764" s="262" t="s">
        <v>830</v>
      </c>
      <c r="C764" s="47">
        <f t="shared" si="32"/>
        <v>8159166</v>
      </c>
      <c r="D764" s="41">
        <v>8159166</v>
      </c>
      <c r="E764" s="41"/>
      <c r="F764" s="41"/>
      <c r="G764" s="41"/>
      <c r="H764" s="260"/>
      <c r="I764" s="41"/>
      <c r="J764" s="41"/>
      <c r="K764" s="41"/>
      <c r="L764" s="41"/>
      <c r="M764" s="41"/>
      <c r="N764" s="41"/>
      <c r="O764" s="41"/>
      <c r="P764" s="407"/>
      <c r="Q764" s="408"/>
    </row>
    <row r="765" spans="1:17" ht="25.5" x14ac:dyDescent="0.2">
      <c r="A765" s="251">
        <v>157</v>
      </c>
      <c r="B765" s="262" t="s">
        <v>831</v>
      </c>
      <c r="C765" s="47">
        <f t="shared" si="32"/>
        <v>24289462</v>
      </c>
      <c r="D765" s="41">
        <v>12860362</v>
      </c>
      <c r="E765" s="41"/>
      <c r="F765" s="41">
        <v>1053</v>
      </c>
      <c r="G765" s="41">
        <v>4949100</v>
      </c>
      <c r="H765" s="260">
        <v>3</v>
      </c>
      <c r="I765" s="47">
        <v>6480000</v>
      </c>
      <c r="J765" s="41"/>
      <c r="K765" s="41"/>
      <c r="L765" s="41"/>
      <c r="M765" s="41"/>
      <c r="N765" s="41"/>
      <c r="O765" s="41"/>
      <c r="P765" s="407"/>
      <c r="Q765" s="408"/>
    </row>
    <row r="766" spans="1:17" ht="25.5" x14ac:dyDescent="0.2">
      <c r="A766" s="251">
        <v>158</v>
      </c>
      <c r="B766" s="262" t="s">
        <v>832</v>
      </c>
      <c r="C766" s="47">
        <f t="shared" si="32"/>
        <v>3929764.0000000005</v>
      </c>
      <c r="D766" s="41">
        <v>3929764.0000000005</v>
      </c>
      <c r="E766" s="41"/>
      <c r="F766" s="41"/>
      <c r="G766" s="41"/>
      <c r="H766" s="260"/>
      <c r="I766" s="47"/>
      <c r="J766" s="41"/>
      <c r="K766" s="41"/>
      <c r="L766" s="41"/>
      <c r="M766" s="41"/>
      <c r="N766" s="41"/>
      <c r="O766" s="41"/>
      <c r="P766" s="407"/>
      <c r="Q766" s="408"/>
    </row>
    <row r="767" spans="1:17" ht="38.25" x14ac:dyDescent="0.2">
      <c r="A767" s="251">
        <v>159</v>
      </c>
      <c r="B767" s="262" t="s">
        <v>833</v>
      </c>
      <c r="C767" s="47">
        <f t="shared" si="32"/>
        <v>20679680</v>
      </c>
      <c r="D767" s="41">
        <v>20679680</v>
      </c>
      <c r="E767" s="41"/>
      <c r="F767" s="41"/>
      <c r="G767" s="41"/>
      <c r="H767" s="260"/>
      <c r="I767" s="41"/>
      <c r="J767" s="41"/>
      <c r="K767" s="41"/>
      <c r="L767" s="41"/>
      <c r="M767" s="41"/>
      <c r="N767" s="41"/>
      <c r="O767" s="41"/>
      <c r="P767" s="407"/>
      <c r="Q767" s="408"/>
    </row>
    <row r="768" spans="1:17" ht="25.5" x14ac:dyDescent="0.2">
      <c r="A768" s="251">
        <v>160</v>
      </c>
      <c r="B768" s="262" t="s">
        <v>840</v>
      </c>
      <c r="C768" s="47">
        <f t="shared" si="32"/>
        <v>19343559</v>
      </c>
      <c r="D768" s="41">
        <v>13440816</v>
      </c>
      <c r="E768" s="41"/>
      <c r="F768" s="41">
        <v>1393.8</v>
      </c>
      <c r="G768" s="41">
        <v>5902743</v>
      </c>
      <c r="H768" s="260"/>
      <c r="I768" s="41"/>
      <c r="J768" s="41"/>
      <c r="K768" s="41"/>
      <c r="L768" s="41"/>
      <c r="M768" s="41"/>
      <c r="N768" s="41"/>
      <c r="O768" s="41"/>
      <c r="P768" s="407"/>
      <c r="Q768" s="408"/>
    </row>
    <row r="769" spans="1:17" ht="25.5" x14ac:dyDescent="0.2">
      <c r="A769" s="251">
        <v>161</v>
      </c>
      <c r="B769" s="262" t="s">
        <v>1119</v>
      </c>
      <c r="C769" s="47">
        <f t="shared" si="32"/>
        <v>5598906</v>
      </c>
      <c r="D769" s="41">
        <v>2213834</v>
      </c>
      <c r="E769" s="41"/>
      <c r="F769" s="41">
        <v>608</v>
      </c>
      <c r="G769" s="41">
        <v>2857600</v>
      </c>
      <c r="H769" s="260"/>
      <c r="I769" s="41"/>
      <c r="J769" s="41">
        <v>399.6</v>
      </c>
      <c r="K769" s="41">
        <v>527472</v>
      </c>
      <c r="L769" s="41"/>
      <c r="M769" s="41"/>
      <c r="N769" s="41"/>
      <c r="O769" s="41"/>
      <c r="P769" s="407"/>
      <c r="Q769" s="408"/>
    </row>
    <row r="770" spans="1:17" ht="25.5" x14ac:dyDescent="0.2">
      <c r="A770" s="251">
        <v>162</v>
      </c>
      <c r="B770" s="262" t="s">
        <v>1120</v>
      </c>
      <c r="C770" s="47">
        <f t="shared" si="32"/>
        <v>1413972</v>
      </c>
      <c r="D770" s="41">
        <v>1413972</v>
      </c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07"/>
      <c r="Q770" s="408"/>
    </row>
    <row r="771" spans="1:17" ht="25.5" x14ac:dyDescent="0.2">
      <c r="A771" s="251">
        <v>163</v>
      </c>
      <c r="B771" s="262" t="s">
        <v>1121</v>
      </c>
      <c r="C771" s="47">
        <f t="shared" si="32"/>
        <v>15330898.199999999</v>
      </c>
      <c r="D771" s="41">
        <v>15330898.199999999</v>
      </c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07"/>
      <c r="Q771" s="408"/>
    </row>
    <row r="772" spans="1:17" ht="38.25" x14ac:dyDescent="0.2">
      <c r="A772" s="251">
        <v>164</v>
      </c>
      <c r="B772" s="262" t="s">
        <v>216</v>
      </c>
      <c r="C772" s="47">
        <f t="shared" si="32"/>
        <v>1869329</v>
      </c>
      <c r="D772" s="41"/>
      <c r="E772" s="41"/>
      <c r="F772" s="41">
        <v>441.4</v>
      </c>
      <c r="G772" s="41">
        <v>1869329</v>
      </c>
      <c r="H772" s="41"/>
      <c r="I772" s="41"/>
      <c r="J772" s="41"/>
      <c r="K772" s="41"/>
      <c r="L772" s="41"/>
      <c r="M772" s="41"/>
      <c r="N772" s="41"/>
      <c r="O772" s="41"/>
      <c r="P772" s="407"/>
      <c r="Q772" s="408"/>
    </row>
    <row r="773" spans="1:17" ht="38.25" x14ac:dyDescent="0.2">
      <c r="A773" s="251">
        <v>165</v>
      </c>
      <c r="B773" s="262" t="s">
        <v>780</v>
      </c>
      <c r="C773" s="47">
        <f t="shared" si="32"/>
        <v>7473000</v>
      </c>
      <c r="D773" s="41"/>
      <c r="E773" s="41"/>
      <c r="F773" s="41">
        <v>1590</v>
      </c>
      <c r="G773" s="41">
        <v>7473000</v>
      </c>
      <c r="H773" s="41"/>
      <c r="I773" s="41"/>
      <c r="J773" s="41"/>
      <c r="K773" s="41"/>
      <c r="L773" s="41"/>
      <c r="M773" s="41"/>
      <c r="N773" s="41"/>
      <c r="O773" s="41"/>
      <c r="P773" s="407"/>
      <c r="Q773" s="408"/>
    </row>
    <row r="774" spans="1:17" ht="38.25" x14ac:dyDescent="0.2">
      <c r="A774" s="251">
        <v>166</v>
      </c>
      <c r="B774" s="262" t="s">
        <v>841</v>
      </c>
      <c r="C774" s="47">
        <f t="shared" si="32"/>
        <v>12973005</v>
      </c>
      <c r="D774" s="41">
        <v>12973005</v>
      </c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07"/>
      <c r="Q774" s="408"/>
    </row>
    <row r="775" spans="1:17" ht="53.25" customHeight="1" x14ac:dyDescent="0.2">
      <c r="A775" s="251">
        <v>167</v>
      </c>
      <c r="B775" s="262" t="s">
        <v>842</v>
      </c>
      <c r="C775" s="47">
        <f t="shared" si="32"/>
        <v>6759483.5</v>
      </c>
      <c r="D775" s="41"/>
      <c r="E775" s="41"/>
      <c r="F775" s="41">
        <v>1596.1</v>
      </c>
      <c r="G775" s="41">
        <v>6759483.5</v>
      </c>
      <c r="H775" s="41"/>
      <c r="I775" s="41"/>
      <c r="J775" s="41"/>
      <c r="K775" s="41"/>
      <c r="L775" s="41"/>
      <c r="M775" s="41"/>
      <c r="N775" s="41"/>
      <c r="O775" s="41"/>
      <c r="P775" s="407"/>
      <c r="Q775" s="408"/>
    </row>
    <row r="776" spans="1:17" ht="52.5" customHeight="1" x14ac:dyDescent="0.2">
      <c r="A776" s="251">
        <v>168</v>
      </c>
      <c r="B776" s="262" t="s">
        <v>849</v>
      </c>
      <c r="C776" s="47">
        <f t="shared" si="32"/>
        <v>5410636</v>
      </c>
      <c r="D776" s="41"/>
      <c r="E776" s="41"/>
      <c r="F776" s="41">
        <v>1277.5999999999999</v>
      </c>
      <c r="G776" s="41">
        <v>5410636</v>
      </c>
      <c r="H776" s="41"/>
      <c r="I776" s="41"/>
      <c r="J776" s="41"/>
      <c r="K776" s="41"/>
      <c r="L776" s="41"/>
      <c r="M776" s="41"/>
      <c r="N776" s="41"/>
      <c r="O776" s="41"/>
      <c r="P776" s="407"/>
      <c r="Q776" s="408"/>
    </row>
    <row r="777" spans="1:17" ht="25.5" x14ac:dyDescent="0.2">
      <c r="A777" s="251">
        <v>169</v>
      </c>
      <c r="B777" s="262" t="s">
        <v>1124</v>
      </c>
      <c r="C777" s="47">
        <f t="shared" si="32"/>
        <v>1086623.5</v>
      </c>
      <c r="D777" s="41">
        <v>1086623.5</v>
      </c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07"/>
      <c r="Q777" s="408"/>
    </row>
    <row r="778" spans="1:17" ht="40.5" customHeight="1" x14ac:dyDescent="0.2">
      <c r="A778" s="251">
        <v>170</v>
      </c>
      <c r="B778" s="262" t="s">
        <v>834</v>
      </c>
      <c r="C778" s="47">
        <f t="shared" si="32"/>
        <v>28320411</v>
      </c>
      <c r="D778" s="41">
        <v>28320411</v>
      </c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07"/>
      <c r="Q778" s="408"/>
    </row>
    <row r="779" spans="1:17" ht="25.5" x14ac:dyDescent="0.2">
      <c r="A779" s="251">
        <v>171</v>
      </c>
      <c r="B779" s="262" t="s">
        <v>688</v>
      </c>
      <c r="C779" s="47">
        <f t="shared" si="32"/>
        <v>9238368</v>
      </c>
      <c r="D779" s="41">
        <v>7116318</v>
      </c>
      <c r="E779" s="41"/>
      <c r="F779" s="41">
        <v>451.5</v>
      </c>
      <c r="G779" s="41">
        <v>2122050</v>
      </c>
      <c r="H779" s="41"/>
      <c r="I779" s="41"/>
      <c r="J779" s="41"/>
      <c r="K779" s="41"/>
      <c r="L779" s="41"/>
      <c r="M779" s="41"/>
      <c r="N779" s="41"/>
      <c r="O779" s="41"/>
      <c r="P779" s="407"/>
      <c r="Q779" s="408"/>
    </row>
    <row r="780" spans="1:17" ht="25.5" x14ac:dyDescent="0.2">
      <c r="A780" s="251">
        <v>172</v>
      </c>
      <c r="B780" s="262" t="s">
        <v>485</v>
      </c>
      <c r="C780" s="47">
        <f t="shared" si="32"/>
        <v>4577196.5999999996</v>
      </c>
      <c r="D780" s="41">
        <v>4577196.5999999996</v>
      </c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07"/>
      <c r="Q780" s="408"/>
    </row>
    <row r="781" spans="1:17" ht="25.5" x14ac:dyDescent="0.2">
      <c r="A781" s="251">
        <v>173</v>
      </c>
      <c r="B781" s="262" t="s">
        <v>1126</v>
      </c>
      <c r="C781" s="47">
        <f t="shared" si="32"/>
        <v>2387246</v>
      </c>
      <c r="D781" s="41">
        <v>2387246</v>
      </c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07"/>
      <c r="Q781" s="408"/>
    </row>
    <row r="782" spans="1:17" ht="25.5" x14ac:dyDescent="0.2">
      <c r="A782" s="251">
        <v>174</v>
      </c>
      <c r="B782" s="262" t="s">
        <v>1127</v>
      </c>
      <c r="C782" s="47">
        <f t="shared" si="32"/>
        <v>2357034</v>
      </c>
      <c r="D782" s="41">
        <v>2357034</v>
      </c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07"/>
      <c r="Q782" s="408"/>
    </row>
    <row r="783" spans="1:17" ht="25.5" x14ac:dyDescent="0.2">
      <c r="A783" s="251">
        <v>175</v>
      </c>
      <c r="B783" s="262" t="s">
        <v>835</v>
      </c>
      <c r="C783" s="47">
        <f t="shared" si="32"/>
        <v>16323884</v>
      </c>
      <c r="D783" s="41">
        <v>12432284</v>
      </c>
      <c r="E783" s="41"/>
      <c r="F783" s="41">
        <v>828</v>
      </c>
      <c r="G783" s="41">
        <v>3891600</v>
      </c>
      <c r="H783" s="41"/>
      <c r="I783" s="41"/>
      <c r="J783" s="41"/>
      <c r="K783" s="41"/>
      <c r="L783" s="41"/>
      <c r="M783" s="41"/>
      <c r="N783" s="41"/>
      <c r="O783" s="41"/>
      <c r="P783" s="407"/>
      <c r="Q783" s="408"/>
    </row>
    <row r="784" spans="1:17" ht="25.5" x14ac:dyDescent="0.2">
      <c r="A784" s="251">
        <v>176</v>
      </c>
      <c r="B784" s="262" t="s">
        <v>1128</v>
      </c>
      <c r="C784" s="47">
        <f t="shared" si="32"/>
        <v>9651725</v>
      </c>
      <c r="D784" s="41">
        <v>9651725</v>
      </c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07"/>
      <c r="Q784" s="408"/>
    </row>
    <row r="785" spans="1:17" ht="38.25" x14ac:dyDescent="0.2">
      <c r="A785" s="251">
        <v>177</v>
      </c>
      <c r="B785" s="262" t="s">
        <v>380</v>
      </c>
      <c r="C785" s="47">
        <f t="shared" si="32"/>
        <v>6192354.7000000002</v>
      </c>
      <c r="D785" s="41"/>
      <c r="E785" s="41"/>
      <c r="F785" s="41">
        <v>1136</v>
      </c>
      <c r="G785" s="41">
        <v>5339200</v>
      </c>
      <c r="H785" s="41"/>
      <c r="I785" s="41"/>
      <c r="J785" s="41">
        <v>825.9</v>
      </c>
      <c r="K785" s="41">
        <v>853154.7</v>
      </c>
      <c r="L785" s="41"/>
      <c r="M785" s="41"/>
      <c r="N785" s="41"/>
      <c r="O785" s="41"/>
      <c r="P785" s="407"/>
      <c r="Q785" s="408"/>
    </row>
    <row r="786" spans="1:17" ht="25.5" x14ac:dyDescent="0.2">
      <c r="A786" s="251">
        <v>178</v>
      </c>
      <c r="B786" s="262" t="s">
        <v>1129</v>
      </c>
      <c r="C786" s="47">
        <f t="shared" si="32"/>
        <v>9358851</v>
      </c>
      <c r="D786" s="41">
        <v>9358851</v>
      </c>
      <c r="E786" s="41"/>
      <c r="F786" s="41"/>
      <c r="G786" s="41"/>
      <c r="H786" s="260"/>
      <c r="I786" s="47"/>
      <c r="J786" s="41"/>
      <c r="K786" s="41"/>
      <c r="L786" s="41"/>
      <c r="M786" s="41"/>
      <c r="N786" s="41"/>
      <c r="O786" s="41"/>
      <c r="P786" s="407"/>
      <c r="Q786" s="408"/>
    </row>
    <row r="787" spans="1:17" ht="25.5" x14ac:dyDescent="0.2">
      <c r="A787" s="251">
        <v>179</v>
      </c>
      <c r="B787" s="262" t="s">
        <v>1130</v>
      </c>
      <c r="C787" s="47">
        <f t="shared" si="32"/>
        <v>9340518</v>
      </c>
      <c r="D787" s="41">
        <v>9340518</v>
      </c>
      <c r="E787" s="41"/>
      <c r="F787" s="41"/>
      <c r="G787" s="41"/>
      <c r="H787" s="260"/>
      <c r="I787" s="47"/>
      <c r="J787" s="41"/>
      <c r="K787" s="41"/>
      <c r="L787" s="41"/>
      <c r="M787" s="41"/>
      <c r="N787" s="41"/>
      <c r="O787" s="41"/>
      <c r="P787" s="407"/>
      <c r="Q787" s="408"/>
    </row>
    <row r="788" spans="1:17" ht="25.5" x14ac:dyDescent="0.2">
      <c r="A788" s="251">
        <v>180</v>
      </c>
      <c r="B788" s="262" t="s">
        <v>836</v>
      </c>
      <c r="C788" s="47">
        <f t="shared" si="32"/>
        <v>8239570</v>
      </c>
      <c r="D788" s="41"/>
      <c r="E788" s="41"/>
      <c r="F788" s="41">
        <v>1753.1</v>
      </c>
      <c r="G788" s="41">
        <v>8239570</v>
      </c>
      <c r="H788" s="260"/>
      <c r="I788" s="41"/>
      <c r="J788" s="41"/>
      <c r="K788" s="41"/>
      <c r="L788" s="41"/>
      <c r="M788" s="41"/>
      <c r="N788" s="41"/>
      <c r="O788" s="41"/>
      <c r="P788" s="407"/>
      <c r="Q788" s="408"/>
    </row>
    <row r="789" spans="1:17" ht="25.5" x14ac:dyDescent="0.2">
      <c r="A789" s="251">
        <v>181</v>
      </c>
      <c r="B789" s="262" t="s">
        <v>837</v>
      </c>
      <c r="C789" s="47">
        <f t="shared" si="32"/>
        <v>8640000</v>
      </c>
      <c r="D789" s="41"/>
      <c r="E789" s="41"/>
      <c r="F789" s="41"/>
      <c r="G789" s="41"/>
      <c r="H789" s="260">
        <v>4</v>
      </c>
      <c r="I789" s="41">
        <v>8640000</v>
      </c>
      <c r="J789" s="41"/>
      <c r="K789" s="41"/>
      <c r="L789" s="41"/>
      <c r="M789" s="41"/>
      <c r="N789" s="41"/>
      <c r="O789" s="41"/>
      <c r="P789" s="407"/>
      <c r="Q789" s="408"/>
    </row>
    <row r="790" spans="1:17" ht="25.5" x14ac:dyDescent="0.2">
      <c r="A790" s="251">
        <v>182</v>
      </c>
      <c r="B790" s="262" t="s">
        <v>1131</v>
      </c>
      <c r="C790" s="47">
        <f t="shared" si="32"/>
        <v>25848738</v>
      </c>
      <c r="D790" s="41">
        <v>17208738</v>
      </c>
      <c r="E790" s="41"/>
      <c r="F790" s="41"/>
      <c r="G790" s="41"/>
      <c r="H790" s="260">
        <v>4</v>
      </c>
      <c r="I790" s="41">
        <v>8640000</v>
      </c>
      <c r="J790" s="41"/>
      <c r="K790" s="41"/>
      <c r="L790" s="41"/>
      <c r="M790" s="41"/>
      <c r="N790" s="41"/>
      <c r="O790" s="41"/>
      <c r="P790" s="407"/>
      <c r="Q790" s="408"/>
    </row>
    <row r="791" spans="1:17" ht="25.5" x14ac:dyDescent="0.2">
      <c r="A791" s="251">
        <v>183</v>
      </c>
      <c r="B791" s="262" t="s">
        <v>472</v>
      </c>
      <c r="C791" s="47">
        <f t="shared" si="32"/>
        <v>3593980</v>
      </c>
      <c r="D791" s="47">
        <v>3593980</v>
      </c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07"/>
      <c r="Q791" s="408"/>
    </row>
    <row r="792" spans="1:17" ht="25.5" x14ac:dyDescent="0.2">
      <c r="A792" s="251">
        <v>184</v>
      </c>
      <c r="B792" s="262" t="s">
        <v>838</v>
      </c>
      <c r="C792" s="47">
        <f t="shared" si="32"/>
        <v>26539096</v>
      </c>
      <c r="D792" s="41">
        <v>12494096</v>
      </c>
      <c r="E792" s="41"/>
      <c r="F792" s="41">
        <v>1150</v>
      </c>
      <c r="G792" s="41">
        <v>5405000</v>
      </c>
      <c r="H792" s="260">
        <v>4</v>
      </c>
      <c r="I792" s="41">
        <v>8640000</v>
      </c>
      <c r="J792" s="41"/>
      <c r="K792" s="41"/>
      <c r="L792" s="41"/>
      <c r="M792" s="41"/>
      <c r="N792" s="41"/>
      <c r="O792" s="41"/>
      <c r="P792" s="407"/>
      <c r="Q792" s="408"/>
    </row>
    <row r="793" spans="1:17" ht="25.5" x14ac:dyDescent="0.2">
      <c r="A793" s="251">
        <v>185</v>
      </c>
      <c r="B793" s="262" t="s">
        <v>488</v>
      </c>
      <c r="C793" s="47">
        <f t="shared" si="32"/>
        <v>2152627.6</v>
      </c>
      <c r="D793" s="41">
        <v>2152627.6</v>
      </c>
      <c r="E793" s="41"/>
      <c r="F793" s="41"/>
      <c r="G793" s="41"/>
      <c r="H793" s="260"/>
      <c r="I793" s="41"/>
      <c r="J793" s="41"/>
      <c r="K793" s="41"/>
      <c r="L793" s="41"/>
      <c r="M793" s="41"/>
      <c r="N793" s="41"/>
      <c r="O793" s="41"/>
      <c r="P793" s="407"/>
      <c r="Q793" s="408"/>
    </row>
    <row r="794" spans="1:17" ht="25.5" x14ac:dyDescent="0.2">
      <c r="A794" s="251">
        <v>186</v>
      </c>
      <c r="B794" s="262" t="s">
        <v>839</v>
      </c>
      <c r="C794" s="47">
        <f t="shared" si="32"/>
        <v>12960000</v>
      </c>
      <c r="D794" s="41"/>
      <c r="E794" s="41"/>
      <c r="F794" s="41"/>
      <c r="G794" s="41"/>
      <c r="H794" s="260">
        <v>6</v>
      </c>
      <c r="I794" s="41">
        <v>12960000</v>
      </c>
      <c r="J794" s="41"/>
      <c r="K794" s="41"/>
      <c r="L794" s="41"/>
      <c r="M794" s="41"/>
      <c r="N794" s="41"/>
      <c r="O794" s="41"/>
      <c r="P794" s="407"/>
      <c r="Q794" s="408"/>
    </row>
    <row r="795" spans="1:17" ht="25.5" x14ac:dyDescent="0.2">
      <c r="A795" s="251">
        <v>187</v>
      </c>
      <c r="B795" s="262" t="s">
        <v>734</v>
      </c>
      <c r="C795" s="47">
        <f t="shared" si="32"/>
        <v>12960000</v>
      </c>
      <c r="D795" s="41"/>
      <c r="E795" s="41"/>
      <c r="F795" s="41"/>
      <c r="G795" s="41"/>
      <c r="H795" s="260">
        <v>6</v>
      </c>
      <c r="I795" s="41">
        <v>12960000</v>
      </c>
      <c r="J795" s="41"/>
      <c r="K795" s="41"/>
      <c r="L795" s="41"/>
      <c r="M795" s="41"/>
      <c r="N795" s="41"/>
      <c r="O795" s="41"/>
      <c r="P795" s="407"/>
      <c r="Q795" s="408"/>
    </row>
    <row r="796" spans="1:17" ht="25.5" x14ac:dyDescent="0.2">
      <c r="A796" s="251">
        <v>188</v>
      </c>
      <c r="B796" s="262" t="s">
        <v>1132</v>
      </c>
      <c r="C796" s="47">
        <f t="shared" si="32"/>
        <v>11808115</v>
      </c>
      <c r="D796" s="41">
        <v>8166015</v>
      </c>
      <c r="E796" s="41"/>
      <c r="F796" s="41">
        <v>860</v>
      </c>
      <c r="G796" s="41">
        <v>3642100</v>
      </c>
      <c r="H796" s="41"/>
      <c r="I796" s="41"/>
      <c r="J796" s="41"/>
      <c r="K796" s="41"/>
      <c r="L796" s="41"/>
      <c r="M796" s="41"/>
      <c r="N796" s="41"/>
      <c r="O796" s="41"/>
      <c r="P796" s="407"/>
      <c r="Q796" s="408"/>
    </row>
    <row r="797" spans="1:17" ht="25.5" x14ac:dyDescent="0.2">
      <c r="A797" s="251">
        <v>189</v>
      </c>
      <c r="B797" s="262" t="s">
        <v>1133</v>
      </c>
      <c r="C797" s="47">
        <f t="shared" si="32"/>
        <v>7707700</v>
      </c>
      <c r="D797" s="41"/>
      <c r="E797" s="41"/>
      <c r="F797" s="41">
        <v>1820</v>
      </c>
      <c r="G797" s="41">
        <v>7707700</v>
      </c>
      <c r="H797" s="260"/>
      <c r="I797" s="41"/>
      <c r="J797" s="41"/>
      <c r="K797" s="41"/>
      <c r="L797" s="41"/>
      <c r="M797" s="41"/>
      <c r="N797" s="41"/>
      <c r="O797" s="41"/>
      <c r="P797" s="407"/>
      <c r="Q797" s="408"/>
    </row>
    <row r="798" spans="1:17" x14ac:dyDescent="0.2">
      <c r="A798" s="87"/>
      <c r="B798" s="56" t="s">
        <v>493</v>
      </c>
      <c r="C798" s="43">
        <f>SUM(C740:C797)</f>
        <v>708440662.10000002</v>
      </c>
      <c r="D798" s="43">
        <f>SUM(D740:D797)</f>
        <v>504313926.90000004</v>
      </c>
      <c r="E798" s="43"/>
      <c r="F798" s="43">
        <f t="shared" ref="F798:K798" si="33">SUM(F740:F797)</f>
        <v>25721.699999999997</v>
      </c>
      <c r="G798" s="43">
        <f t="shared" si="33"/>
        <v>116346108.5</v>
      </c>
      <c r="H798" s="98">
        <f t="shared" si="33"/>
        <v>40</v>
      </c>
      <c r="I798" s="43">
        <f t="shared" si="33"/>
        <v>86400000</v>
      </c>
      <c r="J798" s="43">
        <f t="shared" si="33"/>
        <v>1225.5</v>
      </c>
      <c r="K798" s="43">
        <f t="shared" si="33"/>
        <v>1380626.7</v>
      </c>
      <c r="L798" s="43"/>
      <c r="M798" s="43"/>
      <c r="N798" s="43"/>
      <c r="O798" s="43"/>
      <c r="P798" s="411"/>
      <c r="Q798" s="412"/>
    </row>
    <row r="799" spans="1:17" x14ac:dyDescent="0.2">
      <c r="A799" s="87"/>
      <c r="B799" s="55"/>
      <c r="C799" s="42"/>
      <c r="D799" s="42"/>
      <c r="E799" s="54"/>
      <c r="F799" s="42"/>
      <c r="G799" s="42"/>
      <c r="H799" s="45"/>
      <c r="I799" s="42"/>
      <c r="J799" s="42"/>
      <c r="K799" s="42"/>
      <c r="L799" s="42"/>
      <c r="M799" s="42"/>
      <c r="N799" s="42"/>
      <c r="O799" s="42"/>
      <c r="P799" s="380"/>
      <c r="Q799" s="381"/>
    </row>
    <row r="800" spans="1:17" ht="25.5" x14ac:dyDescent="0.2">
      <c r="A800" s="87"/>
      <c r="B800" s="56" t="s">
        <v>428</v>
      </c>
      <c r="C800" s="44">
        <f t="shared" ref="C800:M800" si="34">C560+C563+C567+C572+C576+C579+C583+C588+C592+C597+C600+C605+C608+C611+C633+C652+C655+C658+C665+C668+C671+C680+C697+C727+C738+C798</f>
        <v>1181381776.1700001</v>
      </c>
      <c r="D800" s="44">
        <f t="shared" si="34"/>
        <v>840159190.47000003</v>
      </c>
      <c r="E800" s="44">
        <f t="shared" si="34"/>
        <v>3517150</v>
      </c>
      <c r="F800" s="44">
        <f t="shared" si="34"/>
        <v>70412.079999999987</v>
      </c>
      <c r="G800" s="44">
        <f t="shared" si="34"/>
        <v>240002299.5</v>
      </c>
      <c r="H800" s="46">
        <f t="shared" si="34"/>
        <v>43</v>
      </c>
      <c r="I800" s="44">
        <f t="shared" si="34"/>
        <v>92880000</v>
      </c>
      <c r="J800" s="44">
        <f t="shared" si="34"/>
        <v>3066.5</v>
      </c>
      <c r="K800" s="44">
        <f t="shared" si="34"/>
        <v>3810746.7</v>
      </c>
      <c r="L800" s="44">
        <f t="shared" si="34"/>
        <v>1478.67</v>
      </c>
      <c r="M800" s="44">
        <f t="shared" si="34"/>
        <v>1012389.5</v>
      </c>
      <c r="N800" s="44"/>
      <c r="O800" s="44"/>
      <c r="P800" s="409"/>
      <c r="Q800" s="410"/>
    </row>
    <row r="801" spans="1:17" x14ac:dyDescent="0.2">
      <c r="A801" s="87"/>
      <c r="B801" s="56"/>
      <c r="C801" s="44"/>
      <c r="D801" s="44"/>
      <c r="E801" s="44"/>
      <c r="F801" s="44"/>
      <c r="G801" s="44"/>
      <c r="H801" s="46"/>
      <c r="I801" s="44"/>
      <c r="J801" s="44"/>
      <c r="K801" s="44"/>
      <c r="L801" s="44"/>
      <c r="M801" s="44"/>
      <c r="N801" s="44"/>
      <c r="O801" s="44"/>
      <c r="P801" s="409"/>
      <c r="Q801" s="410"/>
    </row>
    <row r="802" spans="1:17" ht="25.5" x14ac:dyDescent="0.2">
      <c r="A802" s="87"/>
      <c r="B802" s="56" t="s">
        <v>567</v>
      </c>
      <c r="C802" s="44">
        <f t="shared" ref="C802:O802" si="35">C296+C556+C800</f>
        <v>3595448989.3699999</v>
      </c>
      <c r="D802" s="44">
        <f t="shared" si="35"/>
        <v>2400033860.9700003</v>
      </c>
      <c r="E802" s="44">
        <f t="shared" si="35"/>
        <v>8992860</v>
      </c>
      <c r="F802" s="44">
        <f t="shared" si="35"/>
        <v>229078.61</v>
      </c>
      <c r="G802" s="44">
        <f t="shared" si="35"/>
        <v>758449965.79999995</v>
      </c>
      <c r="H802" s="46">
        <f t="shared" si="35"/>
        <v>175</v>
      </c>
      <c r="I802" s="44">
        <f t="shared" si="35"/>
        <v>384060000</v>
      </c>
      <c r="J802" s="44">
        <f t="shared" si="35"/>
        <v>6501.24</v>
      </c>
      <c r="K802" s="44">
        <f t="shared" si="35"/>
        <v>8803699.5</v>
      </c>
      <c r="L802" s="44">
        <f t="shared" si="35"/>
        <v>4390.47</v>
      </c>
      <c r="M802" s="44">
        <f t="shared" si="35"/>
        <v>4909967.0999999996</v>
      </c>
      <c r="N802" s="44">
        <f t="shared" si="35"/>
        <v>3093.1</v>
      </c>
      <c r="O802" s="44">
        <f t="shared" si="35"/>
        <v>30198636</v>
      </c>
      <c r="P802" s="409"/>
      <c r="Q802" s="410"/>
    </row>
    <row r="803" spans="1:17" x14ac:dyDescent="0.2">
      <c r="B803" s="64"/>
      <c r="C803" s="65"/>
      <c r="D803" s="65"/>
      <c r="E803" s="65"/>
      <c r="F803" s="65"/>
      <c r="G803" s="65"/>
      <c r="H803" s="66"/>
      <c r="I803" s="65"/>
      <c r="J803" s="65"/>
      <c r="K803" s="65"/>
      <c r="L803" s="65"/>
      <c r="M803" s="65"/>
      <c r="N803" s="65"/>
      <c r="O803" s="65"/>
      <c r="P803" s="65"/>
      <c r="Q803" s="65"/>
    </row>
    <row r="804" spans="1:17" ht="28.5" customHeight="1" x14ac:dyDescent="0.2">
      <c r="A804" s="385" t="s">
        <v>589</v>
      </c>
      <c r="B804" s="385"/>
      <c r="C804" s="385"/>
      <c r="D804" s="385"/>
      <c r="E804" s="385"/>
      <c r="F804" s="385"/>
      <c r="G804" s="385"/>
      <c r="H804" s="385"/>
      <c r="I804" s="385"/>
      <c r="J804" s="385"/>
      <c r="K804" s="385"/>
      <c r="L804" s="385"/>
      <c r="M804" s="385"/>
      <c r="N804" s="385"/>
      <c r="O804" s="385"/>
      <c r="P804" s="385"/>
      <c r="Q804" s="385"/>
    </row>
    <row r="806" spans="1:17" x14ac:dyDescent="0.2">
      <c r="F806" s="149"/>
      <c r="J806" s="149"/>
    </row>
    <row r="807" spans="1:17" x14ac:dyDescent="0.2">
      <c r="E807" s="149"/>
      <c r="F807" s="149"/>
      <c r="G807" s="65"/>
      <c r="H807" s="65"/>
    </row>
    <row r="808" spans="1:17" x14ac:dyDescent="0.2">
      <c r="C808" s="149"/>
      <c r="E808" s="149"/>
      <c r="F808" s="149"/>
      <c r="G808" s="65"/>
      <c r="H808" s="65"/>
      <c r="I808" s="149"/>
      <c r="J808" s="149"/>
    </row>
    <row r="809" spans="1:17" x14ac:dyDescent="0.2">
      <c r="C809" s="314"/>
      <c r="D809" s="149"/>
      <c r="E809" s="149"/>
      <c r="F809" s="149"/>
      <c r="G809" s="149"/>
      <c r="H809" s="149"/>
      <c r="J809" s="149"/>
      <c r="K809" s="149"/>
    </row>
    <row r="810" spans="1:17" x14ac:dyDescent="0.2">
      <c r="E810" s="149"/>
      <c r="J810" s="149"/>
    </row>
    <row r="811" spans="1:17" x14ac:dyDescent="0.2">
      <c r="C811" s="149"/>
      <c r="D811" s="149"/>
      <c r="E811" s="149"/>
      <c r="F811" s="149"/>
    </row>
    <row r="812" spans="1:17" x14ac:dyDescent="0.2">
      <c r="F812" s="149"/>
      <c r="G812" s="149"/>
      <c r="H812" s="149"/>
      <c r="I812" s="149"/>
      <c r="K812" s="149"/>
    </row>
    <row r="813" spans="1:17" x14ac:dyDescent="0.2">
      <c r="D813" s="314"/>
      <c r="F813" s="149"/>
    </row>
    <row r="814" spans="1:17" x14ac:dyDescent="0.2">
      <c r="I814" s="149"/>
    </row>
  </sheetData>
  <mergeCells count="747">
    <mergeCell ref="M3:Q11"/>
    <mergeCell ref="P281:Q281"/>
    <mergeCell ref="P282:Q282"/>
    <mergeCell ref="P291:Q291"/>
    <mergeCell ref="P292:Q292"/>
    <mergeCell ref="P279:Q279"/>
    <mergeCell ref="P280:Q280"/>
    <mergeCell ref="P287:Q287"/>
    <mergeCell ref="P288:Q288"/>
    <mergeCell ref="P289:Q289"/>
    <mergeCell ref="P290:Q290"/>
    <mergeCell ref="P275:Q275"/>
    <mergeCell ref="P276:Q276"/>
    <mergeCell ref="P265:Q265"/>
    <mergeCell ref="P266:Q266"/>
    <mergeCell ref="P261:Q261"/>
    <mergeCell ref="P262:Q262"/>
    <mergeCell ref="P258:Q258"/>
    <mergeCell ref="P247:Q247"/>
    <mergeCell ref="P248:Q248"/>
    <mergeCell ref="P253:Q253"/>
    <mergeCell ref="P254:Q254"/>
    <mergeCell ref="P255:Q255"/>
    <mergeCell ref="P256:Q256"/>
    <mergeCell ref="P183:Q183"/>
    <mergeCell ref="P187:Q187"/>
    <mergeCell ref="P188:Q188"/>
    <mergeCell ref="P189:Q189"/>
    <mergeCell ref="P296:Q296"/>
    <mergeCell ref="P39:Q39"/>
    <mergeCell ref="P135:Q135"/>
    <mergeCell ref="P136:Q136"/>
    <mergeCell ref="P283:Q283"/>
    <mergeCell ref="P284:Q284"/>
    <mergeCell ref="P285:Q285"/>
    <mergeCell ref="P286:Q286"/>
    <mergeCell ref="P263:Q263"/>
    <mergeCell ref="P264:Q264"/>
    <mergeCell ref="P267:Q267"/>
    <mergeCell ref="P268:Q268"/>
    <mergeCell ref="P277:Q277"/>
    <mergeCell ref="P278:Q278"/>
    <mergeCell ref="P271:Q271"/>
    <mergeCell ref="P272:Q272"/>
    <mergeCell ref="P273:Q273"/>
    <mergeCell ref="P274:Q274"/>
    <mergeCell ref="P243:Q243"/>
    <mergeCell ref="P244:Q244"/>
    <mergeCell ref="P54:Q54"/>
    <mergeCell ref="P53:Q53"/>
    <mergeCell ref="P63:Q63"/>
    <mergeCell ref="P60:Q60"/>
    <mergeCell ref="A58:Q58"/>
    <mergeCell ref="P62:Q62"/>
    <mergeCell ref="A61:Q61"/>
    <mergeCell ref="P56:Q56"/>
    <mergeCell ref="P148:Q148"/>
    <mergeCell ref="P118:Q118"/>
    <mergeCell ref="P121:Q121"/>
    <mergeCell ref="P101:Q101"/>
    <mergeCell ref="A97:Q97"/>
    <mergeCell ref="P99:Q99"/>
    <mergeCell ref="P108:Q108"/>
    <mergeCell ref="P57:Q57"/>
    <mergeCell ref="P59:Q59"/>
    <mergeCell ref="P55:Q55"/>
    <mergeCell ref="P65:Q65"/>
    <mergeCell ref="A64:Q64"/>
    <mergeCell ref="P80:Q80"/>
    <mergeCell ref="P87:Q87"/>
    <mergeCell ref="P82:Q82"/>
    <mergeCell ref="P84:Q84"/>
    <mergeCell ref="P137:Q137"/>
    <mergeCell ref="P225:Q225"/>
    <mergeCell ref="P226:Q226"/>
    <mergeCell ref="P231:Q231"/>
    <mergeCell ref="P404:Q404"/>
    <mergeCell ref="P380:Q380"/>
    <mergeCell ref="P379:Q379"/>
    <mergeCell ref="P374:Q374"/>
    <mergeCell ref="A403:Q403"/>
    <mergeCell ref="P390:Q390"/>
    <mergeCell ref="P391:Q391"/>
    <mergeCell ref="P385:Q385"/>
    <mergeCell ref="P386:Q386"/>
    <mergeCell ref="P389:Q389"/>
    <mergeCell ref="P402:Q402"/>
    <mergeCell ref="P359:Q359"/>
    <mergeCell ref="P363:Q363"/>
    <mergeCell ref="P369:Q369"/>
    <mergeCell ref="P370:Q370"/>
    <mergeCell ref="P375:Q375"/>
    <mergeCell ref="P376:Q376"/>
    <mergeCell ref="P180:Q180"/>
    <mergeCell ref="P184:Q184"/>
    <mergeCell ref="P182:Q182"/>
    <mergeCell ref="P567:Q567"/>
    <mergeCell ref="P590:Q590"/>
    <mergeCell ref="P565:Q565"/>
    <mergeCell ref="P548:Q548"/>
    <mergeCell ref="P550:Q550"/>
    <mergeCell ref="A573:Q573"/>
    <mergeCell ref="P591:Q591"/>
    <mergeCell ref="P337:Q337"/>
    <mergeCell ref="P145:Q145"/>
    <mergeCell ref="P147:Q147"/>
    <mergeCell ref="P211:Q211"/>
    <mergeCell ref="P223:Q223"/>
    <mergeCell ref="P192:Q192"/>
    <mergeCell ref="A197:Q197"/>
    <mergeCell ref="P213:Q213"/>
    <mergeCell ref="P202:Q202"/>
    <mergeCell ref="P193:Q193"/>
    <mergeCell ref="A209:Q209"/>
    <mergeCell ref="P208:Q208"/>
    <mergeCell ref="P204:Q204"/>
    <mergeCell ref="P195:Q195"/>
    <mergeCell ref="P194:Q194"/>
    <mergeCell ref="P198:Q198"/>
    <mergeCell ref="P196:Q196"/>
    <mergeCell ref="P583:Q583"/>
    <mergeCell ref="P604:Q604"/>
    <mergeCell ref="P619:Q619"/>
    <mergeCell ref="A568:Q568"/>
    <mergeCell ref="P623:Q623"/>
    <mergeCell ref="P624:Q624"/>
    <mergeCell ref="P615:Q615"/>
    <mergeCell ref="P622:Q622"/>
    <mergeCell ref="P605:Q605"/>
    <mergeCell ref="P611:Q611"/>
    <mergeCell ref="A612:Q612"/>
    <mergeCell ref="P614:Q614"/>
    <mergeCell ref="P610:Q610"/>
    <mergeCell ref="P596:Q596"/>
    <mergeCell ref="P570:Q570"/>
    <mergeCell ref="P571:Q571"/>
    <mergeCell ref="P576:Q576"/>
    <mergeCell ref="P575:Q575"/>
    <mergeCell ref="P574:Q574"/>
    <mergeCell ref="A577:Q577"/>
    <mergeCell ref="P579:Q579"/>
    <mergeCell ref="P600:Q600"/>
    <mergeCell ref="P602:Q602"/>
    <mergeCell ref="A598:Q598"/>
    <mergeCell ref="P514:Q514"/>
    <mergeCell ref="P518:Q518"/>
    <mergeCell ref="P519:Q519"/>
    <mergeCell ref="P515:Q515"/>
    <mergeCell ref="P516:Q516"/>
    <mergeCell ref="P510:Q510"/>
    <mergeCell ref="P492:Q492"/>
    <mergeCell ref="P505:Q505"/>
    <mergeCell ref="P506:Q506"/>
    <mergeCell ref="P495:Q495"/>
    <mergeCell ref="P530:Q530"/>
    <mergeCell ref="P540:Q540"/>
    <mergeCell ref="P531:Q531"/>
    <mergeCell ref="P532:Q532"/>
    <mergeCell ref="P537:Q537"/>
    <mergeCell ref="P536:Q536"/>
    <mergeCell ref="P541:Q541"/>
    <mergeCell ref="P539:Q539"/>
    <mergeCell ref="P547:Q547"/>
    <mergeCell ref="P545:Q545"/>
    <mergeCell ref="P542:Q542"/>
    <mergeCell ref="P533:Q533"/>
    <mergeCell ref="P534:Q534"/>
    <mergeCell ref="P543:Q543"/>
    <mergeCell ref="P544:Q544"/>
    <mergeCell ref="P546:Q546"/>
    <mergeCell ref="P551:Q551"/>
    <mergeCell ref="P552:Q552"/>
    <mergeCell ref="P549:Q549"/>
    <mergeCell ref="A564:Q564"/>
    <mergeCell ref="A584:Q584"/>
    <mergeCell ref="P585:Q585"/>
    <mergeCell ref="P566:Q566"/>
    <mergeCell ref="P595:Q595"/>
    <mergeCell ref="P594:Q594"/>
    <mergeCell ref="A561:Q561"/>
    <mergeCell ref="P560:Q560"/>
    <mergeCell ref="A558:Q558"/>
    <mergeCell ref="P553:Q553"/>
    <mergeCell ref="P555:Q555"/>
    <mergeCell ref="P556:Q556"/>
    <mergeCell ref="P559:Q559"/>
    <mergeCell ref="P578:Q578"/>
    <mergeCell ref="P572:Q572"/>
    <mergeCell ref="P554:Q554"/>
    <mergeCell ref="P581:Q581"/>
    <mergeCell ref="P582:Q582"/>
    <mergeCell ref="A557:Q557"/>
    <mergeCell ref="P569:Q569"/>
    <mergeCell ref="A580:Q580"/>
    <mergeCell ref="P736:Q736"/>
    <mergeCell ref="P597:Q597"/>
    <mergeCell ref="P695:Q695"/>
    <mergeCell ref="P696:Q696"/>
    <mergeCell ref="P690:Q690"/>
    <mergeCell ref="P689:Q689"/>
    <mergeCell ref="P691:Q691"/>
    <mergeCell ref="P692:Q692"/>
    <mergeCell ref="P693:Q693"/>
    <mergeCell ref="P727:Q727"/>
    <mergeCell ref="P721:Q721"/>
    <mergeCell ref="P603:Q603"/>
    <mergeCell ref="P599:Q599"/>
    <mergeCell ref="P588:Q588"/>
    <mergeCell ref="A589:Q589"/>
    <mergeCell ref="P592:Q592"/>
    <mergeCell ref="A593:Q593"/>
    <mergeCell ref="A601:Q601"/>
    <mergeCell ref="P722:Q722"/>
    <mergeCell ref="P723:Q723"/>
    <mergeCell ref="P724:Q724"/>
    <mergeCell ref="P725:Q725"/>
    <mergeCell ref="P726:Q726"/>
    <mergeCell ref="P801:Q801"/>
    <mergeCell ref="P788:Q788"/>
    <mergeCell ref="P772:Q772"/>
    <mergeCell ref="P777:Q777"/>
    <mergeCell ref="P800:Q800"/>
    <mergeCell ref="P798:Q798"/>
    <mergeCell ref="P785:Q785"/>
    <mergeCell ref="P789:Q789"/>
    <mergeCell ref="P782:Q782"/>
    <mergeCell ref="P797:Q797"/>
    <mergeCell ref="P799:Q799"/>
    <mergeCell ref="P786:Q786"/>
    <mergeCell ref="P778:Q778"/>
    <mergeCell ref="P792:Q792"/>
    <mergeCell ref="P783:Q783"/>
    <mergeCell ref="P784:Q784"/>
    <mergeCell ref="P787:Q787"/>
    <mergeCell ref="P796:Q796"/>
    <mergeCell ref="P791:Q791"/>
    <mergeCell ref="P780:Q780"/>
    <mergeCell ref="P773:Q773"/>
    <mergeCell ref="P774:Q774"/>
    <mergeCell ref="P781:Q781"/>
    <mergeCell ref="P715:Q715"/>
    <mergeCell ref="P720:Q720"/>
    <mergeCell ref="P719:Q719"/>
    <mergeCell ref="P705:Q705"/>
    <mergeCell ref="P621:Q621"/>
    <mergeCell ref="P620:Q620"/>
    <mergeCell ref="P709:Q709"/>
    <mergeCell ref="P708:Q708"/>
    <mergeCell ref="P718:Q718"/>
    <mergeCell ref="P711:Q711"/>
    <mergeCell ref="P710:Q710"/>
    <mergeCell ref="P713:Q713"/>
    <mergeCell ref="P712:Q712"/>
    <mergeCell ref="P704:Q704"/>
    <mergeCell ref="P697:Q697"/>
    <mergeCell ref="A698:Q698"/>
    <mergeCell ref="P699:Q699"/>
    <mergeCell ref="P700:Q700"/>
    <mergeCell ref="P701:Q701"/>
    <mergeCell ref="P702:Q702"/>
    <mergeCell ref="P706:Q706"/>
    <mergeCell ref="P675:Q675"/>
    <mergeCell ref="P684:Q684"/>
    <mergeCell ref="P662:Q662"/>
    <mergeCell ref="P802:Q802"/>
    <mergeCell ref="P640:Q640"/>
    <mergeCell ref="P641:Q641"/>
    <mergeCell ref="P642:Q642"/>
    <mergeCell ref="P643:Q643"/>
    <mergeCell ref="P644:Q644"/>
    <mergeCell ref="P794:Q794"/>
    <mergeCell ref="P790:Q790"/>
    <mergeCell ref="P795:Q795"/>
    <mergeCell ref="P793:Q793"/>
    <mergeCell ref="P745:Q745"/>
    <mergeCell ref="P771:Q771"/>
    <mergeCell ref="P770:Q770"/>
    <mergeCell ref="P746:Q746"/>
    <mergeCell ref="P760:Q760"/>
    <mergeCell ref="P749:Q749"/>
    <mergeCell ref="P767:Q767"/>
    <mergeCell ref="P766:Q766"/>
    <mergeCell ref="P765:Q765"/>
    <mergeCell ref="P763:Q763"/>
    <mergeCell ref="P769:Q769"/>
    <mergeCell ref="P779:Q779"/>
    <mergeCell ref="P775:Q775"/>
    <mergeCell ref="P776:Q776"/>
    <mergeCell ref="P741:Q741"/>
    <mergeCell ref="P740:Q740"/>
    <mergeCell ref="P732:Q732"/>
    <mergeCell ref="P731:Q731"/>
    <mergeCell ref="P742:Q742"/>
    <mergeCell ref="P764:Q764"/>
    <mergeCell ref="P761:Q761"/>
    <mergeCell ref="P768:Q768"/>
    <mergeCell ref="P751:Q751"/>
    <mergeCell ref="P752:Q752"/>
    <mergeCell ref="P750:Q750"/>
    <mergeCell ref="P754:Q754"/>
    <mergeCell ref="P743:Q743"/>
    <mergeCell ref="P744:Q744"/>
    <mergeCell ref="P753:Q753"/>
    <mergeCell ref="P756:Q756"/>
    <mergeCell ref="P757:Q757"/>
    <mergeCell ref="P759:Q759"/>
    <mergeCell ref="P747:Q747"/>
    <mergeCell ref="P758:Q758"/>
    <mergeCell ref="P762:Q762"/>
    <mergeCell ref="P748:Q748"/>
    <mergeCell ref="P755:Q755"/>
    <mergeCell ref="P737:Q737"/>
    <mergeCell ref="P660:Q660"/>
    <mergeCell ref="P661:Q661"/>
    <mergeCell ref="A728:Q728"/>
    <mergeCell ref="P730:Q730"/>
    <mergeCell ref="P729:Q729"/>
    <mergeCell ref="A739:Q739"/>
    <mergeCell ref="P734:Q734"/>
    <mergeCell ref="P738:Q738"/>
    <mergeCell ref="P735:Q735"/>
    <mergeCell ref="P733:Q733"/>
    <mergeCell ref="P714:Q714"/>
    <mergeCell ref="P716:Q716"/>
    <mergeCell ref="P717:Q717"/>
    <mergeCell ref="P707:Q707"/>
    <mergeCell ref="P674:Q674"/>
    <mergeCell ref="P671:Q671"/>
    <mergeCell ref="A672:Q672"/>
    <mergeCell ref="P673:Q673"/>
    <mergeCell ref="P703:Q703"/>
    <mergeCell ref="P680:Q680"/>
    <mergeCell ref="A681:Q681"/>
    <mergeCell ref="P676:Q676"/>
    <mergeCell ref="P677:Q677"/>
    <mergeCell ref="P694:Q694"/>
    <mergeCell ref="P687:Q687"/>
    <mergeCell ref="P688:Q688"/>
    <mergeCell ref="P646:Q646"/>
    <mergeCell ref="P647:Q647"/>
    <mergeCell ref="P652:Q652"/>
    <mergeCell ref="P655:Q655"/>
    <mergeCell ref="P638:Q638"/>
    <mergeCell ref="P639:Q639"/>
    <mergeCell ref="A659:Q659"/>
    <mergeCell ref="P657:Q657"/>
    <mergeCell ref="P658:Q658"/>
    <mergeCell ref="P685:Q685"/>
    <mergeCell ref="P686:Q686"/>
    <mergeCell ref="P683:Q683"/>
    <mergeCell ref="P663:Q663"/>
    <mergeCell ref="P664:Q664"/>
    <mergeCell ref="A666:Q666"/>
    <mergeCell ref="P667:Q667"/>
    <mergeCell ref="P665:Q665"/>
    <mergeCell ref="P668:Q668"/>
    <mergeCell ref="P682:Q682"/>
    <mergeCell ref="A669:Q669"/>
    <mergeCell ref="P670:Q670"/>
    <mergeCell ref="P678:Q678"/>
    <mergeCell ref="P635:Q635"/>
    <mergeCell ref="P648:Q648"/>
    <mergeCell ref="P637:Q637"/>
    <mergeCell ref="P636:Q636"/>
    <mergeCell ref="P649:Q649"/>
    <mergeCell ref="P650:Q650"/>
    <mergeCell ref="P651:Q651"/>
    <mergeCell ref="A653:Q653"/>
    <mergeCell ref="A656:Q656"/>
    <mergeCell ref="P645:Q645"/>
    <mergeCell ref="P528:Q528"/>
    <mergeCell ref="P529:Q529"/>
    <mergeCell ref="P535:Q535"/>
    <mergeCell ref="P525:Q525"/>
    <mergeCell ref="P526:Q526"/>
    <mergeCell ref="P527:Q527"/>
    <mergeCell ref="P625:Q625"/>
    <mergeCell ref="A634:Q634"/>
    <mergeCell ref="P607:Q607"/>
    <mergeCell ref="A606:Q606"/>
    <mergeCell ref="P617:Q617"/>
    <mergeCell ref="P618:Q618"/>
    <mergeCell ref="P616:Q616"/>
    <mergeCell ref="P608:Q608"/>
    <mergeCell ref="A609:Q609"/>
    <mergeCell ref="P613:Q613"/>
    <mergeCell ref="P633:Q633"/>
    <mergeCell ref="P626:Q626"/>
    <mergeCell ref="P627:Q627"/>
    <mergeCell ref="P628:Q628"/>
    <mergeCell ref="P632:Q632"/>
    <mergeCell ref="P631:Q631"/>
    <mergeCell ref="P629:Q629"/>
    <mergeCell ref="P630:Q630"/>
    <mergeCell ref="P563:Q563"/>
    <mergeCell ref="P562:Q562"/>
    <mergeCell ref="P501:Q501"/>
    <mergeCell ref="P502:Q502"/>
    <mergeCell ref="P493:Q493"/>
    <mergeCell ref="P494:Q494"/>
    <mergeCell ref="P503:Q503"/>
    <mergeCell ref="P497:Q497"/>
    <mergeCell ref="P509:Q509"/>
    <mergeCell ref="P504:Q504"/>
    <mergeCell ref="P507:Q507"/>
    <mergeCell ref="P508:Q508"/>
    <mergeCell ref="P499:Q499"/>
    <mergeCell ref="P500:Q500"/>
    <mergeCell ref="P522:Q522"/>
    <mergeCell ref="P523:Q523"/>
    <mergeCell ref="P524:Q524"/>
    <mergeCell ref="P511:Q511"/>
    <mergeCell ref="P512:Q512"/>
    <mergeCell ref="P520:Q520"/>
    <mergeCell ref="P521:Q521"/>
    <mergeCell ref="P513:Q513"/>
    <mergeCell ref="P538:Q538"/>
    <mergeCell ref="P517:Q517"/>
    <mergeCell ref="P490:Q490"/>
    <mergeCell ref="P491:Q491"/>
    <mergeCell ref="P498:Q498"/>
    <mergeCell ref="P483:Q483"/>
    <mergeCell ref="P484:Q484"/>
    <mergeCell ref="P485:Q485"/>
    <mergeCell ref="P486:Q486"/>
    <mergeCell ref="A487:Q487"/>
    <mergeCell ref="P488:Q488"/>
    <mergeCell ref="P489:Q489"/>
    <mergeCell ref="P496:Q496"/>
    <mergeCell ref="P481:Q481"/>
    <mergeCell ref="P461:Q461"/>
    <mergeCell ref="P462:Q462"/>
    <mergeCell ref="P478:Q478"/>
    <mergeCell ref="A479:Q479"/>
    <mergeCell ref="P480:Q480"/>
    <mergeCell ref="P482:Q482"/>
    <mergeCell ref="P460:Q460"/>
    <mergeCell ref="P450:Q450"/>
    <mergeCell ref="P451:Q451"/>
    <mergeCell ref="P459:Q459"/>
    <mergeCell ref="P456:Q456"/>
    <mergeCell ref="P457:Q457"/>
    <mergeCell ref="P458:Q458"/>
    <mergeCell ref="P452:Q452"/>
    <mergeCell ref="P453:Q453"/>
    <mergeCell ref="P440:Q440"/>
    <mergeCell ref="P455:Q455"/>
    <mergeCell ref="P443:Q443"/>
    <mergeCell ref="P454:Q454"/>
    <mergeCell ref="P442:Q442"/>
    <mergeCell ref="A449:Q449"/>
    <mergeCell ref="P445:Q445"/>
    <mergeCell ref="P446:Q446"/>
    <mergeCell ref="P444:Q444"/>
    <mergeCell ref="P447:Q447"/>
    <mergeCell ref="P441:Q441"/>
    <mergeCell ref="P448:Q448"/>
    <mergeCell ref="P431:Q431"/>
    <mergeCell ref="P435:Q435"/>
    <mergeCell ref="P436:Q436"/>
    <mergeCell ref="P433:Q433"/>
    <mergeCell ref="P434:Q434"/>
    <mergeCell ref="P432:Q432"/>
    <mergeCell ref="P437:Q437"/>
    <mergeCell ref="P438:Q438"/>
    <mergeCell ref="P439:Q439"/>
    <mergeCell ref="P430:Q430"/>
    <mergeCell ref="A424:Q424"/>
    <mergeCell ref="A418:Q418"/>
    <mergeCell ref="P419:Q419"/>
    <mergeCell ref="P426:Q426"/>
    <mergeCell ref="P427:Q427"/>
    <mergeCell ref="P428:Q428"/>
    <mergeCell ref="P425:Q425"/>
    <mergeCell ref="P420:Q420"/>
    <mergeCell ref="A421:Q421"/>
    <mergeCell ref="A429:Q429"/>
    <mergeCell ref="P414:Q414"/>
    <mergeCell ref="P417:Q417"/>
    <mergeCell ref="P412:Q412"/>
    <mergeCell ref="A411:Q411"/>
    <mergeCell ref="P407:Q407"/>
    <mergeCell ref="P409:Q409"/>
    <mergeCell ref="P422:Q422"/>
    <mergeCell ref="P423:Q423"/>
    <mergeCell ref="P415:Q415"/>
    <mergeCell ref="P416:Q416"/>
    <mergeCell ref="P413:Q413"/>
    <mergeCell ref="P405:Q405"/>
    <mergeCell ref="A406:Q406"/>
    <mergeCell ref="P408:Q408"/>
    <mergeCell ref="P410:Q410"/>
    <mergeCell ref="P387:Q387"/>
    <mergeCell ref="P388:Q388"/>
    <mergeCell ref="P377:Q377"/>
    <mergeCell ref="P378:Q378"/>
    <mergeCell ref="P384:Q384"/>
    <mergeCell ref="P381:Q381"/>
    <mergeCell ref="A382:Q382"/>
    <mergeCell ref="P383:Q383"/>
    <mergeCell ref="P367:Q367"/>
    <mergeCell ref="P368:Q368"/>
    <mergeCell ref="P373:Q373"/>
    <mergeCell ref="P352:Q352"/>
    <mergeCell ref="P353:Q353"/>
    <mergeCell ref="A364:Q364"/>
    <mergeCell ref="P362:Q362"/>
    <mergeCell ref="P357:Q357"/>
    <mergeCell ref="P372:Q372"/>
    <mergeCell ref="P371:Q371"/>
    <mergeCell ref="P358:Q358"/>
    <mergeCell ref="P361:Q361"/>
    <mergeCell ref="A360:Q360"/>
    <mergeCell ref="A338:Q338"/>
    <mergeCell ref="P345:Q345"/>
    <mergeCell ref="P346:Q346"/>
    <mergeCell ref="P365:Q365"/>
    <mergeCell ref="P355:Q355"/>
    <mergeCell ref="A356:Q356"/>
    <mergeCell ref="P354:Q354"/>
    <mergeCell ref="P351:Q351"/>
    <mergeCell ref="P366:Q366"/>
    <mergeCell ref="P339:Q339"/>
    <mergeCell ref="P340:Q340"/>
    <mergeCell ref="P348:Q348"/>
    <mergeCell ref="A349:Q349"/>
    <mergeCell ref="P347:Q347"/>
    <mergeCell ref="P344:Q344"/>
    <mergeCell ref="P343:Q343"/>
    <mergeCell ref="P342:Q342"/>
    <mergeCell ref="P350:Q350"/>
    <mergeCell ref="A341:Q341"/>
    <mergeCell ref="P335:Q335"/>
    <mergeCell ref="P332:Q332"/>
    <mergeCell ref="A327:Q327"/>
    <mergeCell ref="P328:Q328"/>
    <mergeCell ref="P325:Q325"/>
    <mergeCell ref="A333:Q333"/>
    <mergeCell ref="P334:Q334"/>
    <mergeCell ref="P330:Q330"/>
    <mergeCell ref="P336:Q336"/>
    <mergeCell ref="P316:Q316"/>
    <mergeCell ref="P329:Q329"/>
    <mergeCell ref="P321:Q321"/>
    <mergeCell ref="P326:Q326"/>
    <mergeCell ref="P322:Q322"/>
    <mergeCell ref="A320:Q320"/>
    <mergeCell ref="P323:Q323"/>
    <mergeCell ref="P324:Q324"/>
    <mergeCell ref="P317:Q317"/>
    <mergeCell ref="P318:Q318"/>
    <mergeCell ref="P319:Q319"/>
    <mergeCell ref="P313:Q313"/>
    <mergeCell ref="P314:Q314"/>
    <mergeCell ref="P221:Q221"/>
    <mergeCell ref="P222:Q222"/>
    <mergeCell ref="P301:Q301"/>
    <mergeCell ref="P230:Q230"/>
    <mergeCell ref="P239:Q239"/>
    <mergeCell ref="P233:Q233"/>
    <mergeCell ref="P234:Q234"/>
    <mergeCell ref="A312:Q312"/>
    <mergeCell ref="P242:Q242"/>
    <mergeCell ref="P235:Q235"/>
    <mergeCell ref="P236:Q236"/>
    <mergeCell ref="P237:Q237"/>
    <mergeCell ref="P299:Q299"/>
    <mergeCell ref="P294:Q294"/>
    <mergeCell ref="A298:Q298"/>
    <mergeCell ref="P251:Q251"/>
    <mergeCell ref="P252:Q252"/>
    <mergeCell ref="P240:Q240"/>
    <mergeCell ref="P304:Q304"/>
    <mergeCell ref="P227:Q227"/>
    <mergeCell ref="P238:Q238"/>
    <mergeCell ref="P249:Q249"/>
    <mergeCell ref="P186:Q186"/>
    <mergeCell ref="P215:Q215"/>
    <mergeCell ref="P228:Q228"/>
    <mergeCell ref="P229:Q229"/>
    <mergeCell ref="P303:Q303"/>
    <mergeCell ref="P232:Q232"/>
    <mergeCell ref="P217:Q217"/>
    <mergeCell ref="P218:Q218"/>
    <mergeCell ref="P219:Q219"/>
    <mergeCell ref="P295:Q295"/>
    <mergeCell ref="P245:Q245"/>
    <mergeCell ref="P246:Q246"/>
    <mergeCell ref="P257:Q257"/>
    <mergeCell ref="P250:Q250"/>
    <mergeCell ref="P224:Q224"/>
    <mergeCell ref="P241:Q241"/>
    <mergeCell ref="P201:Q201"/>
    <mergeCell ref="P216:Q216"/>
    <mergeCell ref="P214:Q214"/>
    <mergeCell ref="P269:Q269"/>
    <mergeCell ref="P270:Q270"/>
    <mergeCell ref="P259:Q259"/>
    <mergeCell ref="P260:Q260"/>
    <mergeCell ref="P185:Q185"/>
    <mergeCell ref="P210:Q210"/>
    <mergeCell ref="P203:Q203"/>
    <mergeCell ref="P220:Q220"/>
    <mergeCell ref="P46:Q46"/>
    <mergeCell ref="P26:Q26"/>
    <mergeCell ref="P32:Q32"/>
    <mergeCell ref="P52:Q52"/>
    <mergeCell ref="P50:Q50"/>
    <mergeCell ref="A41:Q41"/>
    <mergeCell ref="A49:Q49"/>
    <mergeCell ref="P45:Q45"/>
    <mergeCell ref="P33:Q33"/>
    <mergeCell ref="P37:Q37"/>
    <mergeCell ref="P40:Q40"/>
    <mergeCell ref="P42:Q42"/>
    <mergeCell ref="P34:Q34"/>
    <mergeCell ref="P30:Q30"/>
    <mergeCell ref="P48:Q48"/>
    <mergeCell ref="P51:Q51"/>
    <mergeCell ref="A44:Q44"/>
    <mergeCell ref="A31:Q31"/>
    <mergeCell ref="P35:Q35"/>
    <mergeCell ref="P43:Q43"/>
    <mergeCell ref="P38:Q38"/>
    <mergeCell ref="A36:Q36"/>
    <mergeCell ref="M13:Q21"/>
    <mergeCell ref="N24:O24"/>
    <mergeCell ref="P24:Q24"/>
    <mergeCell ref="P25:Q25"/>
    <mergeCell ref="A22:Q22"/>
    <mergeCell ref="P29:Q29"/>
    <mergeCell ref="F24:G24"/>
    <mergeCell ref="H24:I24"/>
    <mergeCell ref="J24:K24"/>
    <mergeCell ref="L24:M24"/>
    <mergeCell ref="A27:Q27"/>
    <mergeCell ref="A28:Q28"/>
    <mergeCell ref="P72:Q72"/>
    <mergeCell ref="P69:Q69"/>
    <mergeCell ref="P66:Q66"/>
    <mergeCell ref="P79:Q79"/>
    <mergeCell ref="P76:Q76"/>
    <mergeCell ref="P77:Q77"/>
    <mergeCell ref="P70:Q70"/>
    <mergeCell ref="A68:Q68"/>
    <mergeCell ref="P71:Q71"/>
    <mergeCell ref="P73:Q73"/>
    <mergeCell ref="P67:Q67"/>
    <mergeCell ref="P78:Q78"/>
    <mergeCell ref="A74:Q74"/>
    <mergeCell ref="P83:Q83"/>
    <mergeCell ref="P90:Q90"/>
    <mergeCell ref="P89:Q89"/>
    <mergeCell ref="P88:Q88"/>
    <mergeCell ref="A86:Q86"/>
    <mergeCell ref="P75:Q75"/>
    <mergeCell ref="P85:Q85"/>
    <mergeCell ref="A81:Q81"/>
    <mergeCell ref="P120:Q120"/>
    <mergeCell ref="P100:Q100"/>
    <mergeCell ref="P91:Q91"/>
    <mergeCell ref="P92:Q92"/>
    <mergeCell ref="P104:Q104"/>
    <mergeCell ref="P110:Q110"/>
    <mergeCell ref="P93:Q93"/>
    <mergeCell ref="P94:Q94"/>
    <mergeCell ref="P95:Q95"/>
    <mergeCell ref="P106:Q106"/>
    <mergeCell ref="P103:Q103"/>
    <mergeCell ref="P96:Q96"/>
    <mergeCell ref="P109:Q109"/>
    <mergeCell ref="P98:Q98"/>
    <mergeCell ref="P102:Q102"/>
    <mergeCell ref="P107:Q107"/>
    <mergeCell ref="P134:Q134"/>
    <mergeCell ref="P131:Q131"/>
    <mergeCell ref="P122:Q122"/>
    <mergeCell ref="A130:Q130"/>
    <mergeCell ref="P129:Q129"/>
    <mergeCell ref="P123:Q123"/>
    <mergeCell ref="P132:Q132"/>
    <mergeCell ref="A133:Q133"/>
    <mergeCell ref="P105:Q105"/>
    <mergeCell ref="P119:Q119"/>
    <mergeCell ref="P114:Q114"/>
    <mergeCell ref="P112:Q112"/>
    <mergeCell ref="P113:Q113"/>
    <mergeCell ref="P111:Q111"/>
    <mergeCell ref="A115:Q115"/>
    <mergeCell ref="P116:Q116"/>
    <mergeCell ref="P117:Q117"/>
    <mergeCell ref="A138:Q138"/>
    <mergeCell ref="A153:Q153"/>
    <mergeCell ref="P160:Q160"/>
    <mergeCell ref="P154:Q154"/>
    <mergeCell ref="P157:Q157"/>
    <mergeCell ref="P151:Q151"/>
    <mergeCell ref="P140:Q140"/>
    <mergeCell ref="A149:Q149"/>
    <mergeCell ref="A146:Q146"/>
    <mergeCell ref="P141:Q141"/>
    <mergeCell ref="P139:Q139"/>
    <mergeCell ref="P163:Q163"/>
    <mergeCell ref="P175:Q175"/>
    <mergeCell ref="P152:Q152"/>
    <mergeCell ref="P171:Q171"/>
    <mergeCell ref="P172:Q172"/>
    <mergeCell ref="P173:Q173"/>
    <mergeCell ref="P169:Q169"/>
    <mergeCell ref="P142:Q142"/>
    <mergeCell ref="P170:Q170"/>
    <mergeCell ref="P158:Q158"/>
    <mergeCell ref="P165:Q165"/>
    <mergeCell ref="P166:Q166"/>
    <mergeCell ref="P155:Q155"/>
    <mergeCell ref="P161:Q161"/>
    <mergeCell ref="A159:Q159"/>
    <mergeCell ref="P162:Q162"/>
    <mergeCell ref="P156:Q156"/>
    <mergeCell ref="P164:Q164"/>
    <mergeCell ref="P150:Q150"/>
    <mergeCell ref="P167:Q167"/>
    <mergeCell ref="P168:Q168"/>
    <mergeCell ref="P179:Q179"/>
    <mergeCell ref="P174:Q174"/>
    <mergeCell ref="P177:Q177"/>
    <mergeCell ref="A178:Q178"/>
    <mergeCell ref="P176:Q176"/>
    <mergeCell ref="P181:Q181"/>
    <mergeCell ref="A804:Q804"/>
    <mergeCell ref="P654:Q654"/>
    <mergeCell ref="A297:Q297"/>
    <mergeCell ref="P199:Q199"/>
    <mergeCell ref="P200:Q200"/>
    <mergeCell ref="A302:Q302"/>
    <mergeCell ref="P300:Q300"/>
    <mergeCell ref="P212:Q212"/>
    <mergeCell ref="A315:Q315"/>
    <mergeCell ref="P305:Q305"/>
    <mergeCell ref="P311:Q311"/>
    <mergeCell ref="P310:Q310"/>
    <mergeCell ref="P309:Q309"/>
    <mergeCell ref="A306:Q306"/>
    <mergeCell ref="P307:Q307"/>
    <mergeCell ref="P308:Q308"/>
    <mergeCell ref="P190:Q190"/>
    <mergeCell ref="P191:Q191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59" orientation="landscape" useFirstPageNumber="1" horizontalDpi="4294967294" verticalDpi="4294967294" r:id="rId1"/>
  <headerFooter alignWithMargins="0">
    <oddHeader>&amp;C&amp;P</oddHeader>
  </headerFooter>
  <rowBreaks count="4" manualBreakCount="4">
    <brk id="48" max="16" man="1"/>
    <brk id="567" max="16" man="1"/>
    <brk id="608" max="16" man="1"/>
    <brk id="68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перечень</vt:lpstr>
      <vt:lpstr>реестр</vt:lpstr>
      <vt:lpstr>перечень!Заголовки_для_печати</vt:lpstr>
      <vt:lpstr>реестр!Заголовки_для_печати</vt:lpstr>
      <vt:lpstr>перечень!Область_печати</vt:lpstr>
      <vt:lpstr>реестр!Область_печати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 8.</cp:lastModifiedBy>
  <cp:lastPrinted>2021-03-02T08:13:15Z</cp:lastPrinted>
  <dcterms:created xsi:type="dcterms:W3CDTF">2010-12-03T14:19:19Z</dcterms:created>
  <dcterms:modified xsi:type="dcterms:W3CDTF">2021-03-02T08:13:57Z</dcterms:modified>
</cp:coreProperties>
</file>