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640" windowHeight="11760" firstSheet="1" activeTab="1"/>
  </bookViews>
  <sheets>
    <sheet name="Лист1" sheetId="1" state="hidden" r:id="rId1"/>
    <sheet name="С формулами (2)" sheetId="5" r:id="rId2"/>
  </sheets>
  <definedNames>
    <definedName name="_xlnm._FilterDatabase" localSheetId="1" hidden="1">'С формулами (2)'!$H$1:$H$333</definedName>
  </definedNames>
  <calcPr calcId="124519"/>
</workbook>
</file>

<file path=xl/calcChain.xml><?xml version="1.0" encoding="utf-8"?>
<calcChain xmlns="http://schemas.openxmlformats.org/spreadsheetml/2006/main">
  <c r="M12" i="5"/>
  <c r="M14"/>
  <c r="M17"/>
  <c r="M18"/>
  <c r="M29"/>
  <c r="L323"/>
  <c r="M3"/>
  <c r="M19"/>
  <c r="M20"/>
  <c r="M21"/>
  <c r="M22"/>
  <c r="M23"/>
  <c r="M24"/>
  <c r="M25"/>
  <c r="M27"/>
  <c r="M28"/>
  <c r="M31"/>
  <c r="M33"/>
  <c r="M34"/>
  <c r="M26"/>
  <c r="M30"/>
  <c r="M32"/>
  <c r="M115"/>
  <c r="M109"/>
  <c r="K23"/>
  <c r="J4"/>
  <c r="K4"/>
  <c r="M35"/>
  <c r="J25"/>
  <c r="L18"/>
  <c r="K18"/>
  <c r="K19"/>
  <c r="G48"/>
  <c r="J12"/>
  <c r="D3" i="1" l="1"/>
  <c r="C3"/>
  <c r="D5"/>
  <c r="C5"/>
  <c r="J20" i="5"/>
  <c r="J36"/>
  <c r="J35"/>
  <c r="J333"/>
  <c r="K333" s="1"/>
  <c r="G333"/>
  <c r="I333" s="1"/>
  <c r="J332"/>
  <c r="K332" s="1"/>
  <c r="G332"/>
  <c r="J331"/>
  <c r="G331"/>
  <c r="I331" s="1"/>
  <c r="J330"/>
  <c r="K330" s="1"/>
  <c r="G330"/>
  <c r="I330" s="1"/>
  <c r="J329"/>
  <c r="G329"/>
  <c r="I329" s="1"/>
  <c r="J328"/>
  <c r="K328" s="1"/>
  <c r="G328"/>
  <c r="J327"/>
  <c r="G327"/>
  <c r="I327" s="1"/>
  <c r="J326"/>
  <c r="K326" s="1"/>
  <c r="G326"/>
  <c r="I326" s="1"/>
  <c r="J325"/>
  <c r="G325"/>
  <c r="I325" s="1"/>
  <c r="J324"/>
  <c r="K324" s="1"/>
  <c r="G324"/>
  <c r="J323"/>
  <c r="G323"/>
  <c r="J322"/>
  <c r="K322" s="1"/>
  <c r="M322" s="1"/>
  <c r="G322"/>
  <c r="I322" s="1"/>
  <c r="J321"/>
  <c r="K321" s="1"/>
  <c r="M321" s="1"/>
  <c r="G321"/>
  <c r="I321" s="1"/>
  <c r="J320"/>
  <c r="G320"/>
  <c r="J319"/>
  <c r="K319" s="1"/>
  <c r="G319"/>
  <c r="I319" s="1"/>
  <c r="J318"/>
  <c r="K318" s="1"/>
  <c r="M318" s="1"/>
  <c r="G318"/>
  <c r="J317"/>
  <c r="G317"/>
  <c r="I317" s="1"/>
  <c r="J316"/>
  <c r="K316" s="1"/>
  <c r="M316" s="1"/>
  <c r="G316"/>
  <c r="J315"/>
  <c r="G315"/>
  <c r="I315" s="1"/>
  <c r="J314"/>
  <c r="K314" s="1"/>
  <c r="M314" s="1"/>
  <c r="G314"/>
  <c r="J313"/>
  <c r="G313"/>
  <c r="J312"/>
  <c r="G312"/>
  <c r="I312" s="1"/>
  <c r="J311"/>
  <c r="G311"/>
  <c r="I311" s="1"/>
  <c r="J310"/>
  <c r="G310"/>
  <c r="J309"/>
  <c r="G309"/>
  <c r="I309" s="1"/>
  <c r="J308"/>
  <c r="K308" s="1"/>
  <c r="M308" s="1"/>
  <c r="G308"/>
  <c r="I308" s="1"/>
  <c r="J307"/>
  <c r="K307" s="1"/>
  <c r="M307" s="1"/>
  <c r="G307"/>
  <c r="J306"/>
  <c r="K306" s="1"/>
  <c r="M306" s="1"/>
  <c r="G306"/>
  <c r="J305"/>
  <c r="K305" s="1"/>
  <c r="M305" s="1"/>
  <c r="G305"/>
  <c r="J304"/>
  <c r="G304"/>
  <c r="I304" s="1"/>
  <c r="J303"/>
  <c r="G303"/>
  <c r="I303" s="1"/>
  <c r="J302"/>
  <c r="G302"/>
  <c r="I302" s="1"/>
  <c r="J301"/>
  <c r="G301"/>
  <c r="I301" s="1"/>
  <c r="J300"/>
  <c r="K300" s="1"/>
  <c r="M300" s="1"/>
  <c r="G300"/>
  <c r="I300" s="1"/>
  <c r="J299"/>
  <c r="K299" s="1"/>
  <c r="M299" s="1"/>
  <c r="G299"/>
  <c r="J298"/>
  <c r="K298" s="1"/>
  <c r="M298" s="1"/>
  <c r="G298"/>
  <c r="J297"/>
  <c r="K297" s="1"/>
  <c r="M297" s="1"/>
  <c r="G297"/>
  <c r="J296"/>
  <c r="G296"/>
  <c r="I296" s="1"/>
  <c r="J295"/>
  <c r="K295" s="1"/>
  <c r="G295"/>
  <c r="I295" s="1"/>
  <c r="J294"/>
  <c r="G294"/>
  <c r="I294" s="1"/>
  <c r="J293"/>
  <c r="G293"/>
  <c r="J292"/>
  <c r="K292" s="1"/>
  <c r="M292" s="1"/>
  <c r="G292"/>
  <c r="J291"/>
  <c r="G291"/>
  <c r="I291" s="1"/>
  <c r="J290"/>
  <c r="K290" s="1"/>
  <c r="M290" s="1"/>
  <c r="G290"/>
  <c r="J289"/>
  <c r="K289" s="1"/>
  <c r="M289" s="1"/>
  <c r="G289"/>
  <c r="K288"/>
  <c r="M288" s="1"/>
  <c r="J288"/>
  <c r="G288"/>
  <c r="J287"/>
  <c r="K287" s="1"/>
  <c r="G287"/>
  <c r="I287" s="1"/>
  <c r="J286"/>
  <c r="K286" s="1"/>
  <c r="M286" s="1"/>
  <c r="G286"/>
  <c r="I286" s="1"/>
  <c r="J285"/>
  <c r="G285"/>
  <c r="I285" s="1"/>
  <c r="J284"/>
  <c r="K284" s="1"/>
  <c r="M284" s="1"/>
  <c r="G284"/>
  <c r="I284" s="1"/>
  <c r="J283"/>
  <c r="G283"/>
  <c r="J282"/>
  <c r="K282" s="1"/>
  <c r="M282" s="1"/>
  <c r="G282"/>
  <c r="J281"/>
  <c r="G281"/>
  <c r="J280"/>
  <c r="G280"/>
  <c r="I280" s="1"/>
  <c r="J279"/>
  <c r="G279"/>
  <c r="I279" s="1"/>
  <c r="J278"/>
  <c r="G278"/>
  <c r="I278" s="1"/>
  <c r="J277"/>
  <c r="G277"/>
  <c r="I277" s="1"/>
  <c r="J276"/>
  <c r="K276" s="1"/>
  <c r="M276" s="1"/>
  <c r="G276"/>
  <c r="J275"/>
  <c r="G275"/>
  <c r="I275" s="1"/>
  <c r="J274"/>
  <c r="K274" s="1"/>
  <c r="G274"/>
  <c r="I274" s="1"/>
  <c r="J273"/>
  <c r="G273"/>
  <c r="J272"/>
  <c r="K272" s="1"/>
  <c r="M272" s="1"/>
  <c r="G272"/>
  <c r="I272" s="1"/>
  <c r="J271"/>
  <c r="G271"/>
  <c r="J270"/>
  <c r="G270"/>
  <c r="I270" s="1"/>
  <c r="J269"/>
  <c r="G269"/>
  <c r="I269" s="1"/>
  <c r="J268"/>
  <c r="K268" s="1"/>
  <c r="M268" s="1"/>
  <c r="G268"/>
  <c r="J267"/>
  <c r="I267"/>
  <c r="G267"/>
  <c r="J266"/>
  <c r="K266" s="1"/>
  <c r="M266" s="1"/>
  <c r="G266"/>
  <c r="I266" s="1"/>
  <c r="J265"/>
  <c r="G265"/>
  <c r="K264"/>
  <c r="J264"/>
  <c r="G264"/>
  <c r="I264" s="1"/>
  <c r="J263"/>
  <c r="G263"/>
  <c r="I263" s="1"/>
  <c r="J262"/>
  <c r="K262" s="1"/>
  <c r="M262" s="1"/>
  <c r="G262"/>
  <c r="I262" s="1"/>
  <c r="J261"/>
  <c r="G261"/>
  <c r="I261" s="1"/>
  <c r="J260"/>
  <c r="K260" s="1"/>
  <c r="M260" s="1"/>
  <c r="G260"/>
  <c r="I260" s="1"/>
  <c r="J259"/>
  <c r="G259"/>
  <c r="J258"/>
  <c r="K258" s="1"/>
  <c r="M258" s="1"/>
  <c r="G258"/>
  <c r="J257"/>
  <c r="K257" s="1"/>
  <c r="G257"/>
  <c r="J256"/>
  <c r="K256" s="1"/>
  <c r="G256"/>
  <c r="I256" s="1"/>
  <c r="J255"/>
  <c r="G255"/>
  <c r="I255" s="1"/>
  <c r="J254"/>
  <c r="K254" s="1"/>
  <c r="M254" s="1"/>
  <c r="G254"/>
  <c r="I254" s="1"/>
  <c r="J253"/>
  <c r="G253"/>
  <c r="J252"/>
  <c r="K252" s="1"/>
  <c r="M252" s="1"/>
  <c r="G252"/>
  <c r="I252" s="1"/>
  <c r="J251"/>
  <c r="G251"/>
  <c r="J250"/>
  <c r="K250" s="1"/>
  <c r="M250" s="1"/>
  <c r="G250"/>
  <c r="K249"/>
  <c r="M249" s="1"/>
  <c r="J249"/>
  <c r="G249"/>
  <c r="J248"/>
  <c r="K248" s="1"/>
  <c r="G248"/>
  <c r="J247"/>
  <c r="G247"/>
  <c r="I247" s="1"/>
  <c r="J246"/>
  <c r="K246" s="1"/>
  <c r="M246" s="1"/>
  <c r="G246"/>
  <c r="I246" s="1"/>
  <c r="J245"/>
  <c r="G245"/>
  <c r="I245" s="1"/>
  <c r="J244"/>
  <c r="K244" s="1"/>
  <c r="M244" s="1"/>
  <c r="G244"/>
  <c r="I244" s="1"/>
  <c r="J243"/>
  <c r="K243" s="1"/>
  <c r="G243"/>
  <c r="J242"/>
  <c r="K242" s="1"/>
  <c r="M242" s="1"/>
  <c r="G242"/>
  <c r="J241"/>
  <c r="K241" s="1"/>
  <c r="M241" s="1"/>
  <c r="G241"/>
  <c r="J240"/>
  <c r="K240" s="1"/>
  <c r="M240" s="1"/>
  <c r="G240"/>
  <c r="J239"/>
  <c r="G239"/>
  <c r="I239" s="1"/>
  <c r="K238"/>
  <c r="J238"/>
  <c r="G238"/>
  <c r="I238" s="1"/>
  <c r="J237"/>
  <c r="I237"/>
  <c r="G237"/>
  <c r="J236"/>
  <c r="K236" s="1"/>
  <c r="M236" s="1"/>
  <c r="G236"/>
  <c r="I236" s="1"/>
  <c r="J235"/>
  <c r="J234" s="1"/>
  <c r="G235"/>
  <c r="I235" s="1"/>
  <c r="G234"/>
  <c r="J233"/>
  <c r="K233" s="1"/>
  <c r="M233" s="1"/>
  <c r="G233"/>
  <c r="J232"/>
  <c r="K232" s="1"/>
  <c r="G232"/>
  <c r="I232" s="1"/>
  <c r="J231"/>
  <c r="K231" s="1"/>
  <c r="G231"/>
  <c r="I231" s="1"/>
  <c r="J230"/>
  <c r="K230" s="1"/>
  <c r="G230"/>
  <c r="J229"/>
  <c r="G229"/>
  <c r="I229" s="1"/>
  <c r="J228"/>
  <c r="K228" s="1"/>
  <c r="M228" s="1"/>
  <c r="G228"/>
  <c r="J227"/>
  <c r="K227" s="1"/>
  <c r="G227"/>
  <c r="I227" s="1"/>
  <c r="J226"/>
  <c r="K226" s="1"/>
  <c r="M226" s="1"/>
  <c r="G226"/>
  <c r="I226" s="1"/>
  <c r="J225"/>
  <c r="K225" s="1"/>
  <c r="M225" s="1"/>
  <c r="G225"/>
  <c r="I225" s="1"/>
  <c r="J224"/>
  <c r="K224" s="1"/>
  <c r="G224"/>
  <c r="J223"/>
  <c r="K223" s="1"/>
  <c r="G223"/>
  <c r="I223" s="1"/>
  <c r="J222"/>
  <c r="K222" s="1"/>
  <c r="M222" s="1"/>
  <c r="G222"/>
  <c r="I222" s="1"/>
  <c r="J221"/>
  <c r="G221"/>
  <c r="I221" s="1"/>
  <c r="J220"/>
  <c r="K220" s="1"/>
  <c r="M220" s="1"/>
  <c r="G220"/>
  <c r="J219"/>
  <c r="K219" s="1"/>
  <c r="G219"/>
  <c r="I219" s="1"/>
  <c r="J218"/>
  <c r="K218" s="1"/>
  <c r="M218" s="1"/>
  <c r="G218"/>
  <c r="I218" s="1"/>
  <c r="G217"/>
  <c r="J216"/>
  <c r="K216" s="1"/>
  <c r="M216" s="1"/>
  <c r="G216"/>
  <c r="J215"/>
  <c r="K215" s="1"/>
  <c r="G215"/>
  <c r="I215" s="1"/>
  <c r="J214"/>
  <c r="K214" s="1"/>
  <c r="G214"/>
  <c r="J213"/>
  <c r="G213"/>
  <c r="I213" s="1"/>
  <c r="J212"/>
  <c r="K212" s="1"/>
  <c r="M212" s="1"/>
  <c r="G212"/>
  <c r="I212" s="1"/>
  <c r="J211"/>
  <c r="K211" s="1"/>
  <c r="M211" s="1"/>
  <c r="G211"/>
  <c r="I211" s="1"/>
  <c r="J210"/>
  <c r="K210" s="1"/>
  <c r="M210" s="1"/>
  <c r="G210"/>
  <c r="J209"/>
  <c r="K209" s="1"/>
  <c r="M209" s="1"/>
  <c r="G209"/>
  <c r="J208"/>
  <c r="K208" s="1"/>
  <c r="G208"/>
  <c r="I208" s="1"/>
  <c r="K207"/>
  <c r="J207"/>
  <c r="G207"/>
  <c r="I207" s="1"/>
  <c r="J206"/>
  <c r="I206"/>
  <c r="G206"/>
  <c r="J205"/>
  <c r="G205"/>
  <c r="I205" s="1"/>
  <c r="J204"/>
  <c r="G204"/>
  <c r="K203"/>
  <c r="M203" s="1"/>
  <c r="J203"/>
  <c r="G203"/>
  <c r="I203" s="1"/>
  <c r="J202"/>
  <c r="K202" s="1"/>
  <c r="M202" s="1"/>
  <c r="G202"/>
  <c r="J201"/>
  <c r="K201" s="1"/>
  <c r="M201" s="1"/>
  <c r="G201"/>
  <c r="J200"/>
  <c r="K200" s="1"/>
  <c r="G200"/>
  <c r="J199"/>
  <c r="G199"/>
  <c r="I199" s="1"/>
  <c r="J198"/>
  <c r="K198" s="1"/>
  <c r="M198" s="1"/>
  <c r="G198"/>
  <c r="I198" s="1"/>
  <c r="J197"/>
  <c r="G197"/>
  <c r="I197" s="1"/>
  <c r="J196"/>
  <c r="K196" s="1"/>
  <c r="M196" s="1"/>
  <c r="G196"/>
  <c r="I196" s="1"/>
  <c r="K195"/>
  <c r="J195"/>
  <c r="G195"/>
  <c r="J194"/>
  <c r="K194" s="1"/>
  <c r="M194" s="1"/>
  <c r="G194"/>
  <c r="J193"/>
  <c r="K193" s="1"/>
  <c r="M193" s="1"/>
  <c r="G193"/>
  <c r="I193" s="1"/>
  <c r="J192"/>
  <c r="G192"/>
  <c r="I192" s="1"/>
  <c r="J191"/>
  <c r="K191" s="1"/>
  <c r="G191"/>
  <c r="I191" s="1"/>
  <c r="J190"/>
  <c r="G190"/>
  <c r="I190" s="1"/>
  <c r="J189"/>
  <c r="G189"/>
  <c r="I189" s="1"/>
  <c r="J188"/>
  <c r="K188" s="1"/>
  <c r="G188"/>
  <c r="I188" s="1"/>
  <c r="J187"/>
  <c r="G187"/>
  <c r="J186"/>
  <c r="K186" s="1"/>
  <c r="M186" s="1"/>
  <c r="G186"/>
  <c r="I186" s="1"/>
  <c r="J185"/>
  <c r="K185" s="1"/>
  <c r="M185" s="1"/>
  <c r="G185"/>
  <c r="I185" s="1"/>
  <c r="J184"/>
  <c r="K184" s="1"/>
  <c r="G184"/>
  <c r="I184" s="1"/>
  <c r="J183"/>
  <c r="G183"/>
  <c r="I183" s="1"/>
  <c r="J182"/>
  <c r="K182" s="1"/>
  <c r="M182" s="1"/>
  <c r="G182"/>
  <c r="I182" s="1"/>
  <c r="J181"/>
  <c r="G181"/>
  <c r="I181" s="1"/>
  <c r="J180"/>
  <c r="K180" s="1"/>
  <c r="M180" s="1"/>
  <c r="G180"/>
  <c r="I180" s="1"/>
  <c r="J179"/>
  <c r="K179" s="1"/>
  <c r="G179"/>
  <c r="J178"/>
  <c r="K178" s="1"/>
  <c r="M178" s="1"/>
  <c r="G178"/>
  <c r="J177"/>
  <c r="K177" s="1"/>
  <c r="G177"/>
  <c r="J176"/>
  <c r="G176"/>
  <c r="I176" s="1"/>
  <c r="J175"/>
  <c r="K175" s="1"/>
  <c r="G175"/>
  <c r="I175" s="1"/>
  <c r="J174"/>
  <c r="J173" s="1"/>
  <c r="G174"/>
  <c r="G173"/>
  <c r="J172"/>
  <c r="K172" s="1"/>
  <c r="M172" s="1"/>
  <c r="G172"/>
  <c r="J171"/>
  <c r="K171" s="1"/>
  <c r="M171" s="1"/>
  <c r="G171"/>
  <c r="I171" s="1"/>
  <c r="J170"/>
  <c r="K170" s="1"/>
  <c r="M170" s="1"/>
  <c r="G170"/>
  <c r="J169"/>
  <c r="K169" s="1"/>
  <c r="M169" s="1"/>
  <c r="G169"/>
  <c r="J168"/>
  <c r="G168"/>
  <c r="I168" s="1"/>
  <c r="J167"/>
  <c r="G167"/>
  <c r="I167" s="1"/>
  <c r="J166"/>
  <c r="K166" s="1"/>
  <c r="M166" s="1"/>
  <c r="G166"/>
  <c r="I166" s="1"/>
  <c r="J165"/>
  <c r="K165" s="1"/>
  <c r="G165"/>
  <c r="J164"/>
  <c r="G164"/>
  <c r="I164" s="1"/>
  <c r="J163"/>
  <c r="K163" s="1"/>
  <c r="G163"/>
  <c r="I163" s="1"/>
  <c r="J162"/>
  <c r="G162"/>
  <c r="J161"/>
  <c r="G161"/>
  <c r="I161" s="1"/>
  <c r="L161" s="1"/>
  <c r="J160"/>
  <c r="K160" s="1"/>
  <c r="G160"/>
  <c r="I160" s="1"/>
  <c r="J159"/>
  <c r="K159" s="1"/>
  <c r="M159" s="1"/>
  <c r="G159"/>
  <c r="J158"/>
  <c r="G158"/>
  <c r="I158" s="1"/>
  <c r="J157"/>
  <c r="K157" s="1"/>
  <c r="M157" s="1"/>
  <c r="G157"/>
  <c r="I157" s="1"/>
  <c r="L157" s="1"/>
  <c r="J156"/>
  <c r="K156" s="1"/>
  <c r="G156"/>
  <c r="I156" s="1"/>
  <c r="J155"/>
  <c r="K155" s="1"/>
  <c r="M155" s="1"/>
  <c r="G155"/>
  <c r="J154"/>
  <c r="K154" s="1"/>
  <c r="G154"/>
  <c r="I154" s="1"/>
  <c r="J153"/>
  <c r="K153" s="1"/>
  <c r="M153" s="1"/>
  <c r="G153"/>
  <c r="J152"/>
  <c r="G152"/>
  <c r="J151"/>
  <c r="K151" s="1"/>
  <c r="M151" s="1"/>
  <c r="G151"/>
  <c r="I151" s="1"/>
  <c r="L151" s="1"/>
  <c r="J150"/>
  <c r="K150" s="1"/>
  <c r="G150"/>
  <c r="I150" s="1"/>
  <c r="J149"/>
  <c r="K149" s="1"/>
  <c r="M149" s="1"/>
  <c r="G149"/>
  <c r="I149" s="1"/>
  <c r="L149" s="1"/>
  <c r="J148"/>
  <c r="K148" s="1"/>
  <c r="G148"/>
  <c r="I148" s="1"/>
  <c r="J147"/>
  <c r="K147" s="1"/>
  <c r="M147" s="1"/>
  <c r="G147"/>
  <c r="I147" s="1"/>
  <c r="J146"/>
  <c r="K146" s="1"/>
  <c r="G146"/>
  <c r="I146" s="1"/>
  <c r="J145"/>
  <c r="K145" s="1"/>
  <c r="M145" s="1"/>
  <c r="G145"/>
  <c r="I145" s="1"/>
  <c r="L145" s="1"/>
  <c r="J144"/>
  <c r="G144"/>
  <c r="I144" s="1"/>
  <c r="J143"/>
  <c r="K143" s="1"/>
  <c r="M143" s="1"/>
  <c r="G143"/>
  <c r="J142"/>
  <c r="G142"/>
  <c r="I142" s="1"/>
  <c r="J141"/>
  <c r="K141" s="1"/>
  <c r="M141" s="1"/>
  <c r="G141"/>
  <c r="I141" s="1"/>
  <c r="L141" s="1"/>
  <c r="J140"/>
  <c r="K140" s="1"/>
  <c r="G140"/>
  <c r="I140" s="1"/>
  <c r="J139"/>
  <c r="G139"/>
  <c r="J138"/>
  <c r="K138" s="1"/>
  <c r="G138"/>
  <c r="I138" s="1"/>
  <c r="J137"/>
  <c r="K137" s="1"/>
  <c r="M137" s="1"/>
  <c r="G137"/>
  <c r="I137" s="1"/>
  <c r="J136"/>
  <c r="G136"/>
  <c r="I136" s="1"/>
  <c r="J135"/>
  <c r="K135" s="1"/>
  <c r="M135" s="1"/>
  <c r="G135"/>
  <c r="J134"/>
  <c r="K134" s="1"/>
  <c r="G134"/>
  <c r="I134" s="1"/>
  <c r="J133"/>
  <c r="K133" s="1"/>
  <c r="M133" s="1"/>
  <c r="G133"/>
  <c r="I133" s="1"/>
  <c r="J132"/>
  <c r="K132" s="1"/>
  <c r="G132"/>
  <c r="I132" s="1"/>
  <c r="J131"/>
  <c r="K131" s="1"/>
  <c r="M131" s="1"/>
  <c r="G131"/>
  <c r="I131" s="1"/>
  <c r="L131" s="1"/>
  <c r="J130"/>
  <c r="K130" s="1"/>
  <c r="G130"/>
  <c r="I130" s="1"/>
  <c r="J129"/>
  <c r="G129"/>
  <c r="I129" s="1"/>
  <c r="L129" s="1"/>
  <c r="J128"/>
  <c r="K128" s="1"/>
  <c r="G128"/>
  <c r="I128" s="1"/>
  <c r="G127"/>
  <c r="J126"/>
  <c r="K126" s="1"/>
  <c r="G126"/>
  <c r="I126" s="1"/>
  <c r="J125"/>
  <c r="K125" s="1"/>
  <c r="G125"/>
  <c r="I125" s="1"/>
  <c r="J124"/>
  <c r="G124"/>
  <c r="J123"/>
  <c r="G123"/>
  <c r="I123" s="1"/>
  <c r="J122"/>
  <c r="K122" s="1"/>
  <c r="G122"/>
  <c r="I122" s="1"/>
  <c r="J121"/>
  <c r="G121"/>
  <c r="I121" s="1"/>
  <c r="L121" s="1"/>
  <c r="J120"/>
  <c r="K120" s="1"/>
  <c r="G120"/>
  <c r="I120" s="1"/>
  <c r="J119"/>
  <c r="K119" s="1"/>
  <c r="G119"/>
  <c r="I119" s="1"/>
  <c r="J118"/>
  <c r="K118" s="1"/>
  <c r="G118"/>
  <c r="I118" s="1"/>
  <c r="J117"/>
  <c r="K117" s="1"/>
  <c r="G117"/>
  <c r="I117" s="1"/>
  <c r="J116"/>
  <c r="G116"/>
  <c r="J115"/>
  <c r="G115"/>
  <c r="J114"/>
  <c r="K114" s="1"/>
  <c r="G114"/>
  <c r="I114" s="1"/>
  <c r="J113"/>
  <c r="G113"/>
  <c r="I113" s="1"/>
  <c r="L113" s="1"/>
  <c r="J112"/>
  <c r="K112" s="1"/>
  <c r="G112"/>
  <c r="I112" s="1"/>
  <c r="J111"/>
  <c r="K111" s="1"/>
  <c r="G111"/>
  <c r="I111" s="1"/>
  <c r="J110"/>
  <c r="K110" s="1"/>
  <c r="G110"/>
  <c r="I110" s="1"/>
  <c r="J109"/>
  <c r="K109" s="1"/>
  <c r="G109"/>
  <c r="I109" s="1"/>
  <c r="J108"/>
  <c r="G108"/>
  <c r="J107"/>
  <c r="G107"/>
  <c r="I107" s="1"/>
  <c r="J106"/>
  <c r="K106" s="1"/>
  <c r="G106"/>
  <c r="I106" s="1"/>
  <c r="J105"/>
  <c r="G105"/>
  <c r="I105" s="1"/>
  <c r="L105" s="1"/>
  <c r="J104"/>
  <c r="K104" s="1"/>
  <c r="G104"/>
  <c r="I104" s="1"/>
  <c r="J103"/>
  <c r="K103" s="1"/>
  <c r="G103"/>
  <c r="I103" s="1"/>
  <c r="J102"/>
  <c r="G102"/>
  <c r="J101"/>
  <c r="K101" s="1"/>
  <c r="G101"/>
  <c r="I101" s="1"/>
  <c r="J100"/>
  <c r="G100"/>
  <c r="J99"/>
  <c r="G99"/>
  <c r="I99" s="1"/>
  <c r="J98"/>
  <c r="K98" s="1"/>
  <c r="G98"/>
  <c r="I98" s="1"/>
  <c r="J97"/>
  <c r="G97"/>
  <c r="I97" s="1"/>
  <c r="L97" s="1"/>
  <c r="J96"/>
  <c r="K96" s="1"/>
  <c r="G96"/>
  <c r="I96" s="1"/>
  <c r="J95"/>
  <c r="K95" s="1"/>
  <c r="G95"/>
  <c r="I95" s="1"/>
  <c r="J94"/>
  <c r="K94" s="1"/>
  <c r="G94"/>
  <c r="I94" s="1"/>
  <c r="J93"/>
  <c r="K93" s="1"/>
  <c r="G93"/>
  <c r="I93" s="1"/>
  <c r="L93" s="1"/>
  <c r="J92"/>
  <c r="G92"/>
  <c r="I92" s="1"/>
  <c r="J91"/>
  <c r="K91" s="1"/>
  <c r="I91"/>
  <c r="G91"/>
  <c r="J90"/>
  <c r="K90" s="1"/>
  <c r="G90"/>
  <c r="J89"/>
  <c r="J88" s="1"/>
  <c r="G89"/>
  <c r="I89" s="1"/>
  <c r="G88"/>
  <c r="J87"/>
  <c r="K87" s="1"/>
  <c r="G87"/>
  <c r="I87" s="1"/>
  <c r="J86"/>
  <c r="K86" s="1"/>
  <c r="G86"/>
  <c r="I86" s="1"/>
  <c r="J85"/>
  <c r="K85" s="1"/>
  <c r="G85"/>
  <c r="I85" s="1"/>
  <c r="J84"/>
  <c r="G84"/>
  <c r="J83"/>
  <c r="G83"/>
  <c r="I83" s="1"/>
  <c r="J82"/>
  <c r="K82" s="1"/>
  <c r="G82"/>
  <c r="I82" s="1"/>
  <c r="J81"/>
  <c r="K81" s="1"/>
  <c r="G81"/>
  <c r="I81" s="1"/>
  <c r="J80"/>
  <c r="K80" s="1"/>
  <c r="G80"/>
  <c r="I80" s="1"/>
  <c r="L80" s="1"/>
  <c r="J79"/>
  <c r="K79" s="1"/>
  <c r="G79"/>
  <c r="I79" s="1"/>
  <c r="J78"/>
  <c r="K78" s="1"/>
  <c r="G78"/>
  <c r="J77"/>
  <c r="K77" s="1"/>
  <c r="G77"/>
  <c r="I77" s="1"/>
  <c r="J76"/>
  <c r="K76" s="1"/>
  <c r="G76"/>
  <c r="I76" s="1"/>
  <c r="J75"/>
  <c r="G75"/>
  <c r="I75" s="1"/>
  <c r="J74"/>
  <c r="K74" s="1"/>
  <c r="I74"/>
  <c r="L74" s="1"/>
  <c r="G74"/>
  <c r="J73"/>
  <c r="K73" s="1"/>
  <c r="G73"/>
  <c r="I73" s="1"/>
  <c r="J72"/>
  <c r="K72" s="1"/>
  <c r="G72"/>
  <c r="I72" s="1"/>
  <c r="L72" s="1"/>
  <c r="K71"/>
  <c r="J71"/>
  <c r="G71"/>
  <c r="I71" s="1"/>
  <c r="J70"/>
  <c r="K70" s="1"/>
  <c r="G70"/>
  <c r="J69"/>
  <c r="K69" s="1"/>
  <c r="G69"/>
  <c r="I69" s="1"/>
  <c r="G68"/>
  <c r="J67"/>
  <c r="K67" s="1"/>
  <c r="G67"/>
  <c r="I67" s="1"/>
  <c r="J66"/>
  <c r="K66" s="1"/>
  <c r="G66"/>
  <c r="I66" s="1"/>
  <c r="L66" s="1"/>
  <c r="J65"/>
  <c r="K65" s="1"/>
  <c r="G65"/>
  <c r="I65" s="1"/>
  <c r="J64"/>
  <c r="K64" s="1"/>
  <c r="G64"/>
  <c r="I64" s="1"/>
  <c r="L64" s="1"/>
  <c r="J63"/>
  <c r="K63" s="1"/>
  <c r="G63"/>
  <c r="I63" s="1"/>
  <c r="J62"/>
  <c r="K62" s="1"/>
  <c r="G62"/>
  <c r="J61"/>
  <c r="K61" s="1"/>
  <c r="G61"/>
  <c r="I61" s="1"/>
  <c r="J60"/>
  <c r="K60" s="1"/>
  <c r="G60"/>
  <c r="J59"/>
  <c r="G59"/>
  <c r="I59" s="1"/>
  <c r="J58"/>
  <c r="K58" s="1"/>
  <c r="G58"/>
  <c r="K57"/>
  <c r="J57"/>
  <c r="G57"/>
  <c r="I57" s="1"/>
  <c r="J56"/>
  <c r="K56" s="1"/>
  <c r="G56"/>
  <c r="I56" s="1"/>
  <c r="L56" s="1"/>
  <c r="J55"/>
  <c r="K55" s="1"/>
  <c r="G55"/>
  <c r="I55" s="1"/>
  <c r="J54"/>
  <c r="K54" s="1"/>
  <c r="G54"/>
  <c r="J53"/>
  <c r="K53" s="1"/>
  <c r="G53"/>
  <c r="I53" s="1"/>
  <c r="J52"/>
  <c r="K52" s="1"/>
  <c r="G52"/>
  <c r="I52" s="1"/>
  <c r="J51"/>
  <c r="G51"/>
  <c r="I51" s="1"/>
  <c r="J50"/>
  <c r="K50" s="1"/>
  <c r="I50"/>
  <c r="L50" s="1"/>
  <c r="G50"/>
  <c r="J49"/>
  <c r="K49" s="1"/>
  <c r="G49"/>
  <c r="I49" s="1"/>
  <c r="J48"/>
  <c r="J47"/>
  <c r="K47" s="1"/>
  <c r="G47"/>
  <c r="I47" s="1"/>
  <c r="M46"/>
  <c r="J46"/>
  <c r="K46" s="1"/>
  <c r="G46"/>
  <c r="J45"/>
  <c r="G45"/>
  <c r="I45" s="1"/>
  <c r="J44"/>
  <c r="K44" s="1"/>
  <c r="I44"/>
  <c r="G44"/>
  <c r="J43"/>
  <c r="G43"/>
  <c r="I43" s="1"/>
  <c r="J42"/>
  <c r="K42" s="1"/>
  <c r="G42"/>
  <c r="I42" s="1"/>
  <c r="L42" s="1"/>
  <c r="J41"/>
  <c r="K41" s="1"/>
  <c r="G41"/>
  <c r="I41" s="1"/>
  <c r="J40"/>
  <c r="K40" s="1"/>
  <c r="G40"/>
  <c r="I40" s="1"/>
  <c r="L40" s="1"/>
  <c r="J39"/>
  <c r="K39" s="1"/>
  <c r="G39"/>
  <c r="I39" s="1"/>
  <c r="J38"/>
  <c r="K38" s="1"/>
  <c r="G38"/>
  <c r="J37"/>
  <c r="K37" s="1"/>
  <c r="G37"/>
  <c r="I37" s="1"/>
  <c r="K36"/>
  <c r="G36"/>
  <c r="G35"/>
  <c r="J34"/>
  <c r="K34" s="1"/>
  <c r="G34"/>
  <c r="I34" s="1"/>
  <c r="J33"/>
  <c r="K33" s="1"/>
  <c r="G33"/>
  <c r="I33" s="1"/>
  <c r="J32"/>
  <c r="K32" s="1"/>
  <c r="G32"/>
  <c r="I32" s="1"/>
  <c r="L32" s="1"/>
  <c r="J31"/>
  <c r="K31" s="1"/>
  <c r="G31"/>
  <c r="I31" s="1"/>
  <c r="J30"/>
  <c r="K30" s="1"/>
  <c r="G30"/>
  <c r="J29"/>
  <c r="G29"/>
  <c r="I29" s="1"/>
  <c r="J28"/>
  <c r="K28" s="1"/>
  <c r="G28"/>
  <c r="I28" s="1"/>
  <c r="J27"/>
  <c r="G27"/>
  <c r="I27" s="1"/>
  <c r="J26"/>
  <c r="K26" s="1"/>
  <c r="G26"/>
  <c r="I26" s="1"/>
  <c r="L26" s="1"/>
  <c r="K25"/>
  <c r="G25"/>
  <c r="I25" s="1"/>
  <c r="J24"/>
  <c r="K24" s="1"/>
  <c r="G24"/>
  <c r="I24" s="1"/>
  <c r="L24" s="1"/>
  <c r="J23"/>
  <c r="G23"/>
  <c r="I23" s="1"/>
  <c r="J22"/>
  <c r="K22" s="1"/>
  <c r="G22"/>
  <c r="J21"/>
  <c r="K21" s="1"/>
  <c r="G21"/>
  <c r="I21" s="1"/>
  <c r="K20"/>
  <c r="G20"/>
  <c r="J19"/>
  <c r="G19"/>
  <c r="I19" s="1"/>
  <c r="J18"/>
  <c r="G18"/>
  <c r="J17"/>
  <c r="K17" s="1"/>
  <c r="K16" s="1"/>
  <c r="G17"/>
  <c r="I17" s="1"/>
  <c r="I16" s="1"/>
  <c r="J16"/>
  <c r="G16"/>
  <c r="J15"/>
  <c r="K15" s="1"/>
  <c r="G15"/>
  <c r="I15" s="1"/>
  <c r="J14"/>
  <c r="K14" s="1"/>
  <c r="G14"/>
  <c r="I14" s="1"/>
  <c r="J13"/>
  <c r="K13" s="1"/>
  <c r="M13" s="1"/>
  <c r="G13"/>
  <c r="I13" s="1"/>
  <c r="K12"/>
  <c r="G12"/>
  <c r="J11"/>
  <c r="K11" s="1"/>
  <c r="M11" s="1"/>
  <c r="G11"/>
  <c r="J10"/>
  <c r="K10" s="1"/>
  <c r="G10"/>
  <c r="J9"/>
  <c r="K9" s="1"/>
  <c r="M9" s="1"/>
  <c r="G9"/>
  <c r="I9" s="1"/>
  <c r="J8"/>
  <c r="G8"/>
  <c r="I8" s="1"/>
  <c r="J7"/>
  <c r="K7" s="1"/>
  <c r="M7" s="1"/>
  <c r="G7"/>
  <c r="J5"/>
  <c r="K5" s="1"/>
  <c r="G5"/>
  <c r="G4"/>
  <c r="I4" s="1"/>
  <c r="B3"/>
  <c r="M54" l="1"/>
  <c r="M64"/>
  <c r="L110"/>
  <c r="M238"/>
  <c r="L252"/>
  <c r="M257"/>
  <c r="M264"/>
  <c r="L112"/>
  <c r="L126"/>
  <c r="K174"/>
  <c r="M174" s="1"/>
  <c r="M177"/>
  <c r="M179"/>
  <c r="M184"/>
  <c r="M195"/>
  <c r="M200"/>
  <c r="M248"/>
  <c r="K294"/>
  <c r="M294" s="1"/>
  <c r="L41"/>
  <c r="L49"/>
  <c r="L73"/>
  <c r="L79"/>
  <c r="L92"/>
  <c r="L96"/>
  <c r="L103"/>
  <c r="M111"/>
  <c r="L119"/>
  <c r="L128"/>
  <c r="M208"/>
  <c r="M214"/>
  <c r="M332"/>
  <c r="J68"/>
  <c r="J127"/>
  <c r="J217"/>
  <c r="L25"/>
  <c r="L31"/>
  <c r="M40"/>
  <c r="L47"/>
  <c r="L55"/>
  <c r="L65"/>
  <c r="M72"/>
  <c r="M78"/>
  <c r="M85"/>
  <c r="M93"/>
  <c r="M95"/>
  <c r="M103"/>
  <c r="L104"/>
  <c r="L111"/>
  <c r="L118"/>
  <c r="M119"/>
  <c r="L120"/>
  <c r="I143"/>
  <c r="L143" s="1"/>
  <c r="I153"/>
  <c r="L153" s="1"/>
  <c r="I159"/>
  <c r="L159" s="1"/>
  <c r="K168"/>
  <c r="M168" s="1"/>
  <c r="L180"/>
  <c r="L196"/>
  <c r="M227"/>
  <c r="M232"/>
  <c r="L244"/>
  <c r="M256"/>
  <c r="L260"/>
  <c r="L278"/>
  <c r="L284"/>
  <c r="L294"/>
  <c r="L300"/>
  <c r="L308"/>
  <c r="M326"/>
  <c r="K235"/>
  <c r="M235" s="1"/>
  <c r="L235"/>
  <c r="L236"/>
  <c r="L218"/>
  <c r="I174"/>
  <c r="L174" s="1"/>
  <c r="I297"/>
  <c r="I298"/>
  <c r="L298" s="1"/>
  <c r="I299"/>
  <c r="L299" s="1"/>
  <c r="I305"/>
  <c r="L305" s="1"/>
  <c r="I306"/>
  <c r="L306" s="1"/>
  <c r="I307"/>
  <c r="L307" s="1"/>
  <c r="K315"/>
  <c r="M315" s="1"/>
  <c r="K320"/>
  <c r="M320" s="1"/>
  <c r="M328"/>
  <c r="K296"/>
  <c r="M296" s="1"/>
  <c r="K302"/>
  <c r="M302" s="1"/>
  <c r="K304"/>
  <c r="M304" s="1"/>
  <c r="K310"/>
  <c r="M310" s="1"/>
  <c r="K312"/>
  <c r="M312" s="1"/>
  <c r="I318"/>
  <c r="L318" s="1"/>
  <c r="M324"/>
  <c r="L296"/>
  <c r="L304"/>
  <c r="L312"/>
  <c r="I314"/>
  <c r="L314" s="1"/>
  <c r="I320"/>
  <c r="L320" s="1"/>
  <c r="L321"/>
  <c r="M330"/>
  <c r="K267"/>
  <c r="M267" s="1"/>
  <c r="I276"/>
  <c r="L276" s="1"/>
  <c r="I248"/>
  <c r="L248" s="1"/>
  <c r="K251"/>
  <c r="M251" s="1"/>
  <c r="I257"/>
  <c r="L257" s="1"/>
  <c r="I268"/>
  <c r="L268"/>
  <c r="K273"/>
  <c r="M273" s="1"/>
  <c r="K278"/>
  <c r="M278" s="1"/>
  <c r="K283"/>
  <c r="M283" s="1"/>
  <c r="K291"/>
  <c r="M291" s="1"/>
  <c r="M243"/>
  <c r="K259"/>
  <c r="M259" s="1"/>
  <c r="K265"/>
  <c r="M265" s="1"/>
  <c r="K270"/>
  <c r="M270" s="1"/>
  <c r="I240"/>
  <c r="L240" s="1"/>
  <c r="K275"/>
  <c r="M275" s="1"/>
  <c r="K280"/>
  <c r="M280" s="1"/>
  <c r="I288"/>
  <c r="L288" s="1"/>
  <c r="I241"/>
  <c r="L241" s="1"/>
  <c r="I242"/>
  <c r="L242" s="1"/>
  <c r="I243"/>
  <c r="L243" s="1"/>
  <c r="I249"/>
  <c r="L249" s="1"/>
  <c r="I250"/>
  <c r="L250" s="1"/>
  <c r="I251"/>
  <c r="L251" s="1"/>
  <c r="I258"/>
  <c r="I259"/>
  <c r="L259" s="1"/>
  <c r="I265"/>
  <c r="L265" s="1"/>
  <c r="L266"/>
  <c r="L267"/>
  <c r="I273"/>
  <c r="I271" s="1"/>
  <c r="L274"/>
  <c r="L275"/>
  <c r="I282"/>
  <c r="L282" s="1"/>
  <c r="I283"/>
  <c r="L283" s="1"/>
  <c r="I289"/>
  <c r="L289" s="1"/>
  <c r="I290"/>
  <c r="L290" s="1"/>
  <c r="M219"/>
  <c r="M224"/>
  <c r="M230"/>
  <c r="I224"/>
  <c r="L224" s="1"/>
  <c r="L225"/>
  <c r="L226"/>
  <c r="I230"/>
  <c r="L230" s="1"/>
  <c r="L232"/>
  <c r="I233"/>
  <c r="L233" s="1"/>
  <c r="K190"/>
  <c r="M190" s="1"/>
  <c r="I194"/>
  <c r="I200"/>
  <c r="L200" s="1"/>
  <c r="K176"/>
  <c r="M176" s="1"/>
  <c r="L186"/>
  <c r="L190"/>
  <c r="K192"/>
  <c r="M192" s="1"/>
  <c r="I201"/>
  <c r="L201" s="1"/>
  <c r="I202"/>
  <c r="L202" s="1"/>
  <c r="K206"/>
  <c r="M206" s="1"/>
  <c r="I209"/>
  <c r="L209" s="1"/>
  <c r="I210"/>
  <c r="L210" s="1"/>
  <c r="I216"/>
  <c r="L216" s="1"/>
  <c r="L193"/>
  <c r="L208"/>
  <c r="I177"/>
  <c r="I178"/>
  <c r="L178" s="1"/>
  <c r="I179"/>
  <c r="L179" s="1"/>
  <c r="L185"/>
  <c r="I195"/>
  <c r="L195" s="1"/>
  <c r="I214"/>
  <c r="L214" s="1"/>
  <c r="L182"/>
  <c r="L192"/>
  <c r="L198"/>
  <c r="L206"/>
  <c r="L133"/>
  <c r="I135"/>
  <c r="I127" s="1"/>
  <c r="L137"/>
  <c r="L147"/>
  <c r="I155"/>
  <c r="L155" s="1"/>
  <c r="M165"/>
  <c r="L166"/>
  <c r="L168"/>
  <c r="I152"/>
  <c r="L164"/>
  <c r="M163"/>
  <c r="I169"/>
  <c r="L169" s="1"/>
  <c r="I170"/>
  <c r="L170" s="1"/>
  <c r="M117"/>
  <c r="M125"/>
  <c r="I115"/>
  <c r="L115" s="1"/>
  <c r="L107"/>
  <c r="L123"/>
  <c r="L95"/>
  <c r="M101"/>
  <c r="M70"/>
  <c r="L71"/>
  <c r="M80"/>
  <c r="L81"/>
  <c r="L82"/>
  <c r="I84"/>
  <c r="L84" s="1"/>
  <c r="L76"/>
  <c r="L85"/>
  <c r="L23"/>
  <c r="L33"/>
  <c r="L34"/>
  <c r="I36"/>
  <c r="L36" s="1"/>
  <c r="L44"/>
  <c r="L52"/>
  <c r="I58"/>
  <c r="L58" s="1"/>
  <c r="M62"/>
  <c r="L63"/>
  <c r="I20"/>
  <c r="L20" s="1"/>
  <c r="L28"/>
  <c r="M38"/>
  <c r="L39"/>
  <c r="M56"/>
  <c r="L57"/>
  <c r="I60"/>
  <c r="L60" s="1"/>
  <c r="J3"/>
  <c r="L13"/>
  <c r="L17"/>
  <c r="L16" s="1"/>
  <c r="G3"/>
  <c r="L15"/>
  <c r="I7"/>
  <c r="L7" s="1"/>
  <c r="K8"/>
  <c r="M8" s="1"/>
  <c r="I11"/>
  <c r="L11" s="1"/>
  <c r="L4"/>
  <c r="M5"/>
  <c r="L9"/>
  <c r="M10"/>
  <c r="I90"/>
  <c r="L90" s="1"/>
  <c r="K92"/>
  <c r="M92" s="1"/>
  <c r="K105"/>
  <c r="M105" s="1"/>
  <c r="I108"/>
  <c r="L108" s="1"/>
  <c r="K129"/>
  <c r="K183"/>
  <c r="M183" s="1"/>
  <c r="L286"/>
  <c r="L324"/>
  <c r="I324"/>
  <c r="L8"/>
  <c r="L14"/>
  <c r="I30"/>
  <c r="L30" s="1"/>
  <c r="I46"/>
  <c r="L46" s="1"/>
  <c r="K51"/>
  <c r="M51" s="1"/>
  <c r="K97"/>
  <c r="M97" s="1"/>
  <c r="K144"/>
  <c r="M144" s="1"/>
  <c r="K237"/>
  <c r="I310"/>
  <c r="L310" s="1"/>
  <c r="K311"/>
  <c r="M311" s="1"/>
  <c r="I5"/>
  <c r="L5" s="1"/>
  <c r="I10"/>
  <c r="L10" s="1"/>
  <c r="I12"/>
  <c r="L12" s="1"/>
  <c r="L19"/>
  <c r="L27"/>
  <c r="K29"/>
  <c r="M39"/>
  <c r="M42"/>
  <c r="L43"/>
  <c r="K45"/>
  <c r="M45" s="1"/>
  <c r="M47"/>
  <c r="M50"/>
  <c r="L51"/>
  <c r="M55"/>
  <c r="M58"/>
  <c r="L59"/>
  <c r="M63"/>
  <c r="M66"/>
  <c r="L67"/>
  <c r="M71"/>
  <c r="M74"/>
  <c r="L75"/>
  <c r="M79"/>
  <c r="M82"/>
  <c r="L83"/>
  <c r="L87"/>
  <c r="K89"/>
  <c r="M91"/>
  <c r="L94"/>
  <c r="L99"/>
  <c r="K100"/>
  <c r="M100" s="1"/>
  <c r="L109"/>
  <c r="L117"/>
  <c r="L125"/>
  <c r="M132"/>
  <c r="M140"/>
  <c r="K142"/>
  <c r="M142" s="1"/>
  <c r="M148"/>
  <c r="M156"/>
  <c r="K158"/>
  <c r="M158" s="1"/>
  <c r="L203"/>
  <c r="I220"/>
  <c r="M245"/>
  <c r="K245"/>
  <c r="L302"/>
  <c r="K303"/>
  <c r="M303" s="1"/>
  <c r="M67"/>
  <c r="M98"/>
  <c r="K99"/>
  <c r="M99" s="1"/>
  <c r="K113"/>
  <c r="M113" s="1"/>
  <c r="I116"/>
  <c r="L116" s="1"/>
  <c r="K121"/>
  <c r="M121" s="1"/>
  <c r="I124"/>
  <c r="L124" s="1"/>
  <c r="M160"/>
  <c r="K161"/>
  <c r="M161" s="1"/>
  <c r="K181"/>
  <c r="M181" s="1"/>
  <c r="K199"/>
  <c r="M199" s="1"/>
  <c r="K269"/>
  <c r="M269" s="1"/>
  <c r="M274"/>
  <c r="K277"/>
  <c r="K279"/>
  <c r="M279" s="1"/>
  <c r="M287"/>
  <c r="I292"/>
  <c r="I22"/>
  <c r="K27"/>
  <c r="M37"/>
  <c r="I38"/>
  <c r="L38" s="1"/>
  <c r="K43"/>
  <c r="M43" s="1"/>
  <c r="M53"/>
  <c r="I54"/>
  <c r="K59"/>
  <c r="M59" s="1"/>
  <c r="M61"/>
  <c r="I62"/>
  <c r="L62" s="1"/>
  <c r="M69"/>
  <c r="I70"/>
  <c r="L70" s="1"/>
  <c r="K75"/>
  <c r="M77"/>
  <c r="I78"/>
  <c r="L78" s="1"/>
  <c r="K83"/>
  <c r="M83" s="1"/>
  <c r="K84"/>
  <c r="M84" s="1"/>
  <c r="M90"/>
  <c r="I100"/>
  <c r="I88" s="1"/>
  <c r="K108"/>
  <c r="M108" s="1"/>
  <c r="K116"/>
  <c r="M116" s="1"/>
  <c r="K124"/>
  <c r="M124" s="1"/>
  <c r="M134"/>
  <c r="K136"/>
  <c r="M136" s="1"/>
  <c r="M150"/>
  <c r="M16"/>
  <c r="L21"/>
  <c r="L29"/>
  <c r="M36"/>
  <c r="L37"/>
  <c r="M41"/>
  <c r="M44"/>
  <c r="L45"/>
  <c r="M49"/>
  <c r="M52"/>
  <c r="L53"/>
  <c r="M57"/>
  <c r="M60"/>
  <c r="L61"/>
  <c r="M65"/>
  <c r="L69"/>
  <c r="M73"/>
  <c r="M76"/>
  <c r="L77"/>
  <c r="M81"/>
  <c r="L86"/>
  <c r="M87"/>
  <c r="L89"/>
  <c r="L91"/>
  <c r="L101"/>
  <c r="M106"/>
  <c r="K107"/>
  <c r="M107" s="1"/>
  <c r="M114"/>
  <c r="K115"/>
  <c r="M122"/>
  <c r="K123"/>
  <c r="M123" s="1"/>
  <c r="M130"/>
  <c r="M138"/>
  <c r="M146"/>
  <c r="M154"/>
  <c r="M175"/>
  <c r="M86"/>
  <c r="M94"/>
  <c r="L98"/>
  <c r="L106"/>
  <c r="M110"/>
  <c r="L114"/>
  <c r="M118"/>
  <c r="L122"/>
  <c r="M126"/>
  <c r="I165"/>
  <c r="L165" s="1"/>
  <c r="I172"/>
  <c r="L172" s="1"/>
  <c r="L188"/>
  <c r="M191"/>
  <c r="L211"/>
  <c r="L212"/>
  <c r="M215"/>
  <c r="I228"/>
  <c r="L228" s="1"/>
  <c r="L256"/>
  <c r="M295"/>
  <c r="I332"/>
  <c r="L332" s="1"/>
  <c r="M96"/>
  <c r="M104"/>
  <c r="M112"/>
  <c r="M120"/>
  <c r="M128"/>
  <c r="L163"/>
  <c r="K167"/>
  <c r="M167" s="1"/>
  <c r="M207"/>
  <c r="L222"/>
  <c r="K261"/>
  <c r="M261" s="1"/>
  <c r="L264"/>
  <c r="L291"/>
  <c r="I316"/>
  <c r="I313" s="1"/>
  <c r="I328"/>
  <c r="L328" s="1"/>
  <c r="L130"/>
  <c r="L132"/>
  <c r="L134"/>
  <c r="L136"/>
  <c r="L138"/>
  <c r="L140"/>
  <c r="L142"/>
  <c r="L144"/>
  <c r="L146"/>
  <c r="L148"/>
  <c r="L150"/>
  <c r="L154"/>
  <c r="L156"/>
  <c r="L158"/>
  <c r="L160"/>
  <c r="L176"/>
  <c r="K221"/>
  <c r="M221" s="1"/>
  <c r="K229"/>
  <c r="M229" s="1"/>
  <c r="L238"/>
  <c r="L246"/>
  <c r="L254"/>
  <c r="L262"/>
  <c r="L270"/>
  <c r="K317"/>
  <c r="M317" s="1"/>
  <c r="K164"/>
  <c r="L171"/>
  <c r="L184"/>
  <c r="M188"/>
  <c r="K189"/>
  <c r="M189" s="1"/>
  <c r="K197"/>
  <c r="M197" s="1"/>
  <c r="K205"/>
  <c r="M205" s="1"/>
  <c r="K213"/>
  <c r="M213" s="1"/>
  <c r="L219"/>
  <c r="M223"/>
  <c r="L227"/>
  <c r="M231"/>
  <c r="I234"/>
  <c r="K239"/>
  <c r="M239" s="1"/>
  <c r="K247"/>
  <c r="M247" s="1"/>
  <c r="K255"/>
  <c r="M255" s="1"/>
  <c r="K263"/>
  <c r="M263" s="1"/>
  <c r="L272"/>
  <c r="L280"/>
  <c r="K285"/>
  <c r="K281" s="1"/>
  <c r="K301"/>
  <c r="M301" s="1"/>
  <c r="K309"/>
  <c r="L315"/>
  <c r="M319"/>
  <c r="L326"/>
  <c r="L330"/>
  <c r="L167"/>
  <c r="L175"/>
  <c r="L183"/>
  <c r="L191"/>
  <c r="L199"/>
  <c r="L207"/>
  <c r="L215"/>
  <c r="L223"/>
  <c r="L231"/>
  <c r="L239"/>
  <c r="L247"/>
  <c r="L255"/>
  <c r="L263"/>
  <c r="L279"/>
  <c r="L287"/>
  <c r="L295"/>
  <c r="L303"/>
  <c r="L311"/>
  <c r="L319"/>
  <c r="L322"/>
  <c r="M333"/>
  <c r="L181"/>
  <c r="L189"/>
  <c r="L197"/>
  <c r="L205"/>
  <c r="L213"/>
  <c r="L221"/>
  <c r="L229"/>
  <c r="L237"/>
  <c r="L245"/>
  <c r="L261"/>
  <c r="L269"/>
  <c r="L277"/>
  <c r="L285"/>
  <c r="L301"/>
  <c r="L309"/>
  <c r="L317"/>
  <c r="K325"/>
  <c r="M325" s="1"/>
  <c r="K327"/>
  <c r="M327" s="1"/>
  <c r="K329"/>
  <c r="M329" s="1"/>
  <c r="K331"/>
  <c r="M331" s="1"/>
  <c r="L325"/>
  <c r="L327"/>
  <c r="L329"/>
  <c r="L331"/>
  <c r="L333"/>
  <c r="L100" l="1"/>
  <c r="L135"/>
  <c r="I173"/>
  <c r="I187"/>
  <c r="I253"/>
  <c r="L273"/>
  <c r="I293"/>
  <c r="L297"/>
  <c r="I139"/>
  <c r="I68"/>
  <c r="I217"/>
  <c r="K127"/>
  <c r="L177"/>
  <c r="M129"/>
  <c r="M127" s="1"/>
  <c r="L293"/>
  <c r="K293"/>
  <c r="K313"/>
  <c r="M313"/>
  <c r="L316"/>
  <c r="L313" s="1"/>
  <c r="M253"/>
  <c r="I281"/>
  <c r="K271"/>
  <c r="L258"/>
  <c r="L253" s="1"/>
  <c r="L234"/>
  <c r="L220"/>
  <c r="L217" s="1"/>
  <c r="M173"/>
  <c r="L173"/>
  <c r="L194"/>
  <c r="I204"/>
  <c r="K187"/>
  <c r="K173"/>
  <c r="K139"/>
  <c r="L152"/>
  <c r="L139"/>
  <c r="I162"/>
  <c r="M152"/>
  <c r="L102"/>
  <c r="K88"/>
  <c r="K68"/>
  <c r="M75"/>
  <c r="K48"/>
  <c r="I18"/>
  <c r="L35"/>
  <c r="I48"/>
  <c r="L54"/>
  <c r="M323"/>
  <c r="M102"/>
  <c r="M204"/>
  <c r="M139"/>
  <c r="K253"/>
  <c r="M309"/>
  <c r="M293" s="1"/>
  <c r="M187"/>
  <c r="M277"/>
  <c r="M271" s="1"/>
  <c r="K234"/>
  <c r="L22"/>
  <c r="M285"/>
  <c r="M281" s="1"/>
  <c r="K162"/>
  <c r="K217"/>
  <c r="M164"/>
  <c r="M162" s="1"/>
  <c r="L162"/>
  <c r="L68"/>
  <c r="K152"/>
  <c r="I35"/>
  <c r="L48"/>
  <c r="M237"/>
  <c r="M234" s="1"/>
  <c r="I323"/>
  <c r="K35"/>
  <c r="K323"/>
  <c r="K102"/>
  <c r="L204"/>
  <c r="L271"/>
  <c r="L127"/>
  <c r="M48"/>
  <c r="I102"/>
  <c r="K204"/>
  <c r="M217"/>
  <c r="L187"/>
  <c r="L88"/>
  <c r="M68"/>
  <c r="L292"/>
  <c r="L281" s="1"/>
  <c r="M89"/>
  <c r="M88" s="1"/>
  <c r="M4"/>
  <c r="L3" l="1"/>
  <c r="K3"/>
  <c r="I3"/>
</calcChain>
</file>

<file path=xl/sharedStrings.xml><?xml version="1.0" encoding="utf-8"?>
<sst xmlns="http://schemas.openxmlformats.org/spreadsheetml/2006/main" count="352" uniqueCount="345">
  <si>
    <t>Годовой объем тыс тонн</t>
  </si>
  <si>
    <t>Обработка 2024 г, млн тонн</t>
  </si>
  <si>
    <t>Утилизация 2024 г., млн тонн</t>
  </si>
  <si>
    <t>Чувашская республика</t>
  </si>
  <si>
    <t xml:space="preserve">Оценка численности постоянного населения на 1 января 2019г. </t>
  </si>
  <si>
    <t>Все население</t>
  </si>
  <si>
    <t>в том числе:</t>
  </si>
  <si>
    <t xml:space="preserve">Среднегодовая норма накопления твердых коммунальных отходов </t>
  </si>
  <si>
    <t>Количество отходов, производимых жилым фондом куб.м</t>
  </si>
  <si>
    <t>Количество отходов, производимых объектами общественного назначения  куб.м</t>
  </si>
  <si>
    <t>Количество отходов, производимых жилым фондом кг</t>
  </si>
  <si>
    <t>Количество отходов, производимых объектами общественного назначения  кг</t>
  </si>
  <si>
    <t>Количество производимых отходов, куб.м</t>
  </si>
  <si>
    <t>Количество производимых отходов, кг</t>
  </si>
  <si>
    <t>городское</t>
  </si>
  <si>
    <t>сельское</t>
  </si>
  <si>
    <t xml:space="preserve">куб. м </t>
  </si>
  <si>
    <t xml:space="preserve">кг </t>
  </si>
  <si>
    <t>Чувашская Республика</t>
  </si>
  <si>
    <t>Чебоксарский городской округ</t>
  </si>
  <si>
    <t xml:space="preserve"> г. Чебоксары</t>
  </si>
  <si>
    <t xml:space="preserve"> в том числе внутригородские районы:</t>
  </si>
  <si>
    <t xml:space="preserve">     Калининский район</t>
  </si>
  <si>
    <t xml:space="preserve">     Ленинский район</t>
  </si>
  <si>
    <t xml:space="preserve">     Московский район</t>
  </si>
  <si>
    <t>Алатырский городской округ</t>
  </si>
  <si>
    <t xml:space="preserve"> г. Алатырь</t>
  </si>
  <si>
    <t>Канашский городской округ</t>
  </si>
  <si>
    <t xml:space="preserve"> г. Канаш</t>
  </si>
  <si>
    <t>Новочебоксарский городской округ</t>
  </si>
  <si>
    <t xml:space="preserve"> г. Новочебоксарск</t>
  </si>
  <si>
    <t>Шумерлинский городской округ</t>
  </si>
  <si>
    <t xml:space="preserve"> г. Шумерля</t>
  </si>
  <si>
    <t>Алатырский муниципальный район</t>
  </si>
  <si>
    <t>Алтышевское сельское поселение</t>
  </si>
  <si>
    <t>Атратское сельское поселение</t>
  </si>
  <si>
    <t>Ахматовское сельское поселение</t>
  </si>
  <si>
    <t>Восходское сельское поселение</t>
  </si>
  <si>
    <t>Иваньково-Ленинское сельское поселение</t>
  </si>
  <si>
    <t>Кирское сельское поселение</t>
  </si>
  <si>
    <t>Кувакинское сельское поселение</t>
  </si>
  <si>
    <t>Междуреченское сельское поселение</t>
  </si>
  <si>
    <t>Миренское сельское поселение</t>
  </si>
  <si>
    <t>Новоайбесинское сельское поселение</t>
  </si>
  <si>
    <t>Октябрьское сельское поселение</t>
  </si>
  <si>
    <t>Первомайское сельское поселение</t>
  </si>
  <si>
    <t>Сойгинское сельское поселение</t>
  </si>
  <si>
    <t>Староайбесинское сельское поселение</t>
  </si>
  <si>
    <t>Стемасское сельское поселение</t>
  </si>
  <si>
    <t>Чуварлейское сельское поселение</t>
  </si>
  <si>
    <t>Аликовский муниципальный район</t>
  </si>
  <si>
    <t>Аликовское сельское поселение</t>
  </si>
  <si>
    <t>Большевыльское сельское поселение</t>
  </si>
  <si>
    <t>Ефремкасинское сельское поселение</t>
  </si>
  <si>
    <t>Илгышевское сельское поселение</t>
  </si>
  <si>
    <t>Крымзарайкинское сельское поселение</t>
  </si>
  <si>
    <t>Питишевское сельское поселение</t>
  </si>
  <si>
    <t>Раскильдинское сельское поселение</t>
  </si>
  <si>
    <t>Таутовское сельское поселение</t>
  </si>
  <si>
    <t>Тенеевское сельское поселение</t>
  </si>
  <si>
    <t>Чувашско-Сорминское сельское поселение</t>
  </si>
  <si>
    <t>Шумшевашское сельское поселение</t>
  </si>
  <si>
    <t>Яндобинское сельское поселение</t>
  </si>
  <si>
    <t>Батыревский муниципальный район</t>
  </si>
  <si>
    <t>Алманчиковское сельское поселение</t>
  </si>
  <si>
    <t>Балабаш-Баишевское сельское поселение</t>
  </si>
  <si>
    <t>Батыревское сельское поселение</t>
  </si>
  <si>
    <t>Бахтигильдинское сельское поселение</t>
  </si>
  <si>
    <t>Бикшикское сельское поселение</t>
  </si>
  <si>
    <t>Большечеменевское сельское поселение</t>
  </si>
  <si>
    <t>Долгоостровское сельское поселение</t>
  </si>
  <si>
    <t>Кзыл-Чишминское сельское поселение</t>
  </si>
  <si>
    <t>Новоахпердинское сельское поселение</t>
  </si>
  <si>
    <t>Норваш-Шигалинское сельское поселение</t>
  </si>
  <si>
    <t>Сигачинское сельское поселение</t>
  </si>
  <si>
    <t>Сугутское сельское поселение</t>
  </si>
  <si>
    <t>Тарханское сельское поселение</t>
  </si>
  <si>
    <t>Татарско-Сугутское сельское поселение</t>
  </si>
  <si>
    <t>Тойсинское сельское поселение</t>
  </si>
  <si>
    <t>Туруновское сельское поселение</t>
  </si>
  <si>
    <t>Шыгырданское сельское поселение</t>
  </si>
  <si>
    <t>Шаймурзинское сельское поселение</t>
  </si>
  <si>
    <t>Вурнарский муниципальный район</t>
  </si>
  <si>
    <t>Вурнарское городское поселение</t>
  </si>
  <si>
    <t>Азимсирминское сельское поселение</t>
  </si>
  <si>
    <t>Алгазинское сельское поселение</t>
  </si>
  <si>
    <t>Апнерское сельское поселение</t>
  </si>
  <si>
    <t>Большеторханское сельское поселение</t>
  </si>
  <si>
    <t>Большеяушское сельское поселение</t>
  </si>
  <si>
    <t>Буртасинское сельское поселение</t>
  </si>
  <si>
    <t>Вурманкасинское сельское поселение</t>
  </si>
  <si>
    <t>Ермошкинское сельское поселение</t>
  </si>
  <si>
    <t>Ершипосинское сельское поселение</t>
  </si>
  <si>
    <t>Калининское сельское поселение</t>
  </si>
  <si>
    <t>Кольцовское сельское поселение</t>
  </si>
  <si>
    <t>Малояушское сельское поселение</t>
  </si>
  <si>
    <t>Ойкас-Кибекское сельское поселение</t>
  </si>
  <si>
    <t>Санарпосинское сельское поселение</t>
  </si>
  <si>
    <t>Сявалкасинское сельское поселение</t>
  </si>
  <si>
    <t>Хирпосинское сельское поселение</t>
  </si>
  <si>
    <t>Шинерское сельское поселение</t>
  </si>
  <si>
    <t>Янгорчинское сельское поселение</t>
  </si>
  <si>
    <t>Ибресинский муниципальный район</t>
  </si>
  <si>
    <t>Ибресинское городское поселение</t>
  </si>
  <si>
    <t>Айбечское сельское поселение</t>
  </si>
  <si>
    <t>Андреевское сельское поселение</t>
  </si>
  <si>
    <t>Березовское сельское поселение</t>
  </si>
  <si>
    <t>Большеабакасинское сельское поселение</t>
  </si>
  <si>
    <t>Буинское сельское поселение</t>
  </si>
  <si>
    <t>Ширтанское сельское поселение</t>
  </si>
  <si>
    <t>Кировское сельское поселение</t>
  </si>
  <si>
    <t>Климовское сельское поселение</t>
  </si>
  <si>
    <t>Малокармалинское сельское поселение</t>
  </si>
  <si>
    <t>Новочурашевское сельское поселение</t>
  </si>
  <si>
    <t>Хормалинское сельское поселение</t>
  </si>
  <si>
    <t>Чувашско-Тимяшское сельское поселение</t>
  </si>
  <si>
    <t>Канашский муниципальный район</t>
  </si>
  <si>
    <t>Асхвинское сельское поселение</t>
  </si>
  <si>
    <t>Атнашевское сельское поселение</t>
  </si>
  <si>
    <t>Ачакасинское сельское поселение</t>
  </si>
  <si>
    <t>Байгильдинское сельское поселение</t>
  </si>
  <si>
    <t>Вутабосинское сельское поселение</t>
  </si>
  <si>
    <t>Караклинское сельское поселение</t>
  </si>
  <si>
    <t>Кошноруйское сельское поселение</t>
  </si>
  <si>
    <t>Малобикшихское сельское поселение</t>
  </si>
  <si>
    <t>Малокибечское сельское поселение</t>
  </si>
  <si>
    <t>Новоурюмовское сельское поселение</t>
  </si>
  <si>
    <t>Новочелкасинское сельское поселение</t>
  </si>
  <si>
    <t>Сеспельское сельское поселение</t>
  </si>
  <si>
    <t>Среднекибечское сельское поселение</t>
  </si>
  <si>
    <t>Сугайкасинское сельское поселение</t>
  </si>
  <si>
    <t>Тобурдановское сельское поселение</t>
  </si>
  <si>
    <t>Ухманское сельское поселение</t>
  </si>
  <si>
    <t>Хучельское сельское поселение</t>
  </si>
  <si>
    <t>Чагасьское сельское поселение</t>
  </si>
  <si>
    <t>Шакуловское сельское поселение</t>
  </si>
  <si>
    <t>Шальтямское сельское поселение</t>
  </si>
  <si>
    <t>Шибылгинское сельское поселение</t>
  </si>
  <si>
    <t>Шихазанское сельское поселение</t>
  </si>
  <si>
    <t>Ямашевское сельское поселение</t>
  </si>
  <si>
    <t>Янгличское сельское поселение</t>
  </si>
  <si>
    <t>Козловский муниципальный район</t>
  </si>
  <si>
    <t>Козловское городское поселение</t>
  </si>
  <si>
    <t>г. Козловка</t>
  </si>
  <si>
    <t>Андреево-Базарское сельское поселение</t>
  </si>
  <si>
    <t>Аттиковское сельское поселение</t>
  </si>
  <si>
    <t>Байгуловское сельское поселение</t>
  </si>
  <si>
    <t>Еметкинское сельское поселение</t>
  </si>
  <si>
    <t>Карамышевское сельское поселение</t>
  </si>
  <si>
    <t>Карачевское сельское поселение</t>
  </si>
  <si>
    <t>Солдыбаевское сельское поселение</t>
  </si>
  <si>
    <t>Тюрлеминское сельское поселение</t>
  </si>
  <si>
    <t>Янгильдинское сельское поселение</t>
  </si>
  <si>
    <t>Комсомольский муниципальный район</t>
  </si>
  <si>
    <t>Александровское сельское поселение</t>
  </si>
  <si>
    <t>Альбусь-Сюрбеевское сельское поселение</t>
  </si>
  <si>
    <t>Асановское сельское поселение</t>
  </si>
  <si>
    <t>Кайнлыкское сельское поселение</t>
  </si>
  <si>
    <t>Комсомольское сельское поселение</t>
  </si>
  <si>
    <t>Новочелны-Сюрбеевское сельское поселение</t>
  </si>
  <si>
    <t>Полевосундырское сельское поселение</t>
  </si>
  <si>
    <t>Сюрбей-Токаевское сельское поселение</t>
  </si>
  <si>
    <t>Тугаевское сельское поселение</t>
  </si>
  <si>
    <t>Урмаевское сельское поселение</t>
  </si>
  <si>
    <t>Чичканское сельское поселение</t>
  </si>
  <si>
    <t>Шераутское сельское поселение</t>
  </si>
  <si>
    <t>Красноармейский муниципальный район</t>
  </si>
  <si>
    <t>Алманчинское сельское поселение</t>
  </si>
  <si>
    <t>Большешатьминское сельское поселение</t>
  </si>
  <si>
    <t>Исаковское сельское поселение</t>
  </si>
  <si>
    <t>Караевское сельское поселение</t>
  </si>
  <si>
    <t>Красноармейское сельское поселение</t>
  </si>
  <si>
    <t>Пикшикское сельское поселение</t>
  </si>
  <si>
    <t>Убеевское сельское поселение</t>
  </si>
  <si>
    <t>Чадукасинское сельское поселение</t>
  </si>
  <si>
    <t>Яншихово-Челлинское сельское поселение</t>
  </si>
  <si>
    <t>Красночетайский муниципальный район</t>
  </si>
  <si>
    <t>Акчикасинское сельское поселение</t>
  </si>
  <si>
    <t>Атнарское сельское поселение</t>
  </si>
  <si>
    <t>Большеатменское сельское поселение</t>
  </si>
  <si>
    <t>Испуханское сельское поселение</t>
  </si>
  <si>
    <t>Красночетайское сельское поселение</t>
  </si>
  <si>
    <t>Пандиковское сельское поселение</t>
  </si>
  <si>
    <t>Питеркинское сельское поселение</t>
  </si>
  <si>
    <t>Староатайское сельское поселение</t>
  </si>
  <si>
    <t>Хозанкинское сельское поселение</t>
  </si>
  <si>
    <t>Штанашское сельское поселение</t>
  </si>
  <si>
    <t>Мариинско-Посадский муниципальный район</t>
  </si>
  <si>
    <t>Мариинско-Посадское городское поселение</t>
  </si>
  <si>
    <t>г. Мариинский Посад</t>
  </si>
  <si>
    <t>Бичуринское сельское поселение</t>
  </si>
  <si>
    <t>Карабашское сельское поселение</t>
  </si>
  <si>
    <t>Кугеевское сельское поселение</t>
  </si>
  <si>
    <t>Приволжское сельское поселение</t>
  </si>
  <si>
    <t>Первочурашевское сельское поселение</t>
  </si>
  <si>
    <t>Сутчевское сельское поселение</t>
  </si>
  <si>
    <t>Аксаринское сельское поселение</t>
  </si>
  <si>
    <t>Шоршелское сельское поселение</t>
  </si>
  <si>
    <t>Эльбарусовское сельское поселение</t>
  </si>
  <si>
    <t>Большешигаевское сельское поселение</t>
  </si>
  <si>
    <t>Моргаушский муниципальный район</t>
  </si>
  <si>
    <t>Большесундырское сельское поселение</t>
  </si>
  <si>
    <t>Ильинское сельское поселение</t>
  </si>
  <si>
    <t>Кадикасинское сельское поселение</t>
  </si>
  <si>
    <t>Моргаушское сельское поселение</t>
  </si>
  <si>
    <t>Москакасинское сельское поселение</t>
  </si>
  <si>
    <t>Орининское сельское поселение</t>
  </si>
  <si>
    <t>Сятракасинское сельское поселение</t>
  </si>
  <si>
    <t>Тораевское сельское поселение</t>
  </si>
  <si>
    <t>Хорнойское сельское поселение</t>
  </si>
  <si>
    <t>Чуманкасинское сельское поселение</t>
  </si>
  <si>
    <t>Шатьмапосинское сельское поселение</t>
  </si>
  <si>
    <t>Юнгинское сельское поселение</t>
  </si>
  <si>
    <t>Юськасинское сельское поселение</t>
  </si>
  <si>
    <t>Ярабайкасинское сельское поселение</t>
  </si>
  <si>
    <t>Ярославское сельское поселение</t>
  </si>
  <si>
    <t>Порецкий муниципальный район</t>
  </si>
  <si>
    <t>Анастасовское сельское поселение</t>
  </si>
  <si>
    <t>Козловское сельское поселение</t>
  </si>
  <si>
    <t>Кудеихинское сельское поселение</t>
  </si>
  <si>
    <t>Мишуковское сельское поселение</t>
  </si>
  <si>
    <t>Напольновское сельское поселение</t>
  </si>
  <si>
    <t>Никулинское сельское поселение</t>
  </si>
  <si>
    <t>Порецкое сельское поселение</t>
  </si>
  <si>
    <t>Семеновское сельское поселение</t>
  </si>
  <si>
    <t>Сиявское сельское поселение</t>
  </si>
  <si>
    <t>Сыресинское сельское поселение</t>
  </si>
  <si>
    <t>Рындинское сельское поселение</t>
  </si>
  <si>
    <t>Урмарский муниципальный район</t>
  </si>
  <si>
    <t>Урмарское городское поселение</t>
  </si>
  <si>
    <t>Арабосинское сельское поселение</t>
  </si>
  <si>
    <t>Бишевское сельское поселение</t>
  </si>
  <si>
    <t>Большечакинское сельское поселение</t>
  </si>
  <si>
    <t>Большеяниковское сельское поселение</t>
  </si>
  <si>
    <t>Ковалинское сельское поселение</t>
  </si>
  <si>
    <t>Кудеснерское сельское поселение</t>
  </si>
  <si>
    <t>Кульгешское сельское поселение</t>
  </si>
  <si>
    <t>Мусирминское сельское поселение</t>
  </si>
  <si>
    <t>Староурмарское сельское поселение</t>
  </si>
  <si>
    <t>Тегешевское сельское поселение</t>
  </si>
  <si>
    <t>Челкасинское сельское поселение</t>
  </si>
  <si>
    <t>Чубаевское сельское поселение</t>
  </si>
  <si>
    <t>Шигалинское сельское поселение</t>
  </si>
  <si>
    <t>Шихабыловское сельское поселение</t>
  </si>
  <si>
    <t>Шоркистринское сельское поселение</t>
  </si>
  <si>
    <t>Цивильский муниципальный район</t>
  </si>
  <si>
    <t>Цивильское городское поселение</t>
  </si>
  <si>
    <t>г. Цивильск</t>
  </si>
  <si>
    <t>Богатыревское сельское поселение</t>
  </si>
  <si>
    <t>Первостепановское сельское поселение</t>
  </si>
  <si>
    <t>Булдеевское сельское поселение</t>
  </si>
  <si>
    <t>Игорварское сельское поселение</t>
  </si>
  <si>
    <t>Опытное сельское поселение</t>
  </si>
  <si>
    <t>Медикасинское сельское поселение</t>
  </si>
  <si>
    <t>Михайловское сельское поселение</t>
  </si>
  <si>
    <t>Малоянгорчинское сельское поселение</t>
  </si>
  <si>
    <t>Второвурманкасинское сельское поселение</t>
  </si>
  <si>
    <t>Поваркасинское сельское поселение</t>
  </si>
  <si>
    <t>Конарское сельское поселение</t>
  </si>
  <si>
    <t>Тувсинское сельское поселение</t>
  </si>
  <si>
    <t>Таушкасинское сельское поселение</t>
  </si>
  <si>
    <t>Чиричкасинское сельское поселение</t>
  </si>
  <si>
    <t>Чурачикское сельское поселение</t>
  </si>
  <si>
    <t>Чебоксарский муниципальный район</t>
  </si>
  <si>
    <t>Абашевское сельское поселение</t>
  </si>
  <si>
    <t>Акулевское сельское поселение</t>
  </si>
  <si>
    <t>Большекатрасьское сельское поселение</t>
  </si>
  <si>
    <t>Вурман-Сюктерское сельское поселение</t>
  </si>
  <si>
    <t>Ишакское сельское поселение</t>
  </si>
  <si>
    <t>Ишлейское сельское поселение</t>
  </si>
  <si>
    <t>Кшаушское сельское поселение</t>
  </si>
  <si>
    <t>Кугесьское сельское поселение</t>
  </si>
  <si>
    <t>Лапсарское сельское поселение</t>
  </si>
  <si>
    <t>Атлашевское сельское поселение</t>
  </si>
  <si>
    <t>Сарабакасинское сельское поселение</t>
  </si>
  <si>
    <t>Сирмапосинское сельское поселение</t>
  </si>
  <si>
    <t>Синьял-Покровское сельское поселение</t>
  </si>
  <si>
    <t>Синьяльское сельское поселение</t>
  </si>
  <si>
    <t>Чиршкасинское сельское поселение</t>
  </si>
  <si>
    <t>Шинерпосинское сельское поселение</t>
  </si>
  <si>
    <t>Янышское сельское поселение</t>
  </si>
  <si>
    <t>Шемуршинский муниципальный район</t>
  </si>
  <si>
    <t>Бичурга-Баишевское сельское поселение</t>
  </si>
  <si>
    <t>Большебуяновское сельское поселение</t>
  </si>
  <si>
    <t>Карабай-Шемуршинское сельское поселение</t>
  </si>
  <si>
    <t>Малобуяновское сельское поселение</t>
  </si>
  <si>
    <t>Старочукальское сельское поселение</t>
  </si>
  <si>
    <t>Трехбалтаевское сельское поселение</t>
  </si>
  <si>
    <t>Чепкас-Никольское сельское поселение</t>
  </si>
  <si>
    <t>Чукальское сельское поселение</t>
  </si>
  <si>
    <t>Шемуршинское сельское поселение</t>
  </si>
  <si>
    <t>Шумерлинский муниципальный район</t>
  </si>
  <si>
    <t>Большеалгашинское сельское поселение</t>
  </si>
  <si>
    <t>Егоркинское сельское поселение</t>
  </si>
  <si>
    <t>Краснооктябрьское сельское поселение</t>
  </si>
  <si>
    <t>Магаринское сельское поселение</t>
  </si>
  <si>
    <t>Нижнекумашкинское сельское поселение</t>
  </si>
  <si>
    <t>Русско-Алгашинское сельское поселение</t>
  </si>
  <si>
    <t>Торханское сельское поселение</t>
  </si>
  <si>
    <t>Туванское сельское поселение</t>
  </si>
  <si>
    <t>Ходарское сельское поселение</t>
  </si>
  <si>
    <t>Шумерлинское сельское поселение</t>
  </si>
  <si>
    <t>Юманайское сельское поселение</t>
  </si>
  <si>
    <t>Ядринский муниципальный район</t>
  </si>
  <si>
    <t>Ядринское городское поселение</t>
  </si>
  <si>
    <t>г. Ядрин</t>
  </si>
  <si>
    <t>Большечурашевское сельское поселение</t>
  </si>
  <si>
    <t>Большешемердянское сельское поселение</t>
  </si>
  <si>
    <t>Иваньковское сельское поселение</t>
  </si>
  <si>
    <t>Кильдишевское сельское поселение</t>
  </si>
  <si>
    <t>Кукшумское сельское поселение</t>
  </si>
  <si>
    <t>Малокарачкинское сельское поселение</t>
  </si>
  <si>
    <t>Мочарское сельское поселение</t>
  </si>
  <si>
    <t>Николаевское сельское поселение</t>
  </si>
  <si>
    <t>Персирланское сельское поселение</t>
  </si>
  <si>
    <t>Советское сельское поселение</t>
  </si>
  <si>
    <t>Старотиньгешское сельское поселение</t>
  </si>
  <si>
    <t>Стрелецкое сельское поселение</t>
  </si>
  <si>
    <t>Хочашевское сельское поселение</t>
  </si>
  <si>
    <t>Чебаковское сельское поселение</t>
  </si>
  <si>
    <t>Ювановское сельское поселение</t>
  </si>
  <si>
    <t>Ядринское сельское поселение</t>
  </si>
  <si>
    <t>Яльчикский муниципальный район</t>
  </si>
  <si>
    <t>Большетаябинское сельское поселение</t>
  </si>
  <si>
    <t>Большеяльчикское сельское поселение</t>
  </si>
  <si>
    <t>Кильдюшевское сельское поселение</t>
  </si>
  <si>
    <t>Лащ-Таябинское сельское поселение</t>
  </si>
  <si>
    <t>Малотаябинское сельское поселение</t>
  </si>
  <si>
    <t>Новошимкусское сельское поселение</t>
  </si>
  <si>
    <t>Сабанчинское сельское поселение</t>
  </si>
  <si>
    <t>Яльчикское сельское поселение</t>
  </si>
  <si>
    <t>Янтиковское сельское поселение</t>
  </si>
  <si>
    <t>Янтиковский муниципальный район</t>
  </si>
  <si>
    <t>Алдиаровское сельское поселение</t>
  </si>
  <si>
    <t>Индырчское сельское поселение</t>
  </si>
  <si>
    <t>Можарское сельское поселение</t>
  </si>
  <si>
    <t>Новобуяновское сельское поселение</t>
  </si>
  <si>
    <t>Турмышское сельское поселение</t>
  </si>
  <si>
    <t>Тюмеревское сельское поселение</t>
  </si>
  <si>
    <t>Чутеевское сельское поселение</t>
  </si>
  <si>
    <t>Шимкусское сельское поселение</t>
  </si>
  <si>
    <t>Яншихово-Норвашское сельское поселение</t>
  </si>
  <si>
    <t>%</t>
  </si>
  <si>
    <t>по старой терсхеме</t>
  </si>
  <si>
    <t>по новой терсхеме</t>
  </si>
</sst>
</file>

<file path=xl/styles.xml><?xml version="1.0" encoding="utf-8"?>
<styleSheet xmlns="http://schemas.openxmlformats.org/spreadsheetml/2006/main">
  <numFmts count="5">
    <numFmt numFmtId="164" formatCode="0.0"/>
    <numFmt numFmtId="165" formatCode="[=0]&quot;-   &quot;;0&quot;   &quot;"/>
    <numFmt numFmtId="166" formatCode="0&quot;   &quot;"/>
    <numFmt numFmtId="167" formatCode="0.00&quot;   &quot;"/>
    <numFmt numFmtId="168" formatCode="0.000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Narrow"/>
      <family val="2"/>
      <charset val="204"/>
    </font>
    <font>
      <sz val="10"/>
      <name val="Arial Cyr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0"/>
      <color theme="1"/>
      <name val="Arial"/>
      <family val="2"/>
      <charset val="204"/>
    </font>
    <font>
      <b/>
      <i/>
      <sz val="10"/>
      <name val="Arial Cyr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5">
    <xf numFmtId="0" fontId="0" fillId="0" borderId="0"/>
    <xf numFmtId="0" fontId="3" fillId="0" borderId="0"/>
    <xf numFmtId="0" fontId="7" fillId="0" borderId="0"/>
    <xf numFmtId="0" fontId="14" fillId="0" borderId="0">
      <protection locked="0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0" fontId="14" fillId="0" borderId="0">
      <protection locked="0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0" fontId="14" fillId="0" borderId="0">
      <protection locked="0"/>
    </xf>
    <xf numFmtId="0" fontId="13" fillId="0" borderId="0"/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  <xf numFmtId="49" fontId="15" fillId="3" borderId="0" applyNumberFormat="0" applyFont="0" applyFill="0" applyBorder="0" applyAlignment="0" applyProtection="0">
      <alignment horizontal="left" vertical="center" wrapText="1"/>
    </xf>
  </cellStyleXfs>
  <cellXfs count="7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165" fontId="5" fillId="0" borderId="9" xfId="1" quotePrefix="1" applyNumberFormat="1" applyFont="1" applyBorder="1" applyAlignment="1">
      <alignment horizontal="centerContinuous" vertical="center"/>
    </xf>
    <xf numFmtId="165" fontId="5" fillId="0" borderId="9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8" fillId="0" borderId="8" xfId="2" applyFont="1" applyFill="1" applyBorder="1" applyAlignment="1">
      <alignment vertical="center"/>
    </xf>
    <xf numFmtId="166" fontId="9" fillId="0" borderId="10" xfId="2" applyNumberFormat="1" applyFont="1" applyBorder="1" applyProtection="1">
      <protection locked="0"/>
    </xf>
    <xf numFmtId="165" fontId="9" fillId="0" borderId="11" xfId="2" applyNumberFormat="1" applyFont="1" applyBorder="1" applyAlignment="1" applyProtection="1">
      <alignment horizontal="right"/>
      <protection locked="0"/>
    </xf>
    <xf numFmtId="165" fontId="9" fillId="0" borderId="12" xfId="2" applyNumberFormat="1" applyFont="1" applyBorder="1" applyAlignment="1" applyProtection="1">
      <alignment horizontal="right"/>
      <protection locked="0"/>
    </xf>
    <xf numFmtId="0" fontId="10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3" xfId="2" applyFont="1" applyBorder="1" applyAlignment="1" applyProtection="1">
      <alignment horizontal="left" vertical="justify" wrapText="1"/>
      <protection locked="0"/>
    </xf>
    <xf numFmtId="166" fontId="11" fillId="0" borderId="14" xfId="2" applyNumberFormat="1" applyFont="1" applyBorder="1" applyProtection="1">
      <protection locked="0"/>
    </xf>
    <xf numFmtId="165" fontId="11" fillId="0" borderId="15" xfId="2" applyNumberFormat="1" applyFont="1" applyBorder="1" applyAlignment="1" applyProtection="1">
      <alignment horizontal="right"/>
      <protection locked="0"/>
    </xf>
    <xf numFmtId="0" fontId="5" fillId="0" borderId="17" xfId="2" applyFont="1" applyBorder="1" applyAlignment="1" applyProtection="1">
      <alignment horizontal="left" vertical="justify" wrapText="1" indent="2"/>
      <protection locked="0"/>
    </xf>
    <xf numFmtId="166" fontId="5" fillId="0" borderId="14" xfId="2" applyNumberFormat="1" applyFont="1" applyBorder="1" applyProtection="1">
      <protection locked="0"/>
    </xf>
    <xf numFmtId="165" fontId="5" fillId="0" borderId="15" xfId="2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5" fillId="0" borderId="18" xfId="2" applyFont="1" applyBorder="1" applyAlignment="1" applyProtection="1">
      <alignment horizontal="center" vertical="justify" wrapText="1"/>
      <protection locked="0"/>
    </xf>
    <xf numFmtId="166" fontId="5" fillId="0" borderId="19" xfId="2" applyNumberFormat="1" applyFont="1" applyBorder="1" applyProtection="1">
      <protection locked="0"/>
    </xf>
    <xf numFmtId="0" fontId="5" fillId="0" borderId="17" xfId="2" applyFont="1" applyBorder="1" applyAlignment="1" applyProtection="1">
      <alignment horizontal="left" vertical="justify" wrapText="1" indent="4"/>
      <protection locked="0"/>
    </xf>
    <xf numFmtId="166" fontId="5" fillId="0" borderId="10" xfId="2" applyNumberFormat="1" applyFont="1" applyBorder="1" applyProtection="1">
      <protection locked="0"/>
    </xf>
    <xf numFmtId="165" fontId="5" fillId="0" borderId="11" xfId="2" applyNumberFormat="1" applyFont="1" applyBorder="1" applyAlignment="1" applyProtection="1">
      <alignment horizontal="right"/>
      <protection locked="0"/>
    </xf>
    <xf numFmtId="0" fontId="11" fillId="0" borderId="17" xfId="2" applyFont="1" applyBorder="1" applyAlignment="1" applyProtection="1">
      <alignment horizontal="left" vertical="justify" wrapText="1"/>
      <protection locked="0"/>
    </xf>
    <xf numFmtId="166" fontId="11" fillId="0" borderId="10" xfId="2" applyNumberFormat="1" applyFont="1" applyBorder="1" applyProtection="1">
      <protection locked="0"/>
    </xf>
    <xf numFmtId="165" fontId="11" fillId="0" borderId="11" xfId="2" applyNumberFormat="1" applyFont="1" applyBorder="1" applyAlignment="1" applyProtection="1">
      <alignment horizontal="right"/>
      <protection locked="0"/>
    </xf>
    <xf numFmtId="0" fontId="5" fillId="0" borderId="13" xfId="2" applyFont="1" applyBorder="1" applyAlignment="1" applyProtection="1">
      <alignment horizontal="left" vertical="justify" wrapText="1" indent="2"/>
      <protection locked="0"/>
    </xf>
    <xf numFmtId="166" fontId="3" fillId="0" borderId="14" xfId="2" applyNumberFormat="1" applyFont="1" applyBorder="1" applyProtection="1">
      <protection locked="0"/>
    </xf>
    <xf numFmtId="0" fontId="12" fillId="0" borderId="23" xfId="1" applyFont="1" applyBorder="1" applyAlignment="1">
      <alignment horizontal="right" indent="1"/>
    </xf>
    <xf numFmtId="0" fontId="5" fillId="0" borderId="24" xfId="2" applyFont="1" applyBorder="1" applyAlignment="1" applyProtection="1">
      <alignment horizontal="left" vertical="justify" wrapText="1" indent="2"/>
      <protection locked="0"/>
    </xf>
    <xf numFmtId="166" fontId="5" fillId="0" borderId="25" xfId="2" applyNumberFormat="1" applyFont="1" applyBorder="1" applyProtection="1">
      <protection locked="0"/>
    </xf>
    <xf numFmtId="165" fontId="5" fillId="0" borderId="26" xfId="2" applyNumberFormat="1" applyFont="1" applyBorder="1" applyAlignment="1" applyProtection="1">
      <alignment horizontal="right"/>
      <protection locked="0"/>
    </xf>
    <xf numFmtId="0" fontId="5" fillId="0" borderId="17" xfId="2" applyFont="1" applyFill="1" applyBorder="1" applyAlignment="1" applyProtection="1">
      <alignment horizontal="left" vertical="justify" wrapText="1" indent="2"/>
      <protection locked="0"/>
    </xf>
    <xf numFmtId="0" fontId="5" fillId="0" borderId="13" xfId="2" applyFont="1" applyBorder="1" applyAlignment="1" applyProtection="1">
      <alignment horizontal="left" vertical="justify" wrapText="1" indent="3"/>
      <protection locked="0"/>
    </xf>
    <xf numFmtId="0" fontId="11" fillId="0" borderId="13" xfId="2" applyFont="1" applyBorder="1" applyAlignment="1" applyProtection="1">
      <alignment horizontal="left" vertical="center" wrapText="1"/>
      <protection locked="0"/>
    </xf>
    <xf numFmtId="166" fontId="11" fillId="0" borderId="14" xfId="2" applyNumberFormat="1" applyFont="1" applyBorder="1" applyAlignment="1" applyProtection="1">
      <alignment vertical="center"/>
      <protection locked="0"/>
    </xf>
    <xf numFmtId="166" fontId="3" fillId="0" borderId="25" xfId="2" applyNumberFormat="1" applyFont="1" applyBorder="1" applyProtection="1">
      <protection locked="0"/>
    </xf>
    <xf numFmtId="0" fontId="11" fillId="0" borderId="13" xfId="2" applyFont="1" applyBorder="1" applyAlignment="1" applyProtection="1">
      <alignment horizontal="left" wrapText="1"/>
      <protection locked="0"/>
    </xf>
    <xf numFmtId="166" fontId="5" fillId="0" borderId="27" xfId="2" applyNumberFormat="1" applyFont="1" applyBorder="1" applyProtection="1">
      <protection locked="0"/>
    </xf>
    <xf numFmtId="0" fontId="13" fillId="0" borderId="25" xfId="1" applyFont="1" applyBorder="1" applyAlignment="1">
      <alignment horizontal="right" indent="1"/>
    </xf>
    <xf numFmtId="0" fontId="0" fillId="0" borderId="0" xfId="0" applyFont="1"/>
    <xf numFmtId="167" fontId="9" fillId="0" borderId="10" xfId="2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/>
    <xf numFmtId="168" fontId="2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166" fontId="12" fillId="0" borderId="14" xfId="0" applyNumberFormat="1" applyFont="1" applyBorder="1" applyProtection="1">
      <protection locked="0"/>
    </xf>
    <xf numFmtId="166" fontId="13" fillId="0" borderId="14" xfId="0" applyNumberFormat="1" applyFont="1" applyBorder="1" applyProtection="1">
      <protection locked="0"/>
    </xf>
    <xf numFmtId="166" fontId="13" fillId="0" borderId="10" xfId="0" applyNumberFormat="1" applyFont="1" applyBorder="1" applyProtection="1">
      <protection locked="0"/>
    </xf>
    <xf numFmtId="166" fontId="12" fillId="0" borderId="10" xfId="0" applyNumberFormat="1" applyFont="1" applyBorder="1" applyProtection="1">
      <protection locked="0"/>
    </xf>
    <xf numFmtId="166" fontId="12" fillId="0" borderId="14" xfId="0" applyNumberFormat="1" applyFont="1" applyBorder="1" applyAlignment="1" applyProtection="1">
      <alignment vertical="center"/>
      <protection locked="0"/>
    </xf>
    <xf numFmtId="166" fontId="13" fillId="0" borderId="27" xfId="0" applyNumberFormat="1" applyFont="1" applyBorder="1" applyProtection="1">
      <protection locked="0"/>
    </xf>
    <xf numFmtId="166" fontId="11" fillId="0" borderId="15" xfId="2" applyNumberFormat="1" applyFont="1" applyBorder="1" applyAlignment="1" applyProtection="1">
      <alignment horizontal="right"/>
      <protection locked="0"/>
    </xf>
    <xf numFmtId="166" fontId="5" fillId="0" borderId="15" xfId="2" applyNumberFormat="1" applyFont="1" applyBorder="1" applyAlignment="1" applyProtection="1">
      <alignment horizontal="right"/>
      <protection locked="0"/>
    </xf>
    <xf numFmtId="166" fontId="5" fillId="0" borderId="20" xfId="2" applyNumberFormat="1" applyFont="1" applyBorder="1" applyAlignment="1" applyProtection="1">
      <alignment horizontal="right"/>
      <protection locked="0"/>
    </xf>
    <xf numFmtId="166" fontId="5" fillId="0" borderId="11" xfId="2" applyNumberFormat="1" applyFont="1" applyBorder="1" applyAlignment="1" applyProtection="1">
      <alignment horizontal="right"/>
      <protection locked="0"/>
    </xf>
    <xf numFmtId="166" fontId="11" fillId="0" borderId="11" xfId="2" applyNumberFormat="1" applyFont="1" applyBorder="1" applyAlignment="1" applyProtection="1">
      <alignment horizontal="right"/>
      <protection locked="0"/>
    </xf>
    <xf numFmtId="165" fontId="12" fillId="0" borderId="16" xfId="0" applyNumberFormat="1" applyFont="1" applyBorder="1" applyAlignment="1" applyProtection="1">
      <alignment horizontal="right"/>
      <protection locked="0"/>
    </xf>
    <xf numFmtId="165" fontId="13" fillId="0" borderId="16" xfId="0" applyNumberFormat="1" applyFont="1" applyBorder="1" applyAlignment="1" applyProtection="1">
      <alignment horizontal="right"/>
      <protection locked="0"/>
    </xf>
    <xf numFmtId="165" fontId="13" fillId="0" borderId="21" xfId="0" applyNumberFormat="1" applyFont="1" applyBorder="1" applyAlignment="1" applyProtection="1">
      <alignment horizontal="right"/>
      <protection locked="0"/>
    </xf>
    <xf numFmtId="165" fontId="13" fillId="0" borderId="22" xfId="0" applyNumberFormat="1" applyFont="1" applyBorder="1" applyAlignment="1" applyProtection="1">
      <alignment horizontal="right"/>
      <protection locked="0"/>
    </xf>
    <xf numFmtId="165" fontId="12" fillId="0" borderId="22" xfId="0" applyNumberFormat="1" applyFont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64" fontId="5" fillId="0" borderId="5" xfId="1" quotePrefix="1" applyNumberFormat="1" applyFont="1" applyBorder="1" applyAlignment="1">
      <alignment horizontal="center" vertical="center"/>
    </xf>
    <xf numFmtId="164" fontId="5" fillId="0" borderId="8" xfId="1" quotePrefix="1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</cellXfs>
  <cellStyles count="25">
    <cellStyle name="Normal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0" xfId="15"/>
    <cellStyle name="Обычный 21" xfId="16"/>
    <cellStyle name="Обычный 22" xfId="2"/>
    <cellStyle name="Обычный 3" xfId="17"/>
    <cellStyle name="Обычный 3 2" xfId="18"/>
    <cellStyle name="Обычный 4" xfId="19"/>
    <cellStyle name="Обычный 5" xfId="20"/>
    <cellStyle name="Обычный 6" xfId="21"/>
    <cellStyle name="Обычный 7" xfId="22"/>
    <cellStyle name="Обычный 8" xfId="23"/>
    <cellStyle name="Обычный 9" xfId="24"/>
    <cellStyle name="Обычный_TTNas-G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7" sqref="D17"/>
    </sheetView>
  </sheetViews>
  <sheetFormatPr defaultRowHeight="15"/>
  <cols>
    <col min="1" max="1" width="18.42578125" customWidth="1"/>
    <col min="2" max="2" width="21.85546875" customWidth="1"/>
    <col min="3" max="3" width="19.7109375" customWidth="1"/>
    <col min="4" max="4" width="20.5703125" customWidth="1"/>
  </cols>
  <sheetData>
    <row r="1" spans="1:5" ht="15.75" thickBot="1"/>
    <row r="2" spans="1:5" ht="32.25" thickBot="1">
      <c r="A2" s="1"/>
      <c r="B2" s="2" t="s">
        <v>0</v>
      </c>
      <c r="C2" s="2" t="s">
        <v>1</v>
      </c>
      <c r="D2" s="2" t="s">
        <v>2</v>
      </c>
    </row>
    <row r="3" spans="1:5" ht="32.25" thickBot="1">
      <c r="A3" s="3" t="s">
        <v>3</v>
      </c>
      <c r="B3" s="4">
        <v>443.11</v>
      </c>
      <c r="C3" s="47">
        <f>B3*60/100000</f>
        <v>0.26586600000000005</v>
      </c>
      <c r="D3" s="47">
        <f>B3*36/100000</f>
        <v>0.15951960000000001</v>
      </c>
      <c r="E3" t="s">
        <v>343</v>
      </c>
    </row>
    <row r="5" spans="1:5">
      <c r="B5" s="45">
        <v>316.38</v>
      </c>
      <c r="C5" s="46">
        <f>B5*60/100000</f>
        <v>0.189828</v>
      </c>
      <c r="D5" s="46">
        <f>B5*36/100000</f>
        <v>0.11389680000000001</v>
      </c>
      <c r="E5" t="s">
        <v>344</v>
      </c>
    </row>
    <row r="9" spans="1:5">
      <c r="C9" s="46"/>
      <c r="D9" s="46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3"/>
  <sheetViews>
    <sheetView tabSelected="1" topLeftCell="B4" zoomScale="70" zoomScaleNormal="70" workbookViewId="0">
      <selection activeCell="M11" sqref="M11"/>
    </sheetView>
  </sheetViews>
  <sheetFormatPr defaultRowHeight="15"/>
  <cols>
    <col min="1" max="1" width="56.85546875" customWidth="1"/>
    <col min="2" max="4" width="19.140625" customWidth="1"/>
    <col min="5" max="6" width="19.140625" style="44" customWidth="1"/>
    <col min="7" max="7" width="19.140625" customWidth="1"/>
    <col min="8" max="8" width="19.140625" style="21" customWidth="1"/>
    <col min="9" max="13" width="19.140625" customWidth="1"/>
    <col min="14" max="14" width="12.42578125" customWidth="1"/>
  </cols>
  <sheetData>
    <row r="1" spans="1:13" ht="47.25" customHeight="1">
      <c r="A1" s="66" t="s">
        <v>4</v>
      </c>
      <c r="B1" s="68" t="s">
        <v>5</v>
      </c>
      <c r="C1" s="70" t="s">
        <v>6</v>
      </c>
      <c r="D1" s="71"/>
      <c r="E1" s="72" t="s">
        <v>7</v>
      </c>
      <c r="F1" s="72"/>
      <c r="G1" s="65" t="s">
        <v>8</v>
      </c>
      <c r="H1" s="65" t="s">
        <v>342</v>
      </c>
      <c r="I1" s="65" t="s">
        <v>9</v>
      </c>
      <c r="J1" s="65" t="s">
        <v>10</v>
      </c>
      <c r="K1" s="65" t="s">
        <v>11</v>
      </c>
      <c r="L1" s="65" t="s">
        <v>12</v>
      </c>
      <c r="M1" s="65" t="s">
        <v>13</v>
      </c>
    </row>
    <row r="2" spans="1:13">
      <c r="A2" s="67"/>
      <c r="B2" s="69"/>
      <c r="C2" s="6" t="s">
        <v>14</v>
      </c>
      <c r="D2" s="7" t="s">
        <v>15</v>
      </c>
      <c r="E2" s="8" t="s">
        <v>16</v>
      </c>
      <c r="F2" s="8" t="s">
        <v>17</v>
      </c>
      <c r="G2" s="65"/>
      <c r="H2" s="65"/>
      <c r="I2" s="65"/>
      <c r="J2" s="65"/>
      <c r="K2" s="65"/>
      <c r="L2" s="65"/>
      <c r="M2" s="65"/>
    </row>
    <row r="3" spans="1:13" s="5" customFormat="1">
      <c r="A3" s="9" t="s">
        <v>18</v>
      </c>
      <c r="B3" s="10">
        <f>B4+B10+B14+B16+B18+B35+B48+B68+B88+B102+B127+B139+B152+B162+B173+B187+B204+B217+B234+B253+B271+B281+B293+B313+B323+B12</f>
        <v>1217818</v>
      </c>
      <c r="C3" s="11"/>
      <c r="D3" s="12"/>
      <c r="E3" s="13">
        <v>1.97</v>
      </c>
      <c r="F3" s="13">
        <v>213.06</v>
      </c>
      <c r="G3" s="10">
        <f>G4+G10+G14+G16+G18+G35+G48+G68+G88+G102+G127+G139+G152+G162+G173+G187+G204+G217+G234+G253+G271+G281+G293+G313+G323+G12</f>
        <v>1406842.0099999998</v>
      </c>
      <c r="H3" s="14"/>
      <c r="I3" s="10">
        <f>I4+I10+I14+I16+I18+I35+I48+I68+I88+I102+I127+I139+I152+I162+I173+I187+I204+I217+I234+I253+I271+I281+I293+I313+I323+I12</f>
        <v>639744.17000000004</v>
      </c>
      <c r="J3" s="10">
        <f>J4+J10+J14+J16+J18+J35+J48+J68+J88+J102+J127+J139+J152+J162+J173+J187+J204+J217+J234+J253+J271+J281+J293+J313+J323+J12</f>
        <v>182966876.81000003</v>
      </c>
      <c r="K3" s="10">
        <f>K4+K10+K14+K16+K18+K35+K48+K68+K88+K102+K127+K139+K152+K162+K173+K187+K204+K217+K234+K253+K271+K281+K293+K313+K323+K12</f>
        <v>68733145.110000014</v>
      </c>
      <c r="L3" s="10">
        <f>L4+L10+L14+L16+L18+L35+L48+L68+L88+L102+L127+L139+L152+L162+L173+L187+L204+L217+L234+L253+L271+L281+L293+L313+L323+L12</f>
        <v>2927884.3899999997</v>
      </c>
      <c r="M3" s="10">
        <f>M4+M10+M14+M16+M18+M35+M48+M68+M88+M102+M127+M139+M152+M162+M173+M187+M204+M217+M234+M253+M271+M281+M293+M313+M323+M12</f>
        <v>305507228.75999993</v>
      </c>
    </row>
    <row r="4" spans="1:13" s="5" customFormat="1">
      <c r="A4" s="15" t="s">
        <v>19</v>
      </c>
      <c r="B4" s="16">
        <v>508057</v>
      </c>
      <c r="C4" s="55">
        <v>497618</v>
      </c>
      <c r="D4" s="60">
        <v>10439</v>
      </c>
      <c r="E4" s="13">
        <v>1.97</v>
      </c>
      <c r="F4" s="13">
        <v>213.06</v>
      </c>
      <c r="G4" s="5">
        <f t="shared" ref="G4:G67" si="0">B4*E4</f>
        <v>1000872.29</v>
      </c>
      <c r="H4" s="14">
        <v>40</v>
      </c>
      <c r="I4">
        <f>ROUND(G4/100*H4,2)</f>
        <v>400348.92</v>
      </c>
      <c r="J4" s="5">
        <f>B4*F4</f>
        <v>108246624.42</v>
      </c>
      <c r="K4">
        <f>ROUND(J4/100*H4,2)</f>
        <v>43298649.770000003</v>
      </c>
      <c r="L4">
        <f>G4+I4</f>
        <v>1401221.21</v>
      </c>
      <c r="M4">
        <f>J4+K4</f>
        <v>151545274.19</v>
      </c>
    </row>
    <row r="5" spans="1:13">
      <c r="A5" s="18" t="s">
        <v>20</v>
      </c>
      <c r="B5" s="19">
        <v>497618</v>
      </c>
      <c r="C5" s="56"/>
      <c r="D5" s="61">
        <v>0</v>
      </c>
      <c r="E5" s="8">
        <v>1.97</v>
      </c>
      <c r="F5" s="8">
        <v>213.06</v>
      </c>
      <c r="G5">
        <f t="shared" si="0"/>
        <v>980307.46</v>
      </c>
      <c r="H5" s="21">
        <v>40</v>
      </c>
      <c r="I5">
        <f>ROUND(G5/100*H5,2)</f>
        <v>392122.98</v>
      </c>
      <c r="J5">
        <f>B5*F5</f>
        <v>106022491.08</v>
      </c>
      <c r="K5">
        <f>ROUND(J5/100*H5,2)</f>
        <v>42408996.43</v>
      </c>
      <c r="L5">
        <f>G5+I5</f>
        <v>1372430.44</v>
      </c>
      <c r="M5">
        <f>J5+K5</f>
        <v>148431487.50999999</v>
      </c>
    </row>
    <row r="6" spans="1:13">
      <c r="A6" s="22" t="s">
        <v>21</v>
      </c>
      <c r="B6" s="23"/>
      <c r="C6" s="57">
        <v>164236</v>
      </c>
      <c r="D6" s="62"/>
      <c r="E6" s="8">
        <v>1.97</v>
      </c>
      <c r="F6" s="8">
        <v>213.06</v>
      </c>
    </row>
    <row r="7" spans="1:13">
      <c r="A7" s="24" t="s">
        <v>22</v>
      </c>
      <c r="B7" s="25">
        <v>164236</v>
      </c>
      <c r="C7" s="58">
        <v>130241</v>
      </c>
      <c r="D7" s="63">
        <v>0</v>
      </c>
      <c r="E7" s="8">
        <v>1.97</v>
      </c>
      <c r="F7" s="8">
        <v>213.06</v>
      </c>
      <c r="G7">
        <f t="shared" si="0"/>
        <v>323544.92</v>
      </c>
      <c r="H7" s="21">
        <v>40</v>
      </c>
      <c r="I7">
        <f t="shared" ref="I7:I15" si="1">ROUND(G7/100*H7,2)</f>
        <v>129417.97</v>
      </c>
      <c r="J7">
        <f t="shared" ref="J7:J70" si="2">B7*F7</f>
        <v>34992122.160000004</v>
      </c>
      <c r="K7">
        <f t="shared" ref="K7:K15" si="3">ROUND(J7/100*H7,2)</f>
        <v>13996848.859999999</v>
      </c>
      <c r="L7">
        <f t="shared" ref="L7:L15" si="4">G7+I7</f>
        <v>452962.89</v>
      </c>
      <c r="M7">
        <f t="shared" ref="M7:M13" si="5">J7+K7</f>
        <v>48988971.020000003</v>
      </c>
    </row>
    <row r="8" spans="1:13">
      <c r="A8" s="24" t="s">
        <v>23</v>
      </c>
      <c r="B8" s="19">
        <v>130241</v>
      </c>
      <c r="C8" s="56">
        <v>203141</v>
      </c>
      <c r="D8" s="61">
        <v>0</v>
      </c>
      <c r="E8" s="8">
        <v>1.97</v>
      </c>
      <c r="F8" s="8">
        <v>213.06</v>
      </c>
      <c r="G8">
        <f t="shared" si="0"/>
        <v>256574.77</v>
      </c>
      <c r="H8" s="21">
        <v>40</v>
      </c>
      <c r="I8">
        <f t="shared" si="1"/>
        <v>102629.91</v>
      </c>
      <c r="J8">
        <f t="shared" si="2"/>
        <v>27749147.460000001</v>
      </c>
      <c r="K8">
        <f t="shared" si="3"/>
        <v>11099658.98</v>
      </c>
      <c r="L8">
        <f t="shared" si="4"/>
        <v>359204.68</v>
      </c>
      <c r="M8">
        <f t="shared" si="5"/>
        <v>38848806.439999998</v>
      </c>
    </row>
    <row r="9" spans="1:13">
      <c r="A9" s="24" t="s">
        <v>24</v>
      </c>
      <c r="B9" s="19">
        <v>203141</v>
      </c>
      <c r="C9" s="56">
        <v>33752</v>
      </c>
      <c r="D9" s="61">
        <v>0</v>
      </c>
      <c r="E9" s="8">
        <v>1.97</v>
      </c>
      <c r="F9" s="8">
        <v>213.06</v>
      </c>
      <c r="G9">
        <f t="shared" si="0"/>
        <v>400187.77</v>
      </c>
      <c r="H9" s="21">
        <v>40</v>
      </c>
      <c r="I9">
        <f t="shared" si="1"/>
        <v>160075.10999999999</v>
      </c>
      <c r="J9">
        <f t="shared" si="2"/>
        <v>43281221.460000001</v>
      </c>
      <c r="K9">
        <f t="shared" si="3"/>
        <v>17312488.579999998</v>
      </c>
      <c r="L9">
        <f t="shared" si="4"/>
        <v>560262.88</v>
      </c>
      <c r="M9">
        <f t="shared" si="5"/>
        <v>60593710.039999999</v>
      </c>
    </row>
    <row r="10" spans="1:13" s="5" customFormat="1">
      <c r="A10" s="15" t="s">
        <v>25</v>
      </c>
      <c r="B10" s="16">
        <v>33752</v>
      </c>
      <c r="C10" s="55">
        <v>33752</v>
      </c>
      <c r="D10" s="60">
        <v>0</v>
      </c>
      <c r="E10" s="13">
        <v>1.97</v>
      </c>
      <c r="F10" s="13">
        <v>213.06</v>
      </c>
      <c r="G10" s="5">
        <f t="shared" si="0"/>
        <v>66491.44</v>
      </c>
      <c r="H10" s="14">
        <v>25</v>
      </c>
      <c r="I10" s="5">
        <f t="shared" si="1"/>
        <v>16622.86</v>
      </c>
      <c r="J10" s="5">
        <f t="shared" si="2"/>
        <v>7191201.1200000001</v>
      </c>
      <c r="K10" s="5">
        <f t="shared" si="3"/>
        <v>1797800.28</v>
      </c>
      <c r="L10" s="5">
        <f t="shared" si="4"/>
        <v>83114.3</v>
      </c>
      <c r="M10" s="5">
        <f t="shared" si="5"/>
        <v>8989001.4000000004</v>
      </c>
    </row>
    <row r="11" spans="1:13">
      <c r="A11" s="18" t="s">
        <v>26</v>
      </c>
      <c r="B11" s="19">
        <v>33752</v>
      </c>
      <c r="C11" s="56">
        <v>44795</v>
      </c>
      <c r="D11" s="61">
        <v>0</v>
      </c>
      <c r="E11" s="8">
        <v>1.97</v>
      </c>
      <c r="F11" s="8">
        <v>213.06</v>
      </c>
      <c r="G11">
        <f t="shared" si="0"/>
        <v>66491.44</v>
      </c>
      <c r="H11" s="21">
        <v>25</v>
      </c>
      <c r="I11">
        <f t="shared" si="1"/>
        <v>16622.86</v>
      </c>
      <c r="J11">
        <f t="shared" si="2"/>
        <v>7191201.1200000001</v>
      </c>
      <c r="K11">
        <f t="shared" si="3"/>
        <v>1797800.28</v>
      </c>
      <c r="L11">
        <f t="shared" si="4"/>
        <v>83114.3</v>
      </c>
      <c r="M11">
        <f t="shared" si="5"/>
        <v>8989001.4000000004</v>
      </c>
    </row>
    <row r="12" spans="1:13" s="5" customFormat="1">
      <c r="A12" s="15" t="s">
        <v>27</v>
      </c>
      <c r="B12" s="16">
        <v>44795</v>
      </c>
      <c r="C12" s="55">
        <v>44795</v>
      </c>
      <c r="D12" s="60">
        <v>0</v>
      </c>
      <c r="E12" s="8">
        <v>1.97</v>
      </c>
      <c r="F12" s="8">
        <v>213.06</v>
      </c>
      <c r="G12" s="5">
        <f t="shared" si="0"/>
        <v>88246.15</v>
      </c>
      <c r="H12" s="14">
        <v>25</v>
      </c>
      <c r="I12" s="5">
        <f t="shared" si="1"/>
        <v>22061.54</v>
      </c>
      <c r="J12" s="5">
        <f>B12*F12</f>
        <v>9544022.6999999993</v>
      </c>
      <c r="K12" s="5">
        <f t="shared" si="3"/>
        <v>2386005.6800000002</v>
      </c>
      <c r="L12" s="5">
        <f t="shared" si="4"/>
        <v>110307.69</v>
      </c>
      <c r="M12" s="5">
        <f>J12+K12-260000</f>
        <v>11670028.379999999</v>
      </c>
    </row>
    <row r="13" spans="1:13">
      <c r="A13" s="18" t="s">
        <v>28</v>
      </c>
      <c r="B13" s="19">
        <v>44795</v>
      </c>
      <c r="C13" s="56">
        <v>127226</v>
      </c>
      <c r="D13" s="61">
        <v>0</v>
      </c>
      <c r="E13" s="8">
        <v>1.97</v>
      </c>
      <c r="F13" s="8">
        <v>213.06</v>
      </c>
      <c r="G13">
        <f t="shared" si="0"/>
        <v>88246.15</v>
      </c>
      <c r="H13" s="21">
        <v>25</v>
      </c>
      <c r="I13">
        <f t="shared" si="1"/>
        <v>22061.54</v>
      </c>
      <c r="J13">
        <f t="shared" si="2"/>
        <v>9544022.6999999993</v>
      </c>
      <c r="K13">
        <f t="shared" si="3"/>
        <v>2386005.6800000002</v>
      </c>
      <c r="L13">
        <f t="shared" si="4"/>
        <v>110307.69</v>
      </c>
      <c r="M13">
        <f t="shared" si="5"/>
        <v>11930028.379999999</v>
      </c>
    </row>
    <row r="14" spans="1:13" s="5" customFormat="1">
      <c r="A14" s="27" t="s">
        <v>29</v>
      </c>
      <c r="B14" s="28">
        <v>127529</v>
      </c>
      <c r="C14" s="59">
        <v>127226</v>
      </c>
      <c r="D14" s="64">
        <v>303</v>
      </c>
      <c r="E14" s="13">
        <v>1.97</v>
      </c>
      <c r="F14" s="13">
        <v>213.06</v>
      </c>
      <c r="G14" s="5">
        <f t="shared" si="0"/>
        <v>251232.13</v>
      </c>
      <c r="H14" s="14">
        <v>40</v>
      </c>
      <c r="I14" s="5">
        <f t="shared" si="1"/>
        <v>100492.85</v>
      </c>
      <c r="J14" s="5">
        <f t="shared" si="2"/>
        <v>27171328.740000002</v>
      </c>
      <c r="K14" s="5">
        <f t="shared" si="3"/>
        <v>10868531.5</v>
      </c>
      <c r="L14" s="5">
        <f t="shared" si="4"/>
        <v>351724.98</v>
      </c>
      <c r="M14" s="5">
        <f>J14+K14-6000000</f>
        <v>32039860.240000002</v>
      </c>
    </row>
    <row r="15" spans="1:13">
      <c r="A15" s="18" t="s">
        <v>30</v>
      </c>
      <c r="B15" s="19">
        <v>127226</v>
      </c>
      <c r="C15" s="56">
        <v>28356</v>
      </c>
      <c r="D15" s="61">
        <v>0</v>
      </c>
      <c r="E15" s="8">
        <v>1.97</v>
      </c>
      <c r="F15" s="8">
        <v>213.06</v>
      </c>
      <c r="G15">
        <f t="shared" si="0"/>
        <v>250635.22</v>
      </c>
      <c r="H15" s="21">
        <v>40</v>
      </c>
      <c r="I15">
        <f t="shared" si="1"/>
        <v>100254.09</v>
      </c>
      <c r="J15">
        <f t="shared" si="2"/>
        <v>27106771.559999999</v>
      </c>
      <c r="K15">
        <f t="shared" si="3"/>
        <v>10842708.619999999</v>
      </c>
      <c r="L15">
        <f t="shared" si="4"/>
        <v>350889.31</v>
      </c>
      <c r="M15">
        <v>32949480.18</v>
      </c>
    </row>
    <row r="16" spans="1:13" s="5" customFormat="1">
      <c r="A16" s="15" t="s">
        <v>31</v>
      </c>
      <c r="B16" s="16">
        <v>28356</v>
      </c>
      <c r="C16" s="55">
        <v>28356</v>
      </c>
      <c r="D16" s="60">
        <v>0</v>
      </c>
      <c r="E16" s="13"/>
      <c r="F16" s="13"/>
      <c r="G16" s="5">
        <f t="shared" si="0"/>
        <v>0</v>
      </c>
      <c r="H16" s="14"/>
      <c r="I16" s="5">
        <f>I17</f>
        <v>13965.33</v>
      </c>
      <c r="J16" s="5">
        <f t="shared" si="2"/>
        <v>0</v>
      </c>
      <c r="K16" s="5">
        <f>K17</f>
        <v>1510382.34</v>
      </c>
      <c r="L16" s="5">
        <f>L17</f>
        <v>69826.649999999994</v>
      </c>
      <c r="M16" s="5">
        <f>M17</f>
        <v>7551911.7000000002</v>
      </c>
    </row>
    <row r="17" spans="1:13">
      <c r="A17" s="18" t="s">
        <v>32</v>
      </c>
      <c r="B17" s="19">
        <v>28356</v>
      </c>
      <c r="C17" s="20">
        <v>0</v>
      </c>
      <c r="D17" s="61">
        <v>0</v>
      </c>
      <c r="E17" s="8">
        <v>1.97</v>
      </c>
      <c r="F17" s="8">
        <v>213.06</v>
      </c>
      <c r="G17">
        <f t="shared" si="0"/>
        <v>55861.32</v>
      </c>
      <c r="H17" s="21">
        <v>25</v>
      </c>
      <c r="I17">
        <f>ROUND(G17/100*H17,2)</f>
        <v>13965.33</v>
      </c>
      <c r="J17">
        <f t="shared" si="2"/>
        <v>6041529.3600000003</v>
      </c>
      <c r="K17">
        <f>ROUND(J17/100*H17,2)</f>
        <v>1510382.34</v>
      </c>
      <c r="L17">
        <f>G17+I17</f>
        <v>69826.649999999994</v>
      </c>
      <c r="M17">
        <f>J17+K17</f>
        <v>7551911.7000000002</v>
      </c>
    </row>
    <row r="18" spans="1:13" s="5" customFormat="1">
      <c r="A18" s="15" t="s">
        <v>33</v>
      </c>
      <c r="B18" s="16">
        <v>13859</v>
      </c>
      <c r="C18" s="17">
        <v>0</v>
      </c>
      <c r="D18" s="49">
        <v>13859</v>
      </c>
      <c r="E18" s="13"/>
      <c r="F18" s="13"/>
      <c r="G18" s="5">
        <f t="shared" si="0"/>
        <v>0</v>
      </c>
      <c r="H18" s="14"/>
      <c r="I18" s="5">
        <f t="shared" ref="I18" si="6">SUM(I19:I34)</f>
        <v>2175.8500000000004</v>
      </c>
      <c r="J18" s="5">
        <f t="shared" si="2"/>
        <v>0</v>
      </c>
      <c r="K18" s="5">
        <f>SUM(K19:K34)</f>
        <v>222395.36</v>
      </c>
      <c r="L18" s="5">
        <f>SUM(L19:L34)</f>
        <v>23934.480000000003</v>
      </c>
      <c r="M18" s="5">
        <f>SUM(M19:M34)</f>
        <v>2446349.09</v>
      </c>
    </row>
    <row r="19" spans="1:13">
      <c r="A19" s="30" t="s">
        <v>34</v>
      </c>
      <c r="B19" s="19">
        <v>673</v>
      </c>
      <c r="C19" s="20">
        <v>0</v>
      </c>
      <c r="D19" s="50">
        <v>673</v>
      </c>
      <c r="E19" s="8">
        <v>1.57</v>
      </c>
      <c r="F19" s="8">
        <v>160.47</v>
      </c>
      <c r="G19">
        <f t="shared" si="0"/>
        <v>1056.6100000000001</v>
      </c>
      <c r="H19" s="21">
        <v>10</v>
      </c>
      <c r="I19">
        <f t="shared" ref="I19:I34" si="7">ROUND(G19/100*H19,2)</f>
        <v>105.66</v>
      </c>
      <c r="J19">
        <f t="shared" si="2"/>
        <v>107996.31</v>
      </c>
      <c r="K19">
        <f>ROUND(J19/100*H19,2)</f>
        <v>10799.63</v>
      </c>
      <c r="L19">
        <f t="shared" ref="L19:L34" si="8">G19+I19</f>
        <v>1162.2700000000002</v>
      </c>
      <c r="M19">
        <f>J19+K19</f>
        <v>118795.94</v>
      </c>
    </row>
    <row r="20" spans="1:13">
      <c r="A20" s="30" t="s">
        <v>35</v>
      </c>
      <c r="B20" s="19">
        <v>1182</v>
      </c>
      <c r="C20" s="20">
        <v>0</v>
      </c>
      <c r="D20" s="50">
        <v>1182</v>
      </c>
      <c r="E20" s="8">
        <v>1.57</v>
      </c>
      <c r="F20" s="8">
        <v>160.47</v>
      </c>
      <c r="G20">
        <f t="shared" si="0"/>
        <v>1855.74</v>
      </c>
      <c r="H20" s="21">
        <v>10</v>
      </c>
      <c r="I20">
        <f t="shared" si="7"/>
        <v>185.57</v>
      </c>
      <c r="J20">
        <f>B20*F20</f>
        <v>189675.54</v>
      </c>
      <c r="K20">
        <f t="shared" ref="K20:K34" si="9">ROUND(J20/100*H20,2)</f>
        <v>18967.55</v>
      </c>
      <c r="L20">
        <f t="shared" si="8"/>
        <v>2041.31</v>
      </c>
      <c r="M20">
        <f>J20+K20</f>
        <v>208643.09</v>
      </c>
    </row>
    <row r="21" spans="1:13">
      <c r="A21" s="30" t="s">
        <v>36</v>
      </c>
      <c r="B21" s="19">
        <v>662</v>
      </c>
      <c r="C21" s="20">
        <v>0</v>
      </c>
      <c r="D21" s="50">
        <v>662</v>
      </c>
      <c r="E21" s="8">
        <v>1.57</v>
      </c>
      <c r="F21" s="8">
        <v>160.47</v>
      </c>
      <c r="G21">
        <f t="shared" si="0"/>
        <v>1039.3400000000001</v>
      </c>
      <c r="H21" s="21">
        <v>10</v>
      </c>
      <c r="I21">
        <f t="shared" si="7"/>
        <v>103.93</v>
      </c>
      <c r="J21">
        <f t="shared" si="2"/>
        <v>106231.14</v>
      </c>
      <c r="K21">
        <f t="shared" si="9"/>
        <v>10623.11</v>
      </c>
      <c r="L21">
        <f t="shared" si="8"/>
        <v>1143.2700000000002</v>
      </c>
      <c r="M21">
        <f t="shared" ref="M21:M34" si="10">J21+K21</f>
        <v>116854.25</v>
      </c>
    </row>
    <row r="22" spans="1:13">
      <c r="A22" s="30" t="s">
        <v>37</v>
      </c>
      <c r="B22" s="19">
        <v>970</v>
      </c>
      <c r="C22" s="20">
        <v>0</v>
      </c>
      <c r="D22" s="50">
        <v>970</v>
      </c>
      <c r="E22" s="8">
        <v>1.57</v>
      </c>
      <c r="F22" s="8">
        <v>160.47</v>
      </c>
      <c r="G22">
        <f t="shared" si="0"/>
        <v>1522.9</v>
      </c>
      <c r="H22" s="21">
        <v>10</v>
      </c>
      <c r="I22">
        <f t="shared" si="7"/>
        <v>152.29</v>
      </c>
      <c r="J22">
        <f t="shared" si="2"/>
        <v>155655.9</v>
      </c>
      <c r="K22">
        <f t="shared" si="9"/>
        <v>15565.59</v>
      </c>
      <c r="L22">
        <f t="shared" si="8"/>
        <v>1675.19</v>
      </c>
      <c r="M22">
        <f t="shared" si="10"/>
        <v>171221.49</v>
      </c>
    </row>
    <row r="23" spans="1:13">
      <c r="A23" s="30" t="s">
        <v>38</v>
      </c>
      <c r="B23" s="19">
        <v>616</v>
      </c>
      <c r="C23" s="20">
        <v>0</v>
      </c>
      <c r="D23" s="50">
        <v>616</v>
      </c>
      <c r="E23" s="8">
        <v>1.57</v>
      </c>
      <c r="F23" s="8">
        <v>160.47</v>
      </c>
      <c r="G23">
        <f t="shared" si="0"/>
        <v>967.12</v>
      </c>
      <c r="H23" s="21">
        <v>10</v>
      </c>
      <c r="I23">
        <f t="shared" si="7"/>
        <v>96.71</v>
      </c>
      <c r="J23">
        <f t="shared" si="2"/>
        <v>98849.52</v>
      </c>
      <c r="K23">
        <f>ROUND(J23/100*H23,2)</f>
        <v>9884.9500000000007</v>
      </c>
      <c r="L23">
        <f t="shared" si="8"/>
        <v>1063.83</v>
      </c>
      <c r="M23">
        <f>J23+K23</f>
        <v>108734.47</v>
      </c>
    </row>
    <row r="24" spans="1:13">
      <c r="A24" s="30" t="s">
        <v>39</v>
      </c>
      <c r="B24" s="19">
        <v>1477</v>
      </c>
      <c r="C24" s="20">
        <v>0</v>
      </c>
      <c r="D24" s="50">
        <v>1477</v>
      </c>
      <c r="E24" s="8">
        <v>1.57</v>
      </c>
      <c r="F24" s="8">
        <v>160.47</v>
      </c>
      <c r="G24">
        <f t="shared" si="0"/>
        <v>2318.89</v>
      </c>
      <c r="H24" s="21">
        <v>10</v>
      </c>
      <c r="I24">
        <f t="shared" si="7"/>
        <v>231.89</v>
      </c>
      <c r="J24">
        <f t="shared" si="2"/>
        <v>237014.19</v>
      </c>
      <c r="K24">
        <f t="shared" si="9"/>
        <v>23701.42</v>
      </c>
      <c r="L24">
        <f t="shared" si="8"/>
        <v>2550.7799999999997</v>
      </c>
      <c r="M24">
        <f t="shared" si="10"/>
        <v>260715.61</v>
      </c>
    </row>
    <row r="25" spans="1:13">
      <c r="A25" s="30" t="s">
        <v>40</v>
      </c>
      <c r="B25" s="19">
        <v>860</v>
      </c>
      <c r="C25" s="20">
        <v>0</v>
      </c>
      <c r="D25" s="50">
        <v>860</v>
      </c>
      <c r="E25" s="8">
        <v>1.57</v>
      </c>
      <c r="F25" s="8">
        <v>160.47</v>
      </c>
      <c r="G25">
        <f t="shared" si="0"/>
        <v>1350.2</v>
      </c>
      <c r="H25" s="21">
        <v>10</v>
      </c>
      <c r="I25">
        <f t="shared" si="7"/>
        <v>135.02000000000001</v>
      </c>
      <c r="J25">
        <f>B25*F25</f>
        <v>138004.20000000001</v>
      </c>
      <c r="K25">
        <f t="shared" si="9"/>
        <v>13800.42</v>
      </c>
      <c r="L25">
        <f t="shared" si="8"/>
        <v>1485.22</v>
      </c>
      <c r="M25">
        <f t="shared" si="10"/>
        <v>151804.62000000002</v>
      </c>
    </row>
    <row r="26" spans="1:13">
      <c r="A26" s="30" t="s">
        <v>41</v>
      </c>
      <c r="B26" s="19">
        <v>465</v>
      </c>
      <c r="C26" s="20">
        <v>0</v>
      </c>
      <c r="D26" s="50">
        <v>465</v>
      </c>
      <c r="E26" s="8">
        <v>1.57</v>
      </c>
      <c r="F26" s="8">
        <v>160.47</v>
      </c>
      <c r="G26">
        <f t="shared" si="0"/>
        <v>730.05000000000007</v>
      </c>
      <c r="H26" s="21">
        <v>10</v>
      </c>
      <c r="I26">
        <f t="shared" si="7"/>
        <v>73.010000000000005</v>
      </c>
      <c r="J26">
        <f t="shared" si="2"/>
        <v>74618.55</v>
      </c>
      <c r="K26">
        <f t="shared" si="9"/>
        <v>7461.86</v>
      </c>
      <c r="L26">
        <f t="shared" si="8"/>
        <v>803.06000000000006</v>
      </c>
      <c r="M26">
        <f t="shared" si="10"/>
        <v>82080.41</v>
      </c>
    </row>
    <row r="27" spans="1:13">
      <c r="A27" s="30" t="s">
        <v>42</v>
      </c>
      <c r="B27" s="19">
        <v>898</v>
      </c>
      <c r="C27" s="20">
        <v>0</v>
      </c>
      <c r="D27" s="50">
        <v>898</v>
      </c>
      <c r="E27" s="8">
        <v>1.57</v>
      </c>
      <c r="F27" s="8">
        <v>160.47</v>
      </c>
      <c r="G27">
        <f t="shared" si="0"/>
        <v>1409.8600000000001</v>
      </c>
      <c r="H27" s="21">
        <v>10</v>
      </c>
      <c r="I27">
        <f t="shared" si="7"/>
        <v>140.99</v>
      </c>
      <c r="J27">
        <f t="shared" si="2"/>
        <v>144102.06</v>
      </c>
      <c r="K27">
        <f t="shared" si="9"/>
        <v>14410.21</v>
      </c>
      <c r="L27">
        <f t="shared" si="8"/>
        <v>1550.8500000000001</v>
      </c>
      <c r="M27">
        <f t="shared" si="10"/>
        <v>158512.26999999999</v>
      </c>
    </row>
    <row r="28" spans="1:13">
      <c r="A28" s="30" t="s">
        <v>43</v>
      </c>
      <c r="B28" s="19">
        <v>626</v>
      </c>
      <c r="C28" s="20">
        <v>0</v>
      </c>
      <c r="D28" s="50">
        <v>626</v>
      </c>
      <c r="E28" s="8">
        <v>1.57</v>
      </c>
      <c r="F28" s="8">
        <v>160.47</v>
      </c>
      <c r="G28">
        <f t="shared" si="0"/>
        <v>982.82</v>
      </c>
      <c r="H28" s="21">
        <v>10</v>
      </c>
      <c r="I28">
        <f t="shared" si="7"/>
        <v>98.28</v>
      </c>
      <c r="J28">
        <f t="shared" si="2"/>
        <v>100454.22</v>
      </c>
      <c r="K28">
        <f t="shared" si="9"/>
        <v>10045.42</v>
      </c>
      <c r="L28">
        <f t="shared" si="8"/>
        <v>1081.1000000000001</v>
      </c>
      <c r="M28">
        <f t="shared" si="10"/>
        <v>110499.64</v>
      </c>
    </row>
    <row r="29" spans="1:13">
      <c r="A29" s="30" t="s">
        <v>44</v>
      </c>
      <c r="B29" s="19">
        <v>959</v>
      </c>
      <c r="C29" s="20">
        <v>0</v>
      </c>
      <c r="D29" s="50">
        <v>959</v>
      </c>
      <c r="E29" s="8">
        <v>1.57</v>
      </c>
      <c r="F29" s="8">
        <v>160.47</v>
      </c>
      <c r="G29">
        <f t="shared" si="0"/>
        <v>1505.63</v>
      </c>
      <c r="H29" s="21">
        <v>10</v>
      </c>
      <c r="I29">
        <f t="shared" si="7"/>
        <v>150.56</v>
      </c>
      <c r="J29">
        <f t="shared" si="2"/>
        <v>153890.73000000001</v>
      </c>
      <c r="K29">
        <f t="shared" si="9"/>
        <v>15389.07</v>
      </c>
      <c r="L29">
        <f t="shared" si="8"/>
        <v>1656.19</v>
      </c>
      <c r="M29">
        <f>J29+K29</f>
        <v>169279.80000000002</v>
      </c>
    </row>
    <row r="30" spans="1:13">
      <c r="A30" s="30" t="s">
        <v>45</v>
      </c>
      <c r="B30" s="19">
        <v>519</v>
      </c>
      <c r="C30" s="20">
        <v>0</v>
      </c>
      <c r="D30" s="50">
        <v>519</v>
      </c>
      <c r="E30" s="8">
        <v>1.57</v>
      </c>
      <c r="F30" s="8">
        <v>160.47</v>
      </c>
      <c r="G30">
        <f t="shared" si="0"/>
        <v>814.83</v>
      </c>
      <c r="H30" s="21">
        <v>10</v>
      </c>
      <c r="I30">
        <f t="shared" si="7"/>
        <v>81.48</v>
      </c>
      <c r="J30">
        <f t="shared" si="2"/>
        <v>83283.929999999993</v>
      </c>
      <c r="K30">
        <f t="shared" si="9"/>
        <v>8328.39</v>
      </c>
      <c r="L30">
        <f t="shared" si="8"/>
        <v>896.31000000000006</v>
      </c>
      <c r="M30">
        <f t="shared" si="10"/>
        <v>91612.319999999992</v>
      </c>
    </row>
    <row r="31" spans="1:13">
      <c r="A31" s="30" t="s">
        <v>46</v>
      </c>
      <c r="B31" s="19">
        <v>692</v>
      </c>
      <c r="C31" s="20">
        <v>0</v>
      </c>
      <c r="D31" s="50">
        <v>692</v>
      </c>
      <c r="E31" s="8">
        <v>1.57</v>
      </c>
      <c r="F31" s="8">
        <v>160.47</v>
      </c>
      <c r="G31">
        <f t="shared" si="0"/>
        <v>1086.44</v>
      </c>
      <c r="H31" s="21">
        <v>10</v>
      </c>
      <c r="I31">
        <f t="shared" si="7"/>
        <v>108.64</v>
      </c>
      <c r="J31">
        <f t="shared" si="2"/>
        <v>111045.24</v>
      </c>
      <c r="K31">
        <f t="shared" si="9"/>
        <v>11104.52</v>
      </c>
      <c r="L31">
        <f t="shared" si="8"/>
        <v>1195.0800000000002</v>
      </c>
      <c r="M31">
        <f t="shared" si="10"/>
        <v>122149.76000000001</v>
      </c>
    </row>
    <row r="32" spans="1:13">
      <c r="A32" s="30" t="s">
        <v>47</v>
      </c>
      <c r="B32" s="19">
        <v>681</v>
      </c>
      <c r="C32" s="20">
        <v>0</v>
      </c>
      <c r="D32" s="50">
        <v>681</v>
      </c>
      <c r="E32" s="8">
        <v>1.57</v>
      </c>
      <c r="F32" s="8">
        <v>160.47</v>
      </c>
      <c r="G32">
        <f t="shared" si="0"/>
        <v>1069.17</v>
      </c>
      <c r="H32" s="21">
        <v>10</v>
      </c>
      <c r="I32">
        <f t="shared" si="7"/>
        <v>106.92</v>
      </c>
      <c r="J32">
        <f t="shared" si="2"/>
        <v>109280.06999999999</v>
      </c>
      <c r="K32">
        <f t="shared" si="9"/>
        <v>10928.01</v>
      </c>
      <c r="L32">
        <f t="shared" si="8"/>
        <v>1176.0900000000001</v>
      </c>
      <c r="M32">
        <f t="shared" si="10"/>
        <v>120208.07999999999</v>
      </c>
    </row>
    <row r="33" spans="1:13">
      <c r="A33" s="30" t="s">
        <v>48</v>
      </c>
      <c r="B33" s="19">
        <v>1150</v>
      </c>
      <c r="C33" s="20">
        <v>0</v>
      </c>
      <c r="D33" s="50">
        <v>1150</v>
      </c>
      <c r="E33" s="8">
        <v>1.57</v>
      </c>
      <c r="F33" s="8">
        <v>160.47</v>
      </c>
      <c r="G33">
        <f t="shared" si="0"/>
        <v>1805.5</v>
      </c>
      <c r="H33" s="21">
        <v>10</v>
      </c>
      <c r="I33">
        <f t="shared" si="7"/>
        <v>180.55</v>
      </c>
      <c r="J33">
        <f t="shared" si="2"/>
        <v>184540.5</v>
      </c>
      <c r="K33">
        <f t="shared" si="9"/>
        <v>18454.05</v>
      </c>
      <c r="L33">
        <f t="shared" si="8"/>
        <v>1986.05</v>
      </c>
      <c r="M33">
        <f t="shared" si="10"/>
        <v>202994.55</v>
      </c>
    </row>
    <row r="34" spans="1:13">
      <c r="A34" s="30" t="s">
        <v>49</v>
      </c>
      <c r="B34" s="31">
        <v>1429</v>
      </c>
      <c r="C34" s="20">
        <v>0</v>
      </c>
      <c r="D34" s="50">
        <v>1429</v>
      </c>
      <c r="E34" s="8">
        <v>1.57</v>
      </c>
      <c r="F34" s="8">
        <v>160.47</v>
      </c>
      <c r="G34">
        <f t="shared" si="0"/>
        <v>2243.5300000000002</v>
      </c>
      <c r="H34" s="21">
        <v>10</v>
      </c>
      <c r="I34">
        <f t="shared" si="7"/>
        <v>224.35</v>
      </c>
      <c r="J34">
        <f t="shared" si="2"/>
        <v>229311.63</v>
      </c>
      <c r="K34">
        <f t="shared" si="9"/>
        <v>22931.16</v>
      </c>
      <c r="L34">
        <f t="shared" si="8"/>
        <v>2467.88</v>
      </c>
      <c r="M34">
        <f t="shared" si="10"/>
        <v>252242.79</v>
      </c>
    </row>
    <row r="35" spans="1:13" s="5" customFormat="1">
      <c r="A35" s="15" t="s">
        <v>50</v>
      </c>
      <c r="B35" s="32">
        <v>14906</v>
      </c>
      <c r="C35" s="17">
        <v>0</v>
      </c>
      <c r="D35" s="32">
        <v>14906</v>
      </c>
      <c r="E35" s="13"/>
      <c r="F35" s="13"/>
      <c r="G35" s="5">
        <f t="shared" si="0"/>
        <v>0</v>
      </c>
      <c r="H35" s="14"/>
      <c r="I35" s="5">
        <f>SUM(I36:I47)</f>
        <v>2340.27</v>
      </c>
      <c r="J35" s="5">
        <f>B35*F35</f>
        <v>0</v>
      </c>
      <c r="K35" s="5">
        <f>SUM(K36:K47)</f>
        <v>239196.61</v>
      </c>
      <c r="L35" s="5">
        <f>SUM(L36:L47)</f>
        <v>25742.69</v>
      </c>
      <c r="M35" s="5">
        <f>SUM(M36:M47)</f>
        <v>2631162.4299999997</v>
      </c>
    </row>
    <row r="36" spans="1:13">
      <c r="A36" s="30" t="s">
        <v>51</v>
      </c>
      <c r="B36" s="19">
        <v>3357</v>
      </c>
      <c r="C36" s="20">
        <v>0</v>
      </c>
      <c r="D36" s="50">
        <v>3357</v>
      </c>
      <c r="E36" s="8">
        <v>1.57</v>
      </c>
      <c r="F36" s="8">
        <v>160.47</v>
      </c>
      <c r="G36">
        <f t="shared" si="0"/>
        <v>5270.49</v>
      </c>
      <c r="H36" s="21">
        <v>10</v>
      </c>
      <c r="I36">
        <f t="shared" ref="I36:I47" si="11">ROUND(G36/100*H36,2)</f>
        <v>527.04999999999995</v>
      </c>
      <c r="J36">
        <f>B36*F36</f>
        <v>538697.79</v>
      </c>
      <c r="K36">
        <f t="shared" ref="K36:K47" si="12">ROUND(J36/100*H36,2)</f>
        <v>53869.78</v>
      </c>
      <c r="L36">
        <f t="shared" ref="L36:L47" si="13">G36+I36</f>
        <v>5797.54</v>
      </c>
      <c r="M36">
        <f t="shared" ref="M36:M47" si="14">J36+K36</f>
        <v>592567.57000000007</v>
      </c>
    </row>
    <row r="37" spans="1:13">
      <c r="A37" s="30" t="s">
        <v>52</v>
      </c>
      <c r="B37" s="19">
        <v>801</v>
      </c>
      <c r="C37" s="20">
        <v>0</v>
      </c>
      <c r="D37" s="50">
        <v>801</v>
      </c>
      <c r="E37" s="8">
        <v>1.57</v>
      </c>
      <c r="F37" s="8">
        <v>160.47</v>
      </c>
      <c r="G37">
        <f t="shared" si="0"/>
        <v>1257.57</v>
      </c>
      <c r="H37" s="21">
        <v>10</v>
      </c>
      <c r="I37">
        <f t="shared" si="11"/>
        <v>125.76</v>
      </c>
      <c r="J37">
        <f t="shared" si="2"/>
        <v>128536.47</v>
      </c>
      <c r="K37">
        <f t="shared" si="12"/>
        <v>12853.65</v>
      </c>
      <c r="L37">
        <f t="shared" si="13"/>
        <v>1383.33</v>
      </c>
      <c r="M37">
        <f t="shared" si="14"/>
        <v>141390.12</v>
      </c>
    </row>
    <row r="38" spans="1:13">
      <c r="A38" s="30" t="s">
        <v>53</v>
      </c>
      <c r="B38" s="19">
        <v>1657</v>
      </c>
      <c r="C38" s="20">
        <v>0</v>
      </c>
      <c r="D38" s="50">
        <v>1657</v>
      </c>
      <c r="E38" s="8">
        <v>1.57</v>
      </c>
      <c r="F38" s="8">
        <v>160.47</v>
      </c>
      <c r="G38">
        <f t="shared" si="0"/>
        <v>2601.4900000000002</v>
      </c>
      <c r="H38" s="21">
        <v>10</v>
      </c>
      <c r="I38">
        <f t="shared" si="11"/>
        <v>260.14999999999998</v>
      </c>
      <c r="J38">
        <f t="shared" si="2"/>
        <v>265898.78999999998</v>
      </c>
      <c r="K38">
        <f t="shared" si="12"/>
        <v>26589.88</v>
      </c>
      <c r="L38">
        <f t="shared" si="13"/>
        <v>2861.6400000000003</v>
      </c>
      <c r="M38">
        <f t="shared" si="14"/>
        <v>292488.67</v>
      </c>
    </row>
    <row r="39" spans="1:13">
      <c r="A39" s="33" t="s">
        <v>54</v>
      </c>
      <c r="B39" s="34">
        <v>595</v>
      </c>
      <c r="C39" s="35">
        <v>0</v>
      </c>
      <c r="D39" s="50">
        <v>595</v>
      </c>
      <c r="E39" s="8">
        <v>1.57</v>
      </c>
      <c r="F39" s="8">
        <v>160.47</v>
      </c>
      <c r="G39">
        <f t="shared" si="0"/>
        <v>934.15000000000009</v>
      </c>
      <c r="H39" s="21">
        <v>10</v>
      </c>
      <c r="I39">
        <f t="shared" si="11"/>
        <v>93.42</v>
      </c>
      <c r="J39">
        <f t="shared" si="2"/>
        <v>95479.65</v>
      </c>
      <c r="K39">
        <f t="shared" si="12"/>
        <v>9547.9699999999993</v>
      </c>
      <c r="L39">
        <f t="shared" si="13"/>
        <v>1027.5700000000002</v>
      </c>
      <c r="M39">
        <f t="shared" si="14"/>
        <v>105027.62</v>
      </c>
    </row>
    <row r="40" spans="1:13">
      <c r="A40" s="18" t="s">
        <v>55</v>
      </c>
      <c r="B40" s="25">
        <v>568</v>
      </c>
      <c r="C40" s="26">
        <v>0</v>
      </c>
      <c r="D40" s="50">
        <v>568</v>
      </c>
      <c r="E40" s="8">
        <v>1.57</v>
      </c>
      <c r="F40" s="8">
        <v>160.47</v>
      </c>
      <c r="G40">
        <f t="shared" si="0"/>
        <v>891.76</v>
      </c>
      <c r="H40" s="21">
        <v>10</v>
      </c>
      <c r="I40">
        <f t="shared" si="11"/>
        <v>89.18</v>
      </c>
      <c r="J40">
        <f t="shared" si="2"/>
        <v>91146.96</v>
      </c>
      <c r="K40">
        <f t="shared" si="12"/>
        <v>9114.7000000000007</v>
      </c>
      <c r="L40">
        <f t="shared" si="13"/>
        <v>980.94</v>
      </c>
      <c r="M40">
        <f t="shared" si="14"/>
        <v>100261.66</v>
      </c>
    </row>
    <row r="41" spans="1:13">
      <c r="A41" s="30" t="s">
        <v>56</v>
      </c>
      <c r="B41" s="19">
        <v>747</v>
      </c>
      <c r="C41" s="20">
        <v>0</v>
      </c>
      <c r="D41" s="50">
        <v>747</v>
      </c>
      <c r="E41" s="8">
        <v>1.57</v>
      </c>
      <c r="F41" s="8">
        <v>160.47</v>
      </c>
      <c r="G41">
        <f t="shared" si="0"/>
        <v>1172.79</v>
      </c>
      <c r="H41" s="21">
        <v>10</v>
      </c>
      <c r="I41">
        <f t="shared" si="11"/>
        <v>117.28</v>
      </c>
      <c r="J41">
        <f t="shared" si="2"/>
        <v>119871.09</v>
      </c>
      <c r="K41">
        <f t="shared" si="12"/>
        <v>11987.11</v>
      </c>
      <c r="L41">
        <f t="shared" si="13"/>
        <v>1290.07</v>
      </c>
      <c r="M41">
        <f t="shared" si="14"/>
        <v>131858.20000000001</v>
      </c>
    </row>
    <row r="42" spans="1:13">
      <c r="A42" s="30" t="s">
        <v>57</v>
      </c>
      <c r="B42" s="19">
        <v>791</v>
      </c>
      <c r="C42" s="20">
        <v>0</v>
      </c>
      <c r="D42" s="50">
        <v>791</v>
      </c>
      <c r="E42" s="8">
        <v>1.57</v>
      </c>
      <c r="F42" s="8">
        <v>160.47</v>
      </c>
      <c r="G42">
        <f t="shared" si="0"/>
        <v>1241.8700000000001</v>
      </c>
      <c r="H42" s="21">
        <v>10</v>
      </c>
      <c r="I42">
        <f t="shared" si="11"/>
        <v>124.19</v>
      </c>
      <c r="J42">
        <f t="shared" si="2"/>
        <v>126931.77</v>
      </c>
      <c r="K42">
        <f t="shared" si="12"/>
        <v>12693.18</v>
      </c>
      <c r="L42">
        <f t="shared" si="13"/>
        <v>1366.0600000000002</v>
      </c>
      <c r="M42">
        <f t="shared" si="14"/>
        <v>139624.95000000001</v>
      </c>
    </row>
    <row r="43" spans="1:13">
      <c r="A43" s="30" t="s">
        <v>58</v>
      </c>
      <c r="B43" s="19">
        <v>1801</v>
      </c>
      <c r="C43" s="20">
        <v>0</v>
      </c>
      <c r="D43" s="50">
        <v>1801</v>
      </c>
      <c r="E43" s="8">
        <v>1.57</v>
      </c>
      <c r="F43" s="8">
        <v>160.47</v>
      </c>
      <c r="G43">
        <f t="shared" si="0"/>
        <v>2827.57</v>
      </c>
      <c r="H43" s="21">
        <v>10</v>
      </c>
      <c r="I43">
        <f t="shared" si="11"/>
        <v>282.76</v>
      </c>
      <c r="J43">
        <f t="shared" si="2"/>
        <v>289006.46999999997</v>
      </c>
      <c r="K43">
        <f t="shared" si="12"/>
        <v>28900.65</v>
      </c>
      <c r="L43">
        <f t="shared" si="13"/>
        <v>3110.33</v>
      </c>
      <c r="M43">
        <f t="shared" si="14"/>
        <v>317907.12</v>
      </c>
    </row>
    <row r="44" spans="1:13">
      <c r="A44" s="30" t="s">
        <v>59</v>
      </c>
      <c r="B44" s="19">
        <v>610</v>
      </c>
      <c r="C44" s="20">
        <v>0</v>
      </c>
      <c r="D44" s="50">
        <v>610</v>
      </c>
      <c r="E44" s="8">
        <v>1.57</v>
      </c>
      <c r="F44" s="8">
        <v>160.47</v>
      </c>
      <c r="G44">
        <f t="shared" si="0"/>
        <v>957.7</v>
      </c>
      <c r="H44" s="21">
        <v>10</v>
      </c>
      <c r="I44">
        <f t="shared" si="11"/>
        <v>95.77</v>
      </c>
      <c r="J44">
        <f t="shared" si="2"/>
        <v>97886.7</v>
      </c>
      <c r="K44">
        <f t="shared" si="12"/>
        <v>9788.67</v>
      </c>
      <c r="L44">
        <f t="shared" si="13"/>
        <v>1053.47</v>
      </c>
      <c r="M44">
        <f t="shared" si="14"/>
        <v>107675.37</v>
      </c>
    </row>
    <row r="45" spans="1:13">
      <c r="A45" s="30" t="s">
        <v>60</v>
      </c>
      <c r="B45" s="19">
        <v>1237</v>
      </c>
      <c r="C45" s="20">
        <v>0</v>
      </c>
      <c r="D45" s="50">
        <v>1237</v>
      </c>
      <c r="E45" s="8">
        <v>1.57</v>
      </c>
      <c r="F45" s="8">
        <v>160.47</v>
      </c>
      <c r="G45">
        <f t="shared" si="0"/>
        <v>1942.0900000000001</v>
      </c>
      <c r="H45" s="21">
        <v>10</v>
      </c>
      <c r="I45">
        <f t="shared" si="11"/>
        <v>194.21</v>
      </c>
      <c r="J45">
        <f t="shared" si="2"/>
        <v>198501.38999999998</v>
      </c>
      <c r="K45">
        <f t="shared" si="12"/>
        <v>19850.14</v>
      </c>
      <c r="L45">
        <f t="shared" si="13"/>
        <v>2136.3000000000002</v>
      </c>
      <c r="M45">
        <f t="shared" si="14"/>
        <v>218351.52999999997</v>
      </c>
    </row>
    <row r="46" spans="1:13">
      <c r="A46" s="30" t="s">
        <v>61</v>
      </c>
      <c r="B46" s="19">
        <v>1408</v>
      </c>
      <c r="C46" s="20">
        <v>0</v>
      </c>
      <c r="D46" s="50">
        <v>1408</v>
      </c>
      <c r="E46" s="8">
        <v>1.57</v>
      </c>
      <c r="F46" s="8">
        <v>160.47</v>
      </c>
      <c r="G46">
        <f t="shared" si="0"/>
        <v>2210.56</v>
      </c>
      <c r="H46" s="21">
        <v>10</v>
      </c>
      <c r="I46">
        <f t="shared" si="11"/>
        <v>221.06</v>
      </c>
      <c r="J46">
        <f t="shared" si="2"/>
        <v>225941.76000000001</v>
      </c>
      <c r="K46">
        <f t="shared" si="12"/>
        <v>22594.18</v>
      </c>
      <c r="L46">
        <f t="shared" si="13"/>
        <v>2431.62</v>
      </c>
      <c r="M46">
        <f t="shared" si="14"/>
        <v>248535.94</v>
      </c>
    </row>
    <row r="47" spans="1:13">
      <c r="A47" s="30" t="s">
        <v>62</v>
      </c>
      <c r="B47" s="19">
        <v>1334</v>
      </c>
      <c r="C47" s="20">
        <v>0</v>
      </c>
      <c r="D47" s="50">
        <v>1334</v>
      </c>
      <c r="E47" s="8">
        <v>1.57</v>
      </c>
      <c r="F47" s="8">
        <v>160.47</v>
      </c>
      <c r="G47">
        <f t="shared" si="0"/>
        <v>2094.38</v>
      </c>
      <c r="H47" s="21">
        <v>10</v>
      </c>
      <c r="I47">
        <f t="shared" si="11"/>
        <v>209.44</v>
      </c>
      <c r="J47">
        <f t="shared" si="2"/>
        <v>214066.98</v>
      </c>
      <c r="K47">
        <f t="shared" si="12"/>
        <v>21406.7</v>
      </c>
      <c r="L47">
        <f t="shared" si="13"/>
        <v>2303.8200000000002</v>
      </c>
      <c r="M47">
        <f t="shared" si="14"/>
        <v>235473.68000000002</v>
      </c>
    </row>
    <row r="48" spans="1:13" s="5" customFormat="1">
      <c r="A48" s="15" t="s">
        <v>63</v>
      </c>
      <c r="B48" s="16">
        <v>32878</v>
      </c>
      <c r="C48" s="17">
        <v>0</v>
      </c>
      <c r="D48" s="49">
        <v>32878</v>
      </c>
      <c r="E48" s="13"/>
      <c r="F48" s="13"/>
      <c r="G48" s="5">
        <f>B48*E48</f>
        <v>0</v>
      </c>
      <c r="H48" s="14"/>
      <c r="I48" s="5">
        <f>SUM(I49:I67)</f>
        <v>5161.87</v>
      </c>
      <c r="J48" s="5">
        <f t="shared" si="2"/>
        <v>0</v>
      </c>
      <c r="K48" s="5">
        <f>SUM(K49:K67)</f>
        <v>527593.28999999992</v>
      </c>
      <c r="L48" s="5">
        <f>SUM(L49:L67)</f>
        <v>56780.33</v>
      </c>
      <c r="M48" s="5">
        <f>SUM(M49:M67)</f>
        <v>5803525.9500000011</v>
      </c>
    </row>
    <row r="49" spans="1:13">
      <c r="A49" s="30" t="s">
        <v>64</v>
      </c>
      <c r="B49" s="19">
        <v>734</v>
      </c>
      <c r="C49" s="20">
        <v>0</v>
      </c>
      <c r="D49" s="50">
        <v>734</v>
      </c>
      <c r="E49" s="8">
        <v>1.57</v>
      </c>
      <c r="F49" s="8">
        <v>160.47</v>
      </c>
      <c r="G49">
        <f t="shared" si="0"/>
        <v>1152.3800000000001</v>
      </c>
      <c r="H49" s="21">
        <v>10</v>
      </c>
      <c r="I49">
        <f t="shared" ref="I49:I67" si="15">ROUND(G49/100*H49,2)</f>
        <v>115.24</v>
      </c>
      <c r="J49">
        <f t="shared" si="2"/>
        <v>117784.98</v>
      </c>
      <c r="K49">
        <f t="shared" ref="K49:K67" si="16">ROUND(J49/100*H49,2)</f>
        <v>11778.5</v>
      </c>
      <c r="L49">
        <f t="shared" ref="L49:L67" si="17">G49+I49</f>
        <v>1267.6200000000001</v>
      </c>
      <c r="M49">
        <f t="shared" ref="M49:M67" si="18">J49+K49</f>
        <v>129563.48</v>
      </c>
    </row>
    <row r="50" spans="1:13">
      <c r="A50" s="30" t="s">
        <v>65</v>
      </c>
      <c r="B50" s="19">
        <v>561</v>
      </c>
      <c r="C50" s="20">
        <v>0</v>
      </c>
      <c r="D50" s="50">
        <v>561</v>
      </c>
      <c r="E50" s="8">
        <v>1.57</v>
      </c>
      <c r="F50" s="8">
        <v>160.47</v>
      </c>
      <c r="G50">
        <f t="shared" si="0"/>
        <v>880.77</v>
      </c>
      <c r="H50" s="21">
        <v>10</v>
      </c>
      <c r="I50">
        <f t="shared" si="15"/>
        <v>88.08</v>
      </c>
      <c r="J50">
        <f t="shared" si="2"/>
        <v>90023.67</v>
      </c>
      <c r="K50">
        <f t="shared" si="16"/>
        <v>9002.3700000000008</v>
      </c>
      <c r="L50">
        <f t="shared" si="17"/>
        <v>968.85</v>
      </c>
      <c r="M50">
        <f t="shared" si="18"/>
        <v>99026.04</v>
      </c>
    </row>
    <row r="51" spans="1:13">
      <c r="A51" s="30" t="s">
        <v>66</v>
      </c>
      <c r="B51" s="19">
        <v>5190</v>
      </c>
      <c r="C51" s="20">
        <v>0</v>
      </c>
      <c r="D51" s="50">
        <v>5190</v>
      </c>
      <c r="E51" s="8">
        <v>1.57</v>
      </c>
      <c r="F51" s="8">
        <v>160.47</v>
      </c>
      <c r="G51">
        <f t="shared" si="0"/>
        <v>8148.3</v>
      </c>
      <c r="H51" s="21">
        <v>10</v>
      </c>
      <c r="I51">
        <f t="shared" si="15"/>
        <v>814.83</v>
      </c>
      <c r="J51">
        <f t="shared" si="2"/>
        <v>832839.3</v>
      </c>
      <c r="K51">
        <f t="shared" si="16"/>
        <v>83283.929999999993</v>
      </c>
      <c r="L51">
        <f t="shared" si="17"/>
        <v>8963.130000000001</v>
      </c>
      <c r="M51">
        <f t="shared" si="18"/>
        <v>916123.23</v>
      </c>
    </row>
    <row r="52" spans="1:13">
      <c r="A52" s="30" t="s">
        <v>67</v>
      </c>
      <c r="B52" s="19">
        <v>745</v>
      </c>
      <c r="C52" s="20">
        <v>0</v>
      </c>
      <c r="D52" s="50">
        <v>745</v>
      </c>
      <c r="E52" s="8">
        <v>1.57</v>
      </c>
      <c r="F52" s="8">
        <v>160.47</v>
      </c>
      <c r="G52">
        <f t="shared" si="0"/>
        <v>1169.6500000000001</v>
      </c>
      <c r="H52" s="21">
        <v>10</v>
      </c>
      <c r="I52">
        <f t="shared" si="15"/>
        <v>116.97</v>
      </c>
      <c r="J52">
        <f t="shared" si="2"/>
        <v>119550.15</v>
      </c>
      <c r="K52">
        <f t="shared" si="16"/>
        <v>11955.02</v>
      </c>
      <c r="L52">
        <f t="shared" si="17"/>
        <v>1286.6200000000001</v>
      </c>
      <c r="M52">
        <f t="shared" si="18"/>
        <v>131505.16999999998</v>
      </c>
    </row>
    <row r="53" spans="1:13">
      <c r="A53" s="30" t="s">
        <v>68</v>
      </c>
      <c r="B53" s="19">
        <v>2256</v>
      </c>
      <c r="C53" s="20">
        <v>0</v>
      </c>
      <c r="D53" s="50">
        <v>2256</v>
      </c>
      <c r="E53" s="8">
        <v>1.57</v>
      </c>
      <c r="F53" s="8">
        <v>160.47</v>
      </c>
      <c r="G53">
        <f t="shared" si="0"/>
        <v>3541.92</v>
      </c>
      <c r="H53" s="21">
        <v>10</v>
      </c>
      <c r="I53">
        <f t="shared" si="15"/>
        <v>354.19</v>
      </c>
      <c r="J53">
        <f t="shared" si="2"/>
        <v>362020.32</v>
      </c>
      <c r="K53">
        <f t="shared" si="16"/>
        <v>36202.03</v>
      </c>
      <c r="L53">
        <f t="shared" si="17"/>
        <v>3896.11</v>
      </c>
      <c r="M53">
        <f t="shared" si="18"/>
        <v>398222.35</v>
      </c>
    </row>
    <row r="54" spans="1:13">
      <c r="A54" s="30" t="s">
        <v>69</v>
      </c>
      <c r="B54" s="19">
        <v>842</v>
      </c>
      <c r="C54" s="20">
        <v>0</v>
      </c>
      <c r="D54" s="50">
        <v>842</v>
      </c>
      <c r="E54" s="8">
        <v>1.57</v>
      </c>
      <c r="F54" s="8">
        <v>160.47</v>
      </c>
      <c r="G54">
        <f t="shared" si="0"/>
        <v>1321.94</v>
      </c>
      <c r="H54" s="21">
        <v>10</v>
      </c>
      <c r="I54">
        <f t="shared" si="15"/>
        <v>132.19</v>
      </c>
      <c r="J54">
        <f t="shared" si="2"/>
        <v>135115.74</v>
      </c>
      <c r="K54">
        <f t="shared" si="16"/>
        <v>13511.57</v>
      </c>
      <c r="L54">
        <f t="shared" si="17"/>
        <v>1454.13</v>
      </c>
      <c r="M54">
        <f t="shared" si="18"/>
        <v>148627.31</v>
      </c>
    </row>
    <row r="55" spans="1:13">
      <c r="A55" s="30" t="s">
        <v>70</v>
      </c>
      <c r="B55" s="19">
        <v>1063</v>
      </c>
      <c r="C55" s="20">
        <v>0</v>
      </c>
      <c r="D55" s="50">
        <v>1063</v>
      </c>
      <c r="E55" s="8">
        <v>1.57</v>
      </c>
      <c r="F55" s="8">
        <v>160.47</v>
      </c>
      <c r="G55">
        <f t="shared" si="0"/>
        <v>1668.91</v>
      </c>
      <c r="H55" s="21">
        <v>10</v>
      </c>
      <c r="I55">
        <f t="shared" si="15"/>
        <v>166.89</v>
      </c>
      <c r="J55">
        <f t="shared" si="2"/>
        <v>170579.61</v>
      </c>
      <c r="K55">
        <f t="shared" si="16"/>
        <v>17057.96</v>
      </c>
      <c r="L55">
        <f t="shared" si="17"/>
        <v>1835.8000000000002</v>
      </c>
      <c r="M55">
        <f t="shared" si="18"/>
        <v>187637.56999999998</v>
      </c>
    </row>
    <row r="56" spans="1:13">
      <c r="A56" s="30" t="s">
        <v>71</v>
      </c>
      <c r="B56" s="19">
        <v>812</v>
      </c>
      <c r="C56" s="20">
        <v>0</v>
      </c>
      <c r="D56" s="50">
        <v>812</v>
      </c>
      <c r="E56" s="8">
        <v>1.57</v>
      </c>
      <c r="F56" s="8">
        <v>160.47</v>
      </c>
      <c r="G56">
        <f t="shared" si="0"/>
        <v>1274.8400000000001</v>
      </c>
      <c r="H56" s="21">
        <v>10</v>
      </c>
      <c r="I56">
        <f t="shared" si="15"/>
        <v>127.48</v>
      </c>
      <c r="J56">
        <f t="shared" si="2"/>
        <v>130301.64</v>
      </c>
      <c r="K56">
        <f t="shared" si="16"/>
        <v>13030.16</v>
      </c>
      <c r="L56">
        <f t="shared" si="17"/>
        <v>1402.3200000000002</v>
      </c>
      <c r="M56">
        <f t="shared" si="18"/>
        <v>143331.79999999999</v>
      </c>
    </row>
    <row r="57" spans="1:13">
      <c r="A57" s="30" t="s">
        <v>72</v>
      </c>
      <c r="B57" s="19">
        <v>1894</v>
      </c>
      <c r="C57" s="20">
        <v>0</v>
      </c>
      <c r="D57" s="50">
        <v>1894</v>
      </c>
      <c r="E57" s="8">
        <v>1.57</v>
      </c>
      <c r="F57" s="8">
        <v>160.47</v>
      </c>
      <c r="G57">
        <f t="shared" si="0"/>
        <v>2973.58</v>
      </c>
      <c r="H57" s="21">
        <v>10</v>
      </c>
      <c r="I57">
        <f t="shared" si="15"/>
        <v>297.36</v>
      </c>
      <c r="J57">
        <f t="shared" si="2"/>
        <v>303930.18</v>
      </c>
      <c r="K57">
        <f t="shared" si="16"/>
        <v>30393.02</v>
      </c>
      <c r="L57">
        <f t="shared" si="17"/>
        <v>3270.94</v>
      </c>
      <c r="M57">
        <f t="shared" si="18"/>
        <v>334323.20000000001</v>
      </c>
    </row>
    <row r="58" spans="1:13">
      <c r="A58" s="30" t="s">
        <v>73</v>
      </c>
      <c r="B58" s="19">
        <v>1445</v>
      </c>
      <c r="C58" s="20">
        <v>0</v>
      </c>
      <c r="D58" s="50">
        <v>1445</v>
      </c>
      <c r="E58" s="8">
        <v>1.57</v>
      </c>
      <c r="F58" s="8">
        <v>160.47</v>
      </c>
      <c r="G58">
        <f t="shared" si="0"/>
        <v>2268.65</v>
      </c>
      <c r="H58" s="21">
        <v>10</v>
      </c>
      <c r="I58">
        <f t="shared" si="15"/>
        <v>226.87</v>
      </c>
      <c r="J58">
        <f t="shared" si="2"/>
        <v>231879.15</v>
      </c>
      <c r="K58">
        <f t="shared" si="16"/>
        <v>23187.919999999998</v>
      </c>
      <c r="L58">
        <f t="shared" si="17"/>
        <v>2495.52</v>
      </c>
      <c r="M58">
        <f t="shared" si="18"/>
        <v>255067.07</v>
      </c>
    </row>
    <row r="59" spans="1:13">
      <c r="A59" s="30" t="s">
        <v>45</v>
      </c>
      <c r="B59" s="19">
        <v>2018</v>
      </c>
      <c r="C59" s="20">
        <v>0</v>
      </c>
      <c r="D59" s="50">
        <v>2018</v>
      </c>
      <c r="E59" s="8">
        <v>1.57</v>
      </c>
      <c r="F59" s="8">
        <v>160.47</v>
      </c>
      <c r="G59">
        <f t="shared" si="0"/>
        <v>3168.26</v>
      </c>
      <c r="H59" s="21">
        <v>10</v>
      </c>
      <c r="I59">
        <f t="shared" si="15"/>
        <v>316.83</v>
      </c>
      <c r="J59">
        <f t="shared" si="2"/>
        <v>323828.46000000002</v>
      </c>
      <c r="K59">
        <f t="shared" si="16"/>
        <v>32382.85</v>
      </c>
      <c r="L59">
        <f t="shared" si="17"/>
        <v>3485.09</v>
      </c>
      <c r="M59">
        <f t="shared" si="18"/>
        <v>356211.31</v>
      </c>
    </row>
    <row r="60" spans="1:13">
      <c r="A60" s="30" t="s">
        <v>74</v>
      </c>
      <c r="B60" s="19">
        <v>595</v>
      </c>
      <c r="C60" s="20">
        <v>0</v>
      </c>
      <c r="D60" s="50">
        <v>595</v>
      </c>
      <c r="E60" s="8">
        <v>1.57</v>
      </c>
      <c r="F60" s="8">
        <v>160.47</v>
      </c>
      <c r="G60">
        <f t="shared" si="0"/>
        <v>934.15000000000009</v>
      </c>
      <c r="H60" s="21">
        <v>10</v>
      </c>
      <c r="I60">
        <f t="shared" si="15"/>
        <v>93.42</v>
      </c>
      <c r="J60">
        <f t="shared" si="2"/>
        <v>95479.65</v>
      </c>
      <c r="K60">
        <f t="shared" si="16"/>
        <v>9547.9699999999993</v>
      </c>
      <c r="L60">
        <f t="shared" si="17"/>
        <v>1027.5700000000002</v>
      </c>
      <c r="M60">
        <f t="shared" si="18"/>
        <v>105027.62</v>
      </c>
    </row>
    <row r="61" spans="1:13">
      <c r="A61" s="30" t="s">
        <v>75</v>
      </c>
      <c r="B61" s="19">
        <v>1347</v>
      </c>
      <c r="C61" s="20">
        <v>0</v>
      </c>
      <c r="D61" s="50">
        <v>1347</v>
      </c>
      <c r="E61" s="8">
        <v>1.57</v>
      </c>
      <c r="F61" s="8">
        <v>160.47</v>
      </c>
      <c r="G61">
        <f t="shared" si="0"/>
        <v>2114.79</v>
      </c>
      <c r="H61" s="21">
        <v>10</v>
      </c>
      <c r="I61">
        <f t="shared" si="15"/>
        <v>211.48</v>
      </c>
      <c r="J61">
        <f t="shared" si="2"/>
        <v>216153.09</v>
      </c>
      <c r="K61">
        <f t="shared" si="16"/>
        <v>21615.31</v>
      </c>
      <c r="L61">
        <f t="shared" si="17"/>
        <v>2326.27</v>
      </c>
      <c r="M61">
        <f t="shared" si="18"/>
        <v>237768.4</v>
      </c>
    </row>
    <row r="62" spans="1:13">
      <c r="A62" s="30" t="s">
        <v>76</v>
      </c>
      <c r="B62" s="19">
        <v>1516</v>
      </c>
      <c r="C62" s="20">
        <v>0</v>
      </c>
      <c r="D62" s="50">
        <v>1516</v>
      </c>
      <c r="E62" s="8">
        <v>1.57</v>
      </c>
      <c r="F62" s="8">
        <v>160.47</v>
      </c>
      <c r="G62">
        <f t="shared" si="0"/>
        <v>2380.12</v>
      </c>
      <c r="H62" s="21">
        <v>10</v>
      </c>
      <c r="I62">
        <f t="shared" si="15"/>
        <v>238.01</v>
      </c>
      <c r="J62">
        <f t="shared" si="2"/>
        <v>243272.52</v>
      </c>
      <c r="K62">
        <f t="shared" si="16"/>
        <v>24327.25</v>
      </c>
      <c r="L62">
        <f t="shared" si="17"/>
        <v>2618.13</v>
      </c>
      <c r="M62">
        <f t="shared" si="18"/>
        <v>267599.77</v>
      </c>
    </row>
    <row r="63" spans="1:13">
      <c r="A63" s="30" t="s">
        <v>77</v>
      </c>
      <c r="B63" s="19">
        <v>1103</v>
      </c>
      <c r="C63" s="20">
        <v>0</v>
      </c>
      <c r="D63" s="50">
        <v>1103</v>
      </c>
      <c r="E63" s="8">
        <v>1.57</v>
      </c>
      <c r="F63" s="8">
        <v>160.47</v>
      </c>
      <c r="G63">
        <f t="shared" si="0"/>
        <v>1731.71</v>
      </c>
      <c r="H63" s="21">
        <v>10</v>
      </c>
      <c r="I63">
        <f t="shared" si="15"/>
        <v>173.17</v>
      </c>
      <c r="J63">
        <f t="shared" si="2"/>
        <v>176998.41</v>
      </c>
      <c r="K63">
        <f t="shared" si="16"/>
        <v>17699.84</v>
      </c>
      <c r="L63">
        <f t="shared" si="17"/>
        <v>1904.88</v>
      </c>
      <c r="M63">
        <f t="shared" si="18"/>
        <v>194698.25</v>
      </c>
    </row>
    <row r="64" spans="1:13">
      <c r="A64" s="30" t="s">
        <v>78</v>
      </c>
      <c r="B64" s="19">
        <v>2438</v>
      </c>
      <c r="C64" s="20">
        <v>0</v>
      </c>
      <c r="D64" s="50">
        <v>2438</v>
      </c>
      <c r="E64" s="8">
        <v>1.57</v>
      </c>
      <c r="F64" s="8">
        <v>160.47</v>
      </c>
      <c r="G64">
        <f t="shared" si="0"/>
        <v>3827.6600000000003</v>
      </c>
      <c r="H64" s="21">
        <v>10</v>
      </c>
      <c r="I64">
        <f t="shared" si="15"/>
        <v>382.77</v>
      </c>
      <c r="J64">
        <f t="shared" si="2"/>
        <v>391225.86</v>
      </c>
      <c r="K64">
        <f t="shared" si="16"/>
        <v>39122.589999999997</v>
      </c>
      <c r="L64">
        <f t="shared" si="17"/>
        <v>4210.43</v>
      </c>
      <c r="M64">
        <f t="shared" si="18"/>
        <v>430348.44999999995</v>
      </c>
    </row>
    <row r="65" spans="1:13">
      <c r="A65" s="30" t="s">
        <v>79</v>
      </c>
      <c r="B65" s="19">
        <v>1545</v>
      </c>
      <c r="C65" s="20">
        <v>0</v>
      </c>
      <c r="D65" s="50">
        <v>1545</v>
      </c>
      <c r="E65" s="8">
        <v>1.57</v>
      </c>
      <c r="F65" s="8">
        <v>160.47</v>
      </c>
      <c r="G65">
        <f t="shared" si="0"/>
        <v>2425.65</v>
      </c>
      <c r="H65" s="21">
        <v>10</v>
      </c>
      <c r="I65">
        <f t="shared" si="15"/>
        <v>242.57</v>
      </c>
      <c r="J65">
        <f t="shared" si="2"/>
        <v>247926.15</v>
      </c>
      <c r="K65">
        <f t="shared" si="16"/>
        <v>24792.62</v>
      </c>
      <c r="L65">
        <f t="shared" si="17"/>
        <v>2668.2200000000003</v>
      </c>
      <c r="M65">
        <f t="shared" si="18"/>
        <v>272718.77</v>
      </c>
    </row>
    <row r="66" spans="1:13">
      <c r="A66" s="30" t="s">
        <v>80</v>
      </c>
      <c r="B66" s="19">
        <v>5725</v>
      </c>
      <c r="C66" s="20">
        <v>0</v>
      </c>
      <c r="D66" s="50">
        <v>5725</v>
      </c>
      <c r="E66" s="8">
        <v>1.57</v>
      </c>
      <c r="F66" s="8">
        <v>160.47</v>
      </c>
      <c r="G66">
        <f t="shared" si="0"/>
        <v>8988.25</v>
      </c>
      <c r="H66" s="21">
        <v>10</v>
      </c>
      <c r="I66">
        <f t="shared" si="15"/>
        <v>898.83</v>
      </c>
      <c r="J66">
        <f t="shared" si="2"/>
        <v>918690.75</v>
      </c>
      <c r="K66">
        <f t="shared" si="16"/>
        <v>91869.08</v>
      </c>
      <c r="L66">
        <f t="shared" si="17"/>
        <v>9887.08</v>
      </c>
      <c r="M66">
        <f t="shared" si="18"/>
        <v>1010559.83</v>
      </c>
    </row>
    <row r="67" spans="1:13">
      <c r="A67" s="30" t="s">
        <v>81</v>
      </c>
      <c r="B67" s="19">
        <v>1049</v>
      </c>
      <c r="C67" s="20">
        <v>0</v>
      </c>
      <c r="D67" s="50">
        <v>1049</v>
      </c>
      <c r="E67" s="8">
        <v>1.57</v>
      </c>
      <c r="F67" s="8">
        <v>160.47</v>
      </c>
      <c r="G67">
        <f t="shared" si="0"/>
        <v>1646.93</v>
      </c>
      <c r="H67" s="21">
        <v>10</v>
      </c>
      <c r="I67">
        <f t="shared" si="15"/>
        <v>164.69</v>
      </c>
      <c r="J67">
        <f t="shared" si="2"/>
        <v>168333.03</v>
      </c>
      <c r="K67">
        <f t="shared" si="16"/>
        <v>16833.3</v>
      </c>
      <c r="L67">
        <f t="shared" si="17"/>
        <v>1811.6200000000001</v>
      </c>
      <c r="M67">
        <f t="shared" si="18"/>
        <v>185166.33</v>
      </c>
    </row>
    <row r="68" spans="1:13" s="5" customFormat="1">
      <c r="A68" s="15" t="s">
        <v>82</v>
      </c>
      <c r="B68" s="16">
        <v>30617</v>
      </c>
      <c r="C68" s="17">
        <v>0</v>
      </c>
      <c r="D68" s="49">
        <v>30617</v>
      </c>
      <c r="E68" s="8"/>
      <c r="F68" s="8"/>
      <c r="G68" s="5">
        <f t="shared" ref="G68:G131" si="19">B68*E68</f>
        <v>0</v>
      </c>
      <c r="H68" s="14"/>
      <c r="I68" s="5">
        <f>SUM(I69:I87)</f>
        <v>4806.8900000000003</v>
      </c>
      <c r="J68" s="5">
        <f>SUM(J69:J87)</f>
        <v>4913109.99</v>
      </c>
      <c r="K68" s="5">
        <f>SUM(K69:K87)</f>
        <v>491311.02000000014</v>
      </c>
      <c r="L68" s="5">
        <f>SUM(L69:L87)</f>
        <v>52875.579999999994</v>
      </c>
      <c r="M68" s="5">
        <f>SUM(M69:M87)</f>
        <v>5404421.0099999998</v>
      </c>
    </row>
    <row r="69" spans="1:13">
      <c r="A69" s="36" t="s">
        <v>83</v>
      </c>
      <c r="B69" s="19">
        <v>9973</v>
      </c>
      <c r="C69" s="20">
        <v>0</v>
      </c>
      <c r="D69" s="50">
        <v>9973</v>
      </c>
      <c r="E69" s="8">
        <v>1.57</v>
      </c>
      <c r="F69" s="8">
        <v>160.47</v>
      </c>
      <c r="G69">
        <f t="shared" si="19"/>
        <v>15657.61</v>
      </c>
      <c r="H69" s="21">
        <v>10</v>
      </c>
      <c r="I69">
        <f t="shared" ref="I69:I87" si="20">ROUND(G69/100*H69,2)</f>
        <v>1565.76</v>
      </c>
      <c r="J69">
        <f t="shared" si="2"/>
        <v>1600367.31</v>
      </c>
      <c r="K69">
        <f t="shared" ref="K69:K87" si="21">ROUND(J69/100*H69,2)</f>
        <v>160036.73000000001</v>
      </c>
      <c r="L69">
        <f t="shared" ref="L69:L87" si="22">G69+I69</f>
        <v>17223.37</v>
      </c>
      <c r="M69">
        <f t="shared" ref="M69:M87" si="23">J69+K69</f>
        <v>1760404.04</v>
      </c>
    </row>
    <row r="70" spans="1:13">
      <c r="A70" s="30" t="s">
        <v>84</v>
      </c>
      <c r="B70" s="19">
        <v>1538</v>
      </c>
      <c r="C70" s="20">
        <v>0</v>
      </c>
      <c r="D70" s="50">
        <v>1538</v>
      </c>
      <c r="E70" s="8">
        <v>1.57</v>
      </c>
      <c r="F70" s="8">
        <v>160.47</v>
      </c>
      <c r="G70">
        <f t="shared" si="19"/>
        <v>2414.6600000000003</v>
      </c>
      <c r="H70" s="21">
        <v>10</v>
      </c>
      <c r="I70">
        <f t="shared" si="20"/>
        <v>241.47</v>
      </c>
      <c r="J70">
        <f t="shared" si="2"/>
        <v>246802.86</v>
      </c>
      <c r="K70">
        <f t="shared" si="21"/>
        <v>24680.29</v>
      </c>
      <c r="L70">
        <f t="shared" si="22"/>
        <v>2656.13</v>
      </c>
      <c r="M70">
        <f t="shared" si="23"/>
        <v>271483.14999999997</v>
      </c>
    </row>
    <row r="71" spans="1:13">
      <c r="A71" s="30" t="s">
        <v>85</v>
      </c>
      <c r="B71" s="19">
        <v>1242</v>
      </c>
      <c r="C71" s="20">
        <v>0</v>
      </c>
      <c r="D71" s="50">
        <v>1242</v>
      </c>
      <c r="E71" s="8">
        <v>1.57</v>
      </c>
      <c r="F71" s="8">
        <v>160.47</v>
      </c>
      <c r="G71">
        <f t="shared" si="19"/>
        <v>1949.94</v>
      </c>
      <c r="H71" s="21">
        <v>10</v>
      </c>
      <c r="I71">
        <f t="shared" si="20"/>
        <v>194.99</v>
      </c>
      <c r="J71">
        <f t="shared" ref="J71:J134" si="24">B71*F71</f>
        <v>199303.74</v>
      </c>
      <c r="K71">
        <f t="shared" si="21"/>
        <v>19930.37</v>
      </c>
      <c r="L71">
        <f t="shared" si="22"/>
        <v>2144.9300000000003</v>
      </c>
      <c r="M71">
        <f t="shared" si="23"/>
        <v>219234.11</v>
      </c>
    </row>
    <row r="72" spans="1:13">
      <c r="A72" s="30" t="s">
        <v>86</v>
      </c>
      <c r="B72" s="19">
        <v>1488</v>
      </c>
      <c r="C72" s="20">
        <v>0</v>
      </c>
      <c r="D72" s="50">
        <v>1488</v>
      </c>
      <c r="E72" s="8">
        <v>1.57</v>
      </c>
      <c r="F72" s="8">
        <v>160.47</v>
      </c>
      <c r="G72">
        <f t="shared" si="19"/>
        <v>2336.1600000000003</v>
      </c>
      <c r="H72" s="21">
        <v>10</v>
      </c>
      <c r="I72">
        <f t="shared" si="20"/>
        <v>233.62</v>
      </c>
      <c r="J72">
        <f t="shared" si="24"/>
        <v>238779.36</v>
      </c>
      <c r="K72">
        <f t="shared" si="21"/>
        <v>23877.94</v>
      </c>
      <c r="L72">
        <f t="shared" si="22"/>
        <v>2569.7800000000002</v>
      </c>
      <c r="M72">
        <f t="shared" si="23"/>
        <v>262657.3</v>
      </c>
    </row>
    <row r="73" spans="1:13">
      <c r="A73" s="30" t="s">
        <v>87</v>
      </c>
      <c r="B73" s="19">
        <v>842</v>
      </c>
      <c r="C73" s="20">
        <v>0</v>
      </c>
      <c r="D73" s="50">
        <v>842</v>
      </c>
      <c r="E73" s="8">
        <v>1.57</v>
      </c>
      <c r="F73" s="8">
        <v>160.47</v>
      </c>
      <c r="G73">
        <f t="shared" si="19"/>
        <v>1321.94</v>
      </c>
      <c r="H73" s="21">
        <v>10</v>
      </c>
      <c r="I73">
        <f t="shared" si="20"/>
        <v>132.19</v>
      </c>
      <c r="J73">
        <f t="shared" si="24"/>
        <v>135115.74</v>
      </c>
      <c r="K73">
        <f t="shared" si="21"/>
        <v>13511.57</v>
      </c>
      <c r="L73">
        <f t="shared" si="22"/>
        <v>1454.13</v>
      </c>
      <c r="M73">
        <f t="shared" si="23"/>
        <v>148627.31</v>
      </c>
    </row>
    <row r="74" spans="1:13">
      <c r="A74" s="18" t="s">
        <v>88</v>
      </c>
      <c r="B74" s="25">
        <v>763</v>
      </c>
      <c r="C74" s="20">
        <v>0</v>
      </c>
      <c r="D74" s="51">
        <v>763</v>
      </c>
      <c r="E74" s="8">
        <v>1.57</v>
      </c>
      <c r="F74" s="8">
        <v>160.47</v>
      </c>
      <c r="G74">
        <f t="shared" si="19"/>
        <v>1197.9100000000001</v>
      </c>
      <c r="H74" s="21">
        <v>10</v>
      </c>
      <c r="I74">
        <f t="shared" si="20"/>
        <v>119.79</v>
      </c>
      <c r="J74">
        <f t="shared" si="24"/>
        <v>122438.61</v>
      </c>
      <c r="K74">
        <f t="shared" si="21"/>
        <v>12243.86</v>
      </c>
      <c r="L74">
        <f t="shared" si="22"/>
        <v>1317.7</v>
      </c>
      <c r="M74">
        <f t="shared" si="23"/>
        <v>134682.47</v>
      </c>
    </row>
    <row r="75" spans="1:13">
      <c r="A75" s="30" t="s">
        <v>89</v>
      </c>
      <c r="B75" s="19">
        <v>1214</v>
      </c>
      <c r="C75" s="20">
        <v>0</v>
      </c>
      <c r="D75" s="50">
        <v>1214</v>
      </c>
      <c r="E75" s="8">
        <v>1.57</v>
      </c>
      <c r="F75" s="8">
        <v>160.47</v>
      </c>
      <c r="G75">
        <f t="shared" si="19"/>
        <v>1905.98</v>
      </c>
      <c r="H75" s="21">
        <v>10</v>
      </c>
      <c r="I75">
        <f t="shared" si="20"/>
        <v>190.6</v>
      </c>
      <c r="J75">
        <f t="shared" si="24"/>
        <v>194810.58</v>
      </c>
      <c r="K75">
        <f t="shared" si="21"/>
        <v>19481.060000000001</v>
      </c>
      <c r="L75">
        <f t="shared" si="22"/>
        <v>2096.58</v>
      </c>
      <c r="M75">
        <f t="shared" si="23"/>
        <v>214291.63999999998</v>
      </c>
    </row>
    <row r="76" spans="1:13">
      <c r="A76" s="30" t="s">
        <v>90</v>
      </c>
      <c r="B76" s="19">
        <v>1083</v>
      </c>
      <c r="C76" s="20">
        <v>0</v>
      </c>
      <c r="D76" s="50">
        <v>1083</v>
      </c>
      <c r="E76" s="8">
        <v>1.57</v>
      </c>
      <c r="F76" s="8">
        <v>160.47</v>
      </c>
      <c r="G76">
        <f t="shared" si="19"/>
        <v>1700.3100000000002</v>
      </c>
      <c r="H76" s="21">
        <v>10</v>
      </c>
      <c r="I76">
        <f t="shared" si="20"/>
        <v>170.03</v>
      </c>
      <c r="J76">
        <f t="shared" si="24"/>
        <v>173789.01</v>
      </c>
      <c r="K76">
        <f t="shared" si="21"/>
        <v>17378.900000000001</v>
      </c>
      <c r="L76">
        <f t="shared" si="22"/>
        <v>1870.3400000000001</v>
      </c>
      <c r="M76">
        <f t="shared" si="23"/>
        <v>191167.91</v>
      </c>
    </row>
    <row r="77" spans="1:13">
      <c r="A77" s="30" t="s">
        <v>91</v>
      </c>
      <c r="B77" s="19">
        <v>1064</v>
      </c>
      <c r="C77" s="20">
        <v>0</v>
      </c>
      <c r="D77" s="50">
        <v>1064</v>
      </c>
      <c r="E77" s="8">
        <v>1.57</v>
      </c>
      <c r="F77" s="8">
        <v>160.47</v>
      </c>
      <c r="G77">
        <f t="shared" si="19"/>
        <v>1670.48</v>
      </c>
      <c r="H77" s="21">
        <v>10</v>
      </c>
      <c r="I77">
        <f t="shared" si="20"/>
        <v>167.05</v>
      </c>
      <c r="J77">
        <f t="shared" si="24"/>
        <v>170740.08</v>
      </c>
      <c r="K77">
        <f t="shared" si="21"/>
        <v>17074.009999999998</v>
      </c>
      <c r="L77">
        <f t="shared" si="22"/>
        <v>1837.53</v>
      </c>
      <c r="M77">
        <f t="shared" si="23"/>
        <v>187814.09</v>
      </c>
    </row>
    <row r="78" spans="1:13">
      <c r="A78" s="30" t="s">
        <v>92</v>
      </c>
      <c r="B78" s="19">
        <v>1443</v>
      </c>
      <c r="C78" s="20">
        <v>0</v>
      </c>
      <c r="D78" s="50">
        <v>1443</v>
      </c>
      <c r="E78" s="8">
        <v>1.57</v>
      </c>
      <c r="F78" s="8">
        <v>160.47</v>
      </c>
      <c r="G78">
        <f t="shared" si="19"/>
        <v>2265.5100000000002</v>
      </c>
      <c r="H78" s="21">
        <v>10</v>
      </c>
      <c r="I78">
        <f t="shared" si="20"/>
        <v>226.55</v>
      </c>
      <c r="J78">
        <f t="shared" si="24"/>
        <v>231558.21</v>
      </c>
      <c r="K78">
        <f t="shared" si="21"/>
        <v>23155.82</v>
      </c>
      <c r="L78">
        <f t="shared" si="22"/>
        <v>2492.0600000000004</v>
      </c>
      <c r="M78">
        <f t="shared" si="23"/>
        <v>254714.03</v>
      </c>
    </row>
    <row r="79" spans="1:13">
      <c r="A79" s="30" t="s">
        <v>93</v>
      </c>
      <c r="B79" s="19">
        <v>2597</v>
      </c>
      <c r="C79" s="20">
        <v>0</v>
      </c>
      <c r="D79" s="50">
        <v>2597</v>
      </c>
      <c r="E79" s="8">
        <v>1.57</v>
      </c>
      <c r="F79" s="8">
        <v>160.47</v>
      </c>
      <c r="G79">
        <f t="shared" si="19"/>
        <v>4077.29</v>
      </c>
      <c r="H79" s="21">
        <v>10</v>
      </c>
      <c r="I79">
        <f t="shared" si="20"/>
        <v>407.73</v>
      </c>
      <c r="J79">
        <f t="shared" si="24"/>
        <v>416740.59</v>
      </c>
      <c r="K79">
        <f t="shared" si="21"/>
        <v>41674.06</v>
      </c>
      <c r="L79">
        <f t="shared" si="22"/>
        <v>4485.0200000000004</v>
      </c>
      <c r="M79">
        <f t="shared" si="23"/>
        <v>458414.65</v>
      </c>
    </row>
    <row r="80" spans="1:13">
      <c r="A80" s="30" t="s">
        <v>94</v>
      </c>
      <c r="B80" s="19">
        <v>625</v>
      </c>
      <c r="C80" s="20">
        <v>0</v>
      </c>
      <c r="D80" s="50">
        <v>625</v>
      </c>
      <c r="E80" s="8">
        <v>1.57</v>
      </c>
      <c r="F80" s="8">
        <v>160.47</v>
      </c>
      <c r="G80">
        <f t="shared" si="19"/>
        <v>981.25</v>
      </c>
      <c r="H80" s="21">
        <v>10</v>
      </c>
      <c r="I80">
        <f t="shared" si="20"/>
        <v>98.13</v>
      </c>
      <c r="J80">
        <f t="shared" si="24"/>
        <v>100293.75</v>
      </c>
      <c r="K80">
        <f t="shared" si="21"/>
        <v>10029.379999999999</v>
      </c>
      <c r="L80">
        <f t="shared" si="22"/>
        <v>1079.3800000000001</v>
      </c>
      <c r="M80">
        <f t="shared" si="23"/>
        <v>110323.13</v>
      </c>
    </row>
    <row r="81" spans="1:13">
      <c r="A81" s="30" t="s">
        <v>95</v>
      </c>
      <c r="B81" s="19">
        <v>1260</v>
      </c>
      <c r="C81" s="20">
        <v>0</v>
      </c>
      <c r="D81" s="50">
        <v>1260</v>
      </c>
      <c r="E81" s="8">
        <v>1.57</v>
      </c>
      <c r="F81" s="8">
        <v>160.47</v>
      </c>
      <c r="G81">
        <f t="shared" si="19"/>
        <v>1978.2</v>
      </c>
      <c r="H81" s="21">
        <v>10</v>
      </c>
      <c r="I81">
        <f t="shared" si="20"/>
        <v>197.82</v>
      </c>
      <c r="J81">
        <f t="shared" si="24"/>
        <v>202192.2</v>
      </c>
      <c r="K81">
        <f t="shared" si="21"/>
        <v>20219.22</v>
      </c>
      <c r="L81">
        <f t="shared" si="22"/>
        <v>2176.02</v>
      </c>
      <c r="M81">
        <f t="shared" si="23"/>
        <v>222411.42</v>
      </c>
    </row>
    <row r="82" spans="1:13">
      <c r="A82" s="30" t="s">
        <v>96</v>
      </c>
      <c r="B82" s="19">
        <v>815</v>
      </c>
      <c r="C82" s="20">
        <v>0</v>
      </c>
      <c r="D82" s="50">
        <v>815</v>
      </c>
      <c r="E82" s="8">
        <v>1.57</v>
      </c>
      <c r="F82" s="8">
        <v>160.47</v>
      </c>
      <c r="G82">
        <f t="shared" si="19"/>
        <v>1279.55</v>
      </c>
      <c r="H82" s="21">
        <v>10</v>
      </c>
      <c r="I82">
        <f t="shared" si="20"/>
        <v>127.96</v>
      </c>
      <c r="J82">
        <f t="shared" si="24"/>
        <v>130783.05</v>
      </c>
      <c r="K82">
        <f t="shared" si="21"/>
        <v>13078.31</v>
      </c>
      <c r="L82">
        <f t="shared" si="22"/>
        <v>1407.51</v>
      </c>
      <c r="M82">
        <f t="shared" si="23"/>
        <v>143861.36000000002</v>
      </c>
    </row>
    <row r="83" spans="1:13">
      <c r="A83" s="30" t="s">
        <v>97</v>
      </c>
      <c r="B83" s="19">
        <v>808</v>
      </c>
      <c r="C83" s="20">
        <v>0</v>
      </c>
      <c r="D83" s="50">
        <v>808</v>
      </c>
      <c r="E83" s="8">
        <v>1.57</v>
      </c>
      <c r="F83" s="8">
        <v>160.47</v>
      </c>
      <c r="G83">
        <f t="shared" si="19"/>
        <v>1268.56</v>
      </c>
      <c r="H83" s="21">
        <v>10</v>
      </c>
      <c r="I83">
        <f t="shared" si="20"/>
        <v>126.86</v>
      </c>
      <c r="J83">
        <f t="shared" si="24"/>
        <v>129659.76</v>
      </c>
      <c r="K83">
        <f t="shared" si="21"/>
        <v>12965.98</v>
      </c>
      <c r="L83">
        <f t="shared" si="22"/>
        <v>1395.4199999999998</v>
      </c>
      <c r="M83">
        <f t="shared" si="23"/>
        <v>142625.74</v>
      </c>
    </row>
    <row r="84" spans="1:13">
      <c r="A84" s="30" t="s">
        <v>98</v>
      </c>
      <c r="B84" s="19">
        <v>603</v>
      </c>
      <c r="C84" s="20">
        <v>0</v>
      </c>
      <c r="D84" s="50">
        <v>603</v>
      </c>
      <c r="E84" s="8">
        <v>1.57</v>
      </c>
      <c r="F84" s="8">
        <v>160.47</v>
      </c>
      <c r="G84">
        <f t="shared" si="19"/>
        <v>946.71</v>
      </c>
      <c r="H84" s="21">
        <v>10</v>
      </c>
      <c r="I84">
        <f t="shared" si="20"/>
        <v>94.67</v>
      </c>
      <c r="J84">
        <f t="shared" si="24"/>
        <v>96763.41</v>
      </c>
      <c r="K84">
        <f t="shared" si="21"/>
        <v>9676.34</v>
      </c>
      <c r="L84">
        <f t="shared" si="22"/>
        <v>1041.3800000000001</v>
      </c>
      <c r="M84">
        <f t="shared" si="23"/>
        <v>106439.75</v>
      </c>
    </row>
    <row r="85" spans="1:13">
      <c r="A85" s="30" t="s">
        <v>99</v>
      </c>
      <c r="B85" s="19">
        <v>1084</v>
      </c>
      <c r="C85" s="20">
        <v>0</v>
      </c>
      <c r="D85" s="50">
        <v>1084</v>
      </c>
      <c r="E85" s="8">
        <v>1.57</v>
      </c>
      <c r="F85" s="8">
        <v>160.47</v>
      </c>
      <c r="G85">
        <f t="shared" si="19"/>
        <v>1701.88</v>
      </c>
      <c r="H85" s="21">
        <v>10</v>
      </c>
      <c r="I85">
        <f t="shared" si="20"/>
        <v>170.19</v>
      </c>
      <c r="J85">
        <f t="shared" si="24"/>
        <v>173949.48</v>
      </c>
      <c r="K85">
        <f t="shared" si="21"/>
        <v>17394.95</v>
      </c>
      <c r="L85">
        <f t="shared" si="22"/>
        <v>1872.0700000000002</v>
      </c>
      <c r="M85">
        <f t="shared" si="23"/>
        <v>191344.43000000002</v>
      </c>
    </row>
    <row r="86" spans="1:13">
      <c r="A86" s="30" t="s">
        <v>100</v>
      </c>
      <c r="B86" s="19">
        <v>954</v>
      </c>
      <c r="C86" s="20">
        <v>0</v>
      </c>
      <c r="D86" s="50">
        <v>954</v>
      </c>
      <c r="E86" s="8">
        <v>1.57</v>
      </c>
      <c r="F86" s="8">
        <v>160.47</v>
      </c>
      <c r="G86">
        <f t="shared" si="19"/>
        <v>1497.78</v>
      </c>
      <c r="H86" s="21">
        <v>10</v>
      </c>
      <c r="I86">
        <f t="shared" si="20"/>
        <v>149.78</v>
      </c>
      <c r="J86">
        <f t="shared" si="24"/>
        <v>153088.38</v>
      </c>
      <c r="K86">
        <f t="shared" si="21"/>
        <v>15308.84</v>
      </c>
      <c r="L86">
        <f t="shared" si="22"/>
        <v>1647.56</v>
      </c>
      <c r="M86">
        <f t="shared" si="23"/>
        <v>168397.22</v>
      </c>
    </row>
    <row r="87" spans="1:13">
      <c r="A87" s="30" t="s">
        <v>101</v>
      </c>
      <c r="B87" s="19">
        <v>1221</v>
      </c>
      <c r="C87" s="20">
        <v>0</v>
      </c>
      <c r="D87" s="50">
        <v>1221</v>
      </c>
      <c r="E87" s="8">
        <v>1.57</v>
      </c>
      <c r="F87" s="8">
        <v>160.47</v>
      </c>
      <c r="G87">
        <f t="shared" si="19"/>
        <v>1916.97</v>
      </c>
      <c r="H87" s="21">
        <v>10</v>
      </c>
      <c r="I87">
        <f t="shared" si="20"/>
        <v>191.7</v>
      </c>
      <c r="J87">
        <f t="shared" si="24"/>
        <v>195933.87</v>
      </c>
      <c r="K87">
        <f t="shared" si="21"/>
        <v>19593.39</v>
      </c>
      <c r="L87">
        <f t="shared" si="22"/>
        <v>2108.67</v>
      </c>
      <c r="M87">
        <f t="shared" si="23"/>
        <v>215527.26</v>
      </c>
    </row>
    <row r="88" spans="1:13" s="5" customFormat="1">
      <c r="A88" s="15" t="s">
        <v>102</v>
      </c>
      <c r="B88" s="16">
        <v>22655</v>
      </c>
      <c r="C88" s="17">
        <v>0</v>
      </c>
      <c r="D88" s="49">
        <v>22655</v>
      </c>
      <c r="E88" s="8"/>
      <c r="F88" s="8"/>
      <c r="G88" s="5">
        <f t="shared" si="19"/>
        <v>0</v>
      </c>
      <c r="H88" s="14"/>
      <c r="I88" s="5">
        <f>SUM(I89:I101)</f>
        <v>3556.8300000000004</v>
      </c>
      <c r="J88" s="5">
        <f>SUM(J89:J101)</f>
        <v>3635447.85</v>
      </c>
      <c r="K88" s="5">
        <f>SUM(K89:K101)</f>
        <v>363544.77999999997</v>
      </c>
      <c r="L88" s="5">
        <f>SUM(L89:L101)</f>
        <v>39125.18</v>
      </c>
      <c r="M88" s="5">
        <f>SUM(M89:M101)</f>
        <v>3998992.6300000008</v>
      </c>
    </row>
    <row r="89" spans="1:13">
      <c r="A89" s="36" t="s">
        <v>103</v>
      </c>
      <c r="B89" s="19">
        <v>7664</v>
      </c>
      <c r="C89" s="20">
        <v>0</v>
      </c>
      <c r="D89" s="50">
        <v>7664</v>
      </c>
      <c r="E89" s="8">
        <v>1.57</v>
      </c>
      <c r="F89" s="8">
        <v>160.47</v>
      </c>
      <c r="G89">
        <f t="shared" si="19"/>
        <v>12032.480000000001</v>
      </c>
      <c r="H89" s="21">
        <v>10</v>
      </c>
      <c r="I89">
        <f t="shared" ref="I89:I101" si="25">ROUND(G89/100*H89,2)</f>
        <v>1203.25</v>
      </c>
      <c r="J89">
        <f t="shared" si="24"/>
        <v>1229842.08</v>
      </c>
      <c r="K89">
        <f t="shared" ref="K89:K101" si="26">ROUND(J89/100*H89,2)</f>
        <v>122984.21</v>
      </c>
      <c r="L89">
        <f t="shared" ref="L89:L101" si="27">G89+I89</f>
        <v>13235.730000000001</v>
      </c>
      <c r="M89">
        <f t="shared" ref="M89:M101" si="28">J89+K89</f>
        <v>1352826.29</v>
      </c>
    </row>
    <row r="90" spans="1:13">
      <c r="A90" s="30" t="s">
        <v>104</v>
      </c>
      <c r="B90" s="19">
        <v>1524</v>
      </c>
      <c r="C90" s="20">
        <v>0</v>
      </c>
      <c r="D90" s="50">
        <v>1524</v>
      </c>
      <c r="E90" s="8">
        <v>1.57</v>
      </c>
      <c r="F90" s="8">
        <v>160.47</v>
      </c>
      <c r="G90">
        <f t="shared" si="19"/>
        <v>2392.6800000000003</v>
      </c>
      <c r="H90" s="21">
        <v>10</v>
      </c>
      <c r="I90">
        <f t="shared" si="25"/>
        <v>239.27</v>
      </c>
      <c r="J90">
        <f t="shared" si="24"/>
        <v>244556.28</v>
      </c>
      <c r="K90">
        <f t="shared" si="26"/>
        <v>24455.63</v>
      </c>
      <c r="L90">
        <f t="shared" si="27"/>
        <v>2631.9500000000003</v>
      </c>
      <c r="M90">
        <f t="shared" si="28"/>
        <v>269011.90999999997</v>
      </c>
    </row>
    <row r="91" spans="1:13">
      <c r="A91" s="30" t="s">
        <v>105</v>
      </c>
      <c r="B91" s="19">
        <v>866</v>
      </c>
      <c r="C91" s="20">
        <v>0</v>
      </c>
      <c r="D91" s="50">
        <v>866</v>
      </c>
      <c r="E91" s="8">
        <v>1.57</v>
      </c>
      <c r="F91" s="8">
        <v>160.47</v>
      </c>
      <c r="G91">
        <f t="shared" si="19"/>
        <v>1359.6200000000001</v>
      </c>
      <c r="H91" s="21">
        <v>10</v>
      </c>
      <c r="I91">
        <f t="shared" si="25"/>
        <v>135.96</v>
      </c>
      <c r="J91">
        <f t="shared" si="24"/>
        <v>138967.01999999999</v>
      </c>
      <c r="K91">
        <f t="shared" si="26"/>
        <v>13896.7</v>
      </c>
      <c r="L91">
        <f t="shared" si="27"/>
        <v>1495.5800000000002</v>
      </c>
      <c r="M91">
        <f t="shared" si="28"/>
        <v>152863.72</v>
      </c>
    </row>
    <row r="92" spans="1:13">
      <c r="A92" s="30" t="s">
        <v>106</v>
      </c>
      <c r="B92" s="19">
        <v>399</v>
      </c>
      <c r="C92" s="20">
        <v>0</v>
      </c>
      <c r="D92" s="50">
        <v>399</v>
      </c>
      <c r="E92" s="8">
        <v>1.57</v>
      </c>
      <c r="F92" s="8">
        <v>160.47</v>
      </c>
      <c r="G92">
        <f t="shared" si="19"/>
        <v>626.43000000000006</v>
      </c>
      <c r="H92" s="21">
        <v>10</v>
      </c>
      <c r="I92">
        <f t="shared" si="25"/>
        <v>62.64</v>
      </c>
      <c r="J92">
        <f t="shared" si="24"/>
        <v>64027.53</v>
      </c>
      <c r="K92">
        <f t="shared" si="26"/>
        <v>6402.75</v>
      </c>
      <c r="L92">
        <f t="shared" si="27"/>
        <v>689.07</v>
      </c>
      <c r="M92">
        <f t="shared" si="28"/>
        <v>70430.28</v>
      </c>
    </row>
    <row r="93" spans="1:13">
      <c r="A93" s="30" t="s">
        <v>107</v>
      </c>
      <c r="B93" s="19">
        <v>1212</v>
      </c>
      <c r="C93" s="20">
        <v>0</v>
      </c>
      <c r="D93" s="50">
        <v>1212</v>
      </c>
      <c r="E93" s="8">
        <v>1.57</v>
      </c>
      <c r="F93" s="8">
        <v>160.47</v>
      </c>
      <c r="G93">
        <f t="shared" si="19"/>
        <v>1902.8400000000001</v>
      </c>
      <c r="H93" s="21">
        <v>10</v>
      </c>
      <c r="I93">
        <f t="shared" si="25"/>
        <v>190.28</v>
      </c>
      <c r="J93">
        <f t="shared" si="24"/>
        <v>194489.63999999998</v>
      </c>
      <c r="K93">
        <f t="shared" si="26"/>
        <v>19448.96</v>
      </c>
      <c r="L93">
        <f t="shared" si="27"/>
        <v>2093.1200000000003</v>
      </c>
      <c r="M93">
        <f t="shared" si="28"/>
        <v>213938.59999999998</v>
      </c>
    </row>
    <row r="94" spans="1:13">
      <c r="A94" s="30" t="s">
        <v>108</v>
      </c>
      <c r="B94" s="19">
        <v>981</v>
      </c>
      <c r="C94" s="20">
        <v>0</v>
      </c>
      <c r="D94" s="50">
        <v>981</v>
      </c>
      <c r="E94" s="8">
        <v>1.57</v>
      </c>
      <c r="F94" s="8">
        <v>160.47</v>
      </c>
      <c r="G94">
        <f t="shared" si="19"/>
        <v>1540.17</v>
      </c>
      <c r="H94" s="21">
        <v>10</v>
      </c>
      <c r="I94">
        <f t="shared" si="25"/>
        <v>154.02000000000001</v>
      </c>
      <c r="J94">
        <f t="shared" si="24"/>
        <v>157421.07</v>
      </c>
      <c r="K94">
        <f t="shared" si="26"/>
        <v>15742.11</v>
      </c>
      <c r="L94">
        <f t="shared" si="27"/>
        <v>1694.19</v>
      </c>
      <c r="M94">
        <f t="shared" si="28"/>
        <v>173163.18</v>
      </c>
    </row>
    <row r="95" spans="1:13">
      <c r="A95" s="30" t="s">
        <v>109</v>
      </c>
      <c r="B95" s="19">
        <v>1212</v>
      </c>
      <c r="C95" s="20">
        <v>0</v>
      </c>
      <c r="D95" s="50">
        <v>1212</v>
      </c>
      <c r="E95" s="8">
        <v>1.57</v>
      </c>
      <c r="F95" s="8">
        <v>160.47</v>
      </c>
      <c r="G95">
        <f t="shared" si="19"/>
        <v>1902.8400000000001</v>
      </c>
      <c r="H95" s="21">
        <v>10</v>
      </c>
      <c r="I95">
        <f t="shared" si="25"/>
        <v>190.28</v>
      </c>
      <c r="J95">
        <f t="shared" si="24"/>
        <v>194489.63999999998</v>
      </c>
      <c r="K95">
        <f t="shared" si="26"/>
        <v>19448.96</v>
      </c>
      <c r="L95">
        <f t="shared" si="27"/>
        <v>2093.1200000000003</v>
      </c>
      <c r="M95">
        <f t="shared" si="28"/>
        <v>213938.59999999998</v>
      </c>
    </row>
    <row r="96" spans="1:13">
      <c r="A96" s="30" t="s">
        <v>110</v>
      </c>
      <c r="B96" s="19">
        <v>659</v>
      </c>
      <c r="C96" s="20">
        <v>0</v>
      </c>
      <c r="D96" s="50">
        <v>659</v>
      </c>
      <c r="E96" s="8">
        <v>1.57</v>
      </c>
      <c r="F96" s="8">
        <v>160.47</v>
      </c>
      <c r="G96">
        <f t="shared" si="19"/>
        <v>1034.6300000000001</v>
      </c>
      <c r="H96" s="21">
        <v>10</v>
      </c>
      <c r="I96">
        <f t="shared" si="25"/>
        <v>103.46</v>
      </c>
      <c r="J96">
        <f t="shared" si="24"/>
        <v>105749.73</v>
      </c>
      <c r="K96">
        <f t="shared" si="26"/>
        <v>10574.97</v>
      </c>
      <c r="L96">
        <f t="shared" si="27"/>
        <v>1138.0900000000001</v>
      </c>
      <c r="M96">
        <f t="shared" si="28"/>
        <v>116324.7</v>
      </c>
    </row>
    <row r="97" spans="1:13">
      <c r="A97" s="33" t="s">
        <v>111</v>
      </c>
      <c r="B97" s="34">
        <v>1496</v>
      </c>
      <c r="C97" s="35">
        <v>0</v>
      </c>
      <c r="D97" s="50">
        <v>1496</v>
      </c>
      <c r="E97" s="8">
        <v>1.57</v>
      </c>
      <c r="F97" s="8">
        <v>160.47</v>
      </c>
      <c r="G97">
        <f t="shared" si="19"/>
        <v>2348.7200000000003</v>
      </c>
      <c r="H97" s="21">
        <v>10</v>
      </c>
      <c r="I97">
        <f t="shared" si="25"/>
        <v>234.87</v>
      </c>
      <c r="J97">
        <f t="shared" si="24"/>
        <v>240063.12</v>
      </c>
      <c r="K97">
        <f t="shared" si="26"/>
        <v>24006.31</v>
      </c>
      <c r="L97">
        <f t="shared" si="27"/>
        <v>2583.59</v>
      </c>
      <c r="M97">
        <f t="shared" si="28"/>
        <v>264069.43</v>
      </c>
    </row>
    <row r="98" spans="1:13">
      <c r="A98" s="18" t="s">
        <v>112</v>
      </c>
      <c r="B98" s="25">
        <v>1448</v>
      </c>
      <c r="C98" s="26">
        <v>0</v>
      </c>
      <c r="D98" s="50">
        <v>1448</v>
      </c>
      <c r="E98" s="8">
        <v>1.57</v>
      </c>
      <c r="F98" s="8">
        <v>160.47</v>
      </c>
      <c r="G98">
        <f t="shared" si="19"/>
        <v>2273.36</v>
      </c>
      <c r="H98" s="21">
        <v>10</v>
      </c>
      <c r="I98">
        <f t="shared" si="25"/>
        <v>227.34</v>
      </c>
      <c r="J98">
        <f t="shared" si="24"/>
        <v>232360.56</v>
      </c>
      <c r="K98">
        <f t="shared" si="26"/>
        <v>23236.06</v>
      </c>
      <c r="L98">
        <f t="shared" si="27"/>
        <v>2500.7000000000003</v>
      </c>
      <c r="M98">
        <f t="shared" si="28"/>
        <v>255596.62</v>
      </c>
    </row>
    <row r="99" spans="1:13">
      <c r="A99" s="30" t="s">
        <v>113</v>
      </c>
      <c r="B99" s="19">
        <v>1589</v>
      </c>
      <c r="C99" s="20">
        <v>0</v>
      </c>
      <c r="D99" s="50">
        <v>1589</v>
      </c>
      <c r="E99" s="8">
        <v>1.57</v>
      </c>
      <c r="F99" s="8">
        <v>160.47</v>
      </c>
      <c r="G99">
        <f t="shared" si="19"/>
        <v>2494.73</v>
      </c>
      <c r="H99" s="21">
        <v>10</v>
      </c>
      <c r="I99">
        <f t="shared" si="25"/>
        <v>249.47</v>
      </c>
      <c r="J99">
        <f t="shared" si="24"/>
        <v>254986.83</v>
      </c>
      <c r="K99">
        <f t="shared" si="26"/>
        <v>25498.68</v>
      </c>
      <c r="L99">
        <f t="shared" si="27"/>
        <v>2744.2</v>
      </c>
      <c r="M99">
        <f t="shared" si="28"/>
        <v>280485.51</v>
      </c>
    </row>
    <row r="100" spans="1:13">
      <c r="A100" s="30" t="s">
        <v>114</v>
      </c>
      <c r="B100" s="19">
        <v>2167</v>
      </c>
      <c r="C100" s="20">
        <v>0</v>
      </c>
      <c r="D100" s="50">
        <v>2167</v>
      </c>
      <c r="E100" s="8">
        <v>1.57</v>
      </c>
      <c r="F100" s="8">
        <v>160.47</v>
      </c>
      <c r="G100">
        <f t="shared" si="19"/>
        <v>3402.19</v>
      </c>
      <c r="H100" s="21">
        <v>10</v>
      </c>
      <c r="I100">
        <f t="shared" si="25"/>
        <v>340.22</v>
      </c>
      <c r="J100">
        <f t="shared" si="24"/>
        <v>347738.49</v>
      </c>
      <c r="K100">
        <f t="shared" si="26"/>
        <v>34773.85</v>
      </c>
      <c r="L100">
        <f t="shared" si="27"/>
        <v>3742.41</v>
      </c>
      <c r="M100">
        <f t="shared" si="28"/>
        <v>382512.33999999997</v>
      </c>
    </row>
    <row r="101" spans="1:13">
      <c r="A101" s="30" t="s">
        <v>115</v>
      </c>
      <c r="B101" s="19">
        <v>1438</v>
      </c>
      <c r="C101" s="20">
        <v>0</v>
      </c>
      <c r="D101" s="50">
        <v>1438</v>
      </c>
      <c r="E101" s="8">
        <v>1.57</v>
      </c>
      <c r="F101" s="8">
        <v>160.47</v>
      </c>
      <c r="G101">
        <f t="shared" si="19"/>
        <v>2257.6600000000003</v>
      </c>
      <c r="H101" s="21">
        <v>10</v>
      </c>
      <c r="I101">
        <f t="shared" si="25"/>
        <v>225.77</v>
      </c>
      <c r="J101">
        <f t="shared" si="24"/>
        <v>230755.86</v>
      </c>
      <c r="K101">
        <f t="shared" si="26"/>
        <v>23075.59</v>
      </c>
      <c r="L101">
        <f t="shared" si="27"/>
        <v>2483.4300000000003</v>
      </c>
      <c r="M101">
        <f t="shared" si="28"/>
        <v>253831.44999999998</v>
      </c>
    </row>
    <row r="102" spans="1:13" s="5" customFormat="1">
      <c r="A102" s="15" t="s">
        <v>116</v>
      </c>
      <c r="B102" s="16">
        <v>33902</v>
      </c>
      <c r="C102" s="17">
        <v>0</v>
      </c>
      <c r="D102" s="49">
        <v>33902</v>
      </c>
      <c r="E102" s="8"/>
      <c r="F102" s="8"/>
      <c r="G102" s="5">
        <f t="shared" si="19"/>
        <v>0</v>
      </c>
      <c r="H102" s="14"/>
      <c r="I102" s="5">
        <f>SUM(I103:I126)</f>
        <v>5322.619999999999</v>
      </c>
      <c r="J102" s="5">
        <f t="shared" si="24"/>
        <v>0</v>
      </c>
      <c r="K102" s="5">
        <f>SUM(K103:K126)</f>
        <v>544025.4</v>
      </c>
      <c r="L102" s="5">
        <f>SUM(L103:L126)</f>
        <v>58548.759999999995</v>
      </c>
      <c r="M102" s="5">
        <f>SUM(M103:M126)</f>
        <v>5984279.3399999999</v>
      </c>
    </row>
    <row r="103" spans="1:13">
      <c r="A103" s="30" t="s">
        <v>117</v>
      </c>
      <c r="B103" s="19">
        <v>2926</v>
      </c>
      <c r="C103" s="20">
        <v>0</v>
      </c>
      <c r="D103" s="50">
        <v>2926</v>
      </c>
      <c r="E103" s="8">
        <v>1.57</v>
      </c>
      <c r="F103" s="8">
        <v>160.47</v>
      </c>
      <c r="G103">
        <f t="shared" si="19"/>
        <v>4593.8200000000006</v>
      </c>
      <c r="H103" s="21">
        <v>10</v>
      </c>
      <c r="I103">
        <f t="shared" ref="I103:I126" si="29">ROUND(G103/100*H103,2)</f>
        <v>459.38</v>
      </c>
      <c r="J103">
        <f t="shared" si="24"/>
        <v>469535.22</v>
      </c>
      <c r="K103">
        <f t="shared" ref="K103:K126" si="30">ROUND(J103/100*H103,2)</f>
        <v>46953.52</v>
      </c>
      <c r="L103">
        <f t="shared" ref="L103:L126" si="31">G103+I103</f>
        <v>5053.2000000000007</v>
      </c>
      <c r="M103">
        <f t="shared" ref="M103:M126" si="32">J103+K103</f>
        <v>516488.74</v>
      </c>
    </row>
    <row r="104" spans="1:13">
      <c r="A104" s="30" t="s">
        <v>118</v>
      </c>
      <c r="B104" s="19">
        <v>1065</v>
      </c>
      <c r="C104" s="20">
        <v>0</v>
      </c>
      <c r="D104" s="50">
        <v>1065</v>
      </c>
      <c r="E104" s="8">
        <v>1.57</v>
      </c>
      <c r="F104" s="8">
        <v>160.47</v>
      </c>
      <c r="G104">
        <f t="shared" si="19"/>
        <v>1672.05</v>
      </c>
      <c r="H104" s="21">
        <v>10</v>
      </c>
      <c r="I104">
        <f t="shared" si="29"/>
        <v>167.21</v>
      </c>
      <c r="J104">
        <f t="shared" si="24"/>
        <v>170900.55</v>
      </c>
      <c r="K104">
        <f t="shared" si="30"/>
        <v>17090.060000000001</v>
      </c>
      <c r="L104">
        <f t="shared" si="31"/>
        <v>1839.26</v>
      </c>
      <c r="M104">
        <f t="shared" si="32"/>
        <v>187990.61</v>
      </c>
    </row>
    <row r="105" spans="1:13">
      <c r="A105" s="30" t="s">
        <v>119</v>
      </c>
      <c r="B105" s="19">
        <v>1736</v>
      </c>
      <c r="C105" s="20">
        <v>0</v>
      </c>
      <c r="D105" s="50">
        <v>1736</v>
      </c>
      <c r="E105" s="8">
        <v>1.57</v>
      </c>
      <c r="F105" s="8">
        <v>160.47</v>
      </c>
      <c r="G105">
        <f t="shared" si="19"/>
        <v>2725.52</v>
      </c>
      <c r="H105" s="21">
        <v>10</v>
      </c>
      <c r="I105">
        <f t="shared" si="29"/>
        <v>272.55</v>
      </c>
      <c r="J105">
        <f t="shared" si="24"/>
        <v>278575.92</v>
      </c>
      <c r="K105">
        <f t="shared" si="30"/>
        <v>27857.59</v>
      </c>
      <c r="L105">
        <f t="shared" si="31"/>
        <v>2998.07</v>
      </c>
      <c r="M105">
        <f t="shared" si="32"/>
        <v>306433.51</v>
      </c>
    </row>
    <row r="106" spans="1:13">
      <c r="A106" s="30" t="s">
        <v>120</v>
      </c>
      <c r="B106" s="19">
        <v>1202</v>
      </c>
      <c r="C106" s="20">
        <v>0</v>
      </c>
      <c r="D106" s="50">
        <v>1202</v>
      </c>
      <c r="E106" s="8">
        <v>1.57</v>
      </c>
      <c r="F106" s="8">
        <v>160.47</v>
      </c>
      <c r="G106">
        <f t="shared" si="19"/>
        <v>1887.14</v>
      </c>
      <c r="H106" s="21">
        <v>10</v>
      </c>
      <c r="I106">
        <f t="shared" si="29"/>
        <v>188.71</v>
      </c>
      <c r="J106">
        <f t="shared" si="24"/>
        <v>192884.94</v>
      </c>
      <c r="K106">
        <f t="shared" si="30"/>
        <v>19288.490000000002</v>
      </c>
      <c r="L106">
        <f t="shared" si="31"/>
        <v>2075.85</v>
      </c>
      <c r="M106">
        <f t="shared" si="32"/>
        <v>212173.43</v>
      </c>
    </row>
    <row r="107" spans="1:13">
      <c r="A107" s="30" t="s">
        <v>121</v>
      </c>
      <c r="B107" s="19">
        <v>1213</v>
      </c>
      <c r="C107" s="20">
        <v>0</v>
      </c>
      <c r="D107" s="50">
        <v>1213</v>
      </c>
      <c r="E107" s="8">
        <v>1.57</v>
      </c>
      <c r="F107" s="8">
        <v>160.47</v>
      </c>
      <c r="G107">
        <f t="shared" si="19"/>
        <v>1904.41</v>
      </c>
      <c r="H107" s="21">
        <v>10</v>
      </c>
      <c r="I107">
        <f t="shared" si="29"/>
        <v>190.44</v>
      </c>
      <c r="J107">
        <f t="shared" si="24"/>
        <v>194650.11</v>
      </c>
      <c r="K107">
        <f t="shared" si="30"/>
        <v>19465.009999999998</v>
      </c>
      <c r="L107">
        <f t="shared" si="31"/>
        <v>2094.85</v>
      </c>
      <c r="M107">
        <f t="shared" si="32"/>
        <v>214115.12</v>
      </c>
    </row>
    <row r="108" spans="1:13">
      <c r="A108" s="30" t="s">
        <v>122</v>
      </c>
      <c r="B108" s="19">
        <v>1609</v>
      </c>
      <c r="C108" s="20">
        <v>0</v>
      </c>
      <c r="D108" s="50">
        <v>1609</v>
      </c>
      <c r="E108" s="8">
        <v>1.57</v>
      </c>
      <c r="F108" s="8">
        <v>160.47</v>
      </c>
      <c r="G108">
        <f t="shared" si="19"/>
        <v>2526.13</v>
      </c>
      <c r="H108" s="21">
        <v>10</v>
      </c>
      <c r="I108">
        <f t="shared" si="29"/>
        <v>252.61</v>
      </c>
      <c r="J108">
        <f t="shared" si="24"/>
        <v>258196.23</v>
      </c>
      <c r="K108">
        <f t="shared" si="30"/>
        <v>25819.62</v>
      </c>
      <c r="L108">
        <f t="shared" si="31"/>
        <v>2778.7400000000002</v>
      </c>
      <c r="M108">
        <f t="shared" si="32"/>
        <v>284015.85000000003</v>
      </c>
    </row>
    <row r="109" spans="1:13">
      <c r="A109" s="30" t="s">
        <v>123</v>
      </c>
      <c r="B109" s="19">
        <v>1587</v>
      </c>
      <c r="C109" s="20">
        <v>0</v>
      </c>
      <c r="D109" s="50">
        <v>1587</v>
      </c>
      <c r="E109" s="8">
        <v>1.57</v>
      </c>
      <c r="F109" s="8">
        <v>160.47</v>
      </c>
      <c r="G109">
        <f t="shared" si="19"/>
        <v>2491.59</v>
      </c>
      <c r="H109" s="21">
        <v>10</v>
      </c>
      <c r="I109">
        <f t="shared" si="29"/>
        <v>249.16</v>
      </c>
      <c r="J109">
        <f t="shared" si="24"/>
        <v>254665.88999999998</v>
      </c>
      <c r="K109">
        <f t="shared" si="30"/>
        <v>25466.59</v>
      </c>
      <c r="L109">
        <f t="shared" si="31"/>
        <v>2740.75</v>
      </c>
      <c r="M109">
        <f>J109+K109</f>
        <v>280132.47999999998</v>
      </c>
    </row>
    <row r="110" spans="1:13">
      <c r="A110" s="30" t="s">
        <v>124</v>
      </c>
      <c r="B110" s="19">
        <v>1522</v>
      </c>
      <c r="C110" s="20">
        <v>0</v>
      </c>
      <c r="D110" s="50">
        <v>1522</v>
      </c>
      <c r="E110" s="8">
        <v>1.57</v>
      </c>
      <c r="F110" s="8">
        <v>160.47</v>
      </c>
      <c r="G110">
        <f t="shared" si="19"/>
        <v>2389.54</v>
      </c>
      <c r="H110" s="21">
        <v>10</v>
      </c>
      <c r="I110">
        <f t="shared" si="29"/>
        <v>238.95</v>
      </c>
      <c r="J110">
        <f t="shared" si="24"/>
        <v>244235.34</v>
      </c>
      <c r="K110">
        <f t="shared" si="30"/>
        <v>24423.53</v>
      </c>
      <c r="L110">
        <f t="shared" si="31"/>
        <v>2628.49</v>
      </c>
      <c r="M110">
        <f t="shared" si="32"/>
        <v>268658.87</v>
      </c>
    </row>
    <row r="111" spans="1:13">
      <c r="A111" s="30" t="s">
        <v>125</v>
      </c>
      <c r="B111" s="19">
        <v>961</v>
      </c>
      <c r="C111" s="20">
        <v>0</v>
      </c>
      <c r="D111" s="50">
        <v>961</v>
      </c>
      <c r="E111" s="8">
        <v>1.57</v>
      </c>
      <c r="F111" s="8">
        <v>160.47</v>
      </c>
      <c r="G111">
        <f t="shared" si="19"/>
        <v>1508.77</v>
      </c>
      <c r="H111" s="21">
        <v>10</v>
      </c>
      <c r="I111">
        <f t="shared" si="29"/>
        <v>150.88</v>
      </c>
      <c r="J111">
        <f t="shared" si="24"/>
        <v>154211.67000000001</v>
      </c>
      <c r="K111">
        <f t="shared" si="30"/>
        <v>15421.17</v>
      </c>
      <c r="L111">
        <f t="shared" si="31"/>
        <v>1659.65</v>
      </c>
      <c r="M111">
        <f t="shared" si="32"/>
        <v>169632.84000000003</v>
      </c>
    </row>
    <row r="112" spans="1:13">
      <c r="A112" s="30" t="s">
        <v>126</v>
      </c>
      <c r="B112" s="19">
        <v>964</v>
      </c>
      <c r="C112" s="20">
        <v>0</v>
      </c>
      <c r="D112" s="50">
        <v>964</v>
      </c>
      <c r="E112" s="8">
        <v>1.57</v>
      </c>
      <c r="F112" s="8">
        <v>160.47</v>
      </c>
      <c r="G112">
        <f t="shared" si="19"/>
        <v>1513.48</v>
      </c>
      <c r="H112" s="21">
        <v>10</v>
      </c>
      <c r="I112">
        <f t="shared" si="29"/>
        <v>151.35</v>
      </c>
      <c r="J112">
        <f t="shared" si="24"/>
        <v>154693.07999999999</v>
      </c>
      <c r="K112">
        <f t="shared" si="30"/>
        <v>15469.31</v>
      </c>
      <c r="L112">
        <f t="shared" si="31"/>
        <v>1664.83</v>
      </c>
      <c r="M112">
        <f t="shared" si="32"/>
        <v>170162.38999999998</v>
      </c>
    </row>
    <row r="113" spans="1:13">
      <c r="A113" s="30" t="s">
        <v>127</v>
      </c>
      <c r="B113" s="19">
        <v>1184</v>
      </c>
      <c r="C113" s="20">
        <v>0</v>
      </c>
      <c r="D113" s="50">
        <v>1184</v>
      </c>
      <c r="E113" s="8">
        <v>1.57</v>
      </c>
      <c r="F113" s="8">
        <v>160.47</v>
      </c>
      <c r="G113">
        <f t="shared" si="19"/>
        <v>1858.88</v>
      </c>
      <c r="H113" s="21">
        <v>10</v>
      </c>
      <c r="I113">
        <f t="shared" si="29"/>
        <v>185.89</v>
      </c>
      <c r="J113">
        <f t="shared" si="24"/>
        <v>189996.48</v>
      </c>
      <c r="K113">
        <f t="shared" si="30"/>
        <v>18999.650000000001</v>
      </c>
      <c r="L113">
        <f t="shared" si="31"/>
        <v>2044.77</v>
      </c>
      <c r="M113">
        <f t="shared" si="32"/>
        <v>208996.13</v>
      </c>
    </row>
    <row r="114" spans="1:13">
      <c r="A114" s="30" t="s">
        <v>128</v>
      </c>
      <c r="B114" s="19">
        <v>1079</v>
      </c>
      <c r="C114" s="20">
        <v>0</v>
      </c>
      <c r="D114" s="50">
        <v>1079</v>
      </c>
      <c r="E114" s="8">
        <v>1.57</v>
      </c>
      <c r="F114" s="8">
        <v>160.47</v>
      </c>
      <c r="G114">
        <f t="shared" si="19"/>
        <v>1694.03</v>
      </c>
      <c r="H114" s="21">
        <v>10</v>
      </c>
      <c r="I114">
        <f t="shared" si="29"/>
        <v>169.4</v>
      </c>
      <c r="J114">
        <f t="shared" si="24"/>
        <v>173147.13</v>
      </c>
      <c r="K114">
        <f t="shared" si="30"/>
        <v>17314.71</v>
      </c>
      <c r="L114">
        <f t="shared" si="31"/>
        <v>1863.43</v>
      </c>
      <c r="M114">
        <f t="shared" si="32"/>
        <v>190461.84</v>
      </c>
    </row>
    <row r="115" spans="1:13">
      <c r="A115" s="30" t="s">
        <v>129</v>
      </c>
      <c r="B115" s="19">
        <v>1654</v>
      </c>
      <c r="C115" s="20">
        <v>0</v>
      </c>
      <c r="D115" s="50">
        <v>1654</v>
      </c>
      <c r="E115" s="8">
        <v>1.57</v>
      </c>
      <c r="F115" s="8">
        <v>160.47</v>
      </c>
      <c r="G115">
        <f t="shared" si="19"/>
        <v>2596.7800000000002</v>
      </c>
      <c r="H115" s="21">
        <v>10</v>
      </c>
      <c r="I115">
        <f t="shared" si="29"/>
        <v>259.68</v>
      </c>
      <c r="J115">
        <f t="shared" si="24"/>
        <v>265417.38</v>
      </c>
      <c r="K115">
        <f t="shared" si="30"/>
        <v>26541.74</v>
      </c>
      <c r="L115">
        <f t="shared" si="31"/>
        <v>2856.46</v>
      </c>
      <c r="M115">
        <f>J115+K115</f>
        <v>291959.12</v>
      </c>
    </row>
    <row r="116" spans="1:13">
      <c r="A116" s="30" t="s">
        <v>130</v>
      </c>
      <c r="B116" s="19">
        <v>1198</v>
      </c>
      <c r="C116" s="20">
        <v>0</v>
      </c>
      <c r="D116" s="50">
        <v>1198</v>
      </c>
      <c r="E116" s="8">
        <v>1.57</v>
      </c>
      <c r="F116" s="8">
        <v>160.47</v>
      </c>
      <c r="G116">
        <f t="shared" si="19"/>
        <v>1880.8600000000001</v>
      </c>
      <c r="H116" s="21">
        <v>10</v>
      </c>
      <c r="I116">
        <f t="shared" si="29"/>
        <v>188.09</v>
      </c>
      <c r="J116">
        <f t="shared" si="24"/>
        <v>192243.06</v>
      </c>
      <c r="K116">
        <f t="shared" si="30"/>
        <v>19224.310000000001</v>
      </c>
      <c r="L116">
        <f t="shared" si="31"/>
        <v>2068.9500000000003</v>
      </c>
      <c r="M116">
        <f t="shared" si="32"/>
        <v>211467.37</v>
      </c>
    </row>
    <row r="117" spans="1:13">
      <c r="A117" s="30" t="s">
        <v>131</v>
      </c>
      <c r="B117" s="19">
        <v>1195</v>
      </c>
      <c r="C117" s="20">
        <v>0</v>
      </c>
      <c r="D117" s="50">
        <v>1195</v>
      </c>
      <c r="E117" s="8">
        <v>1.57</v>
      </c>
      <c r="F117" s="8">
        <v>160.47</v>
      </c>
      <c r="G117">
        <f t="shared" si="19"/>
        <v>1876.15</v>
      </c>
      <c r="H117" s="21">
        <v>10</v>
      </c>
      <c r="I117">
        <f t="shared" si="29"/>
        <v>187.62</v>
      </c>
      <c r="J117">
        <f t="shared" si="24"/>
        <v>191761.65</v>
      </c>
      <c r="K117">
        <f t="shared" si="30"/>
        <v>19176.169999999998</v>
      </c>
      <c r="L117">
        <f t="shared" si="31"/>
        <v>2063.77</v>
      </c>
      <c r="M117">
        <f t="shared" si="32"/>
        <v>210937.82</v>
      </c>
    </row>
    <row r="118" spans="1:13">
      <c r="A118" s="30" t="s">
        <v>132</v>
      </c>
      <c r="B118" s="19">
        <v>1224</v>
      </c>
      <c r="C118" s="20">
        <v>0</v>
      </c>
      <c r="D118" s="50">
        <v>1224</v>
      </c>
      <c r="E118" s="8">
        <v>1.57</v>
      </c>
      <c r="F118" s="8">
        <v>160.47</v>
      </c>
      <c r="G118">
        <f t="shared" si="19"/>
        <v>1921.68</v>
      </c>
      <c r="H118" s="21">
        <v>10</v>
      </c>
      <c r="I118">
        <f t="shared" si="29"/>
        <v>192.17</v>
      </c>
      <c r="J118">
        <f t="shared" si="24"/>
        <v>196415.28</v>
      </c>
      <c r="K118">
        <f t="shared" si="30"/>
        <v>19641.53</v>
      </c>
      <c r="L118">
        <f t="shared" si="31"/>
        <v>2113.85</v>
      </c>
      <c r="M118">
        <f t="shared" si="32"/>
        <v>216056.81</v>
      </c>
    </row>
    <row r="119" spans="1:13">
      <c r="A119" s="30" t="s">
        <v>133</v>
      </c>
      <c r="B119" s="19">
        <v>1038</v>
      </c>
      <c r="C119" s="20">
        <v>0</v>
      </c>
      <c r="D119" s="50">
        <v>1038</v>
      </c>
      <c r="E119" s="8">
        <v>1.57</v>
      </c>
      <c r="F119" s="8">
        <v>160.47</v>
      </c>
      <c r="G119">
        <f t="shared" si="19"/>
        <v>1629.66</v>
      </c>
      <c r="H119" s="21">
        <v>10</v>
      </c>
      <c r="I119">
        <f t="shared" si="29"/>
        <v>162.97</v>
      </c>
      <c r="J119">
        <f t="shared" si="24"/>
        <v>166567.85999999999</v>
      </c>
      <c r="K119">
        <f t="shared" si="30"/>
        <v>16656.79</v>
      </c>
      <c r="L119">
        <f t="shared" si="31"/>
        <v>1792.63</v>
      </c>
      <c r="M119">
        <f t="shared" si="32"/>
        <v>183224.65</v>
      </c>
    </row>
    <row r="120" spans="1:13">
      <c r="A120" s="30" t="s">
        <v>134</v>
      </c>
      <c r="B120" s="19">
        <v>1867</v>
      </c>
      <c r="C120" s="20">
        <v>0</v>
      </c>
      <c r="D120" s="50">
        <v>1867</v>
      </c>
      <c r="E120" s="8">
        <v>1.57</v>
      </c>
      <c r="F120" s="8">
        <v>160.47</v>
      </c>
      <c r="G120">
        <f t="shared" si="19"/>
        <v>2931.19</v>
      </c>
      <c r="H120" s="21">
        <v>10</v>
      </c>
      <c r="I120">
        <f t="shared" si="29"/>
        <v>293.12</v>
      </c>
      <c r="J120">
        <f t="shared" si="24"/>
        <v>299597.49</v>
      </c>
      <c r="K120">
        <f t="shared" si="30"/>
        <v>29959.75</v>
      </c>
      <c r="L120">
        <f t="shared" si="31"/>
        <v>3224.31</v>
      </c>
      <c r="M120">
        <f t="shared" si="32"/>
        <v>329557.24</v>
      </c>
    </row>
    <row r="121" spans="1:13">
      <c r="A121" s="30" t="s">
        <v>135</v>
      </c>
      <c r="B121" s="19">
        <v>782</v>
      </c>
      <c r="C121" s="20">
        <v>0</v>
      </c>
      <c r="D121" s="50">
        <v>782</v>
      </c>
      <c r="E121" s="8">
        <v>1.57</v>
      </c>
      <c r="F121" s="8">
        <v>160.47</v>
      </c>
      <c r="G121">
        <f t="shared" si="19"/>
        <v>1227.74</v>
      </c>
      <c r="H121" s="21">
        <v>10</v>
      </c>
      <c r="I121">
        <f t="shared" si="29"/>
        <v>122.77</v>
      </c>
      <c r="J121">
        <f t="shared" si="24"/>
        <v>125487.54</v>
      </c>
      <c r="K121">
        <f t="shared" si="30"/>
        <v>12548.75</v>
      </c>
      <c r="L121">
        <f t="shared" si="31"/>
        <v>1350.51</v>
      </c>
      <c r="M121">
        <f t="shared" si="32"/>
        <v>138036.28999999998</v>
      </c>
    </row>
    <row r="122" spans="1:13">
      <c r="A122" s="30" t="s">
        <v>136</v>
      </c>
      <c r="B122" s="19">
        <v>1049</v>
      </c>
      <c r="C122" s="20">
        <v>0</v>
      </c>
      <c r="D122" s="50">
        <v>1049</v>
      </c>
      <c r="E122" s="8">
        <v>1.57</v>
      </c>
      <c r="F122" s="8">
        <v>160.47</v>
      </c>
      <c r="G122">
        <f t="shared" si="19"/>
        <v>1646.93</v>
      </c>
      <c r="H122" s="21">
        <v>10</v>
      </c>
      <c r="I122">
        <f t="shared" si="29"/>
        <v>164.69</v>
      </c>
      <c r="J122">
        <f t="shared" si="24"/>
        <v>168333.03</v>
      </c>
      <c r="K122">
        <f t="shared" si="30"/>
        <v>16833.3</v>
      </c>
      <c r="L122">
        <f t="shared" si="31"/>
        <v>1811.6200000000001</v>
      </c>
      <c r="M122">
        <f t="shared" si="32"/>
        <v>185166.33</v>
      </c>
    </row>
    <row r="123" spans="1:13">
      <c r="A123" s="30" t="s">
        <v>137</v>
      </c>
      <c r="B123" s="19">
        <v>971</v>
      </c>
      <c r="C123" s="20">
        <v>0</v>
      </c>
      <c r="D123" s="50">
        <v>971</v>
      </c>
      <c r="E123" s="8">
        <v>1.57</v>
      </c>
      <c r="F123" s="8">
        <v>160.47</v>
      </c>
      <c r="G123">
        <f t="shared" si="19"/>
        <v>1524.47</v>
      </c>
      <c r="H123" s="21">
        <v>10</v>
      </c>
      <c r="I123">
        <f t="shared" si="29"/>
        <v>152.44999999999999</v>
      </c>
      <c r="J123">
        <f t="shared" si="24"/>
        <v>155816.37</v>
      </c>
      <c r="K123">
        <f t="shared" si="30"/>
        <v>15581.64</v>
      </c>
      <c r="L123">
        <f t="shared" si="31"/>
        <v>1676.92</v>
      </c>
      <c r="M123">
        <f t="shared" si="32"/>
        <v>171398.01</v>
      </c>
    </row>
    <row r="124" spans="1:13">
      <c r="A124" s="30" t="s">
        <v>138</v>
      </c>
      <c r="B124" s="19">
        <v>3446</v>
      </c>
      <c r="C124" s="20">
        <v>0</v>
      </c>
      <c r="D124" s="50">
        <v>3446</v>
      </c>
      <c r="E124" s="8">
        <v>1.57</v>
      </c>
      <c r="F124" s="8">
        <v>160.47</v>
      </c>
      <c r="G124">
        <f t="shared" si="19"/>
        <v>5410.22</v>
      </c>
      <c r="H124" s="21">
        <v>10</v>
      </c>
      <c r="I124">
        <f t="shared" si="29"/>
        <v>541.02</v>
      </c>
      <c r="J124">
        <f t="shared" si="24"/>
        <v>552979.62</v>
      </c>
      <c r="K124">
        <f t="shared" si="30"/>
        <v>55297.96</v>
      </c>
      <c r="L124">
        <f t="shared" si="31"/>
        <v>5951.24</v>
      </c>
      <c r="M124">
        <f t="shared" si="32"/>
        <v>608277.57999999996</v>
      </c>
    </row>
    <row r="125" spans="1:13">
      <c r="A125" s="30" t="s">
        <v>139</v>
      </c>
      <c r="B125" s="19">
        <v>1030</v>
      </c>
      <c r="C125" s="20">
        <v>0</v>
      </c>
      <c r="D125" s="50">
        <v>1030</v>
      </c>
      <c r="E125" s="8">
        <v>1.57</v>
      </c>
      <c r="F125" s="8">
        <v>160.47</v>
      </c>
      <c r="G125">
        <f t="shared" si="19"/>
        <v>1617.1000000000001</v>
      </c>
      <c r="H125" s="21">
        <v>10</v>
      </c>
      <c r="I125">
        <f t="shared" si="29"/>
        <v>161.71</v>
      </c>
      <c r="J125">
        <f t="shared" si="24"/>
        <v>165284.1</v>
      </c>
      <c r="K125">
        <f t="shared" si="30"/>
        <v>16528.41</v>
      </c>
      <c r="L125">
        <f t="shared" si="31"/>
        <v>1778.8100000000002</v>
      </c>
      <c r="M125">
        <f t="shared" si="32"/>
        <v>181812.51</v>
      </c>
    </row>
    <row r="126" spans="1:13">
      <c r="A126" s="30" t="s">
        <v>140</v>
      </c>
      <c r="B126" s="19">
        <v>1400</v>
      </c>
      <c r="C126" s="20">
        <v>8594</v>
      </c>
      <c r="D126" s="50">
        <v>1400</v>
      </c>
      <c r="E126" s="8">
        <v>1.57</v>
      </c>
      <c r="F126" s="8">
        <v>160.47</v>
      </c>
      <c r="G126">
        <f t="shared" si="19"/>
        <v>2198</v>
      </c>
      <c r="H126" s="21">
        <v>10</v>
      </c>
      <c r="I126">
        <f t="shared" si="29"/>
        <v>219.8</v>
      </c>
      <c r="J126">
        <f t="shared" si="24"/>
        <v>224658</v>
      </c>
      <c r="K126">
        <f t="shared" si="30"/>
        <v>22465.8</v>
      </c>
      <c r="L126">
        <f t="shared" si="31"/>
        <v>2417.8000000000002</v>
      </c>
      <c r="M126">
        <f t="shared" si="32"/>
        <v>247123.8</v>
      </c>
    </row>
    <row r="127" spans="1:13" s="5" customFormat="1">
      <c r="A127" s="15" t="s">
        <v>141</v>
      </c>
      <c r="B127" s="16">
        <v>18165</v>
      </c>
      <c r="C127" s="17">
        <v>8594</v>
      </c>
      <c r="D127" s="60">
        <v>9571</v>
      </c>
      <c r="E127" s="8"/>
      <c r="F127" s="8"/>
      <c r="G127" s="5">
        <f t="shared" si="19"/>
        <v>0</v>
      </c>
      <c r="H127" s="14"/>
      <c r="I127" s="5">
        <f>SUM(I128:I138)</f>
        <v>4544.9400000000005</v>
      </c>
      <c r="J127" s="5">
        <f>SUM(J128:J138)</f>
        <v>4746852.5900000008</v>
      </c>
      <c r="K127" s="5">
        <f>SUM(K128:K138)</f>
        <v>474685.26999999996</v>
      </c>
      <c r="L127" s="5">
        <f>SUM(L128:L138)</f>
        <v>49994.169999999991</v>
      </c>
      <c r="M127" s="5">
        <f>SUM(M128:M138)</f>
        <v>5221537.8599999994</v>
      </c>
    </row>
    <row r="128" spans="1:13">
      <c r="A128" s="36" t="s">
        <v>142</v>
      </c>
      <c r="B128" s="19">
        <v>8774</v>
      </c>
      <c r="C128" s="20">
        <v>8594</v>
      </c>
      <c r="D128" s="61">
        <v>180</v>
      </c>
      <c r="E128" s="8">
        <v>1.57</v>
      </c>
      <c r="F128" s="8">
        <v>160.57</v>
      </c>
      <c r="G128">
        <f t="shared" si="19"/>
        <v>13775.18</v>
      </c>
      <c r="H128" s="21">
        <v>10</v>
      </c>
      <c r="I128">
        <f t="shared" ref="I128:I138" si="33">ROUND(G128/100*H128,2)</f>
        <v>1377.52</v>
      </c>
      <c r="J128">
        <f t="shared" si="24"/>
        <v>1408841.18</v>
      </c>
      <c r="K128">
        <f t="shared" ref="K128:K138" si="34">ROUND(J128/100*H128,2)</f>
        <v>140884.12</v>
      </c>
      <c r="L128">
        <f t="shared" ref="L128:L138" si="35">G128+I128</f>
        <v>15152.7</v>
      </c>
      <c r="M128">
        <f t="shared" ref="M128:M138" si="36">J128+K128</f>
        <v>1549725.2999999998</v>
      </c>
    </row>
    <row r="129" spans="1:13">
      <c r="A129" s="37" t="s">
        <v>143</v>
      </c>
      <c r="B129" s="19">
        <v>8594</v>
      </c>
      <c r="C129" s="20">
        <v>0</v>
      </c>
      <c r="D129" s="61">
        <v>0</v>
      </c>
      <c r="E129" s="8">
        <v>1.97</v>
      </c>
      <c r="F129" s="8">
        <v>213.06</v>
      </c>
      <c r="G129">
        <f t="shared" si="19"/>
        <v>16930.18</v>
      </c>
      <c r="H129" s="21">
        <v>10</v>
      </c>
      <c r="I129">
        <f t="shared" si="33"/>
        <v>1693.02</v>
      </c>
      <c r="J129">
        <f t="shared" si="24"/>
        <v>1831037.6400000001</v>
      </c>
      <c r="K129">
        <f t="shared" si="34"/>
        <v>183103.76</v>
      </c>
      <c r="L129">
        <f t="shared" si="35"/>
        <v>18623.2</v>
      </c>
      <c r="M129">
        <f t="shared" si="36"/>
        <v>2014141.4000000001</v>
      </c>
    </row>
    <row r="130" spans="1:13">
      <c r="A130" s="30" t="s">
        <v>144</v>
      </c>
      <c r="B130" s="19">
        <v>965</v>
      </c>
      <c r="C130" s="20">
        <v>0</v>
      </c>
      <c r="D130" s="50">
        <v>965</v>
      </c>
      <c r="E130" s="8">
        <v>1.57</v>
      </c>
      <c r="F130" s="8">
        <v>160.47</v>
      </c>
      <c r="G130">
        <f t="shared" si="19"/>
        <v>1515.05</v>
      </c>
      <c r="H130" s="21">
        <v>10</v>
      </c>
      <c r="I130">
        <f t="shared" si="33"/>
        <v>151.51</v>
      </c>
      <c r="J130">
        <f t="shared" si="24"/>
        <v>154853.54999999999</v>
      </c>
      <c r="K130">
        <f t="shared" si="34"/>
        <v>15485.36</v>
      </c>
      <c r="L130">
        <f t="shared" si="35"/>
        <v>1666.56</v>
      </c>
      <c r="M130">
        <f t="shared" si="36"/>
        <v>170338.90999999997</v>
      </c>
    </row>
    <row r="131" spans="1:13">
      <c r="A131" s="30" t="s">
        <v>145</v>
      </c>
      <c r="B131" s="19">
        <v>868</v>
      </c>
      <c r="C131" s="20">
        <v>0</v>
      </c>
      <c r="D131" s="50">
        <v>868</v>
      </c>
      <c r="E131" s="8">
        <v>1.57</v>
      </c>
      <c r="F131" s="8">
        <v>160.47</v>
      </c>
      <c r="G131">
        <f t="shared" si="19"/>
        <v>1362.76</v>
      </c>
      <c r="H131" s="21">
        <v>10</v>
      </c>
      <c r="I131">
        <f t="shared" si="33"/>
        <v>136.28</v>
      </c>
      <c r="J131">
        <f t="shared" si="24"/>
        <v>139287.96</v>
      </c>
      <c r="K131">
        <f t="shared" si="34"/>
        <v>13928.8</v>
      </c>
      <c r="L131">
        <f t="shared" si="35"/>
        <v>1499.04</v>
      </c>
      <c r="M131">
        <f t="shared" si="36"/>
        <v>153216.75999999998</v>
      </c>
    </row>
    <row r="132" spans="1:13">
      <c r="A132" s="30" t="s">
        <v>146</v>
      </c>
      <c r="B132" s="19">
        <v>746</v>
      </c>
      <c r="C132" s="20">
        <v>0</v>
      </c>
      <c r="D132" s="50">
        <v>746</v>
      </c>
      <c r="E132" s="8">
        <v>1.57</v>
      </c>
      <c r="F132" s="8">
        <v>160.47</v>
      </c>
      <c r="G132">
        <f t="shared" ref="G132:G195" si="37">B132*E132</f>
        <v>1171.22</v>
      </c>
      <c r="H132" s="21">
        <v>10</v>
      </c>
      <c r="I132">
        <f t="shared" si="33"/>
        <v>117.12</v>
      </c>
      <c r="J132">
        <f t="shared" si="24"/>
        <v>119710.62</v>
      </c>
      <c r="K132">
        <f t="shared" si="34"/>
        <v>11971.06</v>
      </c>
      <c r="L132">
        <f t="shared" si="35"/>
        <v>1288.3400000000001</v>
      </c>
      <c r="M132">
        <f t="shared" si="36"/>
        <v>131681.68</v>
      </c>
    </row>
    <row r="133" spans="1:13">
      <c r="A133" s="30" t="s">
        <v>147</v>
      </c>
      <c r="B133" s="19">
        <v>955</v>
      </c>
      <c r="C133" s="20">
        <v>0</v>
      </c>
      <c r="D133" s="50">
        <v>955</v>
      </c>
      <c r="E133" s="8">
        <v>1.57</v>
      </c>
      <c r="F133" s="8">
        <v>160.47</v>
      </c>
      <c r="G133">
        <f t="shared" si="37"/>
        <v>1499.3500000000001</v>
      </c>
      <c r="H133" s="21">
        <v>10</v>
      </c>
      <c r="I133">
        <f t="shared" si="33"/>
        <v>149.94</v>
      </c>
      <c r="J133">
        <f t="shared" si="24"/>
        <v>153248.85</v>
      </c>
      <c r="K133">
        <f t="shared" si="34"/>
        <v>15324.89</v>
      </c>
      <c r="L133">
        <f t="shared" si="35"/>
        <v>1649.2900000000002</v>
      </c>
      <c r="M133">
        <f t="shared" si="36"/>
        <v>168573.74</v>
      </c>
    </row>
    <row r="134" spans="1:13">
      <c r="A134" s="18" t="s">
        <v>148</v>
      </c>
      <c r="B134" s="25">
        <v>1609</v>
      </c>
      <c r="C134" s="20">
        <v>0</v>
      </c>
      <c r="D134" s="51">
        <v>1609</v>
      </c>
      <c r="E134" s="8">
        <v>1.57</v>
      </c>
      <c r="F134" s="8">
        <v>160.47</v>
      </c>
      <c r="G134">
        <f t="shared" si="37"/>
        <v>2526.13</v>
      </c>
      <c r="H134" s="21">
        <v>10</v>
      </c>
      <c r="I134">
        <f t="shared" si="33"/>
        <v>252.61</v>
      </c>
      <c r="J134">
        <f t="shared" si="24"/>
        <v>258196.23</v>
      </c>
      <c r="K134">
        <f t="shared" si="34"/>
        <v>25819.62</v>
      </c>
      <c r="L134">
        <f t="shared" si="35"/>
        <v>2778.7400000000002</v>
      </c>
      <c r="M134">
        <f t="shared" si="36"/>
        <v>284015.85000000003</v>
      </c>
    </row>
    <row r="135" spans="1:13">
      <c r="A135" s="30" t="s">
        <v>149</v>
      </c>
      <c r="B135" s="19">
        <v>711</v>
      </c>
      <c r="C135" s="20">
        <v>0</v>
      </c>
      <c r="D135" s="50">
        <v>711</v>
      </c>
      <c r="E135" s="8">
        <v>1.57</v>
      </c>
      <c r="F135" s="8">
        <v>160.47</v>
      </c>
      <c r="G135">
        <f t="shared" si="37"/>
        <v>1116.27</v>
      </c>
      <c r="H135" s="21">
        <v>10</v>
      </c>
      <c r="I135">
        <f t="shared" si="33"/>
        <v>111.63</v>
      </c>
      <c r="J135">
        <f t="shared" ref="J135:J198" si="38">B135*F135</f>
        <v>114094.17</v>
      </c>
      <c r="K135">
        <f t="shared" si="34"/>
        <v>11409.42</v>
      </c>
      <c r="L135">
        <f t="shared" si="35"/>
        <v>1227.9000000000001</v>
      </c>
      <c r="M135">
        <f t="shared" si="36"/>
        <v>125503.59</v>
      </c>
    </row>
    <row r="136" spans="1:13">
      <c r="A136" s="30" t="s">
        <v>150</v>
      </c>
      <c r="B136" s="19">
        <v>968</v>
      </c>
      <c r="C136" s="20">
        <v>0</v>
      </c>
      <c r="D136" s="50">
        <v>968</v>
      </c>
      <c r="E136" s="8">
        <v>1.57</v>
      </c>
      <c r="F136" s="8">
        <v>160.47</v>
      </c>
      <c r="G136">
        <f t="shared" si="37"/>
        <v>1519.76</v>
      </c>
      <c r="H136" s="21">
        <v>10</v>
      </c>
      <c r="I136">
        <f t="shared" si="33"/>
        <v>151.97999999999999</v>
      </c>
      <c r="J136">
        <f t="shared" si="38"/>
        <v>155334.96</v>
      </c>
      <c r="K136">
        <f t="shared" si="34"/>
        <v>15533.5</v>
      </c>
      <c r="L136">
        <f t="shared" si="35"/>
        <v>1671.74</v>
      </c>
      <c r="M136">
        <f t="shared" si="36"/>
        <v>170868.46</v>
      </c>
    </row>
    <row r="137" spans="1:13">
      <c r="A137" s="30" t="s">
        <v>151</v>
      </c>
      <c r="B137" s="19">
        <v>1949</v>
      </c>
      <c r="C137" s="20">
        <v>0</v>
      </c>
      <c r="D137" s="50">
        <v>1949</v>
      </c>
      <c r="E137" s="8">
        <v>1.57</v>
      </c>
      <c r="F137" s="8">
        <v>160.47</v>
      </c>
      <c r="G137">
        <f t="shared" si="37"/>
        <v>3059.9300000000003</v>
      </c>
      <c r="H137" s="21">
        <v>10</v>
      </c>
      <c r="I137">
        <f t="shared" si="33"/>
        <v>305.99</v>
      </c>
      <c r="J137">
        <f t="shared" si="38"/>
        <v>312756.02999999997</v>
      </c>
      <c r="K137">
        <f t="shared" si="34"/>
        <v>31275.599999999999</v>
      </c>
      <c r="L137">
        <f t="shared" si="35"/>
        <v>3365.92</v>
      </c>
      <c r="M137">
        <f t="shared" si="36"/>
        <v>344031.62999999995</v>
      </c>
    </row>
    <row r="138" spans="1:13">
      <c r="A138" s="30" t="s">
        <v>152</v>
      </c>
      <c r="B138" s="19">
        <v>620</v>
      </c>
      <c r="C138" s="20">
        <v>0</v>
      </c>
      <c r="D138" s="50">
        <v>620</v>
      </c>
      <c r="E138" s="8">
        <v>1.57</v>
      </c>
      <c r="F138" s="8">
        <v>160.47</v>
      </c>
      <c r="G138">
        <f t="shared" si="37"/>
        <v>973.40000000000009</v>
      </c>
      <c r="H138" s="21">
        <v>10</v>
      </c>
      <c r="I138">
        <f t="shared" si="33"/>
        <v>97.34</v>
      </c>
      <c r="J138">
        <f t="shared" si="38"/>
        <v>99491.4</v>
      </c>
      <c r="K138">
        <f t="shared" si="34"/>
        <v>9949.14</v>
      </c>
      <c r="L138">
        <f t="shared" si="35"/>
        <v>1070.74</v>
      </c>
      <c r="M138">
        <f t="shared" si="36"/>
        <v>109440.54</v>
      </c>
    </row>
    <row r="139" spans="1:13" s="5" customFormat="1">
      <c r="A139" s="15" t="s">
        <v>153</v>
      </c>
      <c r="B139" s="16">
        <v>24202</v>
      </c>
      <c r="C139" s="17">
        <v>0</v>
      </c>
      <c r="D139" s="49">
        <v>24202</v>
      </c>
      <c r="E139" s="8"/>
      <c r="F139" s="8"/>
      <c r="G139" s="5">
        <f t="shared" si="37"/>
        <v>0</v>
      </c>
      <c r="H139" s="14"/>
      <c r="I139" s="5">
        <f>SUM(I140:I151)</f>
        <v>3799.7200000000003</v>
      </c>
      <c r="J139" s="5">
        <f t="shared" si="38"/>
        <v>0</v>
      </c>
      <c r="K139" s="5">
        <f>SUM(K140:K151)</f>
        <v>388369.50000000006</v>
      </c>
      <c r="L139" s="5">
        <f>SUM(L140:L151)</f>
        <v>41796.86</v>
      </c>
      <c r="M139" s="5">
        <f>SUM(M140:M151)</f>
        <v>4272064.4400000004</v>
      </c>
    </row>
    <row r="140" spans="1:13">
      <c r="A140" s="30" t="s">
        <v>154</v>
      </c>
      <c r="B140" s="19">
        <v>1868</v>
      </c>
      <c r="C140" s="20">
        <v>0</v>
      </c>
      <c r="D140" s="50">
        <v>1868</v>
      </c>
      <c r="E140" s="8">
        <v>1.57</v>
      </c>
      <c r="F140" s="8">
        <v>160.47</v>
      </c>
      <c r="G140">
        <f t="shared" si="37"/>
        <v>2932.76</v>
      </c>
      <c r="H140" s="21">
        <v>10</v>
      </c>
      <c r="I140">
        <f t="shared" ref="I140:I151" si="39">ROUND(G140/100*H140,2)</f>
        <v>293.27999999999997</v>
      </c>
      <c r="J140">
        <f t="shared" si="38"/>
        <v>299757.96000000002</v>
      </c>
      <c r="K140">
        <f t="shared" ref="K140:K151" si="40">ROUND(J140/100*H140,2)</f>
        <v>29975.8</v>
      </c>
      <c r="L140">
        <f t="shared" ref="L140:L151" si="41">G140+I140</f>
        <v>3226.04</v>
      </c>
      <c r="M140">
        <f t="shared" ref="M140:M151" si="42">J140+K140</f>
        <v>329733.76000000001</v>
      </c>
    </row>
    <row r="141" spans="1:13">
      <c r="A141" s="30" t="s">
        <v>155</v>
      </c>
      <c r="B141" s="19">
        <v>1111</v>
      </c>
      <c r="C141" s="20">
        <v>0</v>
      </c>
      <c r="D141" s="50">
        <v>1111</v>
      </c>
      <c r="E141" s="8">
        <v>1.57</v>
      </c>
      <c r="F141" s="8">
        <v>160.47</v>
      </c>
      <c r="G141">
        <f t="shared" si="37"/>
        <v>1744.27</v>
      </c>
      <c r="H141" s="21">
        <v>10</v>
      </c>
      <c r="I141">
        <f t="shared" si="39"/>
        <v>174.43</v>
      </c>
      <c r="J141">
        <f t="shared" si="38"/>
        <v>178282.17</v>
      </c>
      <c r="K141">
        <f t="shared" si="40"/>
        <v>17828.22</v>
      </c>
      <c r="L141">
        <f t="shared" si="41"/>
        <v>1918.7</v>
      </c>
      <c r="M141">
        <f t="shared" si="42"/>
        <v>196110.39</v>
      </c>
    </row>
    <row r="142" spans="1:13">
      <c r="A142" s="30" t="s">
        <v>156</v>
      </c>
      <c r="B142" s="19">
        <v>853</v>
      </c>
      <c r="C142" s="20">
        <v>0</v>
      </c>
      <c r="D142" s="50">
        <v>853</v>
      </c>
      <c r="E142" s="8">
        <v>1.57</v>
      </c>
      <c r="F142" s="8">
        <v>160.47</v>
      </c>
      <c r="G142">
        <f t="shared" si="37"/>
        <v>1339.21</v>
      </c>
      <c r="H142" s="21">
        <v>10</v>
      </c>
      <c r="I142">
        <f t="shared" si="39"/>
        <v>133.91999999999999</v>
      </c>
      <c r="J142">
        <f t="shared" si="38"/>
        <v>136880.91</v>
      </c>
      <c r="K142">
        <f t="shared" si="40"/>
        <v>13688.09</v>
      </c>
      <c r="L142">
        <f t="shared" si="41"/>
        <v>1473.13</v>
      </c>
      <c r="M142">
        <f t="shared" si="42"/>
        <v>150569</v>
      </c>
    </row>
    <row r="143" spans="1:13">
      <c r="A143" s="30" t="s">
        <v>157</v>
      </c>
      <c r="B143" s="19">
        <v>968</v>
      </c>
      <c r="C143" s="20">
        <v>0</v>
      </c>
      <c r="D143" s="50">
        <v>968</v>
      </c>
      <c r="E143" s="8">
        <v>1.57</v>
      </c>
      <c r="F143" s="8">
        <v>160.47</v>
      </c>
      <c r="G143">
        <f t="shared" si="37"/>
        <v>1519.76</v>
      </c>
      <c r="H143" s="21">
        <v>10</v>
      </c>
      <c r="I143">
        <f t="shared" si="39"/>
        <v>151.97999999999999</v>
      </c>
      <c r="J143">
        <f t="shared" si="38"/>
        <v>155334.96</v>
      </c>
      <c r="K143">
        <f t="shared" si="40"/>
        <v>15533.5</v>
      </c>
      <c r="L143">
        <f t="shared" si="41"/>
        <v>1671.74</v>
      </c>
      <c r="M143">
        <f t="shared" si="42"/>
        <v>170868.46</v>
      </c>
    </row>
    <row r="144" spans="1:13">
      <c r="A144" s="30" t="s">
        <v>158</v>
      </c>
      <c r="B144" s="19">
        <v>6154</v>
      </c>
      <c r="C144" s="20">
        <v>0</v>
      </c>
      <c r="D144" s="50">
        <v>6154</v>
      </c>
      <c r="E144" s="8">
        <v>1.57</v>
      </c>
      <c r="F144" s="8">
        <v>160.47</v>
      </c>
      <c r="G144">
        <f t="shared" si="37"/>
        <v>9661.7800000000007</v>
      </c>
      <c r="H144" s="21">
        <v>10</v>
      </c>
      <c r="I144">
        <f t="shared" si="39"/>
        <v>966.18</v>
      </c>
      <c r="J144">
        <f t="shared" si="38"/>
        <v>987532.38</v>
      </c>
      <c r="K144">
        <f t="shared" si="40"/>
        <v>98753.24</v>
      </c>
      <c r="L144">
        <f t="shared" si="41"/>
        <v>10627.960000000001</v>
      </c>
      <c r="M144">
        <f t="shared" si="42"/>
        <v>1086285.6200000001</v>
      </c>
    </row>
    <row r="145" spans="1:13">
      <c r="A145" s="30" t="s">
        <v>159</v>
      </c>
      <c r="B145" s="19">
        <v>1330</v>
      </c>
      <c r="C145" s="20">
        <v>0</v>
      </c>
      <c r="D145" s="50">
        <v>1330</v>
      </c>
      <c r="E145" s="8">
        <v>1.57</v>
      </c>
      <c r="F145" s="8">
        <v>160.47</v>
      </c>
      <c r="G145">
        <f t="shared" si="37"/>
        <v>2088.1</v>
      </c>
      <c r="H145" s="21">
        <v>10</v>
      </c>
      <c r="I145">
        <f t="shared" si="39"/>
        <v>208.81</v>
      </c>
      <c r="J145">
        <f t="shared" si="38"/>
        <v>213425.1</v>
      </c>
      <c r="K145">
        <f t="shared" si="40"/>
        <v>21342.51</v>
      </c>
      <c r="L145">
        <f t="shared" si="41"/>
        <v>2296.91</v>
      </c>
      <c r="M145">
        <f t="shared" si="42"/>
        <v>234767.61000000002</v>
      </c>
    </row>
    <row r="146" spans="1:13">
      <c r="A146" s="30" t="s">
        <v>160</v>
      </c>
      <c r="B146" s="19">
        <v>1376</v>
      </c>
      <c r="C146" s="20">
        <v>0</v>
      </c>
      <c r="D146" s="50">
        <v>1376</v>
      </c>
      <c r="E146" s="8">
        <v>1.57</v>
      </c>
      <c r="F146" s="8">
        <v>160.47</v>
      </c>
      <c r="G146">
        <f t="shared" si="37"/>
        <v>2160.3200000000002</v>
      </c>
      <c r="H146" s="21">
        <v>10</v>
      </c>
      <c r="I146">
        <f t="shared" si="39"/>
        <v>216.03</v>
      </c>
      <c r="J146">
        <f t="shared" si="38"/>
        <v>220806.72</v>
      </c>
      <c r="K146">
        <f t="shared" si="40"/>
        <v>22080.67</v>
      </c>
      <c r="L146">
        <f t="shared" si="41"/>
        <v>2376.3500000000004</v>
      </c>
      <c r="M146">
        <f t="shared" si="42"/>
        <v>242887.39</v>
      </c>
    </row>
    <row r="147" spans="1:13">
      <c r="A147" s="30" t="s">
        <v>161</v>
      </c>
      <c r="B147" s="19">
        <v>789</v>
      </c>
      <c r="C147" s="20">
        <v>0</v>
      </c>
      <c r="D147" s="50">
        <v>789</v>
      </c>
      <c r="E147" s="8">
        <v>1.57</v>
      </c>
      <c r="F147" s="8">
        <v>160.47</v>
      </c>
      <c r="G147">
        <f t="shared" si="37"/>
        <v>1238.73</v>
      </c>
      <c r="H147" s="21">
        <v>10</v>
      </c>
      <c r="I147">
        <f t="shared" si="39"/>
        <v>123.87</v>
      </c>
      <c r="J147">
        <f t="shared" si="38"/>
        <v>126610.83</v>
      </c>
      <c r="K147">
        <f t="shared" si="40"/>
        <v>12661.08</v>
      </c>
      <c r="L147">
        <f t="shared" si="41"/>
        <v>1362.6</v>
      </c>
      <c r="M147">
        <f t="shared" si="42"/>
        <v>139271.91</v>
      </c>
    </row>
    <row r="148" spans="1:13">
      <c r="A148" s="30" t="s">
        <v>162</v>
      </c>
      <c r="B148" s="19">
        <v>2280</v>
      </c>
      <c r="C148" s="20">
        <v>0</v>
      </c>
      <c r="D148" s="50">
        <v>2280</v>
      </c>
      <c r="E148" s="8">
        <v>1.57</v>
      </c>
      <c r="F148" s="8">
        <v>160.47</v>
      </c>
      <c r="G148">
        <f t="shared" si="37"/>
        <v>3579.6000000000004</v>
      </c>
      <c r="H148" s="21">
        <v>10</v>
      </c>
      <c r="I148">
        <f t="shared" si="39"/>
        <v>357.96</v>
      </c>
      <c r="J148">
        <f t="shared" si="38"/>
        <v>365871.6</v>
      </c>
      <c r="K148">
        <f t="shared" si="40"/>
        <v>36587.160000000003</v>
      </c>
      <c r="L148">
        <f t="shared" si="41"/>
        <v>3937.5600000000004</v>
      </c>
      <c r="M148">
        <f t="shared" si="42"/>
        <v>402458.76</v>
      </c>
    </row>
    <row r="149" spans="1:13">
      <c r="A149" s="30" t="s">
        <v>163</v>
      </c>
      <c r="B149" s="19">
        <v>4631</v>
      </c>
      <c r="C149" s="20">
        <v>0</v>
      </c>
      <c r="D149" s="50">
        <v>4631</v>
      </c>
      <c r="E149" s="8">
        <v>1.57</v>
      </c>
      <c r="F149" s="8">
        <v>160.47</v>
      </c>
      <c r="G149">
        <f t="shared" si="37"/>
        <v>7270.67</v>
      </c>
      <c r="H149" s="21">
        <v>10</v>
      </c>
      <c r="I149">
        <f t="shared" si="39"/>
        <v>727.07</v>
      </c>
      <c r="J149">
        <f t="shared" si="38"/>
        <v>743136.57</v>
      </c>
      <c r="K149">
        <f t="shared" si="40"/>
        <v>74313.66</v>
      </c>
      <c r="L149">
        <f t="shared" si="41"/>
        <v>7997.74</v>
      </c>
      <c r="M149">
        <f t="shared" si="42"/>
        <v>817450.23</v>
      </c>
    </row>
    <row r="150" spans="1:13">
      <c r="A150" s="30" t="s">
        <v>164</v>
      </c>
      <c r="B150" s="19">
        <v>1350</v>
      </c>
      <c r="C150" s="20">
        <v>0</v>
      </c>
      <c r="D150" s="50">
        <v>1350</v>
      </c>
      <c r="E150" s="8">
        <v>1.57</v>
      </c>
      <c r="F150" s="8">
        <v>160.47</v>
      </c>
      <c r="G150">
        <f t="shared" si="37"/>
        <v>2119.5</v>
      </c>
      <c r="H150" s="21">
        <v>10</v>
      </c>
      <c r="I150">
        <f t="shared" si="39"/>
        <v>211.95</v>
      </c>
      <c r="J150">
        <f t="shared" si="38"/>
        <v>216634.5</v>
      </c>
      <c r="K150">
        <f t="shared" si="40"/>
        <v>21663.45</v>
      </c>
      <c r="L150">
        <f t="shared" si="41"/>
        <v>2331.4499999999998</v>
      </c>
      <c r="M150">
        <f t="shared" si="42"/>
        <v>238297.95</v>
      </c>
    </row>
    <row r="151" spans="1:13">
      <c r="A151" s="30" t="s">
        <v>165</v>
      </c>
      <c r="B151" s="19">
        <v>1492</v>
      </c>
      <c r="C151" s="20">
        <v>0</v>
      </c>
      <c r="D151" s="50">
        <v>1492</v>
      </c>
      <c r="E151" s="8">
        <v>1.57</v>
      </c>
      <c r="F151" s="8">
        <v>160.47</v>
      </c>
      <c r="G151">
        <f t="shared" si="37"/>
        <v>2342.44</v>
      </c>
      <c r="H151" s="21">
        <v>10</v>
      </c>
      <c r="I151">
        <f t="shared" si="39"/>
        <v>234.24</v>
      </c>
      <c r="J151">
        <f t="shared" si="38"/>
        <v>239421.24</v>
      </c>
      <c r="K151">
        <f t="shared" si="40"/>
        <v>23942.12</v>
      </c>
      <c r="L151">
        <f t="shared" si="41"/>
        <v>2576.6800000000003</v>
      </c>
      <c r="M151">
        <f t="shared" si="42"/>
        <v>263363.36</v>
      </c>
    </row>
    <row r="152" spans="1:13" s="5" customFormat="1">
      <c r="A152" s="15" t="s">
        <v>166</v>
      </c>
      <c r="B152" s="16">
        <v>13680</v>
      </c>
      <c r="C152" s="17">
        <v>0</v>
      </c>
      <c r="D152" s="49">
        <v>13680</v>
      </c>
      <c r="E152" s="8"/>
      <c r="F152" s="8"/>
      <c r="G152" s="5">
        <f t="shared" si="37"/>
        <v>0</v>
      </c>
      <c r="H152" s="14"/>
      <c r="I152" s="5">
        <f>SUM(I153:I161)</f>
        <v>2147.7600000000002</v>
      </c>
      <c r="J152" s="5">
        <f t="shared" si="38"/>
        <v>0</v>
      </c>
      <c r="K152" s="5">
        <f>SUM(K153:K161)</f>
        <v>219522.96</v>
      </c>
      <c r="L152" s="5">
        <f>SUM(L153:L161)</f>
        <v>23625.360000000001</v>
      </c>
      <c r="M152" s="5">
        <f>SUM(M153:M161)</f>
        <v>2414752.56</v>
      </c>
    </row>
    <row r="153" spans="1:13">
      <c r="A153" s="30" t="s">
        <v>167</v>
      </c>
      <c r="B153" s="19">
        <v>1222</v>
      </c>
      <c r="C153" s="20">
        <v>0</v>
      </c>
      <c r="D153" s="50">
        <v>1222</v>
      </c>
      <c r="E153" s="8">
        <v>1.57</v>
      </c>
      <c r="F153" s="8">
        <v>160.47</v>
      </c>
      <c r="G153">
        <f t="shared" si="37"/>
        <v>1918.54</v>
      </c>
      <c r="H153" s="21">
        <v>10</v>
      </c>
      <c r="I153">
        <f t="shared" ref="I153:I161" si="43">ROUND(G153/100*H153,2)</f>
        <v>191.85</v>
      </c>
      <c r="J153">
        <f t="shared" si="38"/>
        <v>196094.34</v>
      </c>
      <c r="K153">
        <f t="shared" ref="K153:K161" si="44">ROUND(J153/100*H153,2)</f>
        <v>19609.43</v>
      </c>
      <c r="L153">
        <f t="shared" ref="L153:L161" si="45">G153+I153</f>
        <v>2110.39</v>
      </c>
      <c r="M153">
        <f t="shared" ref="M153:M161" si="46">J153+K153</f>
        <v>215703.77</v>
      </c>
    </row>
    <row r="154" spans="1:13">
      <c r="A154" s="30" t="s">
        <v>168</v>
      </c>
      <c r="B154" s="19">
        <v>1070</v>
      </c>
      <c r="C154" s="20">
        <v>0</v>
      </c>
      <c r="D154" s="50">
        <v>1070</v>
      </c>
      <c r="E154" s="8">
        <v>1.57</v>
      </c>
      <c r="F154" s="8">
        <v>160.47</v>
      </c>
      <c r="G154">
        <f t="shared" si="37"/>
        <v>1679.9</v>
      </c>
      <c r="H154" s="21">
        <v>10</v>
      </c>
      <c r="I154">
        <f t="shared" si="43"/>
        <v>167.99</v>
      </c>
      <c r="J154">
        <f t="shared" si="38"/>
        <v>171702.9</v>
      </c>
      <c r="K154">
        <f t="shared" si="44"/>
        <v>17170.29</v>
      </c>
      <c r="L154">
        <f t="shared" si="45"/>
        <v>1847.89</v>
      </c>
      <c r="M154">
        <f t="shared" si="46"/>
        <v>188873.19</v>
      </c>
    </row>
    <row r="155" spans="1:13">
      <c r="A155" s="33" t="s">
        <v>169</v>
      </c>
      <c r="B155" s="34">
        <v>1209</v>
      </c>
      <c r="C155" s="35">
        <v>0</v>
      </c>
      <c r="D155" s="50">
        <v>1209</v>
      </c>
      <c r="E155" s="8">
        <v>1.57</v>
      </c>
      <c r="F155" s="8">
        <v>160.47</v>
      </c>
      <c r="G155">
        <f t="shared" si="37"/>
        <v>1898.13</v>
      </c>
      <c r="H155" s="21">
        <v>10</v>
      </c>
      <c r="I155">
        <f t="shared" si="43"/>
        <v>189.81</v>
      </c>
      <c r="J155">
        <f t="shared" si="38"/>
        <v>194008.23</v>
      </c>
      <c r="K155">
        <f t="shared" si="44"/>
        <v>19400.82</v>
      </c>
      <c r="L155">
        <f t="shared" si="45"/>
        <v>2087.94</v>
      </c>
      <c r="M155">
        <f t="shared" si="46"/>
        <v>213409.05000000002</v>
      </c>
    </row>
    <row r="156" spans="1:13">
      <c r="A156" s="18" t="s">
        <v>170</v>
      </c>
      <c r="B156" s="25">
        <v>672</v>
      </c>
      <c r="C156" s="26">
        <v>0</v>
      </c>
      <c r="D156" s="50">
        <v>672</v>
      </c>
      <c r="E156" s="8">
        <v>1.57</v>
      </c>
      <c r="F156" s="8">
        <v>160.47</v>
      </c>
      <c r="G156">
        <f t="shared" si="37"/>
        <v>1055.04</v>
      </c>
      <c r="H156" s="21">
        <v>10</v>
      </c>
      <c r="I156">
        <f t="shared" si="43"/>
        <v>105.5</v>
      </c>
      <c r="J156">
        <f t="shared" si="38"/>
        <v>107835.84</v>
      </c>
      <c r="K156">
        <f t="shared" si="44"/>
        <v>10783.58</v>
      </c>
      <c r="L156">
        <f t="shared" si="45"/>
        <v>1160.54</v>
      </c>
      <c r="M156">
        <f t="shared" si="46"/>
        <v>118619.42</v>
      </c>
    </row>
    <row r="157" spans="1:13">
      <c r="A157" s="30" t="s">
        <v>171</v>
      </c>
      <c r="B157" s="19">
        <v>5594</v>
      </c>
      <c r="C157" s="20">
        <v>0</v>
      </c>
      <c r="D157" s="50">
        <v>5594</v>
      </c>
      <c r="E157" s="8">
        <v>1.57</v>
      </c>
      <c r="F157" s="8">
        <v>160.47</v>
      </c>
      <c r="G157">
        <f t="shared" si="37"/>
        <v>8782.58</v>
      </c>
      <c r="H157" s="21">
        <v>10</v>
      </c>
      <c r="I157">
        <f t="shared" si="43"/>
        <v>878.26</v>
      </c>
      <c r="J157">
        <f t="shared" si="38"/>
        <v>897669.18</v>
      </c>
      <c r="K157">
        <f t="shared" si="44"/>
        <v>89766.92</v>
      </c>
      <c r="L157">
        <f t="shared" si="45"/>
        <v>9660.84</v>
      </c>
      <c r="M157">
        <f t="shared" si="46"/>
        <v>987436.10000000009</v>
      </c>
    </row>
    <row r="158" spans="1:13">
      <c r="A158" s="30" t="s">
        <v>172</v>
      </c>
      <c r="B158" s="19">
        <v>764</v>
      </c>
      <c r="C158" s="20">
        <v>0</v>
      </c>
      <c r="D158" s="50">
        <v>764</v>
      </c>
      <c r="E158" s="8">
        <v>1.57</v>
      </c>
      <c r="F158" s="8">
        <v>160.47</v>
      </c>
      <c r="G158">
        <f t="shared" si="37"/>
        <v>1199.48</v>
      </c>
      <c r="H158" s="21">
        <v>10</v>
      </c>
      <c r="I158">
        <f t="shared" si="43"/>
        <v>119.95</v>
      </c>
      <c r="J158">
        <f t="shared" si="38"/>
        <v>122599.08</v>
      </c>
      <c r="K158">
        <f t="shared" si="44"/>
        <v>12259.91</v>
      </c>
      <c r="L158">
        <f t="shared" si="45"/>
        <v>1319.43</v>
      </c>
      <c r="M158">
        <f t="shared" si="46"/>
        <v>134858.99</v>
      </c>
    </row>
    <row r="159" spans="1:13">
      <c r="A159" s="30" t="s">
        <v>173</v>
      </c>
      <c r="B159" s="19">
        <v>1457</v>
      </c>
      <c r="C159" s="20">
        <v>0</v>
      </c>
      <c r="D159" s="50">
        <v>1457</v>
      </c>
      <c r="E159" s="8">
        <v>1.57</v>
      </c>
      <c r="F159" s="8">
        <v>160.47</v>
      </c>
      <c r="G159">
        <f t="shared" si="37"/>
        <v>2287.4900000000002</v>
      </c>
      <c r="H159" s="21">
        <v>10</v>
      </c>
      <c r="I159">
        <f t="shared" si="43"/>
        <v>228.75</v>
      </c>
      <c r="J159">
        <f t="shared" si="38"/>
        <v>233804.79</v>
      </c>
      <c r="K159">
        <f t="shared" si="44"/>
        <v>23380.48</v>
      </c>
      <c r="L159">
        <f t="shared" si="45"/>
        <v>2516.2400000000002</v>
      </c>
      <c r="M159">
        <f t="shared" si="46"/>
        <v>257185.27000000002</v>
      </c>
    </row>
    <row r="160" spans="1:13">
      <c r="A160" s="30" t="s">
        <v>174</v>
      </c>
      <c r="B160" s="19">
        <v>674</v>
      </c>
      <c r="C160" s="20">
        <v>0</v>
      </c>
      <c r="D160" s="50">
        <v>674</v>
      </c>
      <c r="E160" s="8">
        <v>1.57</v>
      </c>
      <c r="F160" s="8">
        <v>160.47</v>
      </c>
      <c r="G160">
        <f t="shared" si="37"/>
        <v>1058.18</v>
      </c>
      <c r="H160" s="21">
        <v>10</v>
      </c>
      <c r="I160">
        <f t="shared" si="43"/>
        <v>105.82</v>
      </c>
      <c r="J160">
        <f t="shared" si="38"/>
        <v>108156.78</v>
      </c>
      <c r="K160">
        <f t="shared" si="44"/>
        <v>10815.68</v>
      </c>
      <c r="L160">
        <f t="shared" si="45"/>
        <v>1164</v>
      </c>
      <c r="M160">
        <f t="shared" si="46"/>
        <v>118972.45999999999</v>
      </c>
    </row>
    <row r="161" spans="1:13">
      <c r="A161" s="30" t="s">
        <v>175</v>
      </c>
      <c r="B161" s="19">
        <v>1018</v>
      </c>
      <c r="C161" s="20">
        <v>0</v>
      </c>
      <c r="D161" s="50">
        <v>1018</v>
      </c>
      <c r="E161" s="8">
        <v>1.57</v>
      </c>
      <c r="F161" s="8">
        <v>160.47</v>
      </c>
      <c r="G161">
        <f t="shared" si="37"/>
        <v>1598.26</v>
      </c>
      <c r="H161" s="21">
        <v>10</v>
      </c>
      <c r="I161">
        <f t="shared" si="43"/>
        <v>159.83000000000001</v>
      </c>
      <c r="J161">
        <f t="shared" si="38"/>
        <v>163358.46</v>
      </c>
      <c r="K161">
        <f t="shared" si="44"/>
        <v>16335.85</v>
      </c>
      <c r="L161">
        <f t="shared" si="45"/>
        <v>1758.09</v>
      </c>
      <c r="M161">
        <f t="shared" si="46"/>
        <v>179694.31</v>
      </c>
    </row>
    <row r="162" spans="1:13" s="5" customFormat="1">
      <c r="A162" s="38" t="s">
        <v>176</v>
      </c>
      <c r="B162" s="39">
        <v>13190</v>
      </c>
      <c r="C162" s="17">
        <v>0</v>
      </c>
      <c r="D162" s="53">
        <v>13190</v>
      </c>
      <c r="E162" s="8"/>
      <c r="F162" s="8"/>
      <c r="G162" s="5">
        <f t="shared" si="37"/>
        <v>0</v>
      </c>
      <c r="H162" s="14"/>
      <c r="I162" s="5">
        <f>SUM(I163:I172)</f>
        <v>2070.8400000000006</v>
      </c>
      <c r="J162" s="5">
        <f t="shared" si="38"/>
        <v>0</v>
      </c>
      <c r="K162" s="5">
        <f>SUM(K163:K172)</f>
        <v>211659.94</v>
      </c>
      <c r="L162" s="5">
        <f>SUM(L163:L172)</f>
        <v>22779.14</v>
      </c>
      <c r="M162" s="5">
        <f>SUM(M163:M172)</f>
        <v>2328259.2399999998</v>
      </c>
    </row>
    <row r="163" spans="1:13">
      <c r="A163" s="30" t="s">
        <v>177</v>
      </c>
      <c r="B163" s="19">
        <v>1363</v>
      </c>
      <c r="C163" s="20">
        <v>0</v>
      </c>
      <c r="D163" s="50">
        <v>1363</v>
      </c>
      <c r="E163" s="8">
        <v>1.57</v>
      </c>
      <c r="F163" s="8">
        <v>160.47</v>
      </c>
      <c r="G163">
        <f t="shared" si="37"/>
        <v>2139.9100000000003</v>
      </c>
      <c r="H163" s="21">
        <v>10</v>
      </c>
      <c r="I163">
        <f t="shared" ref="I163:I172" si="47">ROUND(G163/100*H163,2)</f>
        <v>213.99</v>
      </c>
      <c r="J163">
        <f t="shared" si="38"/>
        <v>218720.61</v>
      </c>
      <c r="K163">
        <f t="shared" ref="K163:K172" si="48">ROUND(J163/100*H163,2)</f>
        <v>21872.06</v>
      </c>
      <c r="L163">
        <f t="shared" ref="L163:L172" si="49">G163+I163</f>
        <v>2353.9000000000005</v>
      </c>
      <c r="M163">
        <f t="shared" ref="M163:M172" si="50">J163+K163</f>
        <v>240592.66999999998</v>
      </c>
    </row>
    <row r="164" spans="1:13">
      <c r="A164" s="30" t="s">
        <v>178</v>
      </c>
      <c r="B164" s="19">
        <v>1700</v>
      </c>
      <c r="C164" s="20">
        <v>0</v>
      </c>
      <c r="D164" s="50">
        <v>1700</v>
      </c>
      <c r="E164" s="8">
        <v>1.57</v>
      </c>
      <c r="F164" s="8">
        <v>160.47</v>
      </c>
      <c r="G164">
        <f t="shared" si="37"/>
        <v>2669</v>
      </c>
      <c r="H164" s="21">
        <v>10</v>
      </c>
      <c r="I164">
        <f t="shared" si="47"/>
        <v>266.89999999999998</v>
      </c>
      <c r="J164">
        <f t="shared" si="38"/>
        <v>272799</v>
      </c>
      <c r="K164">
        <f t="shared" si="48"/>
        <v>27279.9</v>
      </c>
      <c r="L164">
        <f t="shared" si="49"/>
        <v>2935.9</v>
      </c>
      <c r="M164">
        <f t="shared" si="50"/>
        <v>300078.90000000002</v>
      </c>
    </row>
    <row r="165" spans="1:13">
      <c r="A165" s="30" t="s">
        <v>179</v>
      </c>
      <c r="B165" s="19">
        <v>839</v>
      </c>
      <c r="C165" s="20">
        <v>0</v>
      </c>
      <c r="D165" s="50">
        <v>839</v>
      </c>
      <c r="E165" s="8">
        <v>1.57</v>
      </c>
      <c r="F165" s="8">
        <v>160.47</v>
      </c>
      <c r="G165">
        <f t="shared" si="37"/>
        <v>1317.23</v>
      </c>
      <c r="H165" s="21">
        <v>10</v>
      </c>
      <c r="I165">
        <f t="shared" si="47"/>
        <v>131.72</v>
      </c>
      <c r="J165">
        <f t="shared" si="38"/>
        <v>134634.32999999999</v>
      </c>
      <c r="K165">
        <f t="shared" si="48"/>
        <v>13463.43</v>
      </c>
      <c r="L165">
        <f t="shared" si="49"/>
        <v>1448.95</v>
      </c>
      <c r="M165">
        <f t="shared" si="50"/>
        <v>148097.75999999998</v>
      </c>
    </row>
    <row r="166" spans="1:13">
      <c r="A166" s="30" t="s">
        <v>180</v>
      </c>
      <c r="B166" s="19">
        <v>940</v>
      </c>
      <c r="C166" s="20">
        <v>0</v>
      </c>
      <c r="D166" s="50">
        <v>940</v>
      </c>
      <c r="E166" s="8">
        <v>1.57</v>
      </c>
      <c r="F166" s="8">
        <v>160.47</v>
      </c>
      <c r="G166">
        <f t="shared" si="37"/>
        <v>1475.8</v>
      </c>
      <c r="H166" s="21">
        <v>10</v>
      </c>
      <c r="I166">
        <f t="shared" si="47"/>
        <v>147.58000000000001</v>
      </c>
      <c r="J166">
        <f t="shared" si="38"/>
        <v>150841.79999999999</v>
      </c>
      <c r="K166">
        <f t="shared" si="48"/>
        <v>15084.18</v>
      </c>
      <c r="L166">
        <f t="shared" si="49"/>
        <v>1623.3799999999999</v>
      </c>
      <c r="M166">
        <f t="shared" si="50"/>
        <v>165925.97999999998</v>
      </c>
    </row>
    <row r="167" spans="1:13">
      <c r="A167" s="30" t="s">
        <v>181</v>
      </c>
      <c r="B167" s="19">
        <v>3821</v>
      </c>
      <c r="C167" s="20">
        <v>0</v>
      </c>
      <c r="D167" s="50">
        <v>3821</v>
      </c>
      <c r="E167" s="8">
        <v>1.57</v>
      </c>
      <c r="F167" s="8">
        <v>160.47</v>
      </c>
      <c r="G167">
        <f t="shared" si="37"/>
        <v>5998.97</v>
      </c>
      <c r="H167" s="21">
        <v>10</v>
      </c>
      <c r="I167">
        <f t="shared" si="47"/>
        <v>599.9</v>
      </c>
      <c r="J167">
        <f t="shared" si="38"/>
        <v>613155.87</v>
      </c>
      <c r="K167">
        <f t="shared" si="48"/>
        <v>61315.59</v>
      </c>
      <c r="L167">
        <f t="shared" si="49"/>
        <v>6598.87</v>
      </c>
      <c r="M167">
        <f t="shared" si="50"/>
        <v>674471.46</v>
      </c>
    </row>
    <row r="168" spans="1:13">
      <c r="A168" s="30" t="s">
        <v>182</v>
      </c>
      <c r="B168" s="19">
        <v>1125</v>
      </c>
      <c r="C168" s="20">
        <v>0</v>
      </c>
      <c r="D168" s="50">
        <v>1125</v>
      </c>
      <c r="E168" s="8">
        <v>1.57</v>
      </c>
      <c r="F168" s="8">
        <v>160.47</v>
      </c>
      <c r="G168">
        <f t="shared" si="37"/>
        <v>1766.25</v>
      </c>
      <c r="H168" s="21">
        <v>10</v>
      </c>
      <c r="I168">
        <f t="shared" si="47"/>
        <v>176.63</v>
      </c>
      <c r="J168">
        <f t="shared" si="38"/>
        <v>180528.75</v>
      </c>
      <c r="K168">
        <f t="shared" si="48"/>
        <v>18052.88</v>
      </c>
      <c r="L168">
        <f t="shared" si="49"/>
        <v>1942.88</v>
      </c>
      <c r="M168">
        <f t="shared" si="50"/>
        <v>198581.63</v>
      </c>
    </row>
    <row r="169" spans="1:13">
      <c r="A169" s="30" t="s">
        <v>183</v>
      </c>
      <c r="B169" s="19">
        <v>810</v>
      </c>
      <c r="C169" s="20">
        <v>0</v>
      </c>
      <c r="D169" s="50">
        <v>810</v>
      </c>
      <c r="E169" s="8">
        <v>1.57</v>
      </c>
      <c r="F169" s="8">
        <v>160.47</v>
      </c>
      <c r="G169">
        <f t="shared" si="37"/>
        <v>1271.7</v>
      </c>
      <c r="H169" s="21">
        <v>10</v>
      </c>
      <c r="I169">
        <f t="shared" si="47"/>
        <v>127.17</v>
      </c>
      <c r="J169">
        <f t="shared" si="38"/>
        <v>129980.7</v>
      </c>
      <c r="K169">
        <f t="shared" si="48"/>
        <v>12998.07</v>
      </c>
      <c r="L169">
        <f t="shared" si="49"/>
        <v>1398.8700000000001</v>
      </c>
      <c r="M169">
        <f t="shared" si="50"/>
        <v>142978.76999999999</v>
      </c>
    </row>
    <row r="170" spans="1:13">
      <c r="A170" s="30" t="s">
        <v>184</v>
      </c>
      <c r="B170" s="19">
        <v>863</v>
      </c>
      <c r="C170" s="20">
        <v>0</v>
      </c>
      <c r="D170" s="50">
        <v>863</v>
      </c>
      <c r="E170" s="8">
        <v>1.57</v>
      </c>
      <c r="F170" s="8">
        <v>160.47</v>
      </c>
      <c r="G170">
        <f t="shared" si="37"/>
        <v>1354.91</v>
      </c>
      <c r="H170" s="21">
        <v>10</v>
      </c>
      <c r="I170">
        <f t="shared" si="47"/>
        <v>135.49</v>
      </c>
      <c r="J170">
        <f t="shared" si="38"/>
        <v>138485.60999999999</v>
      </c>
      <c r="K170">
        <f t="shared" si="48"/>
        <v>13848.56</v>
      </c>
      <c r="L170">
        <f t="shared" si="49"/>
        <v>1490.4</v>
      </c>
      <c r="M170">
        <f t="shared" si="50"/>
        <v>152334.16999999998</v>
      </c>
    </row>
    <row r="171" spans="1:13">
      <c r="A171" s="30" t="s">
        <v>185</v>
      </c>
      <c r="B171" s="19">
        <v>1224</v>
      </c>
      <c r="C171" s="20">
        <v>0</v>
      </c>
      <c r="D171" s="50">
        <v>1224</v>
      </c>
      <c r="E171" s="8">
        <v>1.57</v>
      </c>
      <c r="F171" s="8">
        <v>160.47</v>
      </c>
      <c r="G171">
        <f t="shared" si="37"/>
        <v>1921.68</v>
      </c>
      <c r="H171" s="21">
        <v>10</v>
      </c>
      <c r="I171">
        <f t="shared" si="47"/>
        <v>192.17</v>
      </c>
      <c r="J171">
        <f t="shared" si="38"/>
        <v>196415.28</v>
      </c>
      <c r="K171">
        <f t="shared" si="48"/>
        <v>19641.53</v>
      </c>
      <c r="L171">
        <f t="shared" si="49"/>
        <v>2113.85</v>
      </c>
      <c r="M171">
        <f t="shared" si="50"/>
        <v>216056.81</v>
      </c>
    </row>
    <row r="172" spans="1:13">
      <c r="A172" s="30" t="s">
        <v>186</v>
      </c>
      <c r="B172" s="31">
        <v>505</v>
      </c>
      <c r="C172" s="20">
        <v>8455</v>
      </c>
      <c r="D172" s="50">
        <v>505</v>
      </c>
      <c r="E172" s="8">
        <v>1.57</v>
      </c>
      <c r="F172" s="8">
        <v>160.47</v>
      </c>
      <c r="G172">
        <f t="shared" si="37"/>
        <v>792.85</v>
      </c>
      <c r="H172" s="21">
        <v>10</v>
      </c>
      <c r="I172">
        <f t="shared" si="47"/>
        <v>79.290000000000006</v>
      </c>
      <c r="J172">
        <f t="shared" si="38"/>
        <v>81037.350000000006</v>
      </c>
      <c r="K172">
        <f t="shared" si="48"/>
        <v>8103.74</v>
      </c>
      <c r="L172">
        <f t="shared" si="49"/>
        <v>872.14</v>
      </c>
      <c r="M172">
        <f t="shared" si="50"/>
        <v>89141.090000000011</v>
      </c>
    </row>
    <row r="173" spans="1:13" s="5" customFormat="1">
      <c r="A173" s="15" t="s">
        <v>187</v>
      </c>
      <c r="B173" s="16">
        <v>21278</v>
      </c>
      <c r="C173" s="17">
        <v>8455</v>
      </c>
      <c r="D173" s="60">
        <v>12823</v>
      </c>
      <c r="E173" s="8"/>
      <c r="F173" s="8"/>
      <c r="G173" s="5">
        <f t="shared" si="37"/>
        <v>0</v>
      </c>
      <c r="H173" s="14"/>
      <c r="I173" s="5">
        <f>SUM(I174:I186)</f>
        <v>5006.29</v>
      </c>
      <c r="J173" s="5">
        <f>SUM(J174:J186)</f>
        <v>5215902.9600000009</v>
      </c>
      <c r="K173" s="5">
        <f>SUM(K174:K186)</f>
        <v>521590.3</v>
      </c>
      <c r="L173" s="5">
        <f>SUM(L174:L186)</f>
        <v>55069.100000000006</v>
      </c>
      <c r="M173" s="5">
        <f>SUM(M174:M186)</f>
        <v>5737493.2600000016</v>
      </c>
    </row>
    <row r="174" spans="1:13">
      <c r="A174" s="36" t="s">
        <v>188</v>
      </c>
      <c r="B174" s="19">
        <v>8455</v>
      </c>
      <c r="C174" s="20">
        <v>8455</v>
      </c>
      <c r="D174" s="61">
        <v>0</v>
      </c>
      <c r="E174" s="8">
        <v>1.57</v>
      </c>
      <c r="F174" s="8">
        <v>160.47</v>
      </c>
      <c r="G174">
        <f t="shared" si="37"/>
        <v>13274.35</v>
      </c>
      <c r="H174" s="21">
        <v>10</v>
      </c>
      <c r="I174">
        <f t="shared" ref="I174:I186" si="51">ROUND(G174/100*H174,2)</f>
        <v>1327.44</v>
      </c>
      <c r="J174">
        <f t="shared" si="38"/>
        <v>1356773.85</v>
      </c>
      <c r="K174">
        <f t="shared" ref="K174:K186" si="52">ROUND(J174/100*H174,2)</f>
        <v>135677.39000000001</v>
      </c>
      <c r="L174">
        <f t="shared" ref="L174:L186" si="53">G174+I174</f>
        <v>14601.79</v>
      </c>
      <c r="M174">
        <f t="shared" ref="M174:M186" si="54">J174+K174</f>
        <v>1492451.2400000002</v>
      </c>
    </row>
    <row r="175" spans="1:13">
      <c r="A175" s="37" t="s">
        <v>189</v>
      </c>
      <c r="B175" s="19">
        <v>8455</v>
      </c>
      <c r="C175" s="20">
        <v>0</v>
      </c>
      <c r="D175" s="61">
        <v>0</v>
      </c>
      <c r="E175" s="8">
        <v>1.97</v>
      </c>
      <c r="F175" s="8">
        <v>213.06</v>
      </c>
      <c r="G175">
        <f t="shared" si="37"/>
        <v>16656.349999999999</v>
      </c>
      <c r="H175" s="21">
        <v>10</v>
      </c>
      <c r="I175">
        <f t="shared" si="51"/>
        <v>1665.64</v>
      </c>
      <c r="J175">
        <f t="shared" si="38"/>
        <v>1801422.3</v>
      </c>
      <c r="K175">
        <f t="shared" si="52"/>
        <v>180142.23</v>
      </c>
      <c r="L175">
        <f t="shared" si="53"/>
        <v>18321.989999999998</v>
      </c>
      <c r="M175">
        <f t="shared" si="54"/>
        <v>1981564.53</v>
      </c>
    </row>
    <row r="176" spans="1:13">
      <c r="A176" s="30" t="s">
        <v>190</v>
      </c>
      <c r="B176" s="19">
        <v>922</v>
      </c>
      <c r="C176" s="20">
        <v>0</v>
      </c>
      <c r="D176" s="50">
        <v>922</v>
      </c>
      <c r="E176" s="8">
        <v>1.57</v>
      </c>
      <c r="F176" s="8">
        <v>160.47</v>
      </c>
      <c r="G176">
        <f t="shared" si="37"/>
        <v>1447.54</v>
      </c>
      <c r="H176" s="21">
        <v>10</v>
      </c>
      <c r="I176">
        <f t="shared" si="51"/>
        <v>144.75</v>
      </c>
      <c r="J176">
        <f t="shared" si="38"/>
        <v>147953.34</v>
      </c>
      <c r="K176">
        <f t="shared" si="52"/>
        <v>14795.33</v>
      </c>
      <c r="L176">
        <f t="shared" si="53"/>
        <v>1592.29</v>
      </c>
      <c r="M176">
        <f t="shared" si="54"/>
        <v>162748.66999999998</v>
      </c>
    </row>
    <row r="177" spans="1:13">
      <c r="A177" s="30" t="s">
        <v>191</v>
      </c>
      <c r="B177" s="19">
        <v>862</v>
      </c>
      <c r="C177" s="20">
        <v>0</v>
      </c>
      <c r="D177" s="50">
        <v>862</v>
      </c>
      <c r="E177" s="8">
        <v>1.57</v>
      </c>
      <c r="F177" s="8">
        <v>160.47</v>
      </c>
      <c r="G177">
        <f t="shared" si="37"/>
        <v>1353.3400000000001</v>
      </c>
      <c r="H177" s="21">
        <v>10</v>
      </c>
      <c r="I177">
        <f t="shared" si="51"/>
        <v>135.33000000000001</v>
      </c>
      <c r="J177">
        <f t="shared" si="38"/>
        <v>138325.13999999998</v>
      </c>
      <c r="K177">
        <f t="shared" si="52"/>
        <v>13832.51</v>
      </c>
      <c r="L177">
        <f t="shared" si="53"/>
        <v>1488.67</v>
      </c>
      <c r="M177">
        <f t="shared" si="54"/>
        <v>152157.65</v>
      </c>
    </row>
    <row r="178" spans="1:13">
      <c r="A178" s="30" t="s">
        <v>192</v>
      </c>
      <c r="B178" s="19">
        <v>621</v>
      </c>
      <c r="C178" s="20">
        <v>0</v>
      </c>
      <c r="D178" s="50">
        <v>621</v>
      </c>
      <c r="E178" s="8">
        <v>1.57</v>
      </c>
      <c r="F178" s="8">
        <v>160.47</v>
      </c>
      <c r="G178">
        <f t="shared" si="37"/>
        <v>974.97</v>
      </c>
      <c r="H178" s="21">
        <v>10</v>
      </c>
      <c r="I178">
        <f t="shared" si="51"/>
        <v>97.5</v>
      </c>
      <c r="J178">
        <f t="shared" si="38"/>
        <v>99651.87</v>
      </c>
      <c r="K178">
        <f t="shared" si="52"/>
        <v>9965.19</v>
      </c>
      <c r="L178">
        <f t="shared" si="53"/>
        <v>1072.47</v>
      </c>
      <c r="M178">
        <f t="shared" si="54"/>
        <v>109617.06</v>
      </c>
    </row>
    <row r="179" spans="1:13">
      <c r="A179" s="30" t="s">
        <v>193</v>
      </c>
      <c r="B179" s="19">
        <v>1045</v>
      </c>
      <c r="C179" s="20">
        <v>0</v>
      </c>
      <c r="D179" s="50">
        <v>1045</v>
      </c>
      <c r="E179" s="8">
        <v>1.57</v>
      </c>
      <c r="F179" s="8">
        <v>160.47</v>
      </c>
      <c r="G179">
        <f t="shared" si="37"/>
        <v>1640.65</v>
      </c>
      <c r="H179" s="21">
        <v>10</v>
      </c>
      <c r="I179">
        <f t="shared" si="51"/>
        <v>164.07</v>
      </c>
      <c r="J179">
        <f t="shared" si="38"/>
        <v>167691.15</v>
      </c>
      <c r="K179">
        <f t="shared" si="52"/>
        <v>16769.12</v>
      </c>
      <c r="L179">
        <f t="shared" si="53"/>
        <v>1804.72</v>
      </c>
      <c r="M179">
        <f t="shared" si="54"/>
        <v>184460.27</v>
      </c>
    </row>
    <row r="180" spans="1:13">
      <c r="A180" s="30" t="s">
        <v>44</v>
      </c>
      <c r="B180" s="19">
        <v>1525</v>
      </c>
      <c r="C180" s="20">
        <v>0</v>
      </c>
      <c r="D180" s="50">
        <v>1525</v>
      </c>
      <c r="E180" s="8">
        <v>1.57</v>
      </c>
      <c r="F180" s="8">
        <v>160.47</v>
      </c>
      <c r="G180">
        <f t="shared" si="37"/>
        <v>2394.25</v>
      </c>
      <c r="H180" s="21">
        <v>10</v>
      </c>
      <c r="I180">
        <f t="shared" si="51"/>
        <v>239.43</v>
      </c>
      <c r="J180">
        <f t="shared" si="38"/>
        <v>244716.75</v>
      </c>
      <c r="K180">
        <f t="shared" si="52"/>
        <v>24471.68</v>
      </c>
      <c r="L180">
        <f t="shared" si="53"/>
        <v>2633.68</v>
      </c>
      <c r="M180">
        <f t="shared" si="54"/>
        <v>269188.43</v>
      </c>
    </row>
    <row r="181" spans="1:13">
      <c r="A181" s="30" t="s">
        <v>194</v>
      </c>
      <c r="B181" s="19">
        <v>1634</v>
      </c>
      <c r="C181" s="20">
        <v>0</v>
      </c>
      <c r="D181" s="50">
        <v>1634</v>
      </c>
      <c r="E181" s="8">
        <v>1.57</v>
      </c>
      <c r="F181" s="8">
        <v>160.47</v>
      </c>
      <c r="G181">
        <f t="shared" si="37"/>
        <v>2565.38</v>
      </c>
      <c r="H181" s="21">
        <v>10</v>
      </c>
      <c r="I181">
        <f t="shared" si="51"/>
        <v>256.54000000000002</v>
      </c>
      <c r="J181">
        <f t="shared" si="38"/>
        <v>262207.98</v>
      </c>
      <c r="K181">
        <f t="shared" si="52"/>
        <v>26220.799999999999</v>
      </c>
      <c r="L181">
        <f t="shared" si="53"/>
        <v>2821.92</v>
      </c>
      <c r="M181">
        <f t="shared" si="54"/>
        <v>288428.77999999997</v>
      </c>
    </row>
    <row r="182" spans="1:13">
      <c r="A182" s="30" t="s">
        <v>195</v>
      </c>
      <c r="B182" s="19">
        <v>987</v>
      </c>
      <c r="C182" s="20">
        <v>0</v>
      </c>
      <c r="D182" s="50">
        <v>987</v>
      </c>
      <c r="E182" s="8">
        <v>1.57</v>
      </c>
      <c r="F182" s="8">
        <v>160.47</v>
      </c>
      <c r="G182">
        <f t="shared" si="37"/>
        <v>1549.5900000000001</v>
      </c>
      <c r="H182" s="21">
        <v>10</v>
      </c>
      <c r="I182">
        <f t="shared" si="51"/>
        <v>154.96</v>
      </c>
      <c r="J182">
        <f t="shared" si="38"/>
        <v>158383.88999999998</v>
      </c>
      <c r="K182">
        <f t="shared" si="52"/>
        <v>15838.39</v>
      </c>
      <c r="L182">
        <f t="shared" si="53"/>
        <v>1704.5500000000002</v>
      </c>
      <c r="M182">
        <f t="shared" si="54"/>
        <v>174222.27999999997</v>
      </c>
    </row>
    <row r="183" spans="1:13">
      <c r="A183" s="30" t="s">
        <v>196</v>
      </c>
      <c r="B183" s="19">
        <v>820</v>
      </c>
      <c r="C183" s="20">
        <v>0</v>
      </c>
      <c r="D183" s="50">
        <v>820</v>
      </c>
      <c r="E183" s="8">
        <v>1.57</v>
      </c>
      <c r="F183" s="8">
        <v>160.47</v>
      </c>
      <c r="G183">
        <f t="shared" si="37"/>
        <v>1287.4000000000001</v>
      </c>
      <c r="H183" s="21">
        <v>10</v>
      </c>
      <c r="I183">
        <f t="shared" si="51"/>
        <v>128.74</v>
      </c>
      <c r="J183">
        <f t="shared" si="38"/>
        <v>131585.4</v>
      </c>
      <c r="K183">
        <f t="shared" si="52"/>
        <v>13158.54</v>
      </c>
      <c r="L183">
        <f t="shared" si="53"/>
        <v>1416.14</v>
      </c>
      <c r="M183">
        <f t="shared" si="54"/>
        <v>144743.94</v>
      </c>
    </row>
    <row r="184" spans="1:13">
      <c r="A184" s="30" t="s">
        <v>197</v>
      </c>
      <c r="B184" s="19">
        <v>1632</v>
      </c>
      <c r="C184" s="20">
        <v>0</v>
      </c>
      <c r="D184" s="50">
        <v>1632</v>
      </c>
      <c r="E184" s="8">
        <v>1.57</v>
      </c>
      <c r="F184" s="8">
        <v>160.47</v>
      </c>
      <c r="G184">
        <f t="shared" si="37"/>
        <v>2562.2400000000002</v>
      </c>
      <c r="H184" s="21">
        <v>10</v>
      </c>
      <c r="I184">
        <f t="shared" si="51"/>
        <v>256.22000000000003</v>
      </c>
      <c r="J184">
        <f t="shared" si="38"/>
        <v>261887.04</v>
      </c>
      <c r="K184">
        <f t="shared" si="52"/>
        <v>26188.7</v>
      </c>
      <c r="L184">
        <f t="shared" si="53"/>
        <v>2818.46</v>
      </c>
      <c r="M184">
        <f t="shared" si="54"/>
        <v>288075.74</v>
      </c>
    </row>
    <row r="185" spans="1:13">
      <c r="A185" s="30" t="s">
        <v>198</v>
      </c>
      <c r="B185" s="19">
        <v>1496</v>
      </c>
      <c r="C185" s="20">
        <v>0</v>
      </c>
      <c r="D185" s="50">
        <v>1496</v>
      </c>
      <c r="E185" s="8">
        <v>1.57</v>
      </c>
      <c r="F185" s="8">
        <v>160.47</v>
      </c>
      <c r="G185">
        <f t="shared" si="37"/>
        <v>2348.7200000000003</v>
      </c>
      <c r="H185" s="21">
        <v>10</v>
      </c>
      <c r="I185">
        <f t="shared" si="51"/>
        <v>234.87</v>
      </c>
      <c r="J185">
        <f t="shared" si="38"/>
        <v>240063.12</v>
      </c>
      <c r="K185">
        <f t="shared" si="52"/>
        <v>24006.31</v>
      </c>
      <c r="L185">
        <f t="shared" si="53"/>
        <v>2583.59</v>
      </c>
      <c r="M185">
        <f t="shared" si="54"/>
        <v>264069.43</v>
      </c>
    </row>
    <row r="186" spans="1:13">
      <c r="A186" s="30" t="s">
        <v>199</v>
      </c>
      <c r="B186" s="31">
        <v>1279</v>
      </c>
      <c r="C186" s="20">
        <v>0</v>
      </c>
      <c r="D186" s="50">
        <v>1279</v>
      </c>
      <c r="E186" s="8">
        <v>1.57</v>
      </c>
      <c r="F186" s="8">
        <v>160.47</v>
      </c>
      <c r="G186">
        <f t="shared" si="37"/>
        <v>2008.03</v>
      </c>
      <c r="H186" s="21">
        <v>10</v>
      </c>
      <c r="I186">
        <f t="shared" si="51"/>
        <v>200.8</v>
      </c>
      <c r="J186">
        <f t="shared" si="38"/>
        <v>205241.13</v>
      </c>
      <c r="K186">
        <f t="shared" si="52"/>
        <v>20524.11</v>
      </c>
      <c r="L186">
        <f t="shared" si="53"/>
        <v>2208.83</v>
      </c>
      <c r="M186">
        <f t="shared" si="54"/>
        <v>225765.24</v>
      </c>
    </row>
    <row r="187" spans="1:13" s="5" customFormat="1">
      <c r="A187" s="15" t="s">
        <v>200</v>
      </c>
      <c r="B187" s="16">
        <v>31641</v>
      </c>
      <c r="C187" s="17">
        <v>0</v>
      </c>
      <c r="D187" s="49">
        <v>31641</v>
      </c>
      <c r="E187" s="8"/>
      <c r="F187" s="8"/>
      <c r="G187" s="5">
        <f t="shared" si="37"/>
        <v>0</v>
      </c>
      <c r="H187" s="14"/>
      <c r="I187" s="5">
        <f>SUM(I188:I203)</f>
        <v>4967.6500000000005</v>
      </c>
      <c r="J187" s="5">
        <f t="shared" si="38"/>
        <v>0</v>
      </c>
      <c r="K187" s="5">
        <f>SUM(K188:K203)</f>
        <v>507743.14000000007</v>
      </c>
      <c r="L187" s="5">
        <f>SUM(L188:L203)</f>
        <v>54644.01999999999</v>
      </c>
      <c r="M187" s="5">
        <f>SUM(M188:M203)</f>
        <v>5585174.4099999992</v>
      </c>
    </row>
    <row r="188" spans="1:13">
      <c r="A188" s="30" t="s">
        <v>154</v>
      </c>
      <c r="B188" s="19">
        <v>844</v>
      </c>
      <c r="C188" s="20">
        <v>0</v>
      </c>
      <c r="D188" s="50">
        <v>844</v>
      </c>
      <c r="E188" s="8">
        <v>1.57</v>
      </c>
      <c r="F188" s="8">
        <v>160.47</v>
      </c>
      <c r="G188">
        <f t="shared" si="37"/>
        <v>1325.0800000000002</v>
      </c>
      <c r="H188" s="21">
        <v>10</v>
      </c>
      <c r="I188">
        <f t="shared" ref="I188:I203" si="55">ROUND(G188/100*H188,2)</f>
        <v>132.51</v>
      </c>
      <c r="J188">
        <f t="shared" si="38"/>
        <v>135436.68</v>
      </c>
      <c r="K188">
        <f t="shared" ref="K188:K203" si="56">ROUND(J188/100*H188,2)</f>
        <v>13543.67</v>
      </c>
      <c r="L188">
        <f t="shared" ref="L188:L203" si="57">G188+I188</f>
        <v>1457.5900000000001</v>
      </c>
      <c r="M188">
        <f t="shared" ref="M188:M203" si="58">J188+K188</f>
        <v>148980.35</v>
      </c>
    </row>
    <row r="189" spans="1:13">
      <c r="A189" s="30" t="s">
        <v>201</v>
      </c>
      <c r="B189" s="19">
        <v>3159</v>
      </c>
      <c r="C189" s="20">
        <v>0</v>
      </c>
      <c r="D189" s="50">
        <v>3159</v>
      </c>
      <c r="E189" s="8">
        <v>1.57</v>
      </c>
      <c r="F189" s="8">
        <v>160.47</v>
      </c>
      <c r="G189">
        <f t="shared" si="37"/>
        <v>4959.63</v>
      </c>
      <c r="H189" s="21">
        <v>10</v>
      </c>
      <c r="I189">
        <f t="shared" si="55"/>
        <v>495.96</v>
      </c>
      <c r="J189">
        <f t="shared" si="38"/>
        <v>506924.73</v>
      </c>
      <c r="K189">
        <f t="shared" si="56"/>
        <v>50692.47</v>
      </c>
      <c r="L189">
        <f t="shared" si="57"/>
        <v>5455.59</v>
      </c>
      <c r="M189">
        <f t="shared" si="58"/>
        <v>557617.19999999995</v>
      </c>
    </row>
    <row r="190" spans="1:13">
      <c r="A190" s="30" t="s">
        <v>202</v>
      </c>
      <c r="B190" s="19">
        <v>1738</v>
      </c>
      <c r="C190" s="20">
        <v>0</v>
      </c>
      <c r="D190" s="50">
        <v>1738</v>
      </c>
      <c r="E190" s="8">
        <v>1.57</v>
      </c>
      <c r="F190" s="8">
        <v>160.47</v>
      </c>
      <c r="G190">
        <f t="shared" si="37"/>
        <v>2728.6600000000003</v>
      </c>
      <c r="H190" s="21">
        <v>10</v>
      </c>
      <c r="I190">
        <f t="shared" si="55"/>
        <v>272.87</v>
      </c>
      <c r="J190">
        <f t="shared" si="38"/>
        <v>278896.86</v>
      </c>
      <c r="K190">
        <f t="shared" si="56"/>
        <v>27889.69</v>
      </c>
      <c r="L190">
        <f t="shared" si="57"/>
        <v>3001.53</v>
      </c>
      <c r="M190">
        <f t="shared" si="58"/>
        <v>306786.55</v>
      </c>
    </row>
    <row r="191" spans="1:13">
      <c r="A191" s="30" t="s">
        <v>203</v>
      </c>
      <c r="B191" s="19">
        <v>2579</v>
      </c>
      <c r="C191" s="20">
        <v>0</v>
      </c>
      <c r="D191" s="50">
        <v>2579</v>
      </c>
      <c r="E191" s="8">
        <v>1.57</v>
      </c>
      <c r="F191" s="8">
        <v>160.47</v>
      </c>
      <c r="G191">
        <f t="shared" si="37"/>
        <v>4049.03</v>
      </c>
      <c r="H191" s="21">
        <v>10</v>
      </c>
      <c r="I191">
        <f t="shared" si="55"/>
        <v>404.9</v>
      </c>
      <c r="J191">
        <f t="shared" si="38"/>
        <v>413852.13</v>
      </c>
      <c r="K191">
        <f t="shared" si="56"/>
        <v>41385.21</v>
      </c>
      <c r="L191">
        <f t="shared" si="57"/>
        <v>4453.93</v>
      </c>
      <c r="M191">
        <f t="shared" si="58"/>
        <v>455237.34</v>
      </c>
    </row>
    <row r="192" spans="1:13">
      <c r="A192" s="30" t="s">
        <v>204</v>
      </c>
      <c r="B192" s="19">
        <v>4596</v>
      </c>
      <c r="C192" s="20">
        <v>0</v>
      </c>
      <c r="D192" s="50">
        <v>4596</v>
      </c>
      <c r="E192" s="8">
        <v>1.57</v>
      </c>
      <c r="F192" s="8">
        <v>160.47</v>
      </c>
      <c r="G192">
        <f t="shared" si="37"/>
        <v>7215.72</v>
      </c>
      <c r="H192" s="21">
        <v>10</v>
      </c>
      <c r="I192">
        <f t="shared" si="55"/>
        <v>721.57</v>
      </c>
      <c r="J192">
        <f t="shared" si="38"/>
        <v>737520.12</v>
      </c>
      <c r="K192">
        <f t="shared" si="56"/>
        <v>73752.009999999995</v>
      </c>
      <c r="L192">
        <f t="shared" si="57"/>
        <v>7937.29</v>
      </c>
      <c r="M192">
        <f t="shared" si="58"/>
        <v>811272.13</v>
      </c>
    </row>
    <row r="193" spans="1:13">
      <c r="A193" s="30" t="s">
        <v>205</v>
      </c>
      <c r="B193" s="19">
        <v>2264</v>
      </c>
      <c r="C193" s="20">
        <v>0</v>
      </c>
      <c r="D193" s="50">
        <v>2264</v>
      </c>
      <c r="E193" s="8">
        <v>1.57</v>
      </c>
      <c r="F193" s="8">
        <v>160.47</v>
      </c>
      <c r="G193">
        <f t="shared" si="37"/>
        <v>3554.48</v>
      </c>
      <c r="H193" s="21">
        <v>10</v>
      </c>
      <c r="I193">
        <f t="shared" si="55"/>
        <v>355.45</v>
      </c>
      <c r="J193">
        <f t="shared" si="38"/>
        <v>363304.08</v>
      </c>
      <c r="K193">
        <f t="shared" si="56"/>
        <v>36330.410000000003</v>
      </c>
      <c r="L193">
        <f t="shared" si="57"/>
        <v>3909.93</v>
      </c>
      <c r="M193">
        <f t="shared" si="58"/>
        <v>399634.49</v>
      </c>
    </row>
    <row r="194" spans="1:13">
      <c r="A194" s="18" t="s">
        <v>206</v>
      </c>
      <c r="B194" s="25">
        <v>1993</v>
      </c>
      <c r="C194" s="20">
        <v>0</v>
      </c>
      <c r="D194" s="51">
        <v>1993</v>
      </c>
      <c r="E194" s="8">
        <v>1.57</v>
      </c>
      <c r="F194" s="8">
        <v>160.47</v>
      </c>
      <c r="G194">
        <f t="shared" si="37"/>
        <v>3129.01</v>
      </c>
      <c r="H194" s="21">
        <v>10</v>
      </c>
      <c r="I194">
        <f t="shared" si="55"/>
        <v>312.89999999999998</v>
      </c>
      <c r="J194">
        <f t="shared" si="38"/>
        <v>319816.71000000002</v>
      </c>
      <c r="K194">
        <f t="shared" si="56"/>
        <v>31981.67</v>
      </c>
      <c r="L194">
        <f t="shared" si="57"/>
        <v>3441.9100000000003</v>
      </c>
      <c r="M194">
        <f t="shared" si="58"/>
        <v>351798.38</v>
      </c>
    </row>
    <row r="195" spans="1:13">
      <c r="A195" s="30" t="s">
        <v>207</v>
      </c>
      <c r="B195" s="19">
        <v>2258</v>
      </c>
      <c r="C195" s="20">
        <v>0</v>
      </c>
      <c r="D195" s="50">
        <v>2258</v>
      </c>
      <c r="E195" s="8">
        <v>1.57</v>
      </c>
      <c r="F195" s="8">
        <v>160.47</v>
      </c>
      <c r="G195">
        <f t="shared" si="37"/>
        <v>3545.06</v>
      </c>
      <c r="H195" s="21">
        <v>10</v>
      </c>
      <c r="I195">
        <f t="shared" si="55"/>
        <v>354.51</v>
      </c>
      <c r="J195">
        <f t="shared" si="38"/>
        <v>362341.26</v>
      </c>
      <c r="K195">
        <f t="shared" si="56"/>
        <v>36234.129999999997</v>
      </c>
      <c r="L195">
        <f t="shared" si="57"/>
        <v>3899.5699999999997</v>
      </c>
      <c r="M195">
        <f t="shared" si="58"/>
        <v>398575.39</v>
      </c>
    </row>
    <row r="196" spans="1:13">
      <c r="A196" s="30" t="s">
        <v>208</v>
      </c>
      <c r="B196" s="19">
        <v>1507</v>
      </c>
      <c r="C196" s="20">
        <v>0</v>
      </c>
      <c r="D196" s="50">
        <v>1507</v>
      </c>
      <c r="E196" s="8">
        <v>1.57</v>
      </c>
      <c r="F196" s="8">
        <v>160.47</v>
      </c>
      <c r="G196">
        <f t="shared" ref="G196:G259" si="59">B196*E196</f>
        <v>2365.9900000000002</v>
      </c>
      <c r="H196" s="21">
        <v>10</v>
      </c>
      <c r="I196">
        <f t="shared" si="55"/>
        <v>236.6</v>
      </c>
      <c r="J196">
        <f t="shared" si="38"/>
        <v>241828.29</v>
      </c>
      <c r="K196">
        <f t="shared" si="56"/>
        <v>24182.83</v>
      </c>
      <c r="L196">
        <f t="shared" si="57"/>
        <v>2602.59</v>
      </c>
      <c r="M196">
        <f t="shared" si="58"/>
        <v>266011.12</v>
      </c>
    </row>
    <row r="197" spans="1:13">
      <c r="A197" s="30" t="s">
        <v>209</v>
      </c>
      <c r="B197" s="19">
        <v>1087</v>
      </c>
      <c r="C197" s="20">
        <v>0</v>
      </c>
      <c r="D197" s="50">
        <v>1087</v>
      </c>
      <c r="E197" s="8">
        <v>1.57</v>
      </c>
      <c r="F197" s="8">
        <v>160.47</v>
      </c>
      <c r="G197">
        <f t="shared" si="59"/>
        <v>1706.5900000000001</v>
      </c>
      <c r="H197" s="21">
        <v>10</v>
      </c>
      <c r="I197">
        <f t="shared" si="55"/>
        <v>170.66</v>
      </c>
      <c r="J197">
        <f t="shared" si="38"/>
        <v>174430.88999999998</v>
      </c>
      <c r="K197">
        <f t="shared" si="56"/>
        <v>17443.09</v>
      </c>
      <c r="L197">
        <f t="shared" si="57"/>
        <v>1877.2500000000002</v>
      </c>
      <c r="M197">
        <f t="shared" si="58"/>
        <v>191873.97999999998</v>
      </c>
    </row>
    <row r="198" spans="1:13">
      <c r="A198" s="30" t="s">
        <v>210</v>
      </c>
      <c r="B198" s="19">
        <v>1457</v>
      </c>
      <c r="C198" s="20">
        <v>0</v>
      </c>
      <c r="D198" s="50">
        <v>1457</v>
      </c>
      <c r="E198" s="8">
        <v>1.57</v>
      </c>
      <c r="F198" s="8">
        <v>160.47</v>
      </c>
      <c r="G198">
        <f t="shared" si="59"/>
        <v>2287.4900000000002</v>
      </c>
      <c r="H198" s="21">
        <v>10</v>
      </c>
      <c r="I198">
        <f t="shared" si="55"/>
        <v>228.75</v>
      </c>
      <c r="J198">
        <f t="shared" si="38"/>
        <v>233804.79</v>
      </c>
      <c r="K198">
        <f t="shared" si="56"/>
        <v>23380.48</v>
      </c>
      <c r="L198">
        <f t="shared" si="57"/>
        <v>2516.2400000000002</v>
      </c>
      <c r="M198">
        <f t="shared" si="58"/>
        <v>257185.27000000002</v>
      </c>
    </row>
    <row r="199" spans="1:13">
      <c r="A199" s="30" t="s">
        <v>211</v>
      </c>
      <c r="B199" s="19">
        <v>1021</v>
      </c>
      <c r="C199" s="20">
        <v>0</v>
      </c>
      <c r="D199" s="50">
        <v>1021</v>
      </c>
      <c r="E199" s="8">
        <v>1.57</v>
      </c>
      <c r="F199" s="8">
        <v>160.47</v>
      </c>
      <c r="G199">
        <f t="shared" si="59"/>
        <v>1602.97</v>
      </c>
      <c r="H199" s="21">
        <v>10</v>
      </c>
      <c r="I199">
        <f t="shared" si="55"/>
        <v>160.30000000000001</v>
      </c>
      <c r="J199">
        <f t="shared" ref="J199:J262" si="60">B199*F199</f>
        <v>163839.87</v>
      </c>
      <c r="K199">
        <f t="shared" si="56"/>
        <v>16383.99</v>
      </c>
      <c r="L199">
        <f t="shared" si="57"/>
        <v>1763.27</v>
      </c>
      <c r="M199">
        <f t="shared" si="58"/>
        <v>180223.86</v>
      </c>
    </row>
    <row r="200" spans="1:13">
      <c r="A200" s="30" t="s">
        <v>212</v>
      </c>
      <c r="B200" s="19">
        <v>1682</v>
      </c>
      <c r="C200" s="20">
        <v>0</v>
      </c>
      <c r="D200" s="50">
        <v>1682</v>
      </c>
      <c r="E200" s="8">
        <v>1.57</v>
      </c>
      <c r="F200" s="8">
        <v>160.47</v>
      </c>
      <c r="G200">
        <f t="shared" si="59"/>
        <v>2640.7400000000002</v>
      </c>
      <c r="H200" s="21">
        <v>10</v>
      </c>
      <c r="I200">
        <f t="shared" si="55"/>
        <v>264.07</v>
      </c>
      <c r="J200">
        <f t="shared" si="60"/>
        <v>269910.53999999998</v>
      </c>
      <c r="K200">
        <f t="shared" si="56"/>
        <v>26991.05</v>
      </c>
      <c r="L200">
        <f t="shared" si="57"/>
        <v>2904.8100000000004</v>
      </c>
      <c r="M200">
        <f t="shared" si="58"/>
        <v>296901.58999999997</v>
      </c>
    </row>
    <row r="201" spans="1:13">
      <c r="A201" s="30" t="s">
        <v>213</v>
      </c>
      <c r="B201" s="19">
        <v>2087</v>
      </c>
      <c r="C201" s="20">
        <v>0</v>
      </c>
      <c r="D201" s="50">
        <v>2087</v>
      </c>
      <c r="E201" s="8">
        <v>1.57</v>
      </c>
      <c r="F201" s="8">
        <v>160.47</v>
      </c>
      <c r="G201">
        <f t="shared" si="59"/>
        <v>3276.59</v>
      </c>
      <c r="H201" s="21">
        <v>10</v>
      </c>
      <c r="I201">
        <f t="shared" si="55"/>
        <v>327.66000000000003</v>
      </c>
      <c r="J201">
        <f t="shared" si="60"/>
        <v>334900.89</v>
      </c>
      <c r="K201">
        <f t="shared" si="56"/>
        <v>33490.089999999997</v>
      </c>
      <c r="L201">
        <f t="shared" si="57"/>
        <v>3604.25</v>
      </c>
      <c r="M201">
        <f t="shared" si="58"/>
        <v>368390.98</v>
      </c>
    </row>
    <row r="202" spans="1:13">
      <c r="A202" s="30" t="s">
        <v>214</v>
      </c>
      <c r="B202" s="19">
        <v>2051</v>
      </c>
      <c r="C202" s="20">
        <v>0</v>
      </c>
      <c r="D202" s="50">
        <v>2051</v>
      </c>
      <c r="E202" s="8">
        <v>1.57</v>
      </c>
      <c r="F202" s="8">
        <v>160.47</v>
      </c>
      <c r="G202">
        <f t="shared" si="59"/>
        <v>3220.07</v>
      </c>
      <c r="H202" s="21">
        <v>10</v>
      </c>
      <c r="I202">
        <f t="shared" si="55"/>
        <v>322.01</v>
      </c>
      <c r="J202">
        <f t="shared" si="60"/>
        <v>329123.96999999997</v>
      </c>
      <c r="K202">
        <f t="shared" si="56"/>
        <v>32912.400000000001</v>
      </c>
      <c r="L202">
        <f t="shared" si="57"/>
        <v>3542.08</v>
      </c>
      <c r="M202">
        <f t="shared" si="58"/>
        <v>362036.37</v>
      </c>
    </row>
    <row r="203" spans="1:13">
      <c r="A203" s="30" t="s">
        <v>215</v>
      </c>
      <c r="B203" s="31">
        <v>1318</v>
      </c>
      <c r="C203" s="20">
        <v>0</v>
      </c>
      <c r="D203" s="50">
        <v>1318</v>
      </c>
      <c r="E203" s="8">
        <v>1.57</v>
      </c>
      <c r="F203" s="8">
        <v>160.47</v>
      </c>
      <c r="G203">
        <f t="shared" si="59"/>
        <v>2069.2600000000002</v>
      </c>
      <c r="H203" s="21">
        <v>10</v>
      </c>
      <c r="I203">
        <f t="shared" si="55"/>
        <v>206.93</v>
      </c>
      <c r="J203">
        <f t="shared" si="60"/>
        <v>211499.46</v>
      </c>
      <c r="K203">
        <f t="shared" si="56"/>
        <v>21149.95</v>
      </c>
      <c r="L203">
        <f t="shared" si="57"/>
        <v>2276.19</v>
      </c>
      <c r="M203">
        <f t="shared" si="58"/>
        <v>232649.41</v>
      </c>
    </row>
    <row r="204" spans="1:13" s="5" customFormat="1">
      <c r="A204" s="15" t="s">
        <v>216</v>
      </c>
      <c r="B204" s="16">
        <v>11651</v>
      </c>
      <c r="C204" s="17">
        <v>0</v>
      </c>
      <c r="D204" s="49">
        <v>11651</v>
      </c>
      <c r="E204" s="8"/>
      <c r="F204" s="8"/>
      <c r="G204" s="5">
        <f t="shared" si="59"/>
        <v>0</v>
      </c>
      <c r="H204" s="14"/>
      <c r="I204" s="5">
        <f>SUM(I205:I216)</f>
        <v>1829.2299999999996</v>
      </c>
      <c r="J204" s="5">
        <f t="shared" si="60"/>
        <v>0</v>
      </c>
      <c r="K204" s="5">
        <f>SUM(K205:K216)</f>
        <v>186963.62</v>
      </c>
      <c r="L204" s="5">
        <f>SUM(L205:L216)</f>
        <v>20121.3</v>
      </c>
      <c r="M204" s="5">
        <f>SUM(M205:M216)</f>
        <v>2056599.59</v>
      </c>
    </row>
    <row r="205" spans="1:13">
      <c r="A205" s="30" t="s">
        <v>217</v>
      </c>
      <c r="B205" s="19">
        <v>831</v>
      </c>
      <c r="C205" s="20">
        <v>0</v>
      </c>
      <c r="D205" s="50">
        <v>831</v>
      </c>
      <c r="E205" s="8">
        <v>1.57</v>
      </c>
      <c r="F205" s="8">
        <v>160.47</v>
      </c>
      <c r="G205">
        <f t="shared" si="59"/>
        <v>1304.67</v>
      </c>
      <c r="H205" s="21">
        <v>10</v>
      </c>
      <c r="I205">
        <f t="shared" ref="I205:I216" si="61">ROUND(G205/100*H205,2)</f>
        <v>130.47</v>
      </c>
      <c r="J205">
        <f t="shared" si="60"/>
        <v>133350.57</v>
      </c>
      <c r="K205">
        <f t="shared" ref="K205:K216" si="62">ROUND(J205/100*H205,2)</f>
        <v>13335.06</v>
      </c>
      <c r="L205">
        <f t="shared" ref="L205:L216" si="63">G205+I205</f>
        <v>1435.14</v>
      </c>
      <c r="M205">
        <f t="shared" ref="M205:M216" si="64">J205+K205</f>
        <v>146685.63</v>
      </c>
    </row>
    <row r="206" spans="1:13">
      <c r="A206" s="30" t="s">
        <v>218</v>
      </c>
      <c r="B206" s="19">
        <v>795</v>
      </c>
      <c r="C206" s="20">
        <v>0</v>
      </c>
      <c r="D206" s="50">
        <v>795</v>
      </c>
      <c r="E206" s="8">
        <v>1.57</v>
      </c>
      <c r="F206" s="8">
        <v>160.47</v>
      </c>
      <c r="G206">
        <f t="shared" si="59"/>
        <v>1248.1500000000001</v>
      </c>
      <c r="H206" s="21">
        <v>10</v>
      </c>
      <c r="I206">
        <f t="shared" si="61"/>
        <v>124.82</v>
      </c>
      <c r="J206">
        <f t="shared" si="60"/>
        <v>127573.65</v>
      </c>
      <c r="K206">
        <f t="shared" si="62"/>
        <v>12757.37</v>
      </c>
      <c r="L206">
        <f t="shared" si="63"/>
        <v>1372.97</v>
      </c>
      <c r="M206">
        <f t="shared" si="64"/>
        <v>140331.01999999999</v>
      </c>
    </row>
    <row r="207" spans="1:13">
      <c r="A207" s="30" t="s">
        <v>219</v>
      </c>
      <c r="B207" s="19">
        <v>807</v>
      </c>
      <c r="C207" s="20">
        <v>0</v>
      </c>
      <c r="D207" s="50">
        <v>807</v>
      </c>
      <c r="E207" s="8">
        <v>1.57</v>
      </c>
      <c r="F207" s="8">
        <v>160.47</v>
      </c>
      <c r="G207">
        <f t="shared" si="59"/>
        <v>1266.99</v>
      </c>
      <c r="H207" s="21">
        <v>10</v>
      </c>
      <c r="I207">
        <f t="shared" si="61"/>
        <v>126.7</v>
      </c>
      <c r="J207">
        <f t="shared" si="60"/>
        <v>129499.29</v>
      </c>
      <c r="K207">
        <f t="shared" si="62"/>
        <v>12949.93</v>
      </c>
      <c r="L207">
        <f t="shared" si="63"/>
        <v>1393.69</v>
      </c>
      <c r="M207">
        <f t="shared" si="64"/>
        <v>142449.22</v>
      </c>
    </row>
    <row r="208" spans="1:13">
      <c r="A208" s="30" t="s">
        <v>220</v>
      </c>
      <c r="B208" s="19">
        <v>364</v>
      </c>
      <c r="C208" s="20">
        <v>0</v>
      </c>
      <c r="D208" s="50">
        <v>364</v>
      </c>
      <c r="E208" s="8">
        <v>1.57</v>
      </c>
      <c r="F208" s="8">
        <v>160.47</v>
      </c>
      <c r="G208">
        <f t="shared" si="59"/>
        <v>571.48</v>
      </c>
      <c r="H208" s="21">
        <v>10</v>
      </c>
      <c r="I208">
        <f t="shared" si="61"/>
        <v>57.15</v>
      </c>
      <c r="J208">
        <f t="shared" si="60"/>
        <v>58411.08</v>
      </c>
      <c r="K208">
        <f t="shared" si="62"/>
        <v>5841.11</v>
      </c>
      <c r="L208">
        <f t="shared" si="63"/>
        <v>628.63</v>
      </c>
      <c r="M208">
        <f t="shared" si="64"/>
        <v>64252.19</v>
      </c>
    </row>
    <row r="209" spans="1:13">
      <c r="A209" s="30" t="s">
        <v>221</v>
      </c>
      <c r="B209" s="19">
        <v>1098</v>
      </c>
      <c r="C209" s="20">
        <v>0</v>
      </c>
      <c r="D209" s="50">
        <v>1098</v>
      </c>
      <c r="E209" s="8">
        <v>1.57</v>
      </c>
      <c r="F209" s="8">
        <v>160.47</v>
      </c>
      <c r="G209">
        <f t="shared" si="59"/>
        <v>1723.8600000000001</v>
      </c>
      <c r="H209" s="21">
        <v>10</v>
      </c>
      <c r="I209">
        <f t="shared" si="61"/>
        <v>172.39</v>
      </c>
      <c r="J209">
        <f t="shared" si="60"/>
        <v>176196.06</v>
      </c>
      <c r="K209">
        <f t="shared" si="62"/>
        <v>17619.61</v>
      </c>
      <c r="L209">
        <f t="shared" si="63"/>
        <v>1896.25</v>
      </c>
      <c r="M209">
        <f t="shared" si="64"/>
        <v>193815.66999999998</v>
      </c>
    </row>
    <row r="210" spans="1:13">
      <c r="A210" s="30" t="s">
        <v>222</v>
      </c>
      <c r="B210" s="19">
        <v>318</v>
      </c>
      <c r="C210" s="20">
        <v>0</v>
      </c>
      <c r="D210" s="50">
        <v>318</v>
      </c>
      <c r="E210" s="8">
        <v>1.57</v>
      </c>
      <c r="F210" s="8">
        <v>160.47</v>
      </c>
      <c r="G210">
        <f t="shared" si="59"/>
        <v>499.26000000000005</v>
      </c>
      <c r="H210" s="21">
        <v>10</v>
      </c>
      <c r="I210">
        <f t="shared" si="61"/>
        <v>49.93</v>
      </c>
      <c r="J210">
        <f t="shared" si="60"/>
        <v>51029.46</v>
      </c>
      <c r="K210">
        <f t="shared" si="62"/>
        <v>5102.95</v>
      </c>
      <c r="L210">
        <f t="shared" si="63"/>
        <v>549.19000000000005</v>
      </c>
      <c r="M210">
        <f t="shared" si="64"/>
        <v>56132.409999999996</v>
      </c>
    </row>
    <row r="211" spans="1:13">
      <c r="A211" s="30" t="s">
        <v>44</v>
      </c>
      <c r="B211" s="19">
        <v>519</v>
      </c>
      <c r="C211" s="20">
        <v>0</v>
      </c>
      <c r="D211" s="50">
        <v>519</v>
      </c>
      <c r="E211" s="8">
        <v>1.57</v>
      </c>
      <c r="F211" s="8">
        <v>160.47</v>
      </c>
      <c r="G211">
        <f t="shared" si="59"/>
        <v>814.83</v>
      </c>
      <c r="H211" s="21">
        <v>10</v>
      </c>
      <c r="I211">
        <f t="shared" si="61"/>
        <v>81.48</v>
      </c>
      <c r="J211">
        <f t="shared" si="60"/>
        <v>83283.929999999993</v>
      </c>
      <c r="K211">
        <f t="shared" si="62"/>
        <v>8328.39</v>
      </c>
      <c r="L211">
        <f t="shared" si="63"/>
        <v>896.31000000000006</v>
      </c>
      <c r="M211">
        <f t="shared" si="64"/>
        <v>91612.319999999992</v>
      </c>
    </row>
    <row r="212" spans="1:13">
      <c r="A212" s="30" t="s">
        <v>223</v>
      </c>
      <c r="B212" s="19">
        <v>5169</v>
      </c>
      <c r="C212" s="20">
        <v>0</v>
      </c>
      <c r="D212" s="50">
        <v>5169</v>
      </c>
      <c r="E212" s="8">
        <v>1.57</v>
      </c>
      <c r="F212" s="8">
        <v>160.47</v>
      </c>
      <c r="G212">
        <f t="shared" si="59"/>
        <v>8115.33</v>
      </c>
      <c r="H212" s="21">
        <v>10</v>
      </c>
      <c r="I212">
        <f t="shared" si="61"/>
        <v>811.53</v>
      </c>
      <c r="J212">
        <f t="shared" si="60"/>
        <v>829469.43</v>
      </c>
      <c r="K212">
        <f t="shared" si="62"/>
        <v>82946.94</v>
      </c>
      <c r="L212">
        <f t="shared" si="63"/>
        <v>8926.86</v>
      </c>
      <c r="M212">
        <f t="shared" si="64"/>
        <v>912416.37000000011</v>
      </c>
    </row>
    <row r="213" spans="1:13">
      <c r="A213" s="33" t="s">
        <v>224</v>
      </c>
      <c r="B213" s="34">
        <v>516</v>
      </c>
      <c r="C213" s="35">
        <v>0</v>
      </c>
      <c r="D213" s="50">
        <v>516</v>
      </c>
      <c r="E213" s="8">
        <v>1.57</v>
      </c>
      <c r="F213" s="8">
        <v>160.47</v>
      </c>
      <c r="G213">
        <f t="shared" si="59"/>
        <v>810.12</v>
      </c>
      <c r="H213" s="21">
        <v>10</v>
      </c>
      <c r="I213">
        <f t="shared" si="61"/>
        <v>81.010000000000005</v>
      </c>
      <c r="J213">
        <f t="shared" si="60"/>
        <v>82802.52</v>
      </c>
      <c r="K213">
        <f t="shared" si="62"/>
        <v>8280.25</v>
      </c>
      <c r="L213">
        <f t="shared" si="63"/>
        <v>891.13</v>
      </c>
      <c r="M213">
        <f t="shared" si="64"/>
        <v>91082.77</v>
      </c>
    </row>
    <row r="214" spans="1:13">
      <c r="A214" s="18" t="s">
        <v>225</v>
      </c>
      <c r="B214" s="25">
        <v>405</v>
      </c>
      <c r="C214" s="26">
        <v>0</v>
      </c>
      <c r="D214" s="50">
        <v>405</v>
      </c>
      <c r="E214" s="8">
        <v>1.57</v>
      </c>
      <c r="F214" s="8">
        <v>160.47</v>
      </c>
      <c r="G214">
        <f t="shared" si="59"/>
        <v>635.85</v>
      </c>
      <c r="H214" s="21">
        <v>10</v>
      </c>
      <c r="I214">
        <f t="shared" si="61"/>
        <v>63.59</v>
      </c>
      <c r="J214">
        <f t="shared" si="60"/>
        <v>64990.35</v>
      </c>
      <c r="K214">
        <f t="shared" si="62"/>
        <v>6499.04</v>
      </c>
      <c r="L214">
        <f t="shared" si="63"/>
        <v>699.44</v>
      </c>
      <c r="M214">
        <f t="shared" si="64"/>
        <v>71489.39</v>
      </c>
    </row>
    <row r="215" spans="1:13">
      <c r="A215" s="30" t="s">
        <v>226</v>
      </c>
      <c r="B215" s="19">
        <v>491</v>
      </c>
      <c r="C215" s="20">
        <v>0</v>
      </c>
      <c r="D215" s="50">
        <v>491</v>
      </c>
      <c r="E215" s="8">
        <v>1.57</v>
      </c>
      <c r="F215" s="8">
        <v>160.47</v>
      </c>
      <c r="G215">
        <f t="shared" si="59"/>
        <v>770.87</v>
      </c>
      <c r="H215" s="21">
        <v>10</v>
      </c>
      <c r="I215">
        <f t="shared" si="61"/>
        <v>77.09</v>
      </c>
      <c r="J215">
        <f t="shared" si="60"/>
        <v>78790.77</v>
      </c>
      <c r="K215">
        <f t="shared" si="62"/>
        <v>7879.08</v>
      </c>
      <c r="L215">
        <f t="shared" si="63"/>
        <v>847.96</v>
      </c>
      <c r="M215">
        <f t="shared" si="64"/>
        <v>86669.85</v>
      </c>
    </row>
    <row r="216" spans="1:13">
      <c r="A216" s="30" t="s">
        <v>227</v>
      </c>
      <c r="B216" s="31">
        <v>338</v>
      </c>
      <c r="C216" s="20">
        <v>0</v>
      </c>
      <c r="D216" s="50">
        <v>338</v>
      </c>
      <c r="E216" s="8">
        <v>1.57</v>
      </c>
      <c r="F216" s="8">
        <v>160.47</v>
      </c>
      <c r="G216">
        <f t="shared" si="59"/>
        <v>530.66</v>
      </c>
      <c r="H216" s="21">
        <v>10</v>
      </c>
      <c r="I216">
        <f t="shared" si="61"/>
        <v>53.07</v>
      </c>
      <c r="J216">
        <f t="shared" si="60"/>
        <v>54238.86</v>
      </c>
      <c r="K216">
        <f t="shared" si="62"/>
        <v>5423.89</v>
      </c>
      <c r="L216">
        <f t="shared" si="63"/>
        <v>583.73</v>
      </c>
      <c r="M216">
        <f t="shared" si="64"/>
        <v>59662.75</v>
      </c>
    </row>
    <row r="217" spans="1:13">
      <c r="A217" s="15" t="s">
        <v>228</v>
      </c>
      <c r="B217" s="16">
        <v>21863</v>
      </c>
      <c r="C217" s="17">
        <v>0</v>
      </c>
      <c r="D217" s="49">
        <v>21863</v>
      </c>
      <c r="E217" s="8"/>
      <c r="F217" s="8"/>
      <c r="G217">
        <f t="shared" si="59"/>
        <v>0</v>
      </c>
      <c r="I217" s="5">
        <f>SUM(I218:I233)</f>
        <v>3432.5000000000009</v>
      </c>
      <c r="J217" s="5">
        <f>SUM(J218:J233)</f>
        <v>3508355.6100000003</v>
      </c>
      <c r="K217" s="5">
        <f>SUM(K218:K233)</f>
        <v>350835.57</v>
      </c>
      <c r="L217" s="5">
        <f>SUM(L218:L233)</f>
        <v>37757.410000000003</v>
      </c>
      <c r="M217" s="5">
        <f>SUM(M218:M233)</f>
        <v>3859191.1799999997</v>
      </c>
    </row>
    <row r="218" spans="1:13">
      <c r="A218" s="36" t="s">
        <v>229</v>
      </c>
      <c r="B218" s="19">
        <v>5420</v>
      </c>
      <c r="C218" s="20">
        <v>0</v>
      </c>
      <c r="D218" s="50">
        <v>5420</v>
      </c>
      <c r="E218" s="8">
        <v>1.57</v>
      </c>
      <c r="F218" s="8">
        <v>160.47</v>
      </c>
      <c r="G218">
        <f t="shared" si="59"/>
        <v>8509.4</v>
      </c>
      <c r="H218" s="21">
        <v>10</v>
      </c>
      <c r="I218">
        <f t="shared" ref="I218:I233" si="65">ROUND(G218/100*H218,2)</f>
        <v>850.94</v>
      </c>
      <c r="J218">
        <f t="shared" si="60"/>
        <v>869747.4</v>
      </c>
      <c r="K218">
        <f t="shared" ref="K218:K233" si="66">ROUND(J218/100*H218,2)</f>
        <v>86974.74</v>
      </c>
      <c r="L218">
        <f t="shared" ref="L218:L233" si="67">G218+I218</f>
        <v>9360.34</v>
      </c>
      <c r="M218">
        <f t="shared" ref="M218:M233" si="68">J218+K218</f>
        <v>956722.14</v>
      </c>
    </row>
    <row r="219" spans="1:13">
      <c r="A219" s="30" t="s">
        <v>230</v>
      </c>
      <c r="B219" s="19">
        <v>1726</v>
      </c>
      <c r="C219" s="20">
        <v>0</v>
      </c>
      <c r="D219" s="50">
        <v>1726</v>
      </c>
      <c r="E219" s="8">
        <v>1.57</v>
      </c>
      <c r="F219" s="8">
        <v>160.47</v>
      </c>
      <c r="G219">
        <f t="shared" si="59"/>
        <v>2709.82</v>
      </c>
      <c r="H219" s="21">
        <v>10</v>
      </c>
      <c r="I219">
        <f t="shared" si="65"/>
        <v>270.98</v>
      </c>
      <c r="J219">
        <f t="shared" si="60"/>
        <v>276971.21999999997</v>
      </c>
      <c r="K219">
        <f t="shared" si="66"/>
        <v>27697.119999999999</v>
      </c>
      <c r="L219">
        <f t="shared" si="67"/>
        <v>2980.8</v>
      </c>
      <c r="M219">
        <f t="shared" si="68"/>
        <v>304668.33999999997</v>
      </c>
    </row>
    <row r="220" spans="1:13">
      <c r="A220" s="30" t="s">
        <v>231</v>
      </c>
      <c r="B220" s="19">
        <v>719</v>
      </c>
      <c r="C220" s="20">
        <v>0</v>
      </c>
      <c r="D220" s="50">
        <v>719</v>
      </c>
      <c r="E220" s="8">
        <v>1.57</v>
      </c>
      <c r="F220" s="8">
        <v>160.47</v>
      </c>
      <c r="G220">
        <f t="shared" si="59"/>
        <v>1128.8300000000002</v>
      </c>
      <c r="H220" s="21">
        <v>10</v>
      </c>
      <c r="I220">
        <f t="shared" si="65"/>
        <v>112.88</v>
      </c>
      <c r="J220">
        <f t="shared" si="60"/>
        <v>115377.93</v>
      </c>
      <c r="K220">
        <f t="shared" si="66"/>
        <v>11537.79</v>
      </c>
      <c r="L220">
        <f t="shared" si="67"/>
        <v>1241.71</v>
      </c>
      <c r="M220">
        <f t="shared" si="68"/>
        <v>126915.72</v>
      </c>
    </row>
    <row r="221" spans="1:13">
      <c r="A221" s="30" t="s">
        <v>232</v>
      </c>
      <c r="B221" s="19">
        <v>823</v>
      </c>
      <c r="C221" s="20">
        <v>0</v>
      </c>
      <c r="D221" s="50">
        <v>823</v>
      </c>
      <c r="E221" s="8">
        <v>1.57</v>
      </c>
      <c r="F221" s="8">
        <v>160.47</v>
      </c>
      <c r="G221">
        <f t="shared" si="59"/>
        <v>1292.1100000000001</v>
      </c>
      <c r="H221" s="21">
        <v>10</v>
      </c>
      <c r="I221">
        <f t="shared" si="65"/>
        <v>129.21</v>
      </c>
      <c r="J221">
        <f t="shared" si="60"/>
        <v>132066.81</v>
      </c>
      <c r="K221">
        <f t="shared" si="66"/>
        <v>13206.68</v>
      </c>
      <c r="L221">
        <f t="shared" si="67"/>
        <v>1421.3200000000002</v>
      </c>
      <c r="M221">
        <f t="shared" si="68"/>
        <v>145273.49</v>
      </c>
    </row>
    <row r="222" spans="1:13">
      <c r="A222" s="30" t="s">
        <v>233</v>
      </c>
      <c r="B222" s="19">
        <v>1185</v>
      </c>
      <c r="C222" s="20">
        <v>0</v>
      </c>
      <c r="D222" s="50">
        <v>1185</v>
      </c>
      <c r="E222" s="8">
        <v>1.57</v>
      </c>
      <c r="F222" s="8">
        <v>160.47</v>
      </c>
      <c r="G222">
        <f t="shared" si="59"/>
        <v>1860.45</v>
      </c>
      <c r="H222" s="21">
        <v>10</v>
      </c>
      <c r="I222">
        <f t="shared" si="65"/>
        <v>186.05</v>
      </c>
      <c r="J222">
        <f t="shared" si="60"/>
        <v>190156.95</v>
      </c>
      <c r="K222">
        <f t="shared" si="66"/>
        <v>19015.7</v>
      </c>
      <c r="L222">
        <f t="shared" si="67"/>
        <v>2046.5</v>
      </c>
      <c r="M222">
        <f t="shared" si="68"/>
        <v>209172.65000000002</v>
      </c>
    </row>
    <row r="223" spans="1:13">
      <c r="A223" s="30" t="s">
        <v>234</v>
      </c>
      <c r="B223" s="19">
        <v>1150</v>
      </c>
      <c r="C223" s="20">
        <v>0</v>
      </c>
      <c r="D223" s="50">
        <v>1150</v>
      </c>
      <c r="E223" s="8">
        <v>1.57</v>
      </c>
      <c r="F223" s="8">
        <v>160.47</v>
      </c>
      <c r="G223">
        <f t="shared" si="59"/>
        <v>1805.5</v>
      </c>
      <c r="H223" s="21">
        <v>10</v>
      </c>
      <c r="I223">
        <f t="shared" si="65"/>
        <v>180.55</v>
      </c>
      <c r="J223">
        <f t="shared" si="60"/>
        <v>184540.5</v>
      </c>
      <c r="K223">
        <f t="shared" si="66"/>
        <v>18454.05</v>
      </c>
      <c r="L223">
        <f t="shared" si="67"/>
        <v>1986.05</v>
      </c>
      <c r="M223">
        <f t="shared" si="68"/>
        <v>202994.55</v>
      </c>
    </row>
    <row r="224" spans="1:13">
      <c r="A224" s="30" t="s">
        <v>235</v>
      </c>
      <c r="B224" s="19">
        <v>1540</v>
      </c>
      <c r="C224" s="20">
        <v>0</v>
      </c>
      <c r="D224" s="50">
        <v>1540</v>
      </c>
      <c r="E224" s="8">
        <v>1.57</v>
      </c>
      <c r="F224" s="8">
        <v>160.47</v>
      </c>
      <c r="G224">
        <f t="shared" si="59"/>
        <v>2417.8000000000002</v>
      </c>
      <c r="H224" s="21">
        <v>10</v>
      </c>
      <c r="I224">
        <f t="shared" si="65"/>
        <v>241.78</v>
      </c>
      <c r="J224">
        <f t="shared" si="60"/>
        <v>247123.8</v>
      </c>
      <c r="K224">
        <f t="shared" si="66"/>
        <v>24712.38</v>
      </c>
      <c r="L224">
        <f t="shared" si="67"/>
        <v>2659.5800000000004</v>
      </c>
      <c r="M224">
        <f t="shared" si="68"/>
        <v>271836.18</v>
      </c>
    </row>
    <row r="225" spans="1:13">
      <c r="A225" s="30" t="s">
        <v>236</v>
      </c>
      <c r="B225" s="19">
        <v>588</v>
      </c>
      <c r="C225" s="20">
        <v>0</v>
      </c>
      <c r="D225" s="50">
        <v>588</v>
      </c>
      <c r="E225" s="8">
        <v>1.57</v>
      </c>
      <c r="F225" s="8">
        <v>160.47</v>
      </c>
      <c r="G225">
        <f t="shared" si="59"/>
        <v>923.16000000000008</v>
      </c>
      <c r="H225" s="21">
        <v>10</v>
      </c>
      <c r="I225">
        <f t="shared" si="65"/>
        <v>92.32</v>
      </c>
      <c r="J225">
        <f t="shared" si="60"/>
        <v>94356.36</v>
      </c>
      <c r="K225">
        <f t="shared" si="66"/>
        <v>9435.64</v>
      </c>
      <c r="L225">
        <f t="shared" si="67"/>
        <v>1015.48</v>
      </c>
      <c r="M225">
        <f t="shared" si="68"/>
        <v>103792</v>
      </c>
    </row>
    <row r="226" spans="1:13">
      <c r="A226" s="30" t="s">
        <v>237</v>
      </c>
      <c r="B226" s="19">
        <v>1205</v>
      </c>
      <c r="C226" s="20">
        <v>0</v>
      </c>
      <c r="D226" s="50">
        <v>1205</v>
      </c>
      <c r="E226" s="8">
        <v>1.57</v>
      </c>
      <c r="F226" s="8">
        <v>160.47</v>
      </c>
      <c r="G226">
        <f t="shared" si="59"/>
        <v>1891.8500000000001</v>
      </c>
      <c r="H226" s="21">
        <v>10</v>
      </c>
      <c r="I226">
        <f t="shared" si="65"/>
        <v>189.19</v>
      </c>
      <c r="J226">
        <f t="shared" si="60"/>
        <v>193366.35</v>
      </c>
      <c r="K226">
        <f t="shared" si="66"/>
        <v>19336.64</v>
      </c>
      <c r="L226">
        <f t="shared" si="67"/>
        <v>2081.04</v>
      </c>
      <c r="M226">
        <f t="shared" si="68"/>
        <v>212702.99</v>
      </c>
    </row>
    <row r="227" spans="1:13">
      <c r="A227" s="30" t="s">
        <v>238</v>
      </c>
      <c r="B227" s="19">
        <v>1169</v>
      </c>
      <c r="C227" s="20">
        <v>0</v>
      </c>
      <c r="D227" s="50">
        <v>1169</v>
      </c>
      <c r="E227" s="8">
        <v>1.57</v>
      </c>
      <c r="F227" s="8">
        <v>160.47</v>
      </c>
      <c r="G227">
        <f t="shared" si="59"/>
        <v>1835.3300000000002</v>
      </c>
      <c r="H227" s="21">
        <v>10</v>
      </c>
      <c r="I227">
        <f t="shared" si="65"/>
        <v>183.53</v>
      </c>
      <c r="J227">
        <f t="shared" si="60"/>
        <v>187589.43</v>
      </c>
      <c r="K227">
        <f t="shared" si="66"/>
        <v>18758.939999999999</v>
      </c>
      <c r="L227">
        <f t="shared" si="67"/>
        <v>2018.8600000000001</v>
      </c>
      <c r="M227">
        <f t="shared" si="68"/>
        <v>206348.37</v>
      </c>
    </row>
    <row r="228" spans="1:13">
      <c r="A228" s="30" t="s">
        <v>239</v>
      </c>
      <c r="B228" s="19">
        <v>870</v>
      </c>
      <c r="C228" s="20">
        <v>0</v>
      </c>
      <c r="D228" s="50">
        <v>870</v>
      </c>
      <c r="E228" s="8">
        <v>1.57</v>
      </c>
      <c r="F228" s="8">
        <v>160.47</v>
      </c>
      <c r="G228">
        <f t="shared" si="59"/>
        <v>1365.9</v>
      </c>
      <c r="H228" s="21">
        <v>10</v>
      </c>
      <c r="I228">
        <f t="shared" si="65"/>
        <v>136.59</v>
      </c>
      <c r="J228">
        <f t="shared" si="60"/>
        <v>139608.9</v>
      </c>
      <c r="K228">
        <f t="shared" si="66"/>
        <v>13960.89</v>
      </c>
      <c r="L228">
        <f t="shared" si="67"/>
        <v>1502.49</v>
      </c>
      <c r="M228">
        <f t="shared" si="68"/>
        <v>153569.78999999998</v>
      </c>
    </row>
    <row r="229" spans="1:13">
      <c r="A229" s="30" t="s">
        <v>240</v>
      </c>
      <c r="B229" s="19">
        <v>1443</v>
      </c>
      <c r="C229" s="20">
        <v>0</v>
      </c>
      <c r="D229" s="50">
        <v>1443</v>
      </c>
      <c r="E229" s="8">
        <v>1.57</v>
      </c>
      <c r="F229" s="8">
        <v>160.47</v>
      </c>
      <c r="G229">
        <f t="shared" si="59"/>
        <v>2265.5100000000002</v>
      </c>
      <c r="H229" s="21">
        <v>10</v>
      </c>
      <c r="I229">
        <f t="shared" si="65"/>
        <v>226.55</v>
      </c>
      <c r="J229">
        <f t="shared" si="60"/>
        <v>231558.21</v>
      </c>
      <c r="K229">
        <f t="shared" si="66"/>
        <v>23155.82</v>
      </c>
      <c r="L229">
        <f t="shared" si="67"/>
        <v>2492.0600000000004</v>
      </c>
      <c r="M229">
        <f t="shared" si="68"/>
        <v>254714.03</v>
      </c>
    </row>
    <row r="230" spans="1:13">
      <c r="A230" s="30" t="s">
        <v>241</v>
      </c>
      <c r="B230" s="19">
        <v>766</v>
      </c>
      <c r="C230" s="20">
        <v>0</v>
      </c>
      <c r="D230" s="50">
        <v>766</v>
      </c>
      <c r="E230" s="8">
        <v>1.57</v>
      </c>
      <c r="F230" s="8">
        <v>160.47</v>
      </c>
      <c r="G230">
        <f t="shared" si="59"/>
        <v>1202.6200000000001</v>
      </c>
      <c r="H230" s="21">
        <v>10</v>
      </c>
      <c r="I230">
        <f t="shared" si="65"/>
        <v>120.26</v>
      </c>
      <c r="J230">
        <f t="shared" si="60"/>
        <v>122920.02</v>
      </c>
      <c r="K230">
        <f t="shared" si="66"/>
        <v>12292</v>
      </c>
      <c r="L230">
        <f t="shared" si="67"/>
        <v>1322.88</v>
      </c>
      <c r="M230">
        <f t="shared" si="68"/>
        <v>135212.02000000002</v>
      </c>
    </row>
    <row r="231" spans="1:13">
      <c r="A231" s="30" t="s">
        <v>242</v>
      </c>
      <c r="B231" s="19">
        <v>688</v>
      </c>
      <c r="C231" s="20">
        <v>0</v>
      </c>
      <c r="D231" s="50">
        <v>688</v>
      </c>
      <c r="E231" s="8">
        <v>1.57</v>
      </c>
      <c r="F231" s="8">
        <v>160.47</v>
      </c>
      <c r="G231">
        <f t="shared" si="59"/>
        <v>1080.1600000000001</v>
      </c>
      <c r="H231" s="21">
        <v>10</v>
      </c>
      <c r="I231">
        <f t="shared" si="65"/>
        <v>108.02</v>
      </c>
      <c r="J231">
        <f t="shared" si="60"/>
        <v>110403.36</v>
      </c>
      <c r="K231">
        <f t="shared" si="66"/>
        <v>11040.34</v>
      </c>
      <c r="L231">
        <f t="shared" si="67"/>
        <v>1188.18</v>
      </c>
      <c r="M231">
        <f t="shared" si="68"/>
        <v>121443.7</v>
      </c>
    </row>
    <row r="232" spans="1:13">
      <c r="A232" s="30" t="s">
        <v>243</v>
      </c>
      <c r="B232" s="19">
        <v>1170</v>
      </c>
      <c r="C232" s="20">
        <v>0</v>
      </c>
      <c r="D232" s="50">
        <v>1170</v>
      </c>
      <c r="E232" s="8">
        <v>1.57</v>
      </c>
      <c r="F232" s="8">
        <v>160.47</v>
      </c>
      <c r="G232">
        <f t="shared" si="59"/>
        <v>1836.9</v>
      </c>
      <c r="H232" s="21">
        <v>10</v>
      </c>
      <c r="I232">
        <f t="shared" si="65"/>
        <v>183.69</v>
      </c>
      <c r="J232">
        <f t="shared" si="60"/>
        <v>187749.9</v>
      </c>
      <c r="K232">
        <f t="shared" si="66"/>
        <v>18774.990000000002</v>
      </c>
      <c r="L232">
        <f t="shared" si="67"/>
        <v>2020.5900000000001</v>
      </c>
      <c r="M232">
        <f t="shared" si="68"/>
        <v>206524.88999999998</v>
      </c>
    </row>
    <row r="233" spans="1:13">
      <c r="A233" s="30" t="s">
        <v>244</v>
      </c>
      <c r="B233" s="31">
        <v>1401</v>
      </c>
      <c r="C233" s="20">
        <v>14969</v>
      </c>
      <c r="D233" s="50">
        <v>1401</v>
      </c>
      <c r="E233" s="8">
        <v>1.57</v>
      </c>
      <c r="F233" s="8">
        <v>160.47</v>
      </c>
      <c r="G233">
        <f t="shared" si="59"/>
        <v>2199.5700000000002</v>
      </c>
      <c r="H233" s="21">
        <v>10</v>
      </c>
      <c r="I233">
        <f t="shared" si="65"/>
        <v>219.96</v>
      </c>
      <c r="J233">
        <f t="shared" si="60"/>
        <v>224818.47</v>
      </c>
      <c r="K233">
        <f t="shared" si="66"/>
        <v>22481.85</v>
      </c>
      <c r="L233">
        <f t="shared" si="67"/>
        <v>2419.5300000000002</v>
      </c>
      <c r="M233">
        <f t="shared" si="68"/>
        <v>247300.32</v>
      </c>
    </row>
    <row r="234" spans="1:13" s="5" customFormat="1">
      <c r="A234" s="15" t="s">
        <v>245</v>
      </c>
      <c r="B234" s="16">
        <v>34927</v>
      </c>
      <c r="C234" s="17">
        <v>14969</v>
      </c>
      <c r="D234" s="60">
        <v>19958</v>
      </c>
      <c r="E234" s="8"/>
      <c r="F234" s="8"/>
      <c r="G234" s="5">
        <f t="shared" si="59"/>
        <v>0</v>
      </c>
      <c r="H234" s="14"/>
      <c r="I234" s="5">
        <f>SUM(I235:I252)</f>
        <v>11081.970000000001</v>
      </c>
      <c r="J234" s="5">
        <f>SUM(J235:J252)</f>
        <v>8794030.8300000019</v>
      </c>
      <c r="K234" s="5">
        <f>SUM(K235:K252)</f>
        <v>1158971.6300000001</v>
      </c>
      <c r="L234" s="5">
        <f>SUM(L235:L252)</f>
        <v>95406.290000000008</v>
      </c>
      <c r="M234" s="5">
        <f>SUM(M235:M252)</f>
        <v>9953002.459999999</v>
      </c>
    </row>
    <row r="235" spans="1:13">
      <c r="A235" s="36" t="s">
        <v>246</v>
      </c>
      <c r="B235" s="19">
        <v>14969</v>
      </c>
      <c r="C235" s="20">
        <v>14969</v>
      </c>
      <c r="D235" s="61">
        <v>0</v>
      </c>
      <c r="E235" s="8">
        <v>1.57</v>
      </c>
      <c r="F235" s="8">
        <v>160.47</v>
      </c>
      <c r="G235">
        <f t="shared" si="59"/>
        <v>23501.33</v>
      </c>
      <c r="H235" s="21">
        <v>15</v>
      </c>
      <c r="I235">
        <f t="shared" ref="I235:I252" si="69">ROUND(G235/100*H235,2)</f>
        <v>3525.2</v>
      </c>
      <c r="J235">
        <f t="shared" si="60"/>
        <v>2402075.4300000002</v>
      </c>
      <c r="K235">
        <f t="shared" ref="K235:K252" si="70">ROUND(J235/100*H235,2)</f>
        <v>360311.31</v>
      </c>
      <c r="L235">
        <f t="shared" ref="L235:L252" si="71">G235+I235</f>
        <v>27026.530000000002</v>
      </c>
      <c r="M235">
        <f t="shared" ref="M235:M252" si="72">J235+K235</f>
        <v>2762386.74</v>
      </c>
    </row>
    <row r="236" spans="1:13">
      <c r="A236" s="37" t="s">
        <v>247</v>
      </c>
      <c r="B236" s="19">
        <v>14969</v>
      </c>
      <c r="C236" s="20">
        <v>0</v>
      </c>
      <c r="D236" s="61">
        <v>0</v>
      </c>
      <c r="E236" s="8">
        <v>1.97</v>
      </c>
      <c r="F236" s="8">
        <v>213.06</v>
      </c>
      <c r="G236">
        <f t="shared" si="59"/>
        <v>29488.93</v>
      </c>
      <c r="H236" s="21">
        <v>15</v>
      </c>
      <c r="I236">
        <f t="shared" si="69"/>
        <v>4423.34</v>
      </c>
      <c r="J236">
        <f t="shared" si="60"/>
        <v>3189295.14</v>
      </c>
      <c r="K236">
        <f t="shared" si="70"/>
        <v>478394.27</v>
      </c>
      <c r="L236">
        <f t="shared" si="71"/>
        <v>33912.270000000004</v>
      </c>
      <c r="M236">
        <f t="shared" si="72"/>
        <v>3667689.41</v>
      </c>
    </row>
    <row r="237" spans="1:13">
      <c r="A237" s="30" t="s">
        <v>248</v>
      </c>
      <c r="B237" s="19">
        <v>1327</v>
      </c>
      <c r="C237" s="20">
        <v>0</v>
      </c>
      <c r="D237" s="50">
        <v>1327</v>
      </c>
      <c r="E237" s="8">
        <v>1.57</v>
      </c>
      <c r="F237" s="8">
        <v>160.47</v>
      </c>
      <c r="G237">
        <f t="shared" si="59"/>
        <v>2083.39</v>
      </c>
      <c r="H237" s="21">
        <v>10</v>
      </c>
      <c r="I237">
        <f t="shared" si="69"/>
        <v>208.34</v>
      </c>
      <c r="J237">
        <f t="shared" si="60"/>
        <v>212943.69</v>
      </c>
      <c r="K237">
        <f t="shared" si="70"/>
        <v>21294.37</v>
      </c>
      <c r="L237">
        <f t="shared" si="71"/>
        <v>2291.73</v>
      </c>
      <c r="M237">
        <f t="shared" si="72"/>
        <v>234238.06</v>
      </c>
    </row>
    <row r="238" spans="1:13">
      <c r="A238" s="30" t="s">
        <v>249</v>
      </c>
      <c r="B238" s="19">
        <v>728</v>
      </c>
      <c r="C238" s="20">
        <v>0</v>
      </c>
      <c r="D238" s="50">
        <v>728</v>
      </c>
      <c r="E238" s="8">
        <v>1.57</v>
      </c>
      <c r="F238" s="8">
        <v>160.47</v>
      </c>
      <c r="G238">
        <f t="shared" si="59"/>
        <v>1142.96</v>
      </c>
      <c r="H238" s="21">
        <v>10</v>
      </c>
      <c r="I238">
        <f t="shared" si="69"/>
        <v>114.3</v>
      </c>
      <c r="J238">
        <f t="shared" si="60"/>
        <v>116822.16</v>
      </c>
      <c r="K238">
        <f t="shared" si="70"/>
        <v>11682.22</v>
      </c>
      <c r="L238">
        <f t="shared" si="71"/>
        <v>1257.26</v>
      </c>
      <c r="M238">
        <f t="shared" si="72"/>
        <v>128504.38</v>
      </c>
    </row>
    <row r="239" spans="1:13">
      <c r="A239" s="30" t="s">
        <v>250</v>
      </c>
      <c r="B239" s="19">
        <v>1153</v>
      </c>
      <c r="C239" s="20">
        <v>0</v>
      </c>
      <c r="D239" s="50">
        <v>1153</v>
      </c>
      <c r="E239" s="8">
        <v>1.57</v>
      </c>
      <c r="F239" s="8">
        <v>160.47</v>
      </c>
      <c r="G239">
        <f t="shared" si="59"/>
        <v>1810.21</v>
      </c>
      <c r="H239" s="21">
        <v>10</v>
      </c>
      <c r="I239">
        <f t="shared" si="69"/>
        <v>181.02</v>
      </c>
      <c r="J239">
        <f t="shared" si="60"/>
        <v>185021.91</v>
      </c>
      <c r="K239">
        <f t="shared" si="70"/>
        <v>18502.189999999999</v>
      </c>
      <c r="L239">
        <f t="shared" si="71"/>
        <v>1991.23</v>
      </c>
      <c r="M239">
        <f t="shared" si="72"/>
        <v>203524.1</v>
      </c>
    </row>
    <row r="240" spans="1:13">
      <c r="A240" s="30" t="s">
        <v>251</v>
      </c>
      <c r="B240" s="19">
        <v>928</v>
      </c>
      <c r="C240" s="20">
        <v>0</v>
      </c>
      <c r="D240" s="50">
        <v>928</v>
      </c>
      <c r="E240" s="8">
        <v>1.57</v>
      </c>
      <c r="F240" s="8">
        <v>160.47</v>
      </c>
      <c r="G240">
        <f t="shared" si="59"/>
        <v>1456.96</v>
      </c>
      <c r="H240" s="21">
        <v>10</v>
      </c>
      <c r="I240">
        <f t="shared" si="69"/>
        <v>145.69999999999999</v>
      </c>
      <c r="J240">
        <f t="shared" si="60"/>
        <v>148916.16</v>
      </c>
      <c r="K240">
        <f t="shared" si="70"/>
        <v>14891.62</v>
      </c>
      <c r="L240">
        <f t="shared" si="71"/>
        <v>1602.66</v>
      </c>
      <c r="M240">
        <f t="shared" si="72"/>
        <v>163807.78</v>
      </c>
    </row>
    <row r="241" spans="1:13">
      <c r="A241" s="30" t="s">
        <v>252</v>
      </c>
      <c r="B241" s="19">
        <v>2524</v>
      </c>
      <c r="C241" s="20">
        <v>0</v>
      </c>
      <c r="D241" s="50">
        <v>2524</v>
      </c>
      <c r="E241" s="8">
        <v>1.57</v>
      </c>
      <c r="F241" s="8">
        <v>160.47</v>
      </c>
      <c r="G241">
        <f t="shared" si="59"/>
        <v>3962.6800000000003</v>
      </c>
      <c r="H241" s="21">
        <v>10</v>
      </c>
      <c r="I241">
        <f t="shared" si="69"/>
        <v>396.27</v>
      </c>
      <c r="J241">
        <f t="shared" si="60"/>
        <v>405026.27999999997</v>
      </c>
      <c r="K241">
        <f t="shared" si="70"/>
        <v>40502.629999999997</v>
      </c>
      <c r="L241">
        <f t="shared" si="71"/>
        <v>4358.9500000000007</v>
      </c>
      <c r="M241">
        <f t="shared" si="72"/>
        <v>445528.91</v>
      </c>
    </row>
    <row r="242" spans="1:13">
      <c r="A242" s="30" t="s">
        <v>253</v>
      </c>
      <c r="B242" s="19">
        <v>560</v>
      </c>
      <c r="C242" s="20">
        <v>0</v>
      </c>
      <c r="D242" s="50">
        <v>560</v>
      </c>
      <c r="E242" s="8">
        <v>1.57</v>
      </c>
      <c r="F242" s="8">
        <v>160.47</v>
      </c>
      <c r="G242">
        <f t="shared" si="59"/>
        <v>879.2</v>
      </c>
      <c r="H242" s="21">
        <v>10</v>
      </c>
      <c r="I242">
        <f t="shared" si="69"/>
        <v>87.92</v>
      </c>
      <c r="J242">
        <f t="shared" si="60"/>
        <v>89863.2</v>
      </c>
      <c r="K242">
        <f t="shared" si="70"/>
        <v>8986.32</v>
      </c>
      <c r="L242">
        <f t="shared" si="71"/>
        <v>967.12</v>
      </c>
      <c r="M242">
        <f t="shared" si="72"/>
        <v>98849.51999999999</v>
      </c>
    </row>
    <row r="243" spans="1:13">
      <c r="A243" s="30" t="s">
        <v>254</v>
      </c>
      <c r="B243" s="19">
        <v>1120</v>
      </c>
      <c r="C243" s="20">
        <v>0</v>
      </c>
      <c r="D243" s="50">
        <v>1120</v>
      </c>
      <c r="E243" s="8">
        <v>1.57</v>
      </c>
      <c r="F243" s="8">
        <v>160.47</v>
      </c>
      <c r="G243">
        <f t="shared" si="59"/>
        <v>1758.4</v>
      </c>
      <c r="H243" s="21">
        <v>10</v>
      </c>
      <c r="I243">
        <f t="shared" si="69"/>
        <v>175.84</v>
      </c>
      <c r="J243">
        <f t="shared" si="60"/>
        <v>179726.4</v>
      </c>
      <c r="K243">
        <f t="shared" si="70"/>
        <v>17972.64</v>
      </c>
      <c r="L243">
        <f t="shared" si="71"/>
        <v>1934.24</v>
      </c>
      <c r="M243">
        <f t="shared" si="72"/>
        <v>197699.03999999998</v>
      </c>
    </row>
    <row r="244" spans="1:13">
      <c r="A244" s="30" t="s">
        <v>255</v>
      </c>
      <c r="B244" s="19">
        <v>1297</v>
      </c>
      <c r="C244" s="20">
        <v>0</v>
      </c>
      <c r="D244" s="50">
        <v>1297</v>
      </c>
      <c r="E244" s="8">
        <v>1.57</v>
      </c>
      <c r="F244" s="8">
        <v>160.47</v>
      </c>
      <c r="G244">
        <f t="shared" si="59"/>
        <v>2036.2900000000002</v>
      </c>
      <c r="H244" s="21">
        <v>10</v>
      </c>
      <c r="I244">
        <f t="shared" si="69"/>
        <v>203.63</v>
      </c>
      <c r="J244">
        <f t="shared" si="60"/>
        <v>208129.59</v>
      </c>
      <c r="K244">
        <f t="shared" si="70"/>
        <v>20812.96</v>
      </c>
      <c r="L244">
        <f t="shared" si="71"/>
        <v>2239.92</v>
      </c>
      <c r="M244">
        <f t="shared" si="72"/>
        <v>228942.55</v>
      </c>
    </row>
    <row r="245" spans="1:13">
      <c r="A245" s="30" t="s">
        <v>256</v>
      </c>
      <c r="B245" s="19">
        <v>1544</v>
      </c>
      <c r="C245" s="20">
        <v>0</v>
      </c>
      <c r="D245" s="50">
        <v>1544</v>
      </c>
      <c r="E245" s="8">
        <v>1.57</v>
      </c>
      <c r="F245" s="8">
        <v>160.47</v>
      </c>
      <c r="G245">
        <f t="shared" si="59"/>
        <v>2424.08</v>
      </c>
      <c r="H245" s="21">
        <v>10</v>
      </c>
      <c r="I245">
        <f t="shared" si="69"/>
        <v>242.41</v>
      </c>
      <c r="J245">
        <f t="shared" si="60"/>
        <v>247765.68</v>
      </c>
      <c r="K245">
        <f t="shared" si="70"/>
        <v>24776.57</v>
      </c>
      <c r="L245">
        <f t="shared" si="71"/>
        <v>2666.49</v>
      </c>
      <c r="M245">
        <f t="shared" si="72"/>
        <v>272542.25</v>
      </c>
    </row>
    <row r="246" spans="1:13">
      <c r="A246" s="30" t="s">
        <v>257</v>
      </c>
      <c r="B246" s="19">
        <v>804</v>
      </c>
      <c r="C246" s="20">
        <v>0</v>
      </c>
      <c r="D246" s="50">
        <v>804</v>
      </c>
      <c r="E246" s="8">
        <v>1.57</v>
      </c>
      <c r="F246" s="8">
        <v>160.47</v>
      </c>
      <c r="G246">
        <f t="shared" si="59"/>
        <v>1262.28</v>
      </c>
      <c r="H246" s="21">
        <v>10</v>
      </c>
      <c r="I246">
        <f t="shared" si="69"/>
        <v>126.23</v>
      </c>
      <c r="J246">
        <f t="shared" si="60"/>
        <v>129017.88</v>
      </c>
      <c r="K246">
        <f t="shared" si="70"/>
        <v>12901.79</v>
      </c>
      <c r="L246">
        <f t="shared" si="71"/>
        <v>1388.51</v>
      </c>
      <c r="M246">
        <f t="shared" si="72"/>
        <v>141919.67000000001</v>
      </c>
    </row>
    <row r="247" spans="1:13">
      <c r="A247" s="30" t="s">
        <v>227</v>
      </c>
      <c r="B247" s="19">
        <v>1498</v>
      </c>
      <c r="C247" s="20">
        <v>0</v>
      </c>
      <c r="D247" s="50">
        <v>1498</v>
      </c>
      <c r="E247" s="8">
        <v>1.57</v>
      </c>
      <c r="F247" s="8">
        <v>160.47</v>
      </c>
      <c r="G247">
        <f t="shared" si="59"/>
        <v>2351.86</v>
      </c>
      <c r="H247" s="21">
        <v>10</v>
      </c>
      <c r="I247">
        <f t="shared" si="69"/>
        <v>235.19</v>
      </c>
      <c r="J247">
        <f t="shared" si="60"/>
        <v>240384.06</v>
      </c>
      <c r="K247">
        <f t="shared" si="70"/>
        <v>24038.41</v>
      </c>
      <c r="L247">
        <f t="shared" si="71"/>
        <v>2587.0500000000002</v>
      </c>
      <c r="M247">
        <f t="shared" si="72"/>
        <v>264422.46999999997</v>
      </c>
    </row>
    <row r="248" spans="1:13">
      <c r="A248" s="30" t="s">
        <v>258</v>
      </c>
      <c r="B248" s="19">
        <v>1320</v>
      </c>
      <c r="C248" s="20">
        <v>0</v>
      </c>
      <c r="D248" s="50">
        <v>1320</v>
      </c>
      <c r="E248" s="8">
        <v>1.57</v>
      </c>
      <c r="F248" s="8">
        <v>160.47</v>
      </c>
      <c r="G248">
        <f t="shared" si="59"/>
        <v>2072.4</v>
      </c>
      <c r="H248" s="21">
        <v>10</v>
      </c>
      <c r="I248">
        <f t="shared" si="69"/>
        <v>207.24</v>
      </c>
      <c r="J248">
        <f t="shared" si="60"/>
        <v>211820.4</v>
      </c>
      <c r="K248">
        <f t="shared" si="70"/>
        <v>21182.04</v>
      </c>
      <c r="L248">
        <f t="shared" si="71"/>
        <v>2279.6400000000003</v>
      </c>
      <c r="M248">
        <f t="shared" si="72"/>
        <v>233002.44</v>
      </c>
    </row>
    <row r="249" spans="1:13">
      <c r="A249" s="30" t="s">
        <v>259</v>
      </c>
      <c r="B249" s="19">
        <v>905</v>
      </c>
      <c r="C249" s="20">
        <v>0</v>
      </c>
      <c r="D249" s="50">
        <v>905</v>
      </c>
      <c r="E249" s="8">
        <v>1.57</v>
      </c>
      <c r="F249" s="8">
        <v>160.47</v>
      </c>
      <c r="G249">
        <f t="shared" si="59"/>
        <v>1420.8500000000001</v>
      </c>
      <c r="H249" s="21">
        <v>10</v>
      </c>
      <c r="I249">
        <f t="shared" si="69"/>
        <v>142.09</v>
      </c>
      <c r="J249">
        <f t="shared" si="60"/>
        <v>145225.35</v>
      </c>
      <c r="K249">
        <f t="shared" si="70"/>
        <v>14522.54</v>
      </c>
      <c r="L249">
        <f t="shared" si="71"/>
        <v>1562.94</v>
      </c>
      <c r="M249">
        <f t="shared" si="72"/>
        <v>159747.89000000001</v>
      </c>
    </row>
    <row r="250" spans="1:13">
      <c r="A250" s="30" t="s">
        <v>260</v>
      </c>
      <c r="B250" s="19">
        <v>1353</v>
      </c>
      <c r="C250" s="20">
        <v>0</v>
      </c>
      <c r="D250" s="50">
        <v>1353</v>
      </c>
      <c r="E250" s="8">
        <v>1.57</v>
      </c>
      <c r="F250" s="8">
        <v>160.47</v>
      </c>
      <c r="G250">
        <f t="shared" si="59"/>
        <v>2124.21</v>
      </c>
      <c r="H250" s="21">
        <v>10</v>
      </c>
      <c r="I250">
        <f t="shared" si="69"/>
        <v>212.42</v>
      </c>
      <c r="J250">
        <f t="shared" si="60"/>
        <v>217115.91</v>
      </c>
      <c r="K250">
        <f t="shared" si="70"/>
        <v>21711.59</v>
      </c>
      <c r="L250">
        <f t="shared" si="71"/>
        <v>2336.63</v>
      </c>
      <c r="M250">
        <f t="shared" si="72"/>
        <v>238827.5</v>
      </c>
    </row>
    <row r="251" spans="1:13">
      <c r="A251" s="30" t="s">
        <v>261</v>
      </c>
      <c r="B251" s="19">
        <v>944</v>
      </c>
      <c r="C251" s="20">
        <v>0</v>
      </c>
      <c r="D251" s="50">
        <v>944</v>
      </c>
      <c r="E251" s="8">
        <v>1.57</v>
      </c>
      <c r="F251" s="8">
        <v>160.47</v>
      </c>
      <c r="G251">
        <f t="shared" si="59"/>
        <v>1482.0800000000002</v>
      </c>
      <c r="H251" s="21">
        <v>10</v>
      </c>
      <c r="I251">
        <f t="shared" si="69"/>
        <v>148.21</v>
      </c>
      <c r="J251">
        <f t="shared" si="60"/>
        <v>151483.68</v>
      </c>
      <c r="K251">
        <f t="shared" si="70"/>
        <v>15148.37</v>
      </c>
      <c r="L251">
        <f t="shared" si="71"/>
        <v>1630.2900000000002</v>
      </c>
      <c r="M251">
        <f t="shared" si="72"/>
        <v>166632.04999999999</v>
      </c>
    </row>
    <row r="252" spans="1:13">
      <c r="A252" s="30" t="s">
        <v>262</v>
      </c>
      <c r="B252" s="19">
        <v>1953</v>
      </c>
      <c r="C252" s="20">
        <v>0</v>
      </c>
      <c r="D252" s="50">
        <v>1953</v>
      </c>
      <c r="E252" s="8">
        <v>1.57</v>
      </c>
      <c r="F252" s="8">
        <v>160.47</v>
      </c>
      <c r="G252">
        <f t="shared" si="59"/>
        <v>3066.21</v>
      </c>
      <c r="H252" s="21">
        <v>10</v>
      </c>
      <c r="I252">
        <f t="shared" si="69"/>
        <v>306.62</v>
      </c>
      <c r="J252">
        <f t="shared" si="60"/>
        <v>313397.90999999997</v>
      </c>
      <c r="K252">
        <f t="shared" si="70"/>
        <v>31339.79</v>
      </c>
      <c r="L252">
        <f t="shared" si="71"/>
        <v>3372.83</v>
      </c>
      <c r="M252">
        <f t="shared" si="72"/>
        <v>344737.69999999995</v>
      </c>
    </row>
    <row r="253" spans="1:13" s="5" customFormat="1">
      <c r="A253" s="27" t="s">
        <v>263</v>
      </c>
      <c r="B253" s="28">
        <v>62415</v>
      </c>
      <c r="C253" s="17">
        <v>0</v>
      </c>
      <c r="D253" s="52">
        <v>62415</v>
      </c>
      <c r="E253" s="8"/>
      <c r="F253" s="8"/>
      <c r="G253" s="5">
        <f t="shared" si="59"/>
        <v>0</v>
      </c>
      <c r="H253" s="14"/>
      <c r="I253" s="5">
        <f>SUM(I254:I270)</f>
        <v>10858.440000000002</v>
      </c>
      <c r="J253" s="5">
        <f t="shared" si="60"/>
        <v>0</v>
      </c>
      <c r="K253" s="5">
        <f>SUM(K254:K270)</f>
        <v>1109842.6199999999</v>
      </c>
      <c r="L253" s="5">
        <f>SUM(L254:L270)</f>
        <v>108849.99</v>
      </c>
      <c r="M253" s="5">
        <f>SUM(M254:M270)</f>
        <v>11125577.67</v>
      </c>
    </row>
    <row r="254" spans="1:13">
      <c r="A254" s="30" t="s">
        <v>264</v>
      </c>
      <c r="B254" s="19">
        <v>1756</v>
      </c>
      <c r="C254" s="20">
        <v>0</v>
      </c>
      <c r="D254" s="50">
        <v>1756</v>
      </c>
      <c r="E254" s="8">
        <v>1.57</v>
      </c>
      <c r="F254" s="8">
        <v>160.47</v>
      </c>
      <c r="G254">
        <f t="shared" si="59"/>
        <v>2756.92</v>
      </c>
      <c r="H254" s="21">
        <v>10</v>
      </c>
      <c r="I254">
        <f t="shared" ref="I254:I270" si="73">ROUND(G254/100*H254,2)</f>
        <v>275.69</v>
      </c>
      <c r="J254">
        <f t="shared" si="60"/>
        <v>281785.32</v>
      </c>
      <c r="K254">
        <f t="shared" ref="K254:K270" si="74">ROUND(J254/100*H254,2)</f>
        <v>28178.53</v>
      </c>
      <c r="L254">
        <f t="shared" ref="L254:L270" si="75">G254+I254</f>
        <v>3032.61</v>
      </c>
      <c r="M254">
        <f t="shared" ref="M254:M270" si="76">J254+K254</f>
        <v>309963.84999999998</v>
      </c>
    </row>
    <row r="255" spans="1:13">
      <c r="A255" s="30" t="s">
        <v>265</v>
      </c>
      <c r="B255" s="19">
        <v>1024</v>
      </c>
      <c r="C255" s="20">
        <v>0</v>
      </c>
      <c r="D255" s="50">
        <v>1024</v>
      </c>
      <c r="E255" s="8">
        <v>1.57</v>
      </c>
      <c r="F255" s="8">
        <v>160.47</v>
      </c>
      <c r="G255">
        <f t="shared" si="59"/>
        <v>1607.68</v>
      </c>
      <c r="H255" s="21">
        <v>10</v>
      </c>
      <c r="I255">
        <f t="shared" si="73"/>
        <v>160.77000000000001</v>
      </c>
      <c r="J255">
        <f t="shared" si="60"/>
        <v>164321.28</v>
      </c>
      <c r="K255">
        <f t="shared" si="74"/>
        <v>16432.13</v>
      </c>
      <c r="L255">
        <f t="shared" si="75"/>
        <v>1768.45</v>
      </c>
      <c r="M255">
        <f t="shared" si="76"/>
        <v>180753.41</v>
      </c>
    </row>
    <row r="256" spans="1:13">
      <c r="A256" s="30" t="s">
        <v>266</v>
      </c>
      <c r="B256" s="19">
        <v>3159</v>
      </c>
      <c r="C256" s="20">
        <v>0</v>
      </c>
      <c r="D256" s="50">
        <v>3159</v>
      </c>
      <c r="E256" s="8">
        <v>1.57</v>
      </c>
      <c r="F256" s="8">
        <v>160.47</v>
      </c>
      <c r="G256">
        <f t="shared" si="59"/>
        <v>4959.63</v>
      </c>
      <c r="H256" s="21">
        <v>10</v>
      </c>
      <c r="I256">
        <f t="shared" si="73"/>
        <v>495.96</v>
      </c>
      <c r="J256">
        <f t="shared" si="60"/>
        <v>506924.73</v>
      </c>
      <c r="K256">
        <f t="shared" si="74"/>
        <v>50692.47</v>
      </c>
      <c r="L256">
        <f t="shared" si="75"/>
        <v>5455.59</v>
      </c>
      <c r="M256">
        <f t="shared" si="76"/>
        <v>557617.19999999995</v>
      </c>
    </row>
    <row r="257" spans="1:13">
      <c r="A257" s="30" t="s">
        <v>267</v>
      </c>
      <c r="B257" s="19">
        <v>4393</v>
      </c>
      <c r="C257" s="20">
        <v>0</v>
      </c>
      <c r="D257" s="50">
        <v>4393</v>
      </c>
      <c r="E257" s="8">
        <v>1.57</v>
      </c>
      <c r="F257" s="8">
        <v>160.47</v>
      </c>
      <c r="G257">
        <f t="shared" si="59"/>
        <v>6897.01</v>
      </c>
      <c r="H257" s="21">
        <v>10</v>
      </c>
      <c r="I257">
        <f t="shared" si="73"/>
        <v>689.7</v>
      </c>
      <c r="J257">
        <f t="shared" si="60"/>
        <v>704944.71</v>
      </c>
      <c r="K257">
        <f t="shared" si="74"/>
        <v>70494.47</v>
      </c>
      <c r="L257">
        <f t="shared" si="75"/>
        <v>7586.71</v>
      </c>
      <c r="M257">
        <f t="shared" si="76"/>
        <v>775439.17999999993</v>
      </c>
    </row>
    <row r="258" spans="1:13">
      <c r="A258" s="30" t="s">
        <v>268</v>
      </c>
      <c r="B258" s="19">
        <v>1749</v>
      </c>
      <c r="C258" s="20">
        <v>0</v>
      </c>
      <c r="D258" s="50">
        <v>1749</v>
      </c>
      <c r="E258" s="8">
        <v>1.57</v>
      </c>
      <c r="F258" s="8">
        <v>160.47</v>
      </c>
      <c r="G258">
        <f t="shared" si="59"/>
        <v>2745.9300000000003</v>
      </c>
      <c r="H258" s="21">
        <v>10</v>
      </c>
      <c r="I258">
        <f t="shared" si="73"/>
        <v>274.58999999999997</v>
      </c>
      <c r="J258">
        <f t="shared" si="60"/>
        <v>280662.02999999997</v>
      </c>
      <c r="K258">
        <f t="shared" si="74"/>
        <v>28066.2</v>
      </c>
      <c r="L258">
        <f t="shared" si="75"/>
        <v>3020.5200000000004</v>
      </c>
      <c r="M258">
        <f t="shared" si="76"/>
        <v>308728.23</v>
      </c>
    </row>
    <row r="259" spans="1:13">
      <c r="A259" s="30" t="s">
        <v>269</v>
      </c>
      <c r="B259" s="19">
        <v>5196</v>
      </c>
      <c r="C259" s="20">
        <v>0</v>
      </c>
      <c r="D259" s="50">
        <v>5196</v>
      </c>
      <c r="E259" s="8">
        <v>1.57</v>
      </c>
      <c r="F259" s="8">
        <v>160.47</v>
      </c>
      <c r="G259">
        <f t="shared" si="59"/>
        <v>8157.72</v>
      </c>
      <c r="H259" s="21">
        <v>10</v>
      </c>
      <c r="I259">
        <f t="shared" si="73"/>
        <v>815.77</v>
      </c>
      <c r="J259">
        <f t="shared" si="60"/>
        <v>833802.12</v>
      </c>
      <c r="K259">
        <f t="shared" si="74"/>
        <v>83380.210000000006</v>
      </c>
      <c r="L259">
        <f t="shared" si="75"/>
        <v>8973.49</v>
      </c>
      <c r="M259">
        <f t="shared" si="76"/>
        <v>917182.33</v>
      </c>
    </row>
    <row r="260" spans="1:13">
      <c r="A260" s="30" t="s">
        <v>270</v>
      </c>
      <c r="B260" s="19">
        <v>2649</v>
      </c>
      <c r="C260" s="20">
        <v>0</v>
      </c>
      <c r="D260" s="50">
        <v>2649</v>
      </c>
      <c r="E260" s="8">
        <v>1.57</v>
      </c>
      <c r="F260" s="8">
        <v>160.47</v>
      </c>
      <c r="G260">
        <f t="shared" ref="G260:G323" si="77">B260*E260</f>
        <v>4158.93</v>
      </c>
      <c r="H260" s="21">
        <v>10</v>
      </c>
      <c r="I260">
        <f t="shared" si="73"/>
        <v>415.89</v>
      </c>
      <c r="J260">
        <f t="shared" si="60"/>
        <v>425085.02999999997</v>
      </c>
      <c r="K260">
        <f t="shared" si="74"/>
        <v>42508.5</v>
      </c>
      <c r="L260">
        <f t="shared" si="75"/>
        <v>4574.8200000000006</v>
      </c>
      <c r="M260">
        <f t="shared" si="76"/>
        <v>467593.52999999997</v>
      </c>
    </row>
    <row r="261" spans="1:13">
      <c r="A261" s="30" t="s">
        <v>271</v>
      </c>
      <c r="B261" s="19">
        <v>13494</v>
      </c>
      <c r="C261" s="20">
        <v>0</v>
      </c>
      <c r="D261" s="50">
        <v>13494</v>
      </c>
      <c r="E261" s="8">
        <v>1.57</v>
      </c>
      <c r="F261" s="8">
        <v>160.47</v>
      </c>
      <c r="G261">
        <f t="shared" si="77"/>
        <v>21185.58</v>
      </c>
      <c r="H261" s="21">
        <v>15</v>
      </c>
      <c r="I261">
        <f t="shared" si="73"/>
        <v>3177.84</v>
      </c>
      <c r="J261">
        <f t="shared" si="60"/>
        <v>2165382.1800000002</v>
      </c>
      <c r="K261">
        <f t="shared" si="74"/>
        <v>324807.33</v>
      </c>
      <c r="L261">
        <f t="shared" si="75"/>
        <v>24363.420000000002</v>
      </c>
      <c r="M261">
        <f t="shared" si="76"/>
        <v>2490189.5100000002</v>
      </c>
    </row>
    <row r="262" spans="1:13">
      <c r="A262" s="30" t="s">
        <v>272</v>
      </c>
      <c r="B262" s="19">
        <v>4805</v>
      </c>
      <c r="C262" s="20">
        <v>0</v>
      </c>
      <c r="D262" s="50">
        <v>4805</v>
      </c>
      <c r="E262" s="8">
        <v>1.57</v>
      </c>
      <c r="F262" s="8">
        <v>160.47</v>
      </c>
      <c r="G262">
        <f t="shared" si="77"/>
        <v>7543.85</v>
      </c>
      <c r="H262" s="21">
        <v>10</v>
      </c>
      <c r="I262">
        <f t="shared" si="73"/>
        <v>754.39</v>
      </c>
      <c r="J262">
        <f t="shared" si="60"/>
        <v>771058.35</v>
      </c>
      <c r="K262">
        <f t="shared" si="74"/>
        <v>77105.84</v>
      </c>
      <c r="L262">
        <f t="shared" si="75"/>
        <v>8298.24</v>
      </c>
      <c r="M262">
        <f t="shared" si="76"/>
        <v>848164.19</v>
      </c>
    </row>
    <row r="263" spans="1:13">
      <c r="A263" s="30" t="s">
        <v>273</v>
      </c>
      <c r="B263" s="19">
        <v>6745</v>
      </c>
      <c r="C263" s="20">
        <v>0</v>
      </c>
      <c r="D263" s="50">
        <v>6745</v>
      </c>
      <c r="E263" s="8">
        <v>1.57</v>
      </c>
      <c r="F263" s="8">
        <v>160.47</v>
      </c>
      <c r="G263">
        <f t="shared" si="77"/>
        <v>10589.65</v>
      </c>
      <c r="H263" s="21">
        <v>10</v>
      </c>
      <c r="I263">
        <f t="shared" si="73"/>
        <v>1058.97</v>
      </c>
      <c r="J263">
        <f t="shared" ref="J263:J326" si="78">B263*F263</f>
        <v>1082370.1499999999</v>
      </c>
      <c r="K263">
        <f t="shared" si="74"/>
        <v>108237.02</v>
      </c>
      <c r="L263">
        <f t="shared" si="75"/>
        <v>11648.619999999999</v>
      </c>
      <c r="M263">
        <f t="shared" si="76"/>
        <v>1190607.17</v>
      </c>
    </row>
    <row r="264" spans="1:13">
      <c r="A264" s="30" t="s">
        <v>274</v>
      </c>
      <c r="B264" s="19">
        <v>1829</v>
      </c>
      <c r="C264" s="20">
        <v>0</v>
      </c>
      <c r="D264" s="50">
        <v>1829</v>
      </c>
      <c r="E264" s="8">
        <v>1.57</v>
      </c>
      <c r="F264" s="8">
        <v>160.47</v>
      </c>
      <c r="G264">
        <f t="shared" si="77"/>
        <v>2871.53</v>
      </c>
      <c r="H264" s="21">
        <v>10</v>
      </c>
      <c r="I264">
        <f t="shared" si="73"/>
        <v>287.14999999999998</v>
      </c>
      <c r="J264">
        <f t="shared" si="78"/>
        <v>293499.63</v>
      </c>
      <c r="K264">
        <f t="shared" si="74"/>
        <v>29349.96</v>
      </c>
      <c r="L264">
        <f t="shared" si="75"/>
        <v>3158.6800000000003</v>
      </c>
      <c r="M264">
        <f t="shared" si="76"/>
        <v>322849.59000000003</v>
      </c>
    </row>
    <row r="265" spans="1:13">
      <c r="A265" s="30" t="s">
        <v>275</v>
      </c>
      <c r="B265" s="19">
        <v>1869</v>
      </c>
      <c r="C265" s="20">
        <v>0</v>
      </c>
      <c r="D265" s="50">
        <v>1869</v>
      </c>
      <c r="E265" s="8">
        <v>1.57</v>
      </c>
      <c r="F265" s="8">
        <v>160.47</v>
      </c>
      <c r="G265">
        <f t="shared" si="77"/>
        <v>2934.33</v>
      </c>
      <c r="H265" s="21">
        <v>10</v>
      </c>
      <c r="I265">
        <f t="shared" si="73"/>
        <v>293.43</v>
      </c>
      <c r="J265">
        <f t="shared" si="78"/>
        <v>299918.43</v>
      </c>
      <c r="K265">
        <f t="shared" si="74"/>
        <v>29991.84</v>
      </c>
      <c r="L265">
        <f t="shared" si="75"/>
        <v>3227.7599999999998</v>
      </c>
      <c r="M265">
        <f t="shared" si="76"/>
        <v>329910.27</v>
      </c>
    </row>
    <row r="266" spans="1:13">
      <c r="A266" s="30" t="s">
        <v>276</v>
      </c>
      <c r="B266" s="19">
        <v>1675</v>
      </c>
      <c r="C266" s="20">
        <v>0</v>
      </c>
      <c r="D266" s="50">
        <v>1675</v>
      </c>
      <c r="E266" s="8">
        <v>1.57</v>
      </c>
      <c r="F266" s="8">
        <v>160.47</v>
      </c>
      <c r="G266">
        <f t="shared" si="77"/>
        <v>2629.75</v>
      </c>
      <c r="H266" s="21">
        <v>10</v>
      </c>
      <c r="I266">
        <f t="shared" si="73"/>
        <v>262.98</v>
      </c>
      <c r="J266">
        <f t="shared" si="78"/>
        <v>268787.25</v>
      </c>
      <c r="K266">
        <f t="shared" si="74"/>
        <v>26878.73</v>
      </c>
      <c r="L266">
        <f t="shared" si="75"/>
        <v>2892.73</v>
      </c>
      <c r="M266">
        <f t="shared" si="76"/>
        <v>295665.98</v>
      </c>
    </row>
    <row r="267" spans="1:13">
      <c r="A267" s="30" t="s">
        <v>277</v>
      </c>
      <c r="B267" s="19">
        <v>5131</v>
      </c>
      <c r="C267" s="20">
        <v>0</v>
      </c>
      <c r="D267" s="50">
        <v>5131</v>
      </c>
      <c r="E267" s="8">
        <v>1.57</v>
      </c>
      <c r="F267" s="8">
        <v>160.47</v>
      </c>
      <c r="G267">
        <f t="shared" si="77"/>
        <v>8055.67</v>
      </c>
      <c r="H267" s="21">
        <v>10</v>
      </c>
      <c r="I267">
        <f t="shared" si="73"/>
        <v>805.57</v>
      </c>
      <c r="J267">
        <f t="shared" si="78"/>
        <v>823371.57</v>
      </c>
      <c r="K267">
        <f t="shared" si="74"/>
        <v>82337.16</v>
      </c>
      <c r="L267">
        <f t="shared" si="75"/>
        <v>8861.24</v>
      </c>
      <c r="M267">
        <f t="shared" si="76"/>
        <v>905708.73</v>
      </c>
    </row>
    <row r="268" spans="1:13">
      <c r="A268" s="30" t="s">
        <v>278</v>
      </c>
      <c r="B268" s="19">
        <v>1842</v>
      </c>
      <c r="C268" s="20">
        <v>0</v>
      </c>
      <c r="D268" s="50">
        <v>1842</v>
      </c>
      <c r="E268" s="8">
        <v>1.57</v>
      </c>
      <c r="F268" s="8">
        <v>160.47</v>
      </c>
      <c r="G268">
        <f t="shared" si="77"/>
        <v>2891.94</v>
      </c>
      <c r="H268" s="21">
        <v>10</v>
      </c>
      <c r="I268">
        <f t="shared" si="73"/>
        <v>289.19</v>
      </c>
      <c r="J268">
        <f t="shared" si="78"/>
        <v>295585.74</v>
      </c>
      <c r="K268">
        <f t="shared" si="74"/>
        <v>29558.57</v>
      </c>
      <c r="L268">
        <f t="shared" si="75"/>
        <v>3181.13</v>
      </c>
      <c r="M268">
        <f t="shared" si="76"/>
        <v>325144.31</v>
      </c>
    </row>
    <row r="269" spans="1:13">
      <c r="A269" s="30" t="s">
        <v>279</v>
      </c>
      <c r="B269" s="19">
        <v>3904</v>
      </c>
      <c r="C269" s="20">
        <v>0</v>
      </c>
      <c r="D269" s="50">
        <v>3904</v>
      </c>
      <c r="E269" s="8">
        <v>1.57</v>
      </c>
      <c r="F269" s="8">
        <v>160.47</v>
      </c>
      <c r="G269">
        <f t="shared" si="77"/>
        <v>6129.2800000000007</v>
      </c>
      <c r="H269" s="21">
        <v>10</v>
      </c>
      <c r="I269">
        <f t="shared" si="73"/>
        <v>612.92999999999995</v>
      </c>
      <c r="J269">
        <f t="shared" si="78"/>
        <v>626474.88</v>
      </c>
      <c r="K269">
        <f t="shared" si="74"/>
        <v>62647.49</v>
      </c>
      <c r="L269">
        <f t="shared" si="75"/>
        <v>6742.2100000000009</v>
      </c>
      <c r="M269">
        <f t="shared" si="76"/>
        <v>689122.37</v>
      </c>
    </row>
    <row r="270" spans="1:13">
      <c r="A270" s="33" t="s">
        <v>280</v>
      </c>
      <c r="B270" s="40">
        <v>1195</v>
      </c>
      <c r="C270" s="35">
        <v>0</v>
      </c>
      <c r="D270" s="50">
        <v>1195</v>
      </c>
      <c r="E270" s="8">
        <v>1.57</v>
      </c>
      <c r="F270" s="8">
        <v>160.47</v>
      </c>
      <c r="G270">
        <f t="shared" si="77"/>
        <v>1876.15</v>
      </c>
      <c r="H270" s="21">
        <v>10</v>
      </c>
      <c r="I270">
        <f t="shared" si="73"/>
        <v>187.62</v>
      </c>
      <c r="J270">
        <f t="shared" si="78"/>
        <v>191761.65</v>
      </c>
      <c r="K270">
        <f t="shared" si="74"/>
        <v>19176.169999999998</v>
      </c>
      <c r="L270">
        <f t="shared" si="75"/>
        <v>2063.77</v>
      </c>
      <c r="M270">
        <f t="shared" si="76"/>
        <v>210937.82</v>
      </c>
    </row>
    <row r="271" spans="1:13" s="5" customFormat="1">
      <c r="A271" s="27" t="s">
        <v>281</v>
      </c>
      <c r="B271" s="28">
        <v>11673</v>
      </c>
      <c r="C271" s="29">
        <v>0</v>
      </c>
      <c r="D271" s="49">
        <v>11673</v>
      </c>
      <c r="E271" s="8"/>
      <c r="F271" s="8"/>
      <c r="G271" s="5">
        <f t="shared" si="77"/>
        <v>0</v>
      </c>
      <c r="H271" s="14"/>
      <c r="I271" s="5">
        <f>SUM(I272:I280)</f>
        <v>1832.6599999999999</v>
      </c>
      <c r="J271" s="5">
        <f t="shared" si="78"/>
        <v>0</v>
      </c>
      <c r="K271" s="5">
        <f>SUM(K272:K280)</f>
        <v>187316.63</v>
      </c>
      <c r="L271" s="5">
        <f>SUM(L272:L280)</f>
        <v>20159.270000000004</v>
      </c>
      <c r="M271" s="5">
        <f>SUM(M272:M280)</f>
        <v>2060482.94</v>
      </c>
    </row>
    <row r="272" spans="1:13">
      <c r="A272" s="30" t="s">
        <v>282</v>
      </c>
      <c r="B272" s="19">
        <v>1179</v>
      </c>
      <c r="C272" s="20">
        <v>0</v>
      </c>
      <c r="D272" s="50">
        <v>1179</v>
      </c>
      <c r="E272" s="8">
        <v>1.57</v>
      </c>
      <c r="F272" s="8">
        <v>160.47</v>
      </c>
      <c r="G272">
        <f t="shared" si="77"/>
        <v>1851.03</v>
      </c>
      <c r="H272" s="21">
        <v>10</v>
      </c>
      <c r="I272">
        <f t="shared" ref="I272:I280" si="79">ROUND(G272/100*H272,2)</f>
        <v>185.1</v>
      </c>
      <c r="J272">
        <f t="shared" si="78"/>
        <v>189194.13</v>
      </c>
      <c r="K272">
        <f t="shared" ref="K272:K280" si="80">ROUND(J272/100*H272,2)</f>
        <v>18919.41</v>
      </c>
      <c r="L272">
        <f t="shared" ref="L272:L280" si="81">G272+I272</f>
        <v>2036.1299999999999</v>
      </c>
      <c r="M272">
        <f t="shared" ref="M272:M280" si="82">J272+K272</f>
        <v>208113.54</v>
      </c>
    </row>
    <row r="273" spans="1:13">
      <c r="A273" s="30" t="s">
        <v>283</v>
      </c>
      <c r="B273" s="19">
        <v>903</v>
      </c>
      <c r="C273" s="20">
        <v>0</v>
      </c>
      <c r="D273" s="50">
        <v>903</v>
      </c>
      <c r="E273" s="8">
        <v>1.57</v>
      </c>
      <c r="F273" s="8">
        <v>160.47</v>
      </c>
      <c r="G273">
        <f t="shared" si="77"/>
        <v>1417.71</v>
      </c>
      <c r="H273" s="21">
        <v>10</v>
      </c>
      <c r="I273">
        <f t="shared" si="79"/>
        <v>141.77000000000001</v>
      </c>
      <c r="J273">
        <f t="shared" si="78"/>
        <v>144904.41</v>
      </c>
      <c r="K273">
        <f t="shared" si="80"/>
        <v>14490.44</v>
      </c>
      <c r="L273">
        <f t="shared" si="81"/>
        <v>1559.48</v>
      </c>
      <c r="M273">
        <f t="shared" si="82"/>
        <v>159394.85</v>
      </c>
    </row>
    <row r="274" spans="1:13">
      <c r="A274" s="30" t="s">
        <v>284</v>
      </c>
      <c r="B274" s="19">
        <v>1130</v>
      </c>
      <c r="C274" s="20">
        <v>0</v>
      </c>
      <c r="D274" s="50">
        <v>1130</v>
      </c>
      <c r="E274" s="8">
        <v>1.57</v>
      </c>
      <c r="F274" s="8">
        <v>160.47</v>
      </c>
      <c r="G274">
        <f t="shared" si="77"/>
        <v>1774.1000000000001</v>
      </c>
      <c r="H274" s="21">
        <v>10</v>
      </c>
      <c r="I274">
        <f t="shared" si="79"/>
        <v>177.41</v>
      </c>
      <c r="J274">
        <f t="shared" si="78"/>
        <v>181331.1</v>
      </c>
      <c r="K274">
        <f t="shared" si="80"/>
        <v>18133.11</v>
      </c>
      <c r="L274">
        <f t="shared" si="81"/>
        <v>1951.5100000000002</v>
      </c>
      <c r="M274">
        <f t="shared" si="82"/>
        <v>199464.21000000002</v>
      </c>
    </row>
    <row r="275" spans="1:13">
      <c r="A275" s="30" t="s">
        <v>285</v>
      </c>
      <c r="B275" s="19">
        <v>1110</v>
      </c>
      <c r="C275" s="20">
        <v>0</v>
      </c>
      <c r="D275" s="50">
        <v>1110</v>
      </c>
      <c r="E275" s="8">
        <v>1.57</v>
      </c>
      <c r="F275" s="8">
        <v>160.47</v>
      </c>
      <c r="G275">
        <f t="shared" si="77"/>
        <v>1742.7</v>
      </c>
      <c r="H275" s="21">
        <v>10</v>
      </c>
      <c r="I275">
        <f t="shared" si="79"/>
        <v>174.27</v>
      </c>
      <c r="J275">
        <f t="shared" si="78"/>
        <v>178121.7</v>
      </c>
      <c r="K275">
        <f t="shared" si="80"/>
        <v>17812.169999999998</v>
      </c>
      <c r="L275">
        <f t="shared" si="81"/>
        <v>1916.97</v>
      </c>
      <c r="M275">
        <f t="shared" si="82"/>
        <v>195933.87</v>
      </c>
    </row>
    <row r="276" spans="1:13">
      <c r="A276" s="30" t="s">
        <v>286</v>
      </c>
      <c r="B276" s="19">
        <v>673</v>
      </c>
      <c r="C276" s="20">
        <v>0</v>
      </c>
      <c r="D276" s="50">
        <v>673</v>
      </c>
      <c r="E276" s="8">
        <v>1.57</v>
      </c>
      <c r="F276" s="8">
        <v>160.47</v>
      </c>
      <c r="G276">
        <f t="shared" si="77"/>
        <v>1056.6100000000001</v>
      </c>
      <c r="H276" s="21">
        <v>10</v>
      </c>
      <c r="I276">
        <f t="shared" si="79"/>
        <v>105.66</v>
      </c>
      <c r="J276">
        <f t="shared" si="78"/>
        <v>107996.31</v>
      </c>
      <c r="K276">
        <f t="shared" si="80"/>
        <v>10799.63</v>
      </c>
      <c r="L276">
        <f t="shared" si="81"/>
        <v>1162.2700000000002</v>
      </c>
      <c r="M276">
        <f t="shared" si="82"/>
        <v>118795.94</v>
      </c>
    </row>
    <row r="277" spans="1:13">
      <c r="A277" s="30" t="s">
        <v>287</v>
      </c>
      <c r="B277" s="19">
        <v>1502</v>
      </c>
      <c r="C277" s="20">
        <v>0</v>
      </c>
      <c r="D277" s="50">
        <v>1502</v>
      </c>
      <c r="E277" s="8">
        <v>1.57</v>
      </c>
      <c r="F277" s="8">
        <v>160.47</v>
      </c>
      <c r="G277">
        <f t="shared" si="77"/>
        <v>2358.14</v>
      </c>
      <c r="H277" s="21">
        <v>10</v>
      </c>
      <c r="I277">
        <f t="shared" si="79"/>
        <v>235.81</v>
      </c>
      <c r="J277">
        <f t="shared" si="78"/>
        <v>241025.94</v>
      </c>
      <c r="K277">
        <f t="shared" si="80"/>
        <v>24102.59</v>
      </c>
      <c r="L277">
        <f t="shared" si="81"/>
        <v>2593.9499999999998</v>
      </c>
      <c r="M277">
        <f t="shared" si="82"/>
        <v>265128.53000000003</v>
      </c>
    </row>
    <row r="278" spans="1:13">
      <c r="A278" s="30" t="s">
        <v>288</v>
      </c>
      <c r="B278" s="19">
        <v>698</v>
      </c>
      <c r="C278" s="20">
        <v>0</v>
      </c>
      <c r="D278" s="50">
        <v>698</v>
      </c>
      <c r="E278" s="8">
        <v>1.57</v>
      </c>
      <c r="F278" s="8">
        <v>160.47</v>
      </c>
      <c r="G278">
        <f t="shared" si="77"/>
        <v>1095.8600000000001</v>
      </c>
      <c r="H278" s="21">
        <v>10</v>
      </c>
      <c r="I278">
        <f t="shared" si="79"/>
        <v>109.59</v>
      </c>
      <c r="J278">
        <f t="shared" si="78"/>
        <v>112008.06</v>
      </c>
      <c r="K278">
        <f t="shared" si="80"/>
        <v>11200.81</v>
      </c>
      <c r="L278">
        <f t="shared" si="81"/>
        <v>1205.45</v>
      </c>
      <c r="M278">
        <f t="shared" si="82"/>
        <v>123208.87</v>
      </c>
    </row>
    <row r="279" spans="1:13">
      <c r="A279" s="30" t="s">
        <v>289</v>
      </c>
      <c r="B279" s="19">
        <v>555</v>
      </c>
      <c r="C279" s="20">
        <v>0</v>
      </c>
      <c r="D279" s="50">
        <v>555</v>
      </c>
      <c r="E279" s="8">
        <v>1.57</v>
      </c>
      <c r="F279" s="8">
        <v>160.47</v>
      </c>
      <c r="G279">
        <f t="shared" si="77"/>
        <v>871.35</v>
      </c>
      <c r="H279" s="21">
        <v>10</v>
      </c>
      <c r="I279">
        <f t="shared" si="79"/>
        <v>87.14</v>
      </c>
      <c r="J279">
        <f t="shared" si="78"/>
        <v>89060.85</v>
      </c>
      <c r="K279">
        <f t="shared" si="80"/>
        <v>8906.09</v>
      </c>
      <c r="L279">
        <f t="shared" si="81"/>
        <v>958.49</v>
      </c>
      <c r="M279">
        <f t="shared" si="82"/>
        <v>97966.94</v>
      </c>
    </row>
    <row r="280" spans="1:13">
      <c r="A280" s="30" t="s">
        <v>290</v>
      </c>
      <c r="B280" s="31">
        <v>3923</v>
      </c>
      <c r="C280" s="20">
        <v>0</v>
      </c>
      <c r="D280" s="50">
        <v>3923</v>
      </c>
      <c r="E280" s="8">
        <v>1.57</v>
      </c>
      <c r="F280" s="8">
        <v>160.47</v>
      </c>
      <c r="G280">
        <f t="shared" si="77"/>
        <v>6159.1100000000006</v>
      </c>
      <c r="H280" s="21">
        <v>10</v>
      </c>
      <c r="I280">
        <f t="shared" si="79"/>
        <v>615.91</v>
      </c>
      <c r="J280">
        <f t="shared" si="78"/>
        <v>629523.80999999994</v>
      </c>
      <c r="K280">
        <f t="shared" si="80"/>
        <v>62952.38</v>
      </c>
      <c r="L280">
        <f t="shared" si="81"/>
        <v>6775.02</v>
      </c>
      <c r="M280">
        <f t="shared" si="82"/>
        <v>692476.19</v>
      </c>
    </row>
    <row r="281" spans="1:13" s="5" customFormat="1">
      <c r="A281" s="15" t="s">
        <v>291</v>
      </c>
      <c r="B281" s="16">
        <v>8282</v>
      </c>
      <c r="C281" s="17">
        <v>0</v>
      </c>
      <c r="D281" s="49">
        <v>8282</v>
      </c>
      <c r="E281" s="8"/>
      <c r="F281" s="8"/>
      <c r="G281" s="5">
        <f t="shared" si="77"/>
        <v>0</v>
      </c>
      <c r="H281" s="14"/>
      <c r="I281" s="5">
        <f>SUM(I282:I292)</f>
        <v>1300.2899999999997</v>
      </c>
      <c r="J281" s="5">
        <f t="shared" si="78"/>
        <v>0</v>
      </c>
      <c r="K281" s="5">
        <f>SUM(K282:K292)</f>
        <v>132901.26999999999</v>
      </c>
      <c r="L281" s="5">
        <f>SUM(L282:L292)</f>
        <v>14303.030000000002</v>
      </c>
      <c r="M281" s="5">
        <f>SUM(M282:M292)</f>
        <v>1461913.81</v>
      </c>
    </row>
    <row r="282" spans="1:13">
      <c r="A282" s="30" t="s">
        <v>292</v>
      </c>
      <c r="B282" s="19">
        <v>533</v>
      </c>
      <c r="C282" s="20">
        <v>0</v>
      </c>
      <c r="D282" s="50">
        <v>533</v>
      </c>
      <c r="E282" s="8">
        <v>1.57</v>
      </c>
      <c r="F282" s="8">
        <v>160.47</v>
      </c>
      <c r="G282">
        <f t="shared" si="77"/>
        <v>836.81000000000006</v>
      </c>
      <c r="H282" s="21">
        <v>10</v>
      </c>
      <c r="I282">
        <f t="shared" ref="I282:I292" si="83">ROUND(G282/100*H282,2)</f>
        <v>83.68</v>
      </c>
      <c r="J282">
        <f t="shared" si="78"/>
        <v>85530.51</v>
      </c>
      <c r="K282">
        <f t="shared" ref="K282:K292" si="84">ROUND(J282/100*H282,2)</f>
        <v>8553.0499999999993</v>
      </c>
      <c r="L282">
        <f t="shared" ref="L282:L292" si="85">G282+I282</f>
        <v>920.49</v>
      </c>
      <c r="M282">
        <f t="shared" ref="M282:M292" si="86">J282+K282</f>
        <v>94083.56</v>
      </c>
    </row>
    <row r="283" spans="1:13">
      <c r="A283" s="30" t="s">
        <v>293</v>
      </c>
      <c r="B283" s="19">
        <v>772</v>
      </c>
      <c r="C283" s="20">
        <v>0</v>
      </c>
      <c r="D283" s="50">
        <v>772</v>
      </c>
      <c r="E283" s="8">
        <v>1.57</v>
      </c>
      <c r="F283" s="8">
        <v>160.47</v>
      </c>
      <c r="G283">
        <f t="shared" si="77"/>
        <v>1212.04</v>
      </c>
      <c r="H283" s="21">
        <v>10</v>
      </c>
      <c r="I283">
        <f t="shared" si="83"/>
        <v>121.2</v>
      </c>
      <c r="J283">
        <f t="shared" si="78"/>
        <v>123882.84</v>
      </c>
      <c r="K283">
        <f t="shared" si="84"/>
        <v>12388.28</v>
      </c>
      <c r="L283">
        <f t="shared" si="85"/>
        <v>1333.24</v>
      </c>
      <c r="M283">
        <f t="shared" si="86"/>
        <v>136271.12</v>
      </c>
    </row>
    <row r="284" spans="1:13">
      <c r="A284" s="30" t="s">
        <v>294</v>
      </c>
      <c r="B284" s="19">
        <v>590</v>
      </c>
      <c r="C284" s="20">
        <v>0</v>
      </c>
      <c r="D284" s="50">
        <v>590</v>
      </c>
      <c r="E284" s="8">
        <v>1.57</v>
      </c>
      <c r="F284" s="8">
        <v>160.47</v>
      </c>
      <c r="G284">
        <f t="shared" si="77"/>
        <v>926.30000000000007</v>
      </c>
      <c r="H284" s="21">
        <v>10</v>
      </c>
      <c r="I284">
        <f t="shared" si="83"/>
        <v>92.63</v>
      </c>
      <c r="J284">
        <f t="shared" si="78"/>
        <v>94677.3</v>
      </c>
      <c r="K284">
        <f t="shared" si="84"/>
        <v>9467.73</v>
      </c>
      <c r="L284">
        <f t="shared" si="85"/>
        <v>1018.9300000000001</v>
      </c>
      <c r="M284">
        <f t="shared" si="86"/>
        <v>104145.03</v>
      </c>
    </row>
    <row r="285" spans="1:13">
      <c r="A285" s="30" t="s">
        <v>295</v>
      </c>
      <c r="B285" s="19">
        <v>651</v>
      </c>
      <c r="C285" s="20">
        <v>0</v>
      </c>
      <c r="D285" s="50">
        <v>651</v>
      </c>
      <c r="E285" s="8">
        <v>1.57</v>
      </c>
      <c r="F285" s="8">
        <v>160.47</v>
      </c>
      <c r="G285">
        <f t="shared" si="77"/>
        <v>1022.07</v>
      </c>
      <c r="H285" s="21">
        <v>10</v>
      </c>
      <c r="I285">
        <f t="shared" si="83"/>
        <v>102.21</v>
      </c>
      <c r="J285">
        <f t="shared" si="78"/>
        <v>104465.97</v>
      </c>
      <c r="K285">
        <f t="shared" si="84"/>
        <v>10446.6</v>
      </c>
      <c r="L285">
        <f t="shared" si="85"/>
        <v>1124.28</v>
      </c>
      <c r="M285">
        <f t="shared" si="86"/>
        <v>114912.57</v>
      </c>
    </row>
    <row r="286" spans="1:13">
      <c r="A286" s="30" t="s">
        <v>296</v>
      </c>
      <c r="B286" s="19">
        <v>764</v>
      </c>
      <c r="C286" s="20">
        <v>0</v>
      </c>
      <c r="D286" s="50">
        <v>764</v>
      </c>
      <c r="E286" s="8">
        <v>1.57</v>
      </c>
      <c r="F286" s="8">
        <v>160.47</v>
      </c>
      <c r="G286">
        <f t="shared" si="77"/>
        <v>1199.48</v>
      </c>
      <c r="H286" s="21">
        <v>10</v>
      </c>
      <c r="I286">
        <f t="shared" si="83"/>
        <v>119.95</v>
      </c>
      <c r="J286">
        <f t="shared" si="78"/>
        <v>122599.08</v>
      </c>
      <c r="K286">
        <f t="shared" si="84"/>
        <v>12259.91</v>
      </c>
      <c r="L286">
        <f t="shared" si="85"/>
        <v>1319.43</v>
      </c>
      <c r="M286">
        <f t="shared" si="86"/>
        <v>134858.99</v>
      </c>
    </row>
    <row r="287" spans="1:13">
      <c r="A287" s="30" t="s">
        <v>297</v>
      </c>
      <c r="B287" s="19">
        <v>648</v>
      </c>
      <c r="C287" s="20">
        <v>0</v>
      </c>
      <c r="D287" s="50">
        <v>648</v>
      </c>
      <c r="E287" s="8">
        <v>1.57</v>
      </c>
      <c r="F287" s="8">
        <v>160.47</v>
      </c>
      <c r="G287">
        <f t="shared" si="77"/>
        <v>1017.36</v>
      </c>
      <c r="H287" s="21">
        <v>10</v>
      </c>
      <c r="I287">
        <f t="shared" si="83"/>
        <v>101.74</v>
      </c>
      <c r="J287">
        <f t="shared" si="78"/>
        <v>103984.56</v>
      </c>
      <c r="K287">
        <f t="shared" si="84"/>
        <v>10398.459999999999</v>
      </c>
      <c r="L287">
        <f t="shared" si="85"/>
        <v>1119.0999999999999</v>
      </c>
      <c r="M287">
        <f t="shared" si="86"/>
        <v>114383.01999999999</v>
      </c>
    </row>
    <row r="288" spans="1:13">
      <c r="A288" s="30" t="s">
        <v>298</v>
      </c>
      <c r="B288" s="19">
        <v>915</v>
      </c>
      <c r="C288" s="20">
        <v>0</v>
      </c>
      <c r="D288" s="50">
        <v>915</v>
      </c>
      <c r="E288" s="8">
        <v>1.57</v>
      </c>
      <c r="F288" s="8">
        <v>160.47</v>
      </c>
      <c r="G288">
        <f t="shared" si="77"/>
        <v>1436.55</v>
      </c>
      <c r="H288" s="21">
        <v>10</v>
      </c>
      <c r="I288">
        <f t="shared" si="83"/>
        <v>143.66</v>
      </c>
      <c r="J288">
        <f t="shared" si="78"/>
        <v>146830.04999999999</v>
      </c>
      <c r="K288">
        <f t="shared" si="84"/>
        <v>14683.01</v>
      </c>
      <c r="L288">
        <f t="shared" si="85"/>
        <v>1580.21</v>
      </c>
      <c r="M288">
        <f t="shared" si="86"/>
        <v>161513.06</v>
      </c>
    </row>
    <row r="289" spans="1:13">
      <c r="A289" s="30" t="s">
        <v>299</v>
      </c>
      <c r="B289" s="19">
        <v>752</v>
      </c>
      <c r="C289" s="20">
        <v>0</v>
      </c>
      <c r="D289" s="50">
        <v>752</v>
      </c>
      <c r="E289" s="8">
        <v>1.57</v>
      </c>
      <c r="F289" s="8">
        <v>160.47</v>
      </c>
      <c r="G289">
        <f t="shared" si="77"/>
        <v>1180.6400000000001</v>
      </c>
      <c r="H289" s="21">
        <v>10</v>
      </c>
      <c r="I289">
        <f t="shared" si="83"/>
        <v>118.06</v>
      </c>
      <c r="J289">
        <f t="shared" si="78"/>
        <v>120673.44</v>
      </c>
      <c r="K289">
        <f t="shared" si="84"/>
        <v>12067.34</v>
      </c>
      <c r="L289">
        <f t="shared" si="85"/>
        <v>1298.7</v>
      </c>
      <c r="M289">
        <f t="shared" si="86"/>
        <v>132740.78</v>
      </c>
    </row>
    <row r="290" spans="1:13">
      <c r="A290" s="30" t="s">
        <v>300</v>
      </c>
      <c r="B290" s="19">
        <v>875</v>
      </c>
      <c r="C290" s="20">
        <v>0</v>
      </c>
      <c r="D290" s="50">
        <v>875</v>
      </c>
      <c r="E290" s="8">
        <v>1.57</v>
      </c>
      <c r="F290" s="8">
        <v>160.47</v>
      </c>
      <c r="G290">
        <f t="shared" si="77"/>
        <v>1373.75</v>
      </c>
      <c r="H290" s="21">
        <v>10</v>
      </c>
      <c r="I290">
        <f t="shared" si="83"/>
        <v>137.38</v>
      </c>
      <c r="J290">
        <f t="shared" si="78"/>
        <v>140411.25</v>
      </c>
      <c r="K290">
        <f t="shared" si="84"/>
        <v>14041.13</v>
      </c>
      <c r="L290">
        <f t="shared" si="85"/>
        <v>1511.13</v>
      </c>
      <c r="M290">
        <f t="shared" si="86"/>
        <v>154452.38</v>
      </c>
    </row>
    <row r="291" spans="1:13">
      <c r="A291" s="30" t="s">
        <v>301</v>
      </c>
      <c r="B291" s="19">
        <v>791</v>
      </c>
      <c r="C291" s="20">
        <v>0</v>
      </c>
      <c r="D291" s="50">
        <v>791</v>
      </c>
      <c r="E291" s="8">
        <v>1.57</v>
      </c>
      <c r="F291" s="8">
        <v>160.47</v>
      </c>
      <c r="G291">
        <f t="shared" si="77"/>
        <v>1241.8700000000001</v>
      </c>
      <c r="H291" s="21">
        <v>10</v>
      </c>
      <c r="I291">
        <f t="shared" si="83"/>
        <v>124.19</v>
      </c>
      <c r="J291">
        <f t="shared" si="78"/>
        <v>126931.77</v>
      </c>
      <c r="K291">
        <f t="shared" si="84"/>
        <v>12693.18</v>
      </c>
      <c r="L291">
        <f t="shared" si="85"/>
        <v>1366.0600000000002</v>
      </c>
      <c r="M291">
        <f t="shared" si="86"/>
        <v>139624.95000000001</v>
      </c>
    </row>
    <row r="292" spans="1:13">
      <c r="A292" s="30" t="s">
        <v>302</v>
      </c>
      <c r="B292" s="31">
        <v>991</v>
      </c>
      <c r="C292" s="20">
        <v>8170</v>
      </c>
      <c r="D292" s="50">
        <v>991</v>
      </c>
      <c r="E292" s="8">
        <v>1.57</v>
      </c>
      <c r="F292" s="8">
        <v>160.47</v>
      </c>
      <c r="G292">
        <f t="shared" si="77"/>
        <v>1555.8700000000001</v>
      </c>
      <c r="H292" s="21">
        <v>10</v>
      </c>
      <c r="I292">
        <f t="shared" si="83"/>
        <v>155.59</v>
      </c>
      <c r="J292">
        <f t="shared" si="78"/>
        <v>159025.76999999999</v>
      </c>
      <c r="K292">
        <f t="shared" si="84"/>
        <v>15902.58</v>
      </c>
      <c r="L292">
        <f t="shared" si="85"/>
        <v>1711.46</v>
      </c>
      <c r="M292">
        <f t="shared" si="86"/>
        <v>174928.34999999998</v>
      </c>
    </row>
    <row r="293" spans="1:13" s="5" customFormat="1">
      <c r="A293" s="41" t="s">
        <v>303</v>
      </c>
      <c r="B293" s="16">
        <v>24106</v>
      </c>
      <c r="C293" s="17">
        <v>8170</v>
      </c>
      <c r="D293" s="60">
        <v>15936</v>
      </c>
      <c r="E293" s="48"/>
      <c r="F293" s="48"/>
      <c r="G293" s="5">
        <f t="shared" si="77"/>
        <v>0</v>
      </c>
      <c r="H293" s="14"/>
      <c r="I293" s="5">
        <f>SUM(I294:I312)</f>
        <v>5394.1299999999992</v>
      </c>
      <c r="J293" s="5">
        <f t="shared" si="78"/>
        <v>0</v>
      </c>
      <c r="K293" s="5">
        <f>SUM(K294:K312)</f>
        <v>560899.00000000012</v>
      </c>
      <c r="L293" s="5">
        <f>SUM(L294:L312)</f>
        <v>59335.44999999999</v>
      </c>
      <c r="M293" s="5">
        <f>SUM(M294:M312)</f>
        <v>6169889.0199999996</v>
      </c>
    </row>
    <row r="294" spans="1:13">
      <c r="A294" s="36" t="s">
        <v>304</v>
      </c>
      <c r="B294" s="19">
        <v>8170</v>
      </c>
      <c r="C294" s="20">
        <v>8170</v>
      </c>
      <c r="D294" s="61">
        <v>0</v>
      </c>
      <c r="E294" s="48">
        <v>1.57</v>
      </c>
      <c r="F294" s="48">
        <v>160.47</v>
      </c>
      <c r="G294">
        <f t="shared" si="77"/>
        <v>12826.9</v>
      </c>
      <c r="H294" s="21">
        <v>10</v>
      </c>
      <c r="I294">
        <f t="shared" ref="I294:I312" si="87">ROUND(G294/100*H294,2)</f>
        <v>1282.69</v>
      </c>
      <c r="J294">
        <f t="shared" si="78"/>
        <v>1311039.8999999999</v>
      </c>
      <c r="K294">
        <f t="shared" ref="K294:K312" si="88">ROUND(J294/100*H294,2)</f>
        <v>131103.99</v>
      </c>
      <c r="L294">
        <f t="shared" ref="L294:L312" si="89">G294+I294</f>
        <v>14109.59</v>
      </c>
      <c r="M294">
        <f t="shared" ref="M294:M312" si="90">J294+K294</f>
        <v>1442143.89</v>
      </c>
    </row>
    <row r="295" spans="1:13">
      <c r="A295" s="37" t="s">
        <v>305</v>
      </c>
      <c r="B295" s="19">
        <v>8170</v>
      </c>
      <c r="C295" s="20">
        <v>0</v>
      </c>
      <c r="D295" s="61">
        <v>0</v>
      </c>
      <c r="E295" s="8">
        <v>1.97</v>
      </c>
      <c r="F295" s="8">
        <v>213.06</v>
      </c>
      <c r="G295">
        <f t="shared" si="77"/>
        <v>16094.9</v>
      </c>
      <c r="H295" s="21">
        <v>10</v>
      </c>
      <c r="I295">
        <f t="shared" si="87"/>
        <v>1609.49</v>
      </c>
      <c r="J295">
        <f t="shared" si="78"/>
        <v>1740700.2</v>
      </c>
      <c r="K295">
        <f t="shared" si="88"/>
        <v>174070.02</v>
      </c>
      <c r="L295">
        <f t="shared" si="89"/>
        <v>17704.39</v>
      </c>
      <c r="M295">
        <f t="shared" si="90"/>
        <v>1914770.22</v>
      </c>
    </row>
    <row r="296" spans="1:13">
      <c r="A296" s="30" t="s">
        <v>201</v>
      </c>
      <c r="B296" s="19">
        <v>803</v>
      </c>
      <c r="C296" s="20">
        <v>0</v>
      </c>
      <c r="D296" s="50">
        <v>803</v>
      </c>
      <c r="E296" s="8">
        <v>1.57</v>
      </c>
      <c r="F296" s="8">
        <v>160.47</v>
      </c>
      <c r="G296">
        <f t="shared" si="77"/>
        <v>1260.71</v>
      </c>
      <c r="H296" s="21">
        <v>10</v>
      </c>
      <c r="I296">
        <f t="shared" si="87"/>
        <v>126.07</v>
      </c>
      <c r="J296">
        <f t="shared" si="78"/>
        <v>128857.41</v>
      </c>
      <c r="K296">
        <f t="shared" si="88"/>
        <v>12885.74</v>
      </c>
      <c r="L296">
        <f t="shared" si="89"/>
        <v>1386.78</v>
      </c>
      <c r="M296">
        <f t="shared" si="90"/>
        <v>141743.15</v>
      </c>
    </row>
    <row r="297" spans="1:13">
      <c r="A297" s="30" t="s">
        <v>306</v>
      </c>
      <c r="B297" s="19">
        <v>1053</v>
      </c>
      <c r="C297" s="20">
        <v>0</v>
      </c>
      <c r="D297" s="50">
        <v>1053</v>
      </c>
      <c r="E297" s="8">
        <v>1.57</v>
      </c>
      <c r="F297" s="8">
        <v>160.47</v>
      </c>
      <c r="G297">
        <f t="shared" si="77"/>
        <v>1653.21</v>
      </c>
      <c r="H297" s="21">
        <v>10</v>
      </c>
      <c r="I297">
        <f t="shared" si="87"/>
        <v>165.32</v>
      </c>
      <c r="J297">
        <f t="shared" si="78"/>
        <v>168974.91</v>
      </c>
      <c r="K297">
        <f t="shared" si="88"/>
        <v>16897.490000000002</v>
      </c>
      <c r="L297">
        <f t="shared" si="89"/>
        <v>1818.53</v>
      </c>
      <c r="M297">
        <f t="shared" si="90"/>
        <v>185872.4</v>
      </c>
    </row>
    <row r="298" spans="1:13">
      <c r="A298" s="30" t="s">
        <v>307</v>
      </c>
      <c r="B298" s="19">
        <v>1184</v>
      </c>
      <c r="C298" s="20">
        <v>0</v>
      </c>
      <c r="D298" s="50">
        <v>1184</v>
      </c>
      <c r="E298" s="8">
        <v>1.57</v>
      </c>
      <c r="F298" s="8">
        <v>160.47</v>
      </c>
      <c r="G298">
        <f t="shared" si="77"/>
        <v>1858.88</v>
      </c>
      <c r="H298" s="21">
        <v>10</v>
      </c>
      <c r="I298">
        <f t="shared" si="87"/>
        <v>185.89</v>
      </c>
      <c r="J298">
        <f t="shared" si="78"/>
        <v>189996.48</v>
      </c>
      <c r="K298">
        <f t="shared" si="88"/>
        <v>18999.650000000001</v>
      </c>
      <c r="L298">
        <f t="shared" si="89"/>
        <v>2044.77</v>
      </c>
      <c r="M298">
        <f t="shared" si="90"/>
        <v>208996.13</v>
      </c>
    </row>
    <row r="299" spans="1:13">
      <c r="A299" s="30" t="s">
        <v>308</v>
      </c>
      <c r="B299" s="19">
        <v>834</v>
      </c>
      <c r="C299" s="20">
        <v>0</v>
      </c>
      <c r="D299" s="50">
        <v>834</v>
      </c>
      <c r="E299" s="8">
        <v>1.57</v>
      </c>
      <c r="F299" s="8">
        <v>160.47</v>
      </c>
      <c r="G299">
        <f t="shared" si="77"/>
        <v>1309.3800000000001</v>
      </c>
      <c r="H299" s="21">
        <v>10</v>
      </c>
      <c r="I299">
        <f t="shared" si="87"/>
        <v>130.94</v>
      </c>
      <c r="J299">
        <f t="shared" si="78"/>
        <v>133831.98000000001</v>
      </c>
      <c r="K299">
        <f t="shared" si="88"/>
        <v>13383.2</v>
      </c>
      <c r="L299">
        <f t="shared" si="89"/>
        <v>1440.3200000000002</v>
      </c>
      <c r="M299">
        <f t="shared" si="90"/>
        <v>147215.18000000002</v>
      </c>
    </row>
    <row r="300" spans="1:13">
      <c r="A300" s="30" t="s">
        <v>309</v>
      </c>
      <c r="B300" s="19">
        <v>817</v>
      </c>
      <c r="C300" s="20">
        <v>0</v>
      </c>
      <c r="D300" s="50">
        <v>817</v>
      </c>
      <c r="E300" s="8">
        <v>1.57</v>
      </c>
      <c r="F300" s="8">
        <v>160.47</v>
      </c>
      <c r="G300">
        <f t="shared" si="77"/>
        <v>1282.69</v>
      </c>
      <c r="H300" s="21">
        <v>10</v>
      </c>
      <c r="I300">
        <f t="shared" si="87"/>
        <v>128.27000000000001</v>
      </c>
      <c r="J300">
        <f t="shared" si="78"/>
        <v>131103.99</v>
      </c>
      <c r="K300">
        <f t="shared" si="88"/>
        <v>13110.4</v>
      </c>
      <c r="L300">
        <f t="shared" si="89"/>
        <v>1410.96</v>
      </c>
      <c r="M300">
        <f t="shared" si="90"/>
        <v>144214.38999999998</v>
      </c>
    </row>
    <row r="301" spans="1:13">
      <c r="A301" s="30" t="s">
        <v>310</v>
      </c>
      <c r="B301" s="19">
        <v>940</v>
      </c>
      <c r="C301" s="20">
        <v>0</v>
      </c>
      <c r="D301" s="50">
        <v>940</v>
      </c>
      <c r="E301" s="8">
        <v>1.57</v>
      </c>
      <c r="F301" s="8">
        <v>160.47</v>
      </c>
      <c r="G301">
        <f t="shared" si="77"/>
        <v>1475.8</v>
      </c>
      <c r="H301" s="21">
        <v>10</v>
      </c>
      <c r="I301">
        <f t="shared" si="87"/>
        <v>147.58000000000001</v>
      </c>
      <c r="J301">
        <f t="shared" si="78"/>
        <v>150841.79999999999</v>
      </c>
      <c r="K301">
        <f t="shared" si="88"/>
        <v>15084.18</v>
      </c>
      <c r="L301">
        <f t="shared" si="89"/>
        <v>1623.3799999999999</v>
      </c>
      <c r="M301">
        <f t="shared" si="90"/>
        <v>165925.97999999998</v>
      </c>
    </row>
    <row r="302" spans="1:13">
      <c r="A302" s="30" t="s">
        <v>311</v>
      </c>
      <c r="B302" s="19">
        <v>681</v>
      </c>
      <c r="C302" s="20">
        <v>0</v>
      </c>
      <c r="D302" s="50">
        <v>681</v>
      </c>
      <c r="E302" s="8">
        <v>1.57</v>
      </c>
      <c r="F302" s="8">
        <v>160.47</v>
      </c>
      <c r="G302">
        <f t="shared" si="77"/>
        <v>1069.17</v>
      </c>
      <c r="H302" s="21">
        <v>10</v>
      </c>
      <c r="I302">
        <f t="shared" si="87"/>
        <v>106.92</v>
      </c>
      <c r="J302">
        <f t="shared" si="78"/>
        <v>109280.06999999999</v>
      </c>
      <c r="K302">
        <f t="shared" si="88"/>
        <v>10928.01</v>
      </c>
      <c r="L302">
        <f t="shared" si="89"/>
        <v>1176.0900000000001</v>
      </c>
      <c r="M302">
        <f t="shared" si="90"/>
        <v>120208.07999999999</v>
      </c>
    </row>
    <row r="303" spans="1:13">
      <c r="A303" s="30" t="s">
        <v>312</v>
      </c>
      <c r="B303" s="19">
        <v>716</v>
      </c>
      <c r="C303" s="20">
        <v>0</v>
      </c>
      <c r="D303" s="50">
        <v>716</v>
      </c>
      <c r="E303" s="8">
        <v>1.57</v>
      </c>
      <c r="F303" s="8">
        <v>160.47</v>
      </c>
      <c r="G303">
        <f t="shared" si="77"/>
        <v>1124.1200000000001</v>
      </c>
      <c r="H303" s="21">
        <v>10</v>
      </c>
      <c r="I303">
        <f t="shared" si="87"/>
        <v>112.41</v>
      </c>
      <c r="J303">
        <f t="shared" si="78"/>
        <v>114896.52</v>
      </c>
      <c r="K303">
        <f t="shared" si="88"/>
        <v>11489.65</v>
      </c>
      <c r="L303">
        <f t="shared" si="89"/>
        <v>1236.5300000000002</v>
      </c>
      <c r="M303">
        <f t="shared" si="90"/>
        <v>126386.17</v>
      </c>
    </row>
    <row r="304" spans="1:13">
      <c r="A304" s="30" t="s">
        <v>313</v>
      </c>
      <c r="B304" s="19">
        <v>1002</v>
      </c>
      <c r="C304" s="20">
        <v>0</v>
      </c>
      <c r="D304" s="50">
        <v>1002</v>
      </c>
      <c r="E304" s="8">
        <v>1.57</v>
      </c>
      <c r="F304" s="8">
        <v>160.47</v>
      </c>
      <c r="G304">
        <f t="shared" si="77"/>
        <v>1573.14</v>
      </c>
      <c r="H304" s="21">
        <v>10</v>
      </c>
      <c r="I304">
        <f t="shared" si="87"/>
        <v>157.31</v>
      </c>
      <c r="J304">
        <f t="shared" si="78"/>
        <v>160790.94</v>
      </c>
      <c r="K304">
        <f t="shared" si="88"/>
        <v>16079.09</v>
      </c>
      <c r="L304">
        <f t="shared" si="89"/>
        <v>1730.45</v>
      </c>
      <c r="M304">
        <f t="shared" si="90"/>
        <v>176870.03</v>
      </c>
    </row>
    <row r="305" spans="1:13">
      <c r="A305" s="30" t="s">
        <v>314</v>
      </c>
      <c r="B305" s="19">
        <v>1689</v>
      </c>
      <c r="C305" s="20">
        <v>0</v>
      </c>
      <c r="D305" s="50">
        <v>1689</v>
      </c>
      <c r="E305" s="8">
        <v>1.57</v>
      </c>
      <c r="F305" s="8">
        <v>160.47</v>
      </c>
      <c r="G305">
        <f t="shared" si="77"/>
        <v>2651.73</v>
      </c>
      <c r="H305" s="21">
        <v>10</v>
      </c>
      <c r="I305">
        <f t="shared" si="87"/>
        <v>265.17</v>
      </c>
      <c r="J305">
        <f t="shared" si="78"/>
        <v>271033.83</v>
      </c>
      <c r="K305">
        <f t="shared" si="88"/>
        <v>27103.38</v>
      </c>
      <c r="L305">
        <f t="shared" si="89"/>
        <v>2916.9</v>
      </c>
      <c r="M305">
        <f t="shared" si="90"/>
        <v>298137.21000000002</v>
      </c>
    </row>
    <row r="306" spans="1:13">
      <c r="A306" s="30" t="s">
        <v>315</v>
      </c>
      <c r="B306" s="19">
        <v>807</v>
      </c>
      <c r="C306" s="20">
        <v>0</v>
      </c>
      <c r="D306" s="50">
        <v>807</v>
      </c>
      <c r="E306" s="8">
        <v>1.57</v>
      </c>
      <c r="F306" s="8">
        <v>160.47</v>
      </c>
      <c r="G306">
        <f t="shared" si="77"/>
        <v>1266.99</v>
      </c>
      <c r="H306" s="21">
        <v>10</v>
      </c>
      <c r="I306">
        <f t="shared" si="87"/>
        <v>126.7</v>
      </c>
      <c r="J306">
        <f t="shared" si="78"/>
        <v>129499.29</v>
      </c>
      <c r="K306">
        <f t="shared" si="88"/>
        <v>12949.93</v>
      </c>
      <c r="L306">
        <f t="shared" si="89"/>
        <v>1393.69</v>
      </c>
      <c r="M306">
        <f t="shared" si="90"/>
        <v>142449.22</v>
      </c>
    </row>
    <row r="307" spans="1:13">
      <c r="A307" s="30" t="s">
        <v>316</v>
      </c>
      <c r="B307" s="19">
        <v>738</v>
      </c>
      <c r="C307" s="20">
        <v>0</v>
      </c>
      <c r="D307" s="50">
        <v>738</v>
      </c>
      <c r="E307" s="8">
        <v>1.57</v>
      </c>
      <c r="F307" s="8">
        <v>160.47</v>
      </c>
      <c r="G307">
        <f t="shared" si="77"/>
        <v>1158.6600000000001</v>
      </c>
      <c r="H307" s="21">
        <v>10</v>
      </c>
      <c r="I307">
        <f t="shared" si="87"/>
        <v>115.87</v>
      </c>
      <c r="J307">
        <f t="shared" si="78"/>
        <v>118426.86</v>
      </c>
      <c r="K307">
        <f t="shared" si="88"/>
        <v>11842.69</v>
      </c>
      <c r="L307">
        <f t="shared" si="89"/>
        <v>1274.5300000000002</v>
      </c>
      <c r="M307">
        <f t="shared" si="90"/>
        <v>130269.55</v>
      </c>
    </row>
    <row r="308" spans="1:13">
      <c r="A308" s="30" t="s">
        <v>317</v>
      </c>
      <c r="B308" s="19">
        <v>859</v>
      </c>
      <c r="C308" s="20">
        <v>0</v>
      </c>
      <c r="D308" s="50">
        <v>859</v>
      </c>
      <c r="E308" s="8">
        <v>1.57</v>
      </c>
      <c r="F308" s="8">
        <v>160.47</v>
      </c>
      <c r="G308">
        <f t="shared" si="77"/>
        <v>1348.63</v>
      </c>
      <c r="H308" s="21">
        <v>10</v>
      </c>
      <c r="I308">
        <f t="shared" si="87"/>
        <v>134.86000000000001</v>
      </c>
      <c r="J308">
        <f t="shared" si="78"/>
        <v>137843.73000000001</v>
      </c>
      <c r="K308">
        <f t="shared" si="88"/>
        <v>13784.37</v>
      </c>
      <c r="L308">
        <f t="shared" si="89"/>
        <v>1483.4900000000002</v>
      </c>
      <c r="M308">
        <f t="shared" si="90"/>
        <v>151628.1</v>
      </c>
    </row>
    <row r="309" spans="1:13">
      <c r="A309" s="30" t="s">
        <v>318</v>
      </c>
      <c r="B309" s="19">
        <v>922</v>
      </c>
      <c r="C309" s="20">
        <v>0</v>
      </c>
      <c r="D309" s="50">
        <v>922</v>
      </c>
      <c r="E309" s="8">
        <v>1.57</v>
      </c>
      <c r="F309" s="8">
        <v>160.47</v>
      </c>
      <c r="G309">
        <f t="shared" si="77"/>
        <v>1447.54</v>
      </c>
      <c r="H309" s="21">
        <v>10</v>
      </c>
      <c r="I309">
        <f t="shared" si="87"/>
        <v>144.75</v>
      </c>
      <c r="J309">
        <f t="shared" si="78"/>
        <v>147953.34</v>
      </c>
      <c r="K309">
        <f t="shared" si="88"/>
        <v>14795.33</v>
      </c>
      <c r="L309">
        <f t="shared" si="89"/>
        <v>1592.29</v>
      </c>
      <c r="M309">
        <f t="shared" si="90"/>
        <v>162748.66999999998</v>
      </c>
    </row>
    <row r="310" spans="1:13">
      <c r="A310" s="18" t="s">
        <v>319</v>
      </c>
      <c r="B310" s="25">
        <v>870</v>
      </c>
      <c r="C310" s="20">
        <v>0</v>
      </c>
      <c r="D310" s="51">
        <v>870</v>
      </c>
      <c r="E310" s="8">
        <v>1.57</v>
      </c>
      <c r="F310" s="8">
        <v>160.47</v>
      </c>
      <c r="G310">
        <f t="shared" si="77"/>
        <v>1365.9</v>
      </c>
      <c r="H310" s="21">
        <v>10</v>
      </c>
      <c r="I310">
        <f t="shared" si="87"/>
        <v>136.59</v>
      </c>
      <c r="J310">
        <f t="shared" si="78"/>
        <v>139608.9</v>
      </c>
      <c r="K310">
        <f t="shared" si="88"/>
        <v>13960.89</v>
      </c>
      <c r="L310">
        <f t="shared" si="89"/>
        <v>1502.49</v>
      </c>
      <c r="M310">
        <f t="shared" si="90"/>
        <v>153569.78999999998</v>
      </c>
    </row>
    <row r="311" spans="1:13">
      <c r="A311" s="30" t="s">
        <v>320</v>
      </c>
      <c r="B311" s="19">
        <v>968</v>
      </c>
      <c r="C311" s="20">
        <v>0</v>
      </c>
      <c r="D311" s="50">
        <v>968</v>
      </c>
      <c r="E311" s="8">
        <v>1.57</v>
      </c>
      <c r="F311" s="8">
        <v>160.47</v>
      </c>
      <c r="G311">
        <f t="shared" si="77"/>
        <v>1519.76</v>
      </c>
      <c r="H311" s="21">
        <v>10</v>
      </c>
      <c r="I311">
        <f t="shared" si="87"/>
        <v>151.97999999999999</v>
      </c>
      <c r="J311">
        <f t="shared" si="78"/>
        <v>155334.96</v>
      </c>
      <c r="K311">
        <f t="shared" si="88"/>
        <v>15533.5</v>
      </c>
      <c r="L311">
        <f t="shared" si="89"/>
        <v>1671.74</v>
      </c>
      <c r="M311">
        <f t="shared" si="90"/>
        <v>170868.46</v>
      </c>
    </row>
    <row r="312" spans="1:13">
      <c r="A312" s="30" t="s">
        <v>321</v>
      </c>
      <c r="B312" s="31">
        <v>1053</v>
      </c>
      <c r="C312" s="20">
        <v>0</v>
      </c>
      <c r="D312" s="50">
        <v>1053</v>
      </c>
      <c r="E312" s="8">
        <v>1.57</v>
      </c>
      <c r="F312" s="8">
        <v>160.47</v>
      </c>
      <c r="G312">
        <f t="shared" si="77"/>
        <v>1653.21</v>
      </c>
      <c r="H312" s="21">
        <v>10</v>
      </c>
      <c r="I312">
        <f t="shared" si="87"/>
        <v>165.32</v>
      </c>
      <c r="J312">
        <f t="shared" si="78"/>
        <v>168974.91</v>
      </c>
      <c r="K312">
        <f t="shared" si="88"/>
        <v>16897.490000000002</v>
      </c>
      <c r="L312">
        <f t="shared" si="89"/>
        <v>1818.53</v>
      </c>
      <c r="M312">
        <f t="shared" si="90"/>
        <v>185872.4</v>
      </c>
    </row>
    <row r="313" spans="1:13" s="5" customFormat="1">
      <c r="A313" s="41" t="s">
        <v>322</v>
      </c>
      <c r="B313" s="16">
        <v>15755</v>
      </c>
      <c r="C313" s="17">
        <v>0</v>
      </c>
      <c r="D313" s="49">
        <v>15755</v>
      </c>
      <c r="E313" s="8"/>
      <c r="F313" s="8"/>
      <c r="G313" s="5">
        <f t="shared" si="77"/>
        <v>0</v>
      </c>
      <c r="H313" s="14"/>
      <c r="I313" s="5">
        <f>SUM(I314:I322)</f>
        <v>2473.5399999999995</v>
      </c>
      <c r="J313" s="5">
        <f t="shared" si="78"/>
        <v>0</v>
      </c>
      <c r="K313" s="5">
        <f>SUM(K314:K322)</f>
        <v>252820.49000000002</v>
      </c>
      <c r="L313" s="5">
        <f>SUM(L314:L322)</f>
        <v>27208.89</v>
      </c>
      <c r="M313" s="5">
        <f>SUM(M314:M322)</f>
        <v>2781025.34</v>
      </c>
    </row>
    <row r="314" spans="1:13">
      <c r="A314" s="30" t="s">
        <v>323</v>
      </c>
      <c r="B314" s="19">
        <v>841</v>
      </c>
      <c r="C314" s="20">
        <v>0</v>
      </c>
      <c r="D314" s="50">
        <v>841</v>
      </c>
      <c r="E314" s="8">
        <v>1.57</v>
      </c>
      <c r="F314" s="8">
        <v>160.47</v>
      </c>
      <c r="G314">
        <f t="shared" si="77"/>
        <v>1320.3700000000001</v>
      </c>
      <c r="H314" s="21">
        <v>10</v>
      </c>
      <c r="I314">
        <f t="shared" ref="I314:I322" si="91">ROUND(G314/100*H314,2)</f>
        <v>132.04</v>
      </c>
      <c r="J314">
        <f t="shared" si="78"/>
        <v>134955.26999999999</v>
      </c>
      <c r="K314">
        <f t="shared" ref="K314:K322" si="92">ROUND(J314/100*H314,2)</f>
        <v>13495.53</v>
      </c>
      <c r="L314">
        <f t="shared" ref="L314:L322" si="93">G314+I314</f>
        <v>1452.41</v>
      </c>
      <c r="M314">
        <f t="shared" ref="M314:M322" si="94">J314+K314</f>
        <v>148450.79999999999</v>
      </c>
    </row>
    <row r="315" spans="1:13">
      <c r="A315" s="30" t="s">
        <v>324</v>
      </c>
      <c r="B315" s="19">
        <v>1408</v>
      </c>
      <c r="C315" s="20">
        <v>0</v>
      </c>
      <c r="D315" s="50">
        <v>1408</v>
      </c>
      <c r="E315" s="8">
        <v>1.57</v>
      </c>
      <c r="F315" s="8">
        <v>160.47</v>
      </c>
      <c r="G315">
        <f t="shared" si="77"/>
        <v>2210.56</v>
      </c>
      <c r="H315" s="21">
        <v>10</v>
      </c>
      <c r="I315">
        <f t="shared" si="91"/>
        <v>221.06</v>
      </c>
      <c r="J315">
        <f t="shared" si="78"/>
        <v>225941.76000000001</v>
      </c>
      <c r="K315">
        <f t="shared" si="92"/>
        <v>22594.18</v>
      </c>
      <c r="L315">
        <f t="shared" si="93"/>
        <v>2431.62</v>
      </c>
      <c r="M315">
        <f t="shared" si="94"/>
        <v>248535.94</v>
      </c>
    </row>
    <row r="316" spans="1:13">
      <c r="A316" s="30" t="s">
        <v>325</v>
      </c>
      <c r="B316" s="19">
        <v>1476</v>
      </c>
      <c r="C316" s="20">
        <v>0</v>
      </c>
      <c r="D316" s="50">
        <v>1476</v>
      </c>
      <c r="E316" s="8">
        <v>1.57</v>
      </c>
      <c r="F316" s="8">
        <v>160.47</v>
      </c>
      <c r="G316">
        <f t="shared" si="77"/>
        <v>2317.3200000000002</v>
      </c>
      <c r="H316" s="21">
        <v>10</v>
      </c>
      <c r="I316">
        <f t="shared" si="91"/>
        <v>231.73</v>
      </c>
      <c r="J316">
        <f t="shared" si="78"/>
        <v>236853.72</v>
      </c>
      <c r="K316">
        <f t="shared" si="92"/>
        <v>23685.37</v>
      </c>
      <c r="L316">
        <f t="shared" si="93"/>
        <v>2549.0500000000002</v>
      </c>
      <c r="M316">
        <f t="shared" si="94"/>
        <v>260539.09</v>
      </c>
    </row>
    <row r="317" spans="1:13">
      <c r="A317" s="30" t="s">
        <v>326</v>
      </c>
      <c r="B317" s="19">
        <v>1955</v>
      </c>
      <c r="C317" s="20">
        <v>0</v>
      </c>
      <c r="D317" s="50">
        <v>1955</v>
      </c>
      <c r="E317" s="8">
        <v>1.57</v>
      </c>
      <c r="F317" s="8">
        <v>160.47</v>
      </c>
      <c r="G317">
        <f t="shared" si="77"/>
        <v>3069.35</v>
      </c>
      <c r="H317" s="21">
        <v>10</v>
      </c>
      <c r="I317">
        <f t="shared" si="91"/>
        <v>306.94</v>
      </c>
      <c r="J317">
        <f t="shared" si="78"/>
        <v>313718.84999999998</v>
      </c>
      <c r="K317">
        <f t="shared" si="92"/>
        <v>31371.89</v>
      </c>
      <c r="L317">
        <f t="shared" si="93"/>
        <v>3376.29</v>
      </c>
      <c r="M317">
        <f t="shared" si="94"/>
        <v>345090.74</v>
      </c>
    </row>
    <row r="318" spans="1:13">
      <c r="A318" s="30" t="s">
        <v>327</v>
      </c>
      <c r="B318" s="19">
        <v>1026</v>
      </c>
      <c r="C318" s="20">
        <v>0</v>
      </c>
      <c r="D318" s="50">
        <v>1026</v>
      </c>
      <c r="E318" s="8">
        <v>1.57</v>
      </c>
      <c r="F318" s="8">
        <v>160.47</v>
      </c>
      <c r="G318">
        <f t="shared" si="77"/>
        <v>1610.8200000000002</v>
      </c>
      <c r="H318" s="21">
        <v>10</v>
      </c>
      <c r="I318">
        <f t="shared" si="91"/>
        <v>161.08000000000001</v>
      </c>
      <c r="J318">
        <f t="shared" si="78"/>
        <v>164642.22</v>
      </c>
      <c r="K318">
        <f t="shared" si="92"/>
        <v>16464.22</v>
      </c>
      <c r="L318">
        <f t="shared" si="93"/>
        <v>1771.9</v>
      </c>
      <c r="M318">
        <f t="shared" si="94"/>
        <v>181106.44</v>
      </c>
    </row>
    <row r="319" spans="1:13">
      <c r="A319" s="30" t="s">
        <v>328</v>
      </c>
      <c r="B319" s="19">
        <v>1582</v>
      </c>
      <c r="C319" s="20">
        <v>0</v>
      </c>
      <c r="D319" s="50">
        <v>1582</v>
      </c>
      <c r="E319" s="8">
        <v>1.57</v>
      </c>
      <c r="F319" s="8">
        <v>160.47</v>
      </c>
      <c r="G319">
        <f t="shared" si="77"/>
        <v>2483.7400000000002</v>
      </c>
      <c r="H319" s="21">
        <v>10</v>
      </c>
      <c r="I319">
        <f t="shared" si="91"/>
        <v>248.37</v>
      </c>
      <c r="J319">
        <f t="shared" si="78"/>
        <v>253863.54</v>
      </c>
      <c r="K319">
        <f t="shared" si="92"/>
        <v>25386.35</v>
      </c>
      <c r="L319">
        <f t="shared" si="93"/>
        <v>2732.11</v>
      </c>
      <c r="M319">
        <f t="shared" si="94"/>
        <v>279249.89</v>
      </c>
    </row>
    <row r="320" spans="1:13">
      <c r="A320" s="30" t="s">
        <v>329</v>
      </c>
      <c r="B320" s="19">
        <v>962</v>
      </c>
      <c r="C320" s="20">
        <v>0</v>
      </c>
      <c r="D320" s="50">
        <v>962</v>
      </c>
      <c r="E320" s="8">
        <v>1.57</v>
      </c>
      <c r="F320" s="8">
        <v>160.47</v>
      </c>
      <c r="G320">
        <f t="shared" si="77"/>
        <v>1510.3400000000001</v>
      </c>
      <c r="H320" s="21">
        <v>10</v>
      </c>
      <c r="I320">
        <f t="shared" si="91"/>
        <v>151.03</v>
      </c>
      <c r="J320">
        <f t="shared" si="78"/>
        <v>154372.13999999998</v>
      </c>
      <c r="K320">
        <f t="shared" si="92"/>
        <v>15437.21</v>
      </c>
      <c r="L320">
        <f t="shared" si="93"/>
        <v>1661.3700000000001</v>
      </c>
      <c r="M320">
        <f t="shared" si="94"/>
        <v>169809.34999999998</v>
      </c>
    </row>
    <row r="321" spans="1:13">
      <c r="A321" s="30" t="s">
        <v>330</v>
      </c>
      <c r="B321" s="19">
        <v>4181</v>
      </c>
      <c r="C321" s="20">
        <v>0</v>
      </c>
      <c r="D321" s="50">
        <v>4181</v>
      </c>
      <c r="E321" s="8">
        <v>1.57</v>
      </c>
      <c r="F321" s="8">
        <v>160.47</v>
      </c>
      <c r="G321">
        <f t="shared" si="77"/>
        <v>6564.17</v>
      </c>
      <c r="H321" s="21">
        <v>10</v>
      </c>
      <c r="I321">
        <f t="shared" si="91"/>
        <v>656.42</v>
      </c>
      <c r="J321">
        <f t="shared" si="78"/>
        <v>670925.06999999995</v>
      </c>
      <c r="K321">
        <f t="shared" si="92"/>
        <v>67092.509999999995</v>
      </c>
      <c r="L321">
        <f t="shared" si="93"/>
        <v>7220.59</v>
      </c>
      <c r="M321">
        <f t="shared" si="94"/>
        <v>738017.58</v>
      </c>
    </row>
    <row r="322" spans="1:13">
      <c r="A322" s="30" t="s">
        <v>331</v>
      </c>
      <c r="B322" s="31">
        <v>2324</v>
      </c>
      <c r="C322" s="20">
        <v>0</v>
      </c>
      <c r="D322" s="50">
        <v>2324</v>
      </c>
      <c r="E322" s="8">
        <v>1.57</v>
      </c>
      <c r="F322" s="8">
        <v>160.47</v>
      </c>
      <c r="G322">
        <f t="shared" si="77"/>
        <v>3648.6800000000003</v>
      </c>
      <c r="H322" s="21">
        <v>10</v>
      </c>
      <c r="I322">
        <f t="shared" si="91"/>
        <v>364.87</v>
      </c>
      <c r="J322">
        <f t="shared" si="78"/>
        <v>372932.27999999997</v>
      </c>
      <c r="K322">
        <f t="shared" si="92"/>
        <v>37293.230000000003</v>
      </c>
      <c r="L322">
        <f t="shared" si="93"/>
        <v>4013.55</v>
      </c>
      <c r="M322">
        <f t="shared" si="94"/>
        <v>410225.50999999995</v>
      </c>
    </row>
    <row r="323" spans="1:13" s="5" customFormat="1">
      <c r="A323" s="41" t="s">
        <v>332</v>
      </c>
      <c r="B323" s="16">
        <v>13684</v>
      </c>
      <c r="C323" s="17">
        <v>0</v>
      </c>
      <c r="D323" s="49">
        <v>13684</v>
      </c>
      <c r="E323" s="8"/>
      <c r="F323" s="8"/>
      <c r="G323" s="5">
        <f t="shared" si="77"/>
        <v>0</v>
      </c>
      <c r="H323" s="14"/>
      <c r="I323" s="5">
        <f>SUM(I324:I333)</f>
        <v>2148.3799999999997</v>
      </c>
      <c r="J323" s="5">
        <f t="shared" si="78"/>
        <v>0</v>
      </c>
      <c r="K323" s="5">
        <f>SUM(K324:K333)</f>
        <v>219587.13999999998</v>
      </c>
      <c r="L323" s="5">
        <f>SUM(L324:L333)</f>
        <v>23632.260000000002</v>
      </c>
      <c r="M323" s="5">
        <f>SUM(M324:M333)</f>
        <v>2415458.6200000006</v>
      </c>
    </row>
    <row r="324" spans="1:13">
      <c r="A324" s="33" t="s">
        <v>333</v>
      </c>
      <c r="B324" s="34">
        <v>1112</v>
      </c>
      <c r="C324" s="35">
        <v>0</v>
      </c>
      <c r="D324" s="50">
        <v>1112</v>
      </c>
      <c r="E324" s="8">
        <v>1.57</v>
      </c>
      <c r="F324" s="8">
        <v>160.47</v>
      </c>
      <c r="G324">
        <f t="shared" ref="G324:G333" si="95">B324*E324</f>
        <v>1745.8400000000001</v>
      </c>
      <c r="H324" s="21">
        <v>10</v>
      </c>
      <c r="I324">
        <f t="shared" ref="I324:I333" si="96">ROUND(G324/100*H324,2)</f>
        <v>174.58</v>
      </c>
      <c r="J324">
        <f t="shared" si="78"/>
        <v>178442.63999999998</v>
      </c>
      <c r="K324">
        <f t="shared" ref="K324:K333" si="97">ROUND(J324/100*H324,2)</f>
        <v>17844.259999999998</v>
      </c>
      <c r="L324">
        <f t="shared" ref="L324:L333" si="98">G324+I324</f>
        <v>1920.42</v>
      </c>
      <c r="M324">
        <f t="shared" ref="M324:M333" si="99">J324+K324</f>
        <v>196286.9</v>
      </c>
    </row>
    <row r="325" spans="1:13">
      <c r="A325" s="18" t="s">
        <v>334</v>
      </c>
      <c r="B325" s="25">
        <v>1157</v>
      </c>
      <c r="C325" s="26">
        <v>0</v>
      </c>
      <c r="D325" s="50">
        <v>1157</v>
      </c>
      <c r="E325" s="8">
        <v>1.57</v>
      </c>
      <c r="F325" s="8">
        <v>160.47</v>
      </c>
      <c r="G325">
        <f t="shared" si="95"/>
        <v>1816.49</v>
      </c>
      <c r="H325" s="21">
        <v>10</v>
      </c>
      <c r="I325">
        <f t="shared" si="96"/>
        <v>181.65</v>
      </c>
      <c r="J325">
        <f t="shared" si="78"/>
        <v>185663.79</v>
      </c>
      <c r="K325">
        <f t="shared" si="97"/>
        <v>18566.38</v>
      </c>
      <c r="L325">
        <f t="shared" si="98"/>
        <v>1998.14</v>
      </c>
      <c r="M325">
        <f t="shared" si="99"/>
        <v>204230.17</v>
      </c>
    </row>
    <row r="326" spans="1:13">
      <c r="A326" s="30" t="s">
        <v>335</v>
      </c>
      <c r="B326" s="19">
        <v>753</v>
      </c>
      <c r="C326" s="20">
        <v>0</v>
      </c>
      <c r="D326" s="50">
        <v>753</v>
      </c>
      <c r="E326" s="8">
        <v>1.57</v>
      </c>
      <c r="F326" s="8">
        <v>160.47</v>
      </c>
      <c r="G326">
        <f t="shared" si="95"/>
        <v>1182.21</v>
      </c>
      <c r="H326" s="21">
        <v>10</v>
      </c>
      <c r="I326">
        <f t="shared" si="96"/>
        <v>118.22</v>
      </c>
      <c r="J326">
        <f t="shared" si="78"/>
        <v>120833.91</v>
      </c>
      <c r="K326">
        <f t="shared" si="97"/>
        <v>12083.39</v>
      </c>
      <c r="L326">
        <f t="shared" si="98"/>
        <v>1300.43</v>
      </c>
      <c r="M326">
        <f t="shared" si="99"/>
        <v>132917.29999999999</v>
      </c>
    </row>
    <row r="327" spans="1:13">
      <c r="A327" s="30" t="s">
        <v>336</v>
      </c>
      <c r="B327" s="19">
        <v>863</v>
      </c>
      <c r="C327" s="20">
        <v>0</v>
      </c>
      <c r="D327" s="50">
        <v>863</v>
      </c>
      <c r="E327" s="8">
        <v>1.57</v>
      </c>
      <c r="F327" s="8">
        <v>160.47</v>
      </c>
      <c r="G327">
        <f t="shared" si="95"/>
        <v>1354.91</v>
      </c>
      <c r="H327" s="21">
        <v>10</v>
      </c>
      <c r="I327">
        <f t="shared" si="96"/>
        <v>135.49</v>
      </c>
      <c r="J327">
        <f t="shared" ref="J327:J333" si="100">B327*F327</f>
        <v>138485.60999999999</v>
      </c>
      <c r="K327">
        <f t="shared" si="97"/>
        <v>13848.56</v>
      </c>
      <c r="L327">
        <f t="shared" si="98"/>
        <v>1490.4</v>
      </c>
      <c r="M327">
        <f t="shared" si="99"/>
        <v>152334.16999999998</v>
      </c>
    </row>
    <row r="328" spans="1:13">
      <c r="A328" s="30" t="s">
        <v>337</v>
      </c>
      <c r="B328" s="19">
        <v>1384</v>
      </c>
      <c r="C328" s="20">
        <v>0</v>
      </c>
      <c r="D328" s="50">
        <v>1384</v>
      </c>
      <c r="E328" s="8">
        <v>1.57</v>
      </c>
      <c r="F328" s="8">
        <v>160.47</v>
      </c>
      <c r="G328">
        <f t="shared" si="95"/>
        <v>2172.88</v>
      </c>
      <c r="H328" s="21">
        <v>10</v>
      </c>
      <c r="I328">
        <f t="shared" si="96"/>
        <v>217.29</v>
      </c>
      <c r="J328">
        <f t="shared" si="100"/>
        <v>222090.48</v>
      </c>
      <c r="K328">
        <f t="shared" si="97"/>
        <v>22209.05</v>
      </c>
      <c r="L328">
        <f t="shared" si="98"/>
        <v>2390.17</v>
      </c>
      <c r="M328">
        <f t="shared" si="99"/>
        <v>244299.53</v>
      </c>
    </row>
    <row r="329" spans="1:13">
      <c r="A329" s="30" t="s">
        <v>338</v>
      </c>
      <c r="B329" s="19">
        <v>1478</v>
      </c>
      <c r="C329" s="20">
        <v>0</v>
      </c>
      <c r="D329" s="50">
        <v>1478</v>
      </c>
      <c r="E329" s="8">
        <v>1.57</v>
      </c>
      <c r="F329" s="8">
        <v>160.47</v>
      </c>
      <c r="G329">
        <f t="shared" si="95"/>
        <v>2320.46</v>
      </c>
      <c r="H329" s="21">
        <v>10</v>
      </c>
      <c r="I329">
        <f t="shared" si="96"/>
        <v>232.05</v>
      </c>
      <c r="J329">
        <f t="shared" si="100"/>
        <v>237174.66</v>
      </c>
      <c r="K329">
        <f t="shared" si="97"/>
        <v>23717.47</v>
      </c>
      <c r="L329">
        <f t="shared" si="98"/>
        <v>2552.5100000000002</v>
      </c>
      <c r="M329">
        <f t="shared" si="99"/>
        <v>260892.13</v>
      </c>
    </row>
    <row r="330" spans="1:13">
      <c r="A330" s="30" t="s">
        <v>339</v>
      </c>
      <c r="B330" s="19">
        <v>687</v>
      </c>
      <c r="C330" s="20">
        <v>0</v>
      </c>
      <c r="D330" s="50">
        <v>687</v>
      </c>
      <c r="E330" s="8">
        <v>1.57</v>
      </c>
      <c r="F330" s="8">
        <v>160.47</v>
      </c>
      <c r="G330">
        <f t="shared" si="95"/>
        <v>1078.5900000000001</v>
      </c>
      <c r="H330" s="21">
        <v>10</v>
      </c>
      <c r="I330">
        <f t="shared" si="96"/>
        <v>107.86</v>
      </c>
      <c r="J330">
        <f t="shared" si="100"/>
        <v>110242.89</v>
      </c>
      <c r="K330">
        <f t="shared" si="97"/>
        <v>11024.29</v>
      </c>
      <c r="L330">
        <f t="shared" si="98"/>
        <v>1186.45</v>
      </c>
      <c r="M330">
        <f t="shared" si="99"/>
        <v>121267.18</v>
      </c>
    </row>
    <row r="331" spans="1:13">
      <c r="A331" s="30" t="s">
        <v>340</v>
      </c>
      <c r="B331" s="42">
        <v>1346</v>
      </c>
      <c r="C331" s="20">
        <v>0</v>
      </c>
      <c r="D331" s="54">
        <v>1346</v>
      </c>
      <c r="E331" s="8">
        <v>1.57</v>
      </c>
      <c r="F331" s="8">
        <v>160.47</v>
      </c>
      <c r="G331">
        <f t="shared" si="95"/>
        <v>2113.2200000000003</v>
      </c>
      <c r="H331" s="21">
        <v>10</v>
      </c>
      <c r="I331">
        <f t="shared" si="96"/>
        <v>211.32</v>
      </c>
      <c r="J331">
        <f t="shared" si="100"/>
        <v>215992.62</v>
      </c>
      <c r="K331">
        <f t="shared" si="97"/>
        <v>21599.26</v>
      </c>
      <c r="L331">
        <f t="shared" si="98"/>
        <v>2324.5400000000004</v>
      </c>
      <c r="M331">
        <f t="shared" si="99"/>
        <v>237591.88</v>
      </c>
    </row>
    <row r="332" spans="1:13">
      <c r="A332" s="30" t="s">
        <v>331</v>
      </c>
      <c r="B332" s="19">
        <v>3702</v>
      </c>
      <c r="C332" s="20">
        <v>0</v>
      </c>
      <c r="D332" s="50">
        <v>3702</v>
      </c>
      <c r="E332" s="8">
        <v>1.57</v>
      </c>
      <c r="F332" s="8">
        <v>160.47</v>
      </c>
      <c r="G332">
        <f t="shared" si="95"/>
        <v>5812.14</v>
      </c>
      <c r="H332" s="21">
        <v>10</v>
      </c>
      <c r="I332">
        <f t="shared" si="96"/>
        <v>581.21</v>
      </c>
      <c r="J332">
        <f t="shared" si="100"/>
        <v>594059.93999999994</v>
      </c>
      <c r="K332">
        <f t="shared" si="97"/>
        <v>59405.99</v>
      </c>
      <c r="L332">
        <f t="shared" si="98"/>
        <v>6393.35</v>
      </c>
      <c r="M332">
        <f t="shared" si="99"/>
        <v>653465.92999999993</v>
      </c>
    </row>
    <row r="333" spans="1:13">
      <c r="A333" s="33" t="s">
        <v>341</v>
      </c>
      <c r="B333" s="43">
        <v>1202</v>
      </c>
      <c r="C333" s="35">
        <v>0</v>
      </c>
      <c r="D333" s="43">
        <v>1202</v>
      </c>
      <c r="E333" s="8">
        <v>1.57</v>
      </c>
      <c r="F333" s="8">
        <v>160.47</v>
      </c>
      <c r="G333">
        <f t="shared" si="95"/>
        <v>1887.14</v>
      </c>
      <c r="H333" s="21">
        <v>10</v>
      </c>
      <c r="I333">
        <f t="shared" si="96"/>
        <v>188.71</v>
      </c>
      <c r="J333">
        <f t="shared" si="100"/>
        <v>192884.94</v>
      </c>
      <c r="K333">
        <f t="shared" si="97"/>
        <v>19288.490000000002</v>
      </c>
      <c r="L333">
        <f t="shared" si="98"/>
        <v>2075.85</v>
      </c>
      <c r="M333">
        <f t="shared" si="99"/>
        <v>212173.43</v>
      </c>
    </row>
  </sheetData>
  <autoFilter ref="H1:H333"/>
  <mergeCells count="11">
    <mergeCell ref="H1:H2"/>
    <mergeCell ref="A1:A2"/>
    <mergeCell ref="B1:B2"/>
    <mergeCell ref="C1:D1"/>
    <mergeCell ref="E1:F1"/>
    <mergeCell ref="G1:G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 формулами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Минприроды 45. Спиридонов ВК</dc:creator>
  <cp:lastModifiedBy>User</cp:lastModifiedBy>
  <dcterms:created xsi:type="dcterms:W3CDTF">2020-02-08T07:56:34Z</dcterms:created>
  <dcterms:modified xsi:type="dcterms:W3CDTF">2020-12-14T18:22:46Z</dcterms:modified>
</cp:coreProperties>
</file>