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оперативка!$A$2:$Y$153</definedName>
  </definedNames>
  <calcPr calcId="145621"/>
</workbook>
</file>

<file path=xl/calcChain.xml><?xml version="1.0" encoding="utf-8"?>
<calcChain xmlns="http://schemas.openxmlformats.org/spreadsheetml/2006/main"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D70" i="1"/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F59" i="1"/>
  <c r="B59" i="1" l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D74" i="1" s="1"/>
  <c r="C73" i="1"/>
  <c r="C72" i="1"/>
  <c r="D72" i="1" s="1"/>
  <c r="C71" i="1"/>
  <c r="C70" i="1"/>
  <c r="C69" i="1"/>
  <c r="D69" i="1" s="1"/>
  <c r="C68" i="1"/>
  <c r="D68" i="1" s="1"/>
  <c r="C67" i="1"/>
  <c r="C66" i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<sst xmlns="http://schemas.openxmlformats.org/spreadsheetml/2006/main" count="250" uniqueCount="204">
  <si>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</si>
  <si>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</si>
  <si>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</si>
  <si>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</si>
  <si>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</si>
  <si>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</si>
  <si>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</si>
  <si>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</si>
  <si>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</si>
  <si>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</si>
  <si>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</si>
  <si>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</si>
  <si>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</si>
  <si>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</si>
  <si>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</si>
  <si>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</si>
  <si>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</si>
  <si>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</si>
  <si>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</si>
  <si>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</si>
  <si>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</si>
  <si>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</si>
  <si>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</si>
  <si>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</si>
  <si>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</si>
  <si>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</si>
  <si>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</si>
  <si>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</si>
  <si>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</si>
  <si>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</si>
  <si>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</si>
  <si>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</si>
  <si>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</si>
  <si>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</si>
  <si>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</si>
  <si>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</si>
  <si>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</si>
  <si>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</si>
  <si>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</si>
  <si>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</si>
  <si>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</si>
  <si>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</si>
  <si>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</si>
  <si>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</si>
  <si>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</si>
  <si>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</si>
  <si>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</si>
  <si>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</si>
  <si>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</si>
  <si>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</si>
  <si>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</si>
  <si>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</si>
  <si>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</si>
  <si>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</si>
  <si>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</si>
  <si>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</si>
  <si>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</si>
  <si>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</si>
  <si>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</si>
  <si>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</si>
  <si>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</si>
  <si>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</si>
  <si>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</si>
  <si>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</si>
  <si>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</si>
  <si>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</si>
  <si>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</si>
  <si>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</si>
  <si>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</si>
  <si>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</si>
  <si>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</si>
  <si>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</si>
  <si>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</si>
  <si>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</si>
  <si>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</si>
  <si>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</si>
  <si>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</si>
  <si>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</si>
  <si>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</si>
  <si>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</si>
  <si>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</si>
  <si>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</si>
  <si>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</si>
  <si>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</si>
  <si>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</si>
  <si>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</si>
  <si>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</si>
  <si>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</si>
  <si>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</si>
  <si>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</si>
  <si>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</si>
  <si>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</si>
  <si>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</si>
  <si>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</si>
  <si>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</si>
  <si>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</si>
  <si>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</si>
  <si>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</si>
  <si>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</si>
  <si>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</si>
  <si>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</si>
  <si>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</si>
  <si>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</si>
  <si>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</si>
  <si>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</si>
  <si>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</si>
  <si>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</si>
  <si>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</si>
  <si>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</si>
  <si>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</si>
  <si>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</si>
  <si>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</si>
  <si>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</si>
  <si>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</si>
  <si>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</si>
  <si>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</si>
  <si>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</si>
  <si>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</si>
  <si>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</si>
  <si>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</si>
  <si>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</si>
  <si>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</si>
  <si>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</si>
  <si>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</si>
  <si>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</si>
  <si>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</si>
  <si>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</si>
  <si>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</si>
  <si>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</si>
  <si>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</si>
  <si>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</si>
  <si>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</si>
  <si>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</si>
  <si>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</si>
  <si>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</si>
  <si>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</si>
  <si>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</si>
  <si>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</si>
  <si>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</si>
  <si>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</si>
  <si>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</si>
  <si>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</si>
  <si>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</si>
  <si>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</si>
  <si>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</si>
  <si>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</si>
  <si>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</si>
  <si>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</si>
  <si>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</si>
  <si>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</si>
  <si>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</si>
  <si>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</si>
  <si>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</si>
  <si>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</si>
  <si>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</si>
  <si>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</si>
  <si>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</si>
  <si>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</si>
  <si>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</si>
  <si>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</si>
  <si>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</si>
  <si>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</si>
  <si>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</si>
  <si>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</si>
  <si>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</si>
  <si>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</si>
  <si>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</si>
  <si>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</si>
  <si>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</si>
  <si>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</si>
  <si>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</si>
  <si>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</si>
  <si>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</si>
  <si>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</si>
  <si>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</si>
  <si>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</si>
  <si>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</si>
  <si>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</si>
  <si>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</si>
  <si>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</si>
  <si>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</si>
  <si>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</si>
  <si>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</si>
  <si>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</si>
  <si>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</si>
  <si>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</si>
  <si>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</si>
  <si>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</si>
  <si>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</si>
  <si>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</si>
  <si>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</si>
  <si>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</si>
  <si>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</si>
  <si>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</si>
  <si>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</si>
  <si>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</si>
  <si>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</si>
  <si>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</si>
  <si>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</si>
  <si>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</si>
  <si>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</si>
  <si>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</si>
  <si>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</si>
  <si>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20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</si>
</sst>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2" zoomScaleNormal="70" zoomScaleSheetLayoutView="72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65" sqref="E65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12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58" t="s">
        <v>203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6" s="4" customFormat="1" ht="0.75" hidden="1" customHeight="1" thickBot="1" x14ac:dyDescent="0.3">
      <c r="A3" s="5"/>
      <c r="B3" s="5"/>
      <c r="C3" s="123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22" customFormat="1" ht="17.25" customHeight="1" thickBot="1" x14ac:dyDescent="0.35">
      <c r="A4" s="162" t="s">
        <v>3</v>
      </c>
      <c r="B4" s="163" t="s">
        <v>197</v>
      </c>
      <c r="C4" s="164" t="s">
        <v>199</v>
      </c>
      <c r="D4" s="164" t="s">
        <v>198</v>
      </c>
      <c r="E4" s="165" t="s">
        <v>4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7"/>
    </row>
    <row r="5" spans="1:26" s="122" customFormat="1" ht="87" customHeight="1" x14ac:dyDescent="0.25">
      <c r="A5" s="168"/>
      <c r="B5" s="169"/>
      <c r="C5" s="170"/>
      <c r="D5" s="170"/>
      <c r="E5" s="171" t="s">
        <v>5</v>
      </c>
      <c r="F5" s="171" t="s">
        <v>6</v>
      </c>
      <c r="G5" s="171" t="s">
        <v>7</v>
      </c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  <c r="P5" s="171" t="s">
        <v>16</v>
      </c>
      <c r="Q5" s="171" t="s">
        <v>17</v>
      </c>
      <c r="R5" s="171" t="s">
        <v>18</v>
      </c>
      <c r="S5" s="171" t="s">
        <v>19</v>
      </c>
      <c r="T5" s="171" t="s">
        <v>20</v>
      </c>
      <c r="U5" s="171" t="s">
        <v>21</v>
      </c>
      <c r="V5" s="171" t="s">
        <v>22</v>
      </c>
      <c r="W5" s="171" t="s">
        <v>23</v>
      </c>
      <c r="X5" s="171" t="s">
        <v>24</v>
      </c>
      <c r="Y5" s="171" t="s">
        <v>25</v>
      </c>
    </row>
    <row r="6" spans="1:26" s="122" customFormat="1" ht="70.150000000000006" customHeight="1" thickBot="1" x14ac:dyDescent="0.3">
      <c r="A6" s="172"/>
      <c r="B6" s="173"/>
      <c r="C6" s="174"/>
      <c r="D6" s="174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6" s="2" customFormat="1" ht="30" hidden="1" customHeight="1" x14ac:dyDescent="0.25">
      <c r="A7" s="7" t="s">
        <v>26</v>
      </c>
      <c r="B7" s="8">
        <v>49185</v>
      </c>
      <c r="C7" s="111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1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1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1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1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6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7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7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7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8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9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107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7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7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7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7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7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9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7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7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8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7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7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107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193781</v>
      </c>
      <c r="C41" s="131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168917</v>
      </c>
      <c r="C42" s="107">
        <f>SUM(E42:Y42)</f>
        <v>193090</v>
      </c>
      <c r="D42" s="15">
        <f t="shared" ref="D42" si="49">C42/B42</f>
        <v>1.1431057856817253</v>
      </c>
      <c r="E42" s="10">
        <v>8610</v>
      </c>
      <c r="F42" s="10">
        <v>5713</v>
      </c>
      <c r="G42" s="10">
        <v>12286</v>
      </c>
      <c r="H42" s="10">
        <v>12395</v>
      </c>
      <c r="I42" s="10">
        <v>6002</v>
      </c>
      <c r="J42" s="10">
        <v>14440</v>
      </c>
      <c r="K42" s="10">
        <v>9229</v>
      </c>
      <c r="L42" s="10">
        <v>10569</v>
      </c>
      <c r="M42" s="10">
        <v>9743</v>
      </c>
      <c r="N42" s="10">
        <v>2909</v>
      </c>
      <c r="O42" s="10">
        <v>5662</v>
      </c>
      <c r="P42" s="10">
        <v>8048</v>
      </c>
      <c r="Q42" s="10">
        <v>10310</v>
      </c>
      <c r="R42" s="10">
        <v>12005</v>
      </c>
      <c r="S42" s="10">
        <v>11004</v>
      </c>
      <c r="T42" s="10">
        <v>8537</v>
      </c>
      <c r="U42" s="10">
        <v>10200</v>
      </c>
      <c r="V42" s="10">
        <v>2313</v>
      </c>
      <c r="W42" s="10">
        <v>7013</v>
      </c>
      <c r="X42" s="10">
        <v>17451</v>
      </c>
      <c r="Y42" s="10">
        <v>8651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7">
        <f>SUM(E43:Y43)</f>
        <v>13380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497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338</v>
      </c>
      <c r="P43" s="10">
        <v>861</v>
      </c>
      <c r="Q43" s="10">
        <v>545</v>
      </c>
      <c r="R43" s="10">
        <v>330</v>
      </c>
      <c r="S43" s="10">
        <v>1600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0.871690206986237</v>
      </c>
      <c r="C44" s="132">
        <f>C42/C41</f>
        <v>0.96418210053779285</v>
      </c>
      <c r="D44" s="15"/>
      <c r="E44" s="35">
        <f t="shared" ref="E44:W44" si="50">E42/E41</f>
        <v>0.77497749774977498</v>
      </c>
      <c r="F44" s="35">
        <f t="shared" si="50"/>
        <v>0.93045602605863187</v>
      </c>
      <c r="G44" s="35">
        <f t="shared" si="50"/>
        <v>0.99570467622984038</v>
      </c>
      <c r="H44" s="35">
        <f t="shared" si="50"/>
        <v>1.0805509545811176</v>
      </c>
      <c r="I44" s="35">
        <f t="shared" si="50"/>
        <v>1.0438260869565217</v>
      </c>
      <c r="J44" s="35">
        <f t="shared" si="50"/>
        <v>1.0062717770034844</v>
      </c>
      <c r="K44" s="35">
        <f t="shared" si="50"/>
        <v>0.87197656840513982</v>
      </c>
      <c r="L44" s="35">
        <f t="shared" si="50"/>
        <v>0.95629750271444081</v>
      </c>
      <c r="M44" s="35">
        <f t="shared" si="50"/>
        <v>1.1346221031792245</v>
      </c>
      <c r="N44" s="35">
        <f t="shared" si="50"/>
        <v>0.94448051948051948</v>
      </c>
      <c r="O44" s="35">
        <f t="shared" si="50"/>
        <v>0.80005652112477044</v>
      </c>
      <c r="P44" s="35">
        <f t="shared" si="50"/>
        <v>0.92293577981651376</v>
      </c>
      <c r="Q44" s="35">
        <f t="shared" si="50"/>
        <v>0.97845686628072503</v>
      </c>
      <c r="R44" s="35">
        <f t="shared" si="50"/>
        <v>1.0162532802844324</v>
      </c>
      <c r="S44" s="35">
        <f t="shared" si="50"/>
        <v>0.85183464932652109</v>
      </c>
      <c r="T44" s="35">
        <f t="shared" si="50"/>
        <v>0.85635469956866284</v>
      </c>
      <c r="U44" s="35">
        <f t="shared" si="50"/>
        <v>1.1345939933259177</v>
      </c>
      <c r="V44" s="35">
        <f t="shared" si="50"/>
        <v>0.7529296875</v>
      </c>
      <c r="W44" s="35">
        <f t="shared" si="50"/>
        <v>0.89269348268839099</v>
      </c>
      <c r="X44" s="35">
        <f>X42/X41</f>
        <v>1.1017741019003724</v>
      </c>
      <c r="Y44" s="35">
        <f>Y42/Y41</f>
        <v>0.96026196026196031</v>
      </c>
      <c r="Z44" s="21"/>
    </row>
    <row r="45" spans="1:29" s="2" customFormat="1" ht="30" customHeight="1" x14ac:dyDescent="0.25">
      <c r="A45" s="18" t="s">
        <v>166</v>
      </c>
      <c r="B45" s="23">
        <v>66912</v>
      </c>
      <c r="C45" s="107">
        <f>SUM(E45:Y45)</f>
        <v>82187</v>
      </c>
      <c r="D45" s="15"/>
      <c r="E45" s="34">
        <v>4115</v>
      </c>
      <c r="F45" s="34">
        <v>3200</v>
      </c>
      <c r="G45" s="34">
        <v>5222</v>
      </c>
      <c r="H45" s="34">
        <v>3821</v>
      </c>
      <c r="I45" s="34">
        <v>2353</v>
      </c>
      <c r="J45" s="34">
        <v>6300</v>
      </c>
      <c r="K45" s="34">
        <v>4833</v>
      </c>
      <c r="L45" s="34">
        <v>4006</v>
      </c>
      <c r="M45" s="34">
        <v>4597</v>
      </c>
      <c r="N45" s="34">
        <v>830</v>
      </c>
      <c r="O45" s="34">
        <v>2026</v>
      </c>
      <c r="P45" s="34">
        <v>1966</v>
      </c>
      <c r="Q45" s="34">
        <v>6628</v>
      </c>
      <c r="R45" s="34">
        <v>5924</v>
      </c>
      <c r="S45" s="34">
        <v>4050</v>
      </c>
      <c r="T45" s="34">
        <v>2185</v>
      </c>
      <c r="U45" s="34">
        <v>4120</v>
      </c>
      <c r="V45" s="34">
        <v>805</v>
      </c>
      <c r="W45" s="34">
        <v>2046</v>
      </c>
      <c r="X45" s="34">
        <v>9102</v>
      </c>
      <c r="Y45" s="34">
        <v>4058</v>
      </c>
      <c r="Z45" s="21"/>
    </row>
    <row r="46" spans="1:29" s="2" customFormat="1" ht="30" customHeight="1" x14ac:dyDescent="0.25">
      <c r="A46" s="18" t="s">
        <v>54</v>
      </c>
      <c r="B46" s="23">
        <v>82426</v>
      </c>
      <c r="C46" s="107">
        <f>SUM(E46:Y46)</f>
        <v>88998</v>
      </c>
      <c r="D46" s="15"/>
      <c r="E46" s="26">
        <v>2910</v>
      </c>
      <c r="F46" s="26">
        <v>2369</v>
      </c>
      <c r="G46" s="26">
        <v>5364</v>
      </c>
      <c r="H46" s="26">
        <v>7110</v>
      </c>
      <c r="I46" s="26">
        <v>2946</v>
      </c>
      <c r="J46" s="26">
        <v>6534</v>
      </c>
      <c r="K46" s="26">
        <v>2618</v>
      </c>
      <c r="L46" s="26">
        <v>4811</v>
      </c>
      <c r="M46" s="26">
        <v>4104</v>
      </c>
      <c r="N46" s="26">
        <v>1555</v>
      </c>
      <c r="O46" s="26">
        <v>2762</v>
      </c>
      <c r="P46" s="26">
        <v>5029</v>
      </c>
      <c r="Q46" s="26">
        <v>2726</v>
      </c>
      <c r="R46" s="26">
        <v>5350</v>
      </c>
      <c r="S46" s="26">
        <v>6362</v>
      </c>
      <c r="T46" s="26">
        <v>5217</v>
      </c>
      <c r="U46" s="26">
        <v>5960</v>
      </c>
      <c r="V46" s="26">
        <v>1298</v>
      </c>
      <c r="W46" s="26">
        <v>2948</v>
      </c>
      <c r="X46" s="26">
        <v>6834</v>
      </c>
      <c r="Y46" s="26">
        <v>4191</v>
      </c>
      <c r="Z46" s="21"/>
    </row>
    <row r="47" spans="1:29" s="2" customFormat="1" ht="35.1" customHeight="1" x14ac:dyDescent="0.25">
      <c r="A47" s="18" t="s">
        <v>55</v>
      </c>
      <c r="B47" s="23">
        <v>970</v>
      </c>
      <c r="C47" s="107">
        <f t="shared" ref="C47:C49" si="51">SUM(E47:Y47)</f>
        <v>350</v>
      </c>
      <c r="D47" s="15"/>
      <c r="E47" s="34"/>
      <c r="F47" s="34"/>
      <c r="G47" s="34"/>
      <c r="H47" s="34">
        <v>100</v>
      </c>
      <c r="I47" s="34"/>
      <c r="J47" s="34"/>
      <c r="K47" s="34"/>
      <c r="L47" s="34"/>
      <c r="M47" s="34"/>
      <c r="N47" s="34"/>
      <c r="O47" s="34"/>
      <c r="P47" s="34">
        <v>60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/>
      <c r="C48" s="107">
        <f t="shared" si="51"/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6159</v>
      </c>
      <c r="C49" s="107">
        <f t="shared" si="51"/>
        <v>6954</v>
      </c>
      <c r="D49" s="15"/>
      <c r="E49" s="26">
        <v>270</v>
      </c>
      <c r="F49" s="26"/>
      <c r="G49" s="26">
        <v>230</v>
      </c>
      <c r="H49" s="26">
        <v>507</v>
      </c>
      <c r="I49" s="26">
        <v>75</v>
      </c>
      <c r="J49" s="26">
        <v>250</v>
      </c>
      <c r="K49" s="26">
        <v>190</v>
      </c>
      <c r="L49" s="26">
        <v>408</v>
      </c>
      <c r="M49" s="26">
        <v>913</v>
      </c>
      <c r="N49" s="26"/>
      <c r="O49" s="26">
        <v>100</v>
      </c>
      <c r="P49" s="26">
        <v>335</v>
      </c>
      <c r="Q49" s="26">
        <v>278</v>
      </c>
      <c r="R49" s="26">
        <v>270</v>
      </c>
      <c r="S49" s="26">
        <v>396</v>
      </c>
      <c r="T49" s="26">
        <v>612</v>
      </c>
      <c r="U49" s="26">
        <v>120</v>
      </c>
      <c r="V49" s="26">
        <v>50</v>
      </c>
      <c r="W49" s="26">
        <v>1033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20788</v>
      </c>
      <c r="C50" s="107">
        <f t="shared" ref="C50:C60" si="52">SUM(E50:Y50)</f>
        <v>19874</v>
      </c>
      <c r="D50" s="15"/>
      <c r="E50" s="34"/>
      <c r="F50" s="34">
        <v>120</v>
      </c>
      <c r="G50" s="34">
        <v>2450</v>
      </c>
      <c r="H50" s="34">
        <v>2532</v>
      </c>
      <c r="I50" s="34">
        <v>400</v>
      </c>
      <c r="J50" s="34">
        <v>1290</v>
      </c>
      <c r="K50" s="34">
        <v>289</v>
      </c>
      <c r="L50" s="34"/>
      <c r="M50" s="34">
        <v>1200</v>
      </c>
      <c r="N50" s="34"/>
      <c r="O50" s="34"/>
      <c r="P50" s="34"/>
      <c r="Q50" s="34">
        <v>4447</v>
      </c>
      <c r="R50" s="34"/>
      <c r="S50" s="34">
        <v>3242</v>
      </c>
      <c r="T50" s="34">
        <v>1089</v>
      </c>
      <c r="U50" s="34"/>
      <c r="V50" s="34"/>
      <c r="W50" s="34"/>
      <c r="X50" s="34">
        <v>2131</v>
      </c>
      <c r="Y50" s="34">
        <v>684</v>
      </c>
      <c r="Z50" s="21"/>
    </row>
    <row r="51" spans="1:26" s="2" customFormat="1" ht="35.1" customHeight="1" outlineLevel="1" x14ac:dyDescent="0.25">
      <c r="A51" s="17" t="s">
        <v>169</v>
      </c>
      <c r="B51" s="23">
        <v>11068</v>
      </c>
      <c r="C51" s="107">
        <f t="shared" si="52"/>
        <v>11343</v>
      </c>
      <c r="D51" s="15"/>
      <c r="E51" s="34"/>
      <c r="F51" s="34">
        <v>120</v>
      </c>
      <c r="G51" s="34">
        <v>2310</v>
      </c>
      <c r="H51" s="34">
        <v>50</v>
      </c>
      <c r="I51" s="34">
        <v>400</v>
      </c>
      <c r="J51" s="34"/>
      <c r="K51" s="34">
        <v>289</v>
      </c>
      <c r="L51" s="34"/>
      <c r="M51" s="34">
        <v>600</v>
      </c>
      <c r="N51" s="34"/>
      <c r="O51" s="34"/>
      <c r="P51" s="34"/>
      <c r="Q51" s="34">
        <v>4447</v>
      </c>
      <c r="R51" s="34"/>
      <c r="S51" s="34"/>
      <c r="T51" s="34"/>
      <c r="U51" s="34"/>
      <c r="V51" s="34"/>
      <c r="W51" s="34"/>
      <c r="X51" s="34">
        <v>2343</v>
      </c>
      <c r="Y51" s="34">
        <v>784</v>
      </c>
      <c r="Z51" s="21"/>
    </row>
    <row r="52" spans="1:26" s="2" customFormat="1" ht="35.1" hidden="1" customHeight="1" x14ac:dyDescent="0.25">
      <c r="A52" s="11" t="s">
        <v>58</v>
      </c>
      <c r="B52" s="23"/>
      <c r="C52" s="107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2272</v>
      </c>
      <c r="C53" s="107">
        <f t="shared" si="52"/>
        <v>2299.1</v>
      </c>
      <c r="D53" s="15">
        <f t="shared" ref="D53:D57" si="53">C53/B53</f>
        <v>1.0119278169014083</v>
      </c>
      <c r="E53" s="34">
        <v>87</v>
      </c>
      <c r="F53" s="34">
        <v>38</v>
      </c>
      <c r="G53" s="34">
        <v>330</v>
      </c>
      <c r="H53" s="34">
        <v>160</v>
      </c>
      <c r="I53" s="34"/>
      <c r="J53" s="34">
        <v>65</v>
      </c>
      <c r="K53" s="34">
        <v>484</v>
      </c>
      <c r="L53" s="34">
        <v>450</v>
      </c>
      <c r="M53" s="34">
        <v>115</v>
      </c>
      <c r="N53" s="34">
        <v>6.6</v>
      </c>
      <c r="O53" s="34">
        <v>44</v>
      </c>
      <c r="P53" s="34">
        <v>89</v>
      </c>
      <c r="Q53" s="34">
        <v>15</v>
      </c>
      <c r="R53" s="34">
        <v>106</v>
      </c>
      <c r="S53" s="34">
        <v>17</v>
      </c>
      <c r="T53" s="34">
        <v>20</v>
      </c>
      <c r="U53" s="34">
        <v>80</v>
      </c>
      <c r="V53" s="34">
        <v>2.5</v>
      </c>
      <c r="W53" s="34">
        <v>27</v>
      </c>
      <c r="X53" s="34">
        <v>163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7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7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7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278</v>
      </c>
      <c r="C57" s="128">
        <f t="shared" si="52"/>
        <v>174.28</v>
      </c>
      <c r="D57" s="9">
        <f t="shared" si="53"/>
        <v>0.62690647482014394</v>
      </c>
      <c r="E57" s="26">
        <v>17</v>
      </c>
      <c r="F57" s="26"/>
      <c r="G57" s="26">
        <v>30</v>
      </c>
      <c r="H57" s="26"/>
      <c r="I57" s="26"/>
      <c r="J57" s="26">
        <v>4</v>
      </c>
      <c r="K57" s="26">
        <v>18</v>
      </c>
      <c r="L57" s="26">
        <v>23</v>
      </c>
      <c r="M57" s="26">
        <v>8</v>
      </c>
      <c r="N57" s="54"/>
      <c r="O57" s="26">
        <v>3</v>
      </c>
      <c r="P57" s="26">
        <v>7</v>
      </c>
      <c r="Q57" s="26"/>
      <c r="R57" s="26">
        <v>0.28000000000000003</v>
      </c>
      <c r="S57" s="26">
        <v>10</v>
      </c>
      <c r="T57" s="26"/>
      <c r="U57" s="26"/>
      <c r="V57" s="26"/>
      <c r="W57" s="26"/>
      <c r="X57" s="26">
        <v>54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8">
        <f t="shared" si="52"/>
        <v>485</v>
      </c>
      <c r="D58" s="9">
        <f t="shared" ref="D58:D59" si="55">C58/B58</f>
        <v>1.043010752688172</v>
      </c>
      <c r="E58" s="26"/>
      <c r="F58" s="26"/>
      <c r="G58" s="26">
        <v>441</v>
      </c>
      <c r="H58" s="54"/>
      <c r="I58" s="26"/>
      <c r="J58" s="26"/>
      <c r="K58" s="26"/>
      <c r="L58" s="26"/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38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10211</v>
      </c>
      <c r="C59" s="128">
        <f t="shared" si="52"/>
        <v>12873</v>
      </c>
      <c r="D59" s="9">
        <f t="shared" si="55"/>
        <v>1.2606992459112722</v>
      </c>
      <c r="E59" s="26"/>
      <c r="F59" s="26">
        <f>F60+F63+F64+F66+F69+F70+F71</f>
        <v>263</v>
      </c>
      <c r="G59" s="26">
        <f t="shared" ref="G59:Y59" si="56">G60+G63+G64+G66+G69+G70+G71</f>
        <v>500</v>
      </c>
      <c r="H59" s="26">
        <f t="shared" si="56"/>
        <v>837</v>
      </c>
      <c r="I59" s="26">
        <f t="shared" si="56"/>
        <v>661</v>
      </c>
      <c r="J59" s="26">
        <f t="shared" si="56"/>
        <v>2204</v>
      </c>
      <c r="K59" s="26">
        <f t="shared" si="56"/>
        <v>64</v>
      </c>
      <c r="L59" s="26">
        <f t="shared" si="56"/>
        <v>520</v>
      </c>
      <c r="M59" s="26">
        <f t="shared" si="56"/>
        <v>799</v>
      </c>
      <c r="N59" s="26">
        <f t="shared" si="56"/>
        <v>0</v>
      </c>
      <c r="O59" s="26">
        <f t="shared" si="56"/>
        <v>0</v>
      </c>
      <c r="P59" s="26">
        <f t="shared" si="56"/>
        <v>177</v>
      </c>
      <c r="Q59" s="26">
        <f t="shared" si="56"/>
        <v>1230</v>
      </c>
      <c r="R59" s="26">
        <f t="shared" si="56"/>
        <v>10</v>
      </c>
      <c r="S59" s="26">
        <f t="shared" si="56"/>
        <v>1701</v>
      </c>
      <c r="T59" s="26">
        <f t="shared" si="56"/>
        <v>33</v>
      </c>
      <c r="U59" s="26">
        <f t="shared" si="56"/>
        <v>1738</v>
      </c>
      <c r="V59" s="26">
        <f t="shared" si="56"/>
        <v>425</v>
      </c>
      <c r="W59" s="26">
        <f t="shared" si="56"/>
        <v>779</v>
      </c>
      <c r="X59" s="26">
        <f t="shared" si="56"/>
        <v>932</v>
      </c>
      <c r="Y59" s="26">
        <f t="shared" si="56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8">
        <f t="shared" si="52"/>
        <v>516</v>
      </c>
      <c r="D60" s="15">
        <f t="shared" ref="D60:D89" si="57">C60/B60</f>
        <v>1.1466666666666667</v>
      </c>
      <c r="E60" s="34"/>
      <c r="F60" s="34"/>
      <c r="G60" s="34">
        <v>160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7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7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4060</v>
      </c>
      <c r="C63" s="107">
        <f t="shared" si="58"/>
        <v>4307</v>
      </c>
      <c r="D63" s="15">
        <f t="shared" si="57"/>
        <v>1.0608374384236454</v>
      </c>
      <c r="E63" s="37"/>
      <c r="F63" s="37">
        <v>200</v>
      </c>
      <c r="G63" s="37"/>
      <c r="H63" s="37"/>
      <c r="I63" s="37"/>
      <c r="J63" s="37">
        <v>460</v>
      </c>
      <c r="K63" s="37"/>
      <c r="L63" s="37">
        <v>85</v>
      </c>
      <c r="M63" s="37"/>
      <c r="N63" s="37"/>
      <c r="O63" s="37"/>
      <c r="P63" s="37">
        <v>177</v>
      </c>
      <c r="Q63" s="37">
        <v>340</v>
      </c>
      <c r="R63" s="37"/>
      <c r="S63" s="37">
        <v>1100</v>
      </c>
      <c r="T63" s="37"/>
      <c r="U63" s="37">
        <v>30</v>
      </c>
      <c r="V63" s="37">
        <v>425</v>
      </c>
      <c r="W63" s="37">
        <v>779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3033</v>
      </c>
      <c r="C64" s="107">
        <f t="shared" si="58"/>
        <v>3832</v>
      </c>
      <c r="D64" s="15">
        <f t="shared" si="57"/>
        <v>1.2634355423672932</v>
      </c>
      <c r="E64" s="37"/>
      <c r="F64" s="37">
        <v>25</v>
      </c>
      <c r="G64" s="37"/>
      <c r="H64" s="37">
        <v>485</v>
      </c>
      <c r="I64" s="37">
        <v>267</v>
      </c>
      <c r="J64" s="37">
        <v>1294</v>
      </c>
      <c r="K64" s="37">
        <v>64</v>
      </c>
      <c r="L64" s="37"/>
      <c r="M64" s="37">
        <v>799</v>
      </c>
      <c r="N64" s="37"/>
      <c r="O64" s="37"/>
      <c r="P64" s="37"/>
      <c r="Q64" s="37">
        <v>140</v>
      </c>
      <c r="R64" s="37">
        <v>10</v>
      </c>
      <c r="S64" s="37">
        <v>550</v>
      </c>
      <c r="T64" s="37">
        <v>3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3392</v>
      </c>
      <c r="C65" s="107">
        <f t="shared" si="58"/>
        <v>5717</v>
      </c>
      <c r="D65" s="15">
        <f t="shared" si="57"/>
        <v>1.6854363207547169</v>
      </c>
      <c r="E65" s="37"/>
      <c r="F65" s="37">
        <v>15</v>
      </c>
      <c r="G65" s="37">
        <v>520</v>
      </c>
      <c r="H65" s="37">
        <v>1108</v>
      </c>
      <c r="I65" s="37">
        <v>100</v>
      </c>
      <c r="J65" s="37">
        <v>60</v>
      </c>
      <c r="K65" s="37">
        <v>120</v>
      </c>
      <c r="L65" s="37">
        <v>559</v>
      </c>
      <c r="M65" s="37">
        <v>90</v>
      </c>
      <c r="N65" s="37">
        <v>150</v>
      </c>
      <c r="O65" s="37">
        <v>140</v>
      </c>
      <c r="P65" s="37"/>
      <c r="Q65" s="37"/>
      <c r="R65" s="37">
        <v>110</v>
      </c>
      <c r="S65" s="37">
        <v>248</v>
      </c>
      <c r="T65" s="37">
        <v>886</v>
      </c>
      <c r="U65" s="37"/>
      <c r="V65" s="37"/>
      <c r="W65" s="37">
        <v>131</v>
      </c>
      <c r="X65" s="37">
        <v>797</v>
      </c>
      <c r="Y65" s="37">
        <v>683</v>
      </c>
      <c r="Z65" s="21"/>
    </row>
    <row r="66" spans="1:26" s="2" customFormat="1" ht="35.1" customHeight="1" x14ac:dyDescent="0.25">
      <c r="A66" s="18" t="s">
        <v>67</v>
      </c>
      <c r="B66" s="23">
        <v>1280</v>
      </c>
      <c r="C66" s="107">
        <f t="shared" si="58"/>
        <v>2160</v>
      </c>
      <c r="D66" s="15"/>
      <c r="E66" s="37"/>
      <c r="F66" s="37"/>
      <c r="G66" s="37">
        <v>290</v>
      </c>
      <c r="H66" s="37"/>
      <c r="I66" s="37"/>
      <c r="J66" s="37">
        <v>450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1130</v>
      </c>
      <c r="V66" s="37"/>
      <c r="W66" s="37"/>
      <c r="X66" s="37"/>
      <c r="Y66" s="37"/>
      <c r="Z66" s="21"/>
    </row>
    <row r="67" spans="1:26" s="2" customFormat="1" ht="30" customHeight="1" x14ac:dyDescent="0.25">
      <c r="A67" s="18" t="s">
        <v>68</v>
      </c>
      <c r="B67" s="23">
        <v>12562</v>
      </c>
      <c r="C67" s="107">
        <f t="shared" si="58"/>
        <v>13486</v>
      </c>
      <c r="D67" s="15">
        <f t="shared" ref="D67:D70" si="59">C67/B67</f>
        <v>1.0735551663747811</v>
      </c>
      <c r="E67" s="37"/>
      <c r="F67" s="37">
        <v>38</v>
      </c>
      <c r="G67" s="37">
        <v>1720</v>
      </c>
      <c r="H67" s="37">
        <v>846</v>
      </c>
      <c r="I67" s="37">
        <v>528</v>
      </c>
      <c r="J67" s="37">
        <v>1780</v>
      </c>
      <c r="K67" s="37">
        <v>50</v>
      </c>
      <c r="L67" s="37">
        <v>1539</v>
      </c>
      <c r="M67" s="37">
        <v>91</v>
      </c>
      <c r="N67" s="37">
        <v>35</v>
      </c>
      <c r="O67" s="37">
        <v>66</v>
      </c>
      <c r="P67" s="37">
        <v>625</v>
      </c>
      <c r="Q67" s="37">
        <v>809</v>
      </c>
      <c r="R67" s="37">
        <v>139</v>
      </c>
      <c r="S67" s="37">
        <v>265</v>
      </c>
      <c r="T67" s="37">
        <v>585</v>
      </c>
      <c r="U67" s="37">
        <v>30</v>
      </c>
      <c r="V67" s="37"/>
      <c r="W67" s="37"/>
      <c r="X67" s="37">
        <v>3750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4403</v>
      </c>
      <c r="C68" s="107">
        <f t="shared" si="58"/>
        <v>3289</v>
      </c>
      <c r="D68" s="15">
        <f t="shared" si="59"/>
        <v>0.74699068816715875</v>
      </c>
      <c r="E68" s="37"/>
      <c r="F68" s="37"/>
      <c r="G68" s="37">
        <v>560</v>
      </c>
      <c r="H68" s="37">
        <v>164</v>
      </c>
      <c r="I68" s="37">
        <v>95</v>
      </c>
      <c r="J68" s="37">
        <v>150</v>
      </c>
      <c r="K68" s="37">
        <v>305</v>
      </c>
      <c r="L68" s="37">
        <v>70</v>
      </c>
      <c r="M68" s="37">
        <v>98</v>
      </c>
      <c r="N68" s="37">
        <v>3</v>
      </c>
      <c r="O68" s="37">
        <v>397</v>
      </c>
      <c r="P68" s="37"/>
      <c r="Q68" s="37"/>
      <c r="R68" s="37">
        <v>494</v>
      </c>
      <c r="S68" s="37">
        <v>179</v>
      </c>
      <c r="T68" s="37">
        <v>231</v>
      </c>
      <c r="U68" s="37"/>
      <c r="V68" s="37">
        <v>103</v>
      </c>
      <c r="W68" s="37"/>
      <c r="X68" s="37">
        <v>60</v>
      </c>
      <c r="Y68" s="37">
        <v>380</v>
      </c>
      <c r="Z68" s="21"/>
    </row>
    <row r="69" spans="1:26" s="2" customFormat="1" ht="35.1" customHeight="1" x14ac:dyDescent="0.25">
      <c r="A69" s="18" t="s">
        <v>70</v>
      </c>
      <c r="B69" s="23">
        <v>235</v>
      </c>
      <c r="C69" s="107">
        <f t="shared" si="58"/>
        <v>279</v>
      </c>
      <c r="D69" s="15">
        <f t="shared" si="59"/>
        <v>1.1872340425531915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>
        <v>50</v>
      </c>
      <c r="R69" s="37"/>
      <c r="S69" s="37">
        <v>51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480</v>
      </c>
      <c r="C70" s="107">
        <f t="shared" si="58"/>
        <v>840</v>
      </c>
      <c r="D70" s="15">
        <f t="shared" si="59"/>
        <v>1.75</v>
      </c>
      <c r="E70" s="23"/>
      <c r="F70" s="105">
        <v>38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700</v>
      </c>
      <c r="R70" s="37"/>
      <c r="S70" s="37"/>
      <c r="T70" s="37">
        <v>30</v>
      </c>
      <c r="U70" s="37"/>
      <c r="V70" s="37"/>
      <c r="W70" s="37"/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908</v>
      </c>
      <c r="C71" s="107">
        <f t="shared" si="58"/>
        <v>939</v>
      </c>
      <c r="D71" s="15"/>
      <c r="E71" s="37"/>
      <c r="F71" s="37"/>
      <c r="G71" s="37">
        <v>50</v>
      </c>
      <c r="H71" s="37">
        <v>303</v>
      </c>
      <c r="I71" s="37">
        <v>361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7">
        <f t="shared" si="58"/>
        <v>0</v>
      </c>
      <c r="D72" s="15" t="e">
        <f t="shared" si="57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98</v>
      </c>
      <c r="C73" s="126">
        <f t="shared" si="58"/>
        <v>95</v>
      </c>
      <c r="D73" s="15"/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11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7">
        <f t="shared" si="58"/>
        <v>0</v>
      </c>
      <c r="D74" s="15" t="e">
        <f t="shared" si="57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80</v>
      </c>
      <c r="C75" s="107">
        <f>SUM(E75:Y75)</f>
        <v>42</v>
      </c>
      <c r="D75" s="15"/>
      <c r="E75" s="37"/>
      <c r="F75" s="37"/>
      <c r="G75" s="37"/>
      <c r="H75" s="37">
        <v>9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18</v>
      </c>
      <c r="S75" s="37">
        <v>11</v>
      </c>
      <c r="T75" s="37"/>
      <c r="U75" s="37"/>
      <c r="V75" s="37"/>
      <c r="W75" s="37">
        <v>4</v>
      </c>
      <c r="X75" s="37"/>
      <c r="Y75" s="37"/>
    </row>
    <row r="76" spans="1:26" ht="35.1" hidden="1" customHeight="1" x14ac:dyDescent="0.25">
      <c r="A76" s="13" t="s">
        <v>52</v>
      </c>
      <c r="B76" s="33"/>
      <c r="C76" s="107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7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3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134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133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6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customHeight="1" x14ac:dyDescent="0.25">
      <c r="A82" s="13" t="s">
        <v>79</v>
      </c>
      <c r="B82" s="42">
        <v>1593</v>
      </c>
      <c r="C82" s="135">
        <f t="shared" ref="C82" si="60">SUM(E82:Y82)</f>
        <v>5914</v>
      </c>
      <c r="D82" s="15"/>
      <c r="E82" s="99">
        <f>(E42-E83)</f>
        <v>500</v>
      </c>
      <c r="F82" s="115">
        <f t="shared" ref="F82:Y82" si="61">(F42-F83)</f>
        <v>0</v>
      </c>
      <c r="G82" s="115">
        <f t="shared" si="61"/>
        <v>0</v>
      </c>
      <c r="H82" s="115">
        <f t="shared" si="61"/>
        <v>0</v>
      </c>
      <c r="I82" s="115">
        <f t="shared" si="61"/>
        <v>0</v>
      </c>
      <c r="J82" s="115">
        <f t="shared" si="61"/>
        <v>377</v>
      </c>
      <c r="K82" s="115">
        <f t="shared" si="61"/>
        <v>800</v>
      </c>
      <c r="L82" s="115">
        <f t="shared" si="61"/>
        <v>897</v>
      </c>
      <c r="M82" s="115">
        <f t="shared" si="61"/>
        <v>69</v>
      </c>
      <c r="N82" s="115">
        <f t="shared" si="61"/>
        <v>70</v>
      </c>
      <c r="O82" s="115">
        <f t="shared" si="61"/>
        <v>174</v>
      </c>
      <c r="P82" s="115">
        <f t="shared" si="61"/>
        <v>520</v>
      </c>
      <c r="Q82" s="115">
        <f t="shared" si="61"/>
        <v>237</v>
      </c>
      <c r="R82" s="115">
        <f t="shared" si="61"/>
        <v>445</v>
      </c>
      <c r="S82" s="115">
        <f t="shared" si="61"/>
        <v>120</v>
      </c>
      <c r="T82" s="115">
        <f t="shared" si="61"/>
        <v>954</v>
      </c>
      <c r="U82" s="115">
        <f t="shared" si="61"/>
        <v>0</v>
      </c>
      <c r="V82" s="115">
        <f t="shared" si="61"/>
        <v>78</v>
      </c>
      <c r="W82" s="115">
        <f t="shared" si="61"/>
        <v>344</v>
      </c>
      <c r="X82" s="115">
        <f t="shared" si="61"/>
        <v>0</v>
      </c>
      <c r="Y82" s="115">
        <f t="shared" si="61"/>
        <v>329</v>
      </c>
    </row>
    <row r="83" spans="1:26" ht="30" hidden="1" customHeight="1" x14ac:dyDescent="0.25">
      <c r="A83" s="13" t="s">
        <v>80</v>
      </c>
      <c r="B83" s="23"/>
      <c r="C83" s="107">
        <f>SUM(E83:Y83)</f>
        <v>187176</v>
      </c>
      <c r="D83" s="15"/>
      <c r="E83" s="114">
        <v>8110</v>
      </c>
      <c r="F83" s="114">
        <v>5713</v>
      </c>
      <c r="G83" s="114">
        <v>12286</v>
      </c>
      <c r="H83" s="114">
        <v>12395</v>
      </c>
      <c r="I83" s="114">
        <v>6002</v>
      </c>
      <c r="J83" s="114">
        <v>14063</v>
      </c>
      <c r="K83" s="114">
        <v>8429</v>
      </c>
      <c r="L83" s="114">
        <v>9672</v>
      </c>
      <c r="M83" s="114">
        <v>9674</v>
      </c>
      <c r="N83" s="114">
        <v>2839</v>
      </c>
      <c r="O83" s="114">
        <v>5488</v>
      </c>
      <c r="P83" s="114">
        <v>7528</v>
      </c>
      <c r="Q83" s="114">
        <v>10073</v>
      </c>
      <c r="R83" s="114">
        <v>11560</v>
      </c>
      <c r="S83" s="114">
        <v>10884</v>
      </c>
      <c r="T83" s="114">
        <v>7583</v>
      </c>
      <c r="U83" s="114">
        <v>10200</v>
      </c>
      <c r="V83" s="114">
        <v>2235</v>
      </c>
      <c r="W83" s="114">
        <v>6669</v>
      </c>
      <c r="X83" s="114">
        <v>17451</v>
      </c>
      <c r="Y83" s="114">
        <v>8322</v>
      </c>
      <c r="Z83" s="20"/>
    </row>
    <row r="84" spans="1:26" ht="30" hidden="1" customHeight="1" x14ac:dyDescent="0.25">
      <c r="A84" s="13" t="s">
        <v>202</v>
      </c>
      <c r="B84" s="33"/>
      <c r="C84" s="107">
        <f>C42+C53+C57+C58+C59+C65+C67+C68</f>
        <v>231413.38</v>
      </c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5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8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6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7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8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139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128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108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108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108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108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108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8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8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8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140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8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8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8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8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8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8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8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8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8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8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108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8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8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8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8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8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141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142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142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142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142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108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8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143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144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128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142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128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128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128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128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2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14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8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8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7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143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8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128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144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128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2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3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8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143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128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8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143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141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1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143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141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141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143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128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8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141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128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8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141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128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8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141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128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8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143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128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8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143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128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128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128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128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146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8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7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8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147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108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8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8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128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hidden="1" customHeight="1" outlineLevel="1" x14ac:dyDescent="0.2">
      <c r="A185" s="32" t="s">
        <v>128</v>
      </c>
      <c r="B185" s="27"/>
      <c r="C185" s="128">
        <f>SUM(E185:Y185)</f>
        <v>99561</v>
      </c>
      <c r="D185" s="15" t="e">
        <f t="shared" si="8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0" customFormat="1" ht="30" hidden="1" customHeight="1" x14ac:dyDescent="0.2">
      <c r="A186" s="11" t="s">
        <v>129</v>
      </c>
      <c r="B186" s="52"/>
      <c r="C186" s="148">
        <f>C185/C184</f>
        <v>0.98489434947768284</v>
      </c>
      <c r="D186" s="15" t="e">
        <f t="shared" si="86"/>
        <v>#DIV/0!</v>
      </c>
      <c r="E186" s="73">
        <f t="shared" ref="E186:Y186" si="88">E185/E184</f>
        <v>1</v>
      </c>
      <c r="F186" s="73">
        <f t="shared" si="88"/>
        <v>1</v>
      </c>
      <c r="G186" s="73">
        <f t="shared" si="88"/>
        <v>1</v>
      </c>
      <c r="H186" s="73">
        <f t="shared" si="88"/>
        <v>1</v>
      </c>
      <c r="I186" s="73">
        <f t="shared" si="88"/>
        <v>0.98545602827239365</v>
      </c>
      <c r="J186" s="73">
        <f t="shared" si="88"/>
        <v>0.95697995853489981</v>
      </c>
      <c r="K186" s="73">
        <f t="shared" si="88"/>
        <v>0.97799717912552886</v>
      </c>
      <c r="L186" s="73">
        <f t="shared" si="88"/>
        <v>1</v>
      </c>
      <c r="M186" s="73">
        <f t="shared" si="88"/>
        <v>1</v>
      </c>
      <c r="N186" s="73">
        <f t="shared" si="88"/>
        <v>1</v>
      </c>
      <c r="O186" s="73">
        <f t="shared" si="88"/>
        <v>0.96502057613168724</v>
      </c>
      <c r="P186" s="73">
        <f t="shared" si="88"/>
        <v>0.9734578884934757</v>
      </c>
      <c r="Q186" s="73">
        <f t="shared" si="88"/>
        <v>1</v>
      </c>
      <c r="R186" s="73">
        <f t="shared" si="88"/>
        <v>1</v>
      </c>
      <c r="S186" s="73">
        <f t="shared" si="88"/>
        <v>1</v>
      </c>
      <c r="T186" s="73">
        <f t="shared" si="88"/>
        <v>1</v>
      </c>
      <c r="U186" s="73">
        <f t="shared" si="88"/>
        <v>0.98753117206982544</v>
      </c>
      <c r="V186" s="73">
        <f t="shared" si="88"/>
        <v>1</v>
      </c>
      <c r="W186" s="73">
        <f t="shared" si="88"/>
        <v>1</v>
      </c>
      <c r="X186" s="73">
        <f t="shared" si="88"/>
        <v>0.9443490556509444</v>
      </c>
      <c r="Y186" s="73">
        <f t="shared" si="88"/>
        <v>0.9616115545419992</v>
      </c>
    </row>
    <row r="187" spans="1:35" s="50" customFormat="1" ht="30" hidden="1" customHeight="1" outlineLevel="1" x14ac:dyDescent="0.2">
      <c r="A187" s="11" t="s">
        <v>130</v>
      </c>
      <c r="B187" s="27"/>
      <c r="C187" s="128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128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2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128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128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128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128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148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128">
        <f>SUM(E195:Y195)</f>
        <v>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128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128">
        <f>C195*0.3</f>
        <v>0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127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128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128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128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127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hidden="1" customHeight="1" x14ac:dyDescent="0.2">
      <c r="A203" s="55" t="s">
        <v>142</v>
      </c>
      <c r="B203" s="27"/>
      <c r="C203" s="128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128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128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128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128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128">
        <f>C206+C204+C201+C197+C193</f>
        <v>0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hidden="1" customHeight="1" x14ac:dyDescent="0.2">
      <c r="A209" s="13" t="s">
        <v>170</v>
      </c>
      <c r="B209" s="26"/>
      <c r="C209" s="108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141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14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150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150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151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152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152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15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15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154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20.45" hidden="1" customHeight="1" x14ac:dyDescent="0.25">
      <c r="A221" s="159"/>
      <c r="B221" s="160"/>
      <c r="C221" s="160"/>
      <c r="D221" s="160"/>
      <c r="E221" s="160"/>
      <c r="F221" s="160"/>
      <c r="G221" s="160"/>
      <c r="H221" s="160"/>
      <c r="I221" s="160"/>
      <c r="J221" s="16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155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15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128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128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128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128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128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157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128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150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  <row r="239" spans="1:25" hidden="1" x14ac:dyDescent="0.25"/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2021-05-20T13:47:52Z</cp:lastPrinted>
  <dcterms:created xsi:type="dcterms:W3CDTF">2017-06-08T05:54:08Z</dcterms:created>
  <dcterms:modified xsi:type="dcterms:W3CDTF">2021-05-20T15:05:40Z</dcterms:modified>
</cp:coreProperties>
</file>