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оперативка!$A$2:$Y$153</definedName>
  </definedNames>
  <calcPr calcId="145621"/>
</workbook>
</file>

<file path=xl/calcChain.xml><?xml version="1.0" encoding="utf-8"?>
<calcChain xmlns="http://schemas.openxmlformats.org/spreadsheetml/2006/main"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F59" i="1"/>
  <c r="B59" i="1" l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D74" i="1" s="1"/>
  <c r="C73" i="1"/>
  <c r="C72" i="1"/>
  <c r="D72" i="1" s="1"/>
  <c r="C71" i="1"/>
  <c r="C70" i="1"/>
  <c r="D70" i="1" s="1"/>
  <c r="C69" i="1"/>
  <c r="D69" i="1" s="1"/>
  <c r="C68" i="1"/>
  <c r="D68" i="1" s="1"/>
  <c r="C67" i="1"/>
  <c r="C66" i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<sst xmlns="http://schemas.openxmlformats.org/spreadsheetml/2006/main" count="250" uniqueCount="204">
  <si>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</si>
  <si>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</si>
  <si>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</si>
  <si>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</si>
  <si>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</si>
  <si>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</si>
  <si>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</si>
  <si>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</si>
  <si>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</si>
  <si>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</si>
  <si>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</si>
  <si>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</si>
  <si>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</si>
  <si>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</si>
  <si>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</si>
  <si>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</si>
  <si>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</si>
  <si>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</si>
  <si>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</si>
  <si>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</si>
  <si>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</si>
  <si>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</si>
  <si>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</si>
  <si>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</si>
  <si>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</si>
  <si>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</si>
  <si>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</si>
  <si>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</si>
  <si>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</si>
  <si>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</si>
  <si>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</si>
  <si>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</si>
  <si>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</si>
  <si>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</si>
  <si>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</si>
  <si>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</si>
  <si>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</si>
  <si>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</si>
  <si>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</si>
  <si>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</si>
  <si>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</si>
  <si>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</si>
  <si>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</si>
  <si>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</si>
  <si>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</si>
  <si>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</si>
  <si>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</si>
  <si>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</si>
  <si>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</si>
  <si>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</si>
  <si>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</si>
  <si>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</si>
  <si>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</si>
  <si>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</si>
  <si>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</si>
  <si>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</si>
  <si>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</si>
  <si>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</si>
  <si>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</si>
  <si>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</si>
  <si>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</si>
  <si>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</si>
  <si>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</si>
  <si>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</si>
  <si>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</si>
  <si>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</si>
  <si>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</si>
  <si>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</si>
  <si>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</si>
  <si>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</si>
  <si>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</si>
  <si>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</si>
  <si>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</si>
  <si>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</si>
  <si>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</si>
  <si>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</si>
  <si>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</si>
  <si>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</si>
  <si>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</si>
  <si>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</si>
  <si>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</si>
  <si>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</si>
  <si>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</si>
  <si>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</si>
  <si>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</si>
  <si>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</si>
  <si>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</si>
  <si>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</si>
  <si>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</si>
  <si>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</si>
  <si>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</si>
  <si>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</si>
  <si>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</si>
  <si>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</si>
  <si>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</si>
  <si>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</si>
  <si>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</si>
  <si>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</si>
  <si>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</si>
  <si>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</si>
  <si>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</si>
  <si>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</si>
  <si>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</si>
  <si>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</si>
  <si>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</si>
  <si>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</si>
  <si>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</si>
  <si>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</si>
  <si>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</si>
  <si>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</si>
  <si>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</si>
  <si>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</si>
  <si>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</si>
  <si>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</si>
  <si>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</si>
  <si>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</si>
  <si>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</si>
  <si>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</si>
  <si>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</si>
  <si>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</si>
  <si>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</si>
  <si>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</si>
  <si>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</si>
  <si>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</si>
  <si>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</si>
  <si>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</si>
  <si>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</si>
  <si>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</si>
  <si>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</si>
  <si>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</si>
  <si>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</si>
  <si>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</si>
  <si>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</si>
  <si>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</si>
  <si>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</si>
  <si>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</si>
  <si>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</si>
  <si>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</si>
  <si>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</si>
  <si>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</si>
  <si>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</si>
  <si>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</si>
  <si>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</si>
  <si>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</si>
  <si>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</si>
  <si>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</si>
  <si>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</si>
  <si>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</si>
  <si>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</si>
  <si>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</si>
  <si>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</si>
  <si>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</si>
  <si>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</si>
  <si>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</si>
  <si>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</si>
  <si>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</si>
  <si>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</si>
  <si>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</si>
  <si>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</si>
  <si>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</si>
  <si>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</si>
  <si>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</si>
  <si>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</si>
  <si>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</si>
  <si>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</si>
  <si>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</si>
  <si>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</si>
  <si>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</si>
  <si>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</si>
  <si>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</si>
  <si>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</si>
  <si>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</si>
  <si>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</si>
  <si>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</si>
  <si>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</si>
  <si>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</si>
  <si>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</si>
  <si>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</si>
  <si>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</si>
  <si>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</si>
  <si>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</si>
  <si>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</si>
  <si>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</si>
  <si>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</si>
  <si>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</si>
  <si>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</si>
  <si>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</si>
  <si>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</si>
  <si>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</si>
  <si>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</si>
  <si>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</si>
  <si>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</si>
  <si>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</si>
  <si>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</si>
  <si>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</si>
  <si>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</si>
  <si>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</si>
  <si>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</si>
  <si>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</si>
  <si>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</si>
  <si>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</si>
  <si>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</si>
  <si>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</si>
  <si>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21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</si>
</sst>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2" zoomScaleNormal="70" zoomScaleSheetLayoutView="72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L75" sqref="L75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1" t="s">
        <v>203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25" customHeight="1" thickBot="1" x14ac:dyDescent="0.35">
      <c r="A4" s="162" t="s">
        <v>3</v>
      </c>
      <c r="B4" s="163" t="s">
        <v>197</v>
      </c>
      <c r="C4" s="164" t="s">
        <v>199</v>
      </c>
      <c r="D4" s="164" t="s">
        <v>198</v>
      </c>
      <c r="E4" s="165" t="s">
        <v>4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7"/>
    </row>
    <row r="5" spans="1:26" s="113" customFormat="1" ht="87" customHeight="1" x14ac:dyDescent="0.25">
      <c r="A5" s="168"/>
      <c r="B5" s="169"/>
      <c r="C5" s="170"/>
      <c r="D5" s="170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113" customFormat="1" ht="70.150000000000006" customHeight="1" thickBot="1" x14ac:dyDescent="0.3">
      <c r="A6" s="172"/>
      <c r="B6" s="173"/>
      <c r="C6" s="174"/>
      <c r="D6" s="174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170967</v>
      </c>
      <c r="C42" s="107">
        <f>SUM(E42:Y42)</f>
        <v>196567</v>
      </c>
      <c r="D42" s="15">
        <f t="shared" ref="D42" si="49">C42/B42</f>
        <v>1.1497364988565044</v>
      </c>
      <c r="E42" s="10">
        <v>8710</v>
      </c>
      <c r="F42" s="10">
        <v>5974</v>
      </c>
      <c r="G42" s="10">
        <v>12390</v>
      </c>
      <c r="H42" s="10">
        <v>12395</v>
      </c>
      <c r="I42" s="10">
        <v>6033</v>
      </c>
      <c r="J42" s="10">
        <v>14442</v>
      </c>
      <c r="K42" s="10">
        <v>10002</v>
      </c>
      <c r="L42" s="10">
        <v>10740</v>
      </c>
      <c r="M42" s="10">
        <v>9850</v>
      </c>
      <c r="N42" s="10">
        <v>3105</v>
      </c>
      <c r="O42" s="10">
        <v>5662</v>
      </c>
      <c r="P42" s="10">
        <v>8176</v>
      </c>
      <c r="Q42" s="10">
        <v>10589</v>
      </c>
      <c r="R42" s="10">
        <v>12120</v>
      </c>
      <c r="S42" s="10">
        <v>11354</v>
      </c>
      <c r="T42" s="10">
        <v>8892</v>
      </c>
      <c r="U42" s="10">
        <v>10200</v>
      </c>
      <c r="V42" s="10">
        <v>2401</v>
      </c>
      <c r="W42" s="10">
        <v>7246</v>
      </c>
      <c r="X42" s="10">
        <v>17451</v>
      </c>
      <c r="Y42" s="10">
        <v>8835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13424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541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861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0.88226915951512275</v>
      </c>
      <c r="C44" s="132">
        <f>C42/C41</f>
        <v>0.981544269285889</v>
      </c>
      <c r="D44" s="15"/>
      <c r="E44" s="35">
        <f t="shared" ref="E44:W44" si="50">E42/E41</f>
        <v>0.78397839783978396</v>
      </c>
      <c r="F44" s="35">
        <f t="shared" si="50"/>
        <v>0.97296416938110752</v>
      </c>
      <c r="G44" s="35">
        <f t="shared" si="50"/>
        <v>1.0041332360807196</v>
      </c>
      <c r="H44" s="35">
        <f t="shared" si="50"/>
        <v>1.0805509545811176</v>
      </c>
      <c r="I44" s="35">
        <f t="shared" si="50"/>
        <v>1.0492173913043479</v>
      </c>
      <c r="J44" s="35">
        <f t="shared" si="50"/>
        <v>1.0064111498257839</v>
      </c>
      <c r="K44" s="35">
        <f t="shared" si="50"/>
        <v>0.94501133786848068</v>
      </c>
      <c r="L44" s="35">
        <f t="shared" si="50"/>
        <v>0.97176981541802387</v>
      </c>
      <c r="M44" s="35">
        <f t="shared" si="50"/>
        <v>1.1470827995807615</v>
      </c>
      <c r="N44" s="35">
        <f t="shared" si="50"/>
        <v>1.0081168831168832</v>
      </c>
      <c r="O44" s="35">
        <f t="shared" si="50"/>
        <v>0.80005652112477044</v>
      </c>
      <c r="P44" s="35">
        <f t="shared" si="50"/>
        <v>0.93761467889908257</v>
      </c>
      <c r="Q44" s="35">
        <f t="shared" si="50"/>
        <v>1.0049349909841512</v>
      </c>
      <c r="R44" s="35">
        <f t="shared" si="50"/>
        <v>1.0259883179547955</v>
      </c>
      <c r="S44" s="35">
        <f t="shared" si="50"/>
        <v>0.87892862672240279</v>
      </c>
      <c r="T44" s="35">
        <f t="shared" si="50"/>
        <v>0.89196509178453209</v>
      </c>
      <c r="U44" s="35">
        <f t="shared" si="50"/>
        <v>1.1345939933259177</v>
      </c>
      <c r="V44" s="35">
        <f t="shared" si="50"/>
        <v>0.78157552083333337</v>
      </c>
      <c r="W44" s="35">
        <f t="shared" si="50"/>
        <v>0.92235234215885942</v>
      </c>
      <c r="X44" s="35">
        <f>X42/X41</f>
        <v>1.1017741019003724</v>
      </c>
      <c r="Y44" s="35">
        <f>Y42/Y41</f>
        <v>0.98068598068598067</v>
      </c>
      <c r="Z44" s="21"/>
    </row>
    <row r="45" spans="1:29" s="2" customFormat="1" ht="30" customHeight="1" x14ac:dyDescent="0.25">
      <c r="A45" s="18" t="s">
        <v>166</v>
      </c>
      <c r="B45" s="23">
        <v>68436</v>
      </c>
      <c r="C45" s="107">
        <f>SUM(E45:Y45)</f>
        <v>84064</v>
      </c>
      <c r="D45" s="15"/>
      <c r="E45" s="34">
        <v>4115</v>
      </c>
      <c r="F45" s="34">
        <v>3400</v>
      </c>
      <c r="G45" s="34">
        <v>5326</v>
      </c>
      <c r="H45" s="34">
        <v>3851</v>
      </c>
      <c r="I45" s="34">
        <v>2373</v>
      </c>
      <c r="J45" s="34">
        <v>6500</v>
      </c>
      <c r="K45" s="34">
        <v>5203</v>
      </c>
      <c r="L45" s="34">
        <v>4086</v>
      </c>
      <c r="M45" s="34">
        <v>4649</v>
      </c>
      <c r="N45" s="34">
        <v>895</v>
      </c>
      <c r="O45" s="34">
        <v>2026</v>
      </c>
      <c r="P45" s="34">
        <v>1966</v>
      </c>
      <c r="Q45" s="34">
        <v>6697</v>
      </c>
      <c r="R45" s="34">
        <v>6039</v>
      </c>
      <c r="S45" s="34">
        <v>4061</v>
      </c>
      <c r="T45" s="34">
        <v>2495</v>
      </c>
      <c r="U45" s="34">
        <v>4120</v>
      </c>
      <c r="V45" s="34">
        <v>805</v>
      </c>
      <c r="W45" s="34">
        <v>2230</v>
      </c>
      <c r="X45" s="34">
        <v>9102</v>
      </c>
      <c r="Y45" s="34">
        <v>4125</v>
      </c>
      <c r="Z45" s="21"/>
    </row>
    <row r="46" spans="1:29" s="2" customFormat="1" ht="30" customHeight="1" x14ac:dyDescent="0.25">
      <c r="A46" s="18" t="s">
        <v>54</v>
      </c>
      <c r="B46" s="23">
        <v>83758</v>
      </c>
      <c r="C46" s="107">
        <f>SUM(E46:Y46)</f>
        <v>90608</v>
      </c>
      <c r="D46" s="15"/>
      <c r="E46" s="26">
        <v>3010</v>
      </c>
      <c r="F46" s="26">
        <v>2450</v>
      </c>
      <c r="G46" s="26">
        <v>5364</v>
      </c>
      <c r="H46" s="26">
        <v>7151</v>
      </c>
      <c r="I46" s="26">
        <v>2946</v>
      </c>
      <c r="J46" s="26">
        <v>6713</v>
      </c>
      <c r="K46" s="26">
        <v>2871</v>
      </c>
      <c r="L46" s="26">
        <v>4882</v>
      </c>
      <c r="M46" s="26">
        <v>4159</v>
      </c>
      <c r="N46" s="26">
        <v>1557</v>
      </c>
      <c r="O46" s="26">
        <v>2762</v>
      </c>
      <c r="P46" s="26">
        <v>5059</v>
      </c>
      <c r="Q46" s="26">
        <v>2936</v>
      </c>
      <c r="R46" s="26">
        <v>5350</v>
      </c>
      <c r="S46" s="26">
        <v>6738</v>
      </c>
      <c r="T46" s="26">
        <v>5217</v>
      </c>
      <c r="U46" s="26">
        <v>5960</v>
      </c>
      <c r="V46" s="26">
        <v>1362</v>
      </c>
      <c r="W46" s="26">
        <v>2997</v>
      </c>
      <c r="X46" s="26">
        <v>6834</v>
      </c>
      <c r="Y46" s="26">
        <v>4290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107">
        <f t="shared" ref="C47:C49" si="51">SUM(E47:Y47)</f>
        <v>480</v>
      </c>
      <c r="D47" s="15"/>
      <c r="E47" s="34"/>
      <c r="F47" s="34"/>
      <c r="G47" s="34"/>
      <c r="H47" s="34">
        <v>100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60</v>
      </c>
      <c r="C48" s="107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6219</v>
      </c>
      <c r="C49" s="107">
        <f t="shared" si="51"/>
        <v>7026</v>
      </c>
      <c r="D49" s="15"/>
      <c r="E49" s="26">
        <v>270</v>
      </c>
      <c r="F49" s="26"/>
      <c r="G49" s="26">
        <v>230</v>
      </c>
      <c r="H49" s="26">
        <v>517</v>
      </c>
      <c r="I49" s="26">
        <v>75</v>
      </c>
      <c r="J49" s="26">
        <v>250</v>
      </c>
      <c r="K49" s="26">
        <v>210</v>
      </c>
      <c r="L49" s="26">
        <v>408</v>
      </c>
      <c r="M49" s="26">
        <v>913</v>
      </c>
      <c r="N49" s="26">
        <v>79</v>
      </c>
      <c r="O49" s="26">
        <v>100</v>
      </c>
      <c r="P49" s="26">
        <v>335</v>
      </c>
      <c r="Q49" s="26">
        <v>278</v>
      </c>
      <c r="R49" s="26">
        <v>270</v>
      </c>
      <c r="S49" s="26">
        <v>359</v>
      </c>
      <c r="T49" s="26">
        <v>612</v>
      </c>
      <c r="U49" s="26">
        <v>120</v>
      </c>
      <c r="V49" s="26">
        <v>50</v>
      </c>
      <c r="W49" s="26">
        <v>1033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22758</v>
      </c>
      <c r="C50" s="107">
        <f t="shared" ref="C50:C60" si="52">SUM(E50:Y50)</f>
        <v>24678</v>
      </c>
      <c r="D50" s="15"/>
      <c r="E50" s="34">
        <v>1014</v>
      </c>
      <c r="F50" s="34">
        <v>240</v>
      </c>
      <c r="G50" s="34">
        <v>2950</v>
      </c>
      <c r="H50" s="34">
        <v>2611</v>
      </c>
      <c r="I50" s="34">
        <v>440</v>
      </c>
      <c r="J50" s="34">
        <v>1580</v>
      </c>
      <c r="K50" s="34">
        <v>489</v>
      </c>
      <c r="L50" s="34"/>
      <c r="M50" s="34">
        <v>1250</v>
      </c>
      <c r="N50" s="34"/>
      <c r="O50" s="34"/>
      <c r="P50" s="34"/>
      <c r="Q50" s="34">
        <v>4447</v>
      </c>
      <c r="R50" s="34"/>
      <c r="S50" s="34">
        <v>3242</v>
      </c>
      <c r="T50" s="34">
        <v>2474</v>
      </c>
      <c r="U50" s="34"/>
      <c r="V50" s="34"/>
      <c r="W50" s="34"/>
      <c r="X50" s="34">
        <v>2531</v>
      </c>
      <c r="Y50" s="34">
        <v>1410</v>
      </c>
      <c r="Z50" s="21"/>
    </row>
    <row r="51" spans="1:26" s="2" customFormat="1" ht="35.1" customHeight="1" outlineLevel="1" x14ac:dyDescent="0.25">
      <c r="A51" s="17" t="s">
        <v>169</v>
      </c>
      <c r="B51" s="23">
        <v>12568</v>
      </c>
      <c r="C51" s="107">
        <f t="shared" si="52"/>
        <v>13489</v>
      </c>
      <c r="D51" s="15"/>
      <c r="E51" s="34"/>
      <c r="F51" s="34">
        <v>240</v>
      </c>
      <c r="G51" s="34">
        <v>2860</v>
      </c>
      <c r="H51" s="34">
        <v>50</v>
      </c>
      <c r="I51" s="34">
        <v>400</v>
      </c>
      <c r="J51" s="34">
        <v>580</v>
      </c>
      <c r="K51" s="34">
        <v>489</v>
      </c>
      <c r="L51" s="34"/>
      <c r="M51" s="34">
        <v>600</v>
      </c>
      <c r="N51" s="34"/>
      <c r="O51" s="34"/>
      <c r="P51" s="34"/>
      <c r="Q51" s="34">
        <v>4447</v>
      </c>
      <c r="R51" s="34"/>
      <c r="S51" s="34"/>
      <c r="T51" s="34"/>
      <c r="U51" s="34"/>
      <c r="V51" s="34"/>
      <c r="W51" s="34"/>
      <c r="X51" s="34">
        <v>2693</v>
      </c>
      <c r="Y51" s="34">
        <v>1130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2394</v>
      </c>
      <c r="C53" s="107">
        <f t="shared" si="52"/>
        <v>2604</v>
      </c>
      <c r="D53" s="15">
        <f t="shared" ref="D53:D57" si="53">C53/B53</f>
        <v>1.0877192982456141</v>
      </c>
      <c r="E53" s="34">
        <v>87</v>
      </c>
      <c r="F53" s="34">
        <v>48</v>
      </c>
      <c r="G53" s="34">
        <v>410</v>
      </c>
      <c r="H53" s="34">
        <v>173</v>
      </c>
      <c r="I53" s="34"/>
      <c r="J53" s="34">
        <v>85</v>
      </c>
      <c r="K53" s="34">
        <v>542</v>
      </c>
      <c r="L53" s="34">
        <v>517</v>
      </c>
      <c r="M53" s="34">
        <v>130</v>
      </c>
      <c r="N53" s="34">
        <v>8.5</v>
      </c>
      <c r="O53" s="34">
        <v>44</v>
      </c>
      <c r="P53" s="34">
        <v>97</v>
      </c>
      <c r="Q53" s="34">
        <v>20</v>
      </c>
      <c r="R53" s="34">
        <v>115</v>
      </c>
      <c r="S53" s="34">
        <v>35</v>
      </c>
      <c r="T53" s="34">
        <v>20</v>
      </c>
      <c r="U53" s="34">
        <v>80</v>
      </c>
      <c r="V53" s="34">
        <v>2.5</v>
      </c>
      <c r="W53" s="34">
        <v>27</v>
      </c>
      <c r="X53" s="34">
        <v>163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285</v>
      </c>
      <c r="C57" s="128">
        <f t="shared" si="52"/>
        <v>207.78</v>
      </c>
      <c r="D57" s="9">
        <f t="shared" si="53"/>
        <v>0.7290526315789474</v>
      </c>
      <c r="E57" s="26">
        <v>17</v>
      </c>
      <c r="F57" s="26"/>
      <c r="G57" s="26">
        <v>50</v>
      </c>
      <c r="H57" s="26"/>
      <c r="I57" s="26"/>
      <c r="J57" s="26">
        <v>4</v>
      </c>
      <c r="K57" s="26">
        <v>25</v>
      </c>
      <c r="L57" s="26">
        <v>24.5</v>
      </c>
      <c r="M57" s="26">
        <v>8</v>
      </c>
      <c r="N57" s="54"/>
      <c r="O57" s="26">
        <v>3</v>
      </c>
      <c r="P57" s="26">
        <v>11</v>
      </c>
      <c r="Q57" s="26"/>
      <c r="R57" s="26">
        <v>0.28000000000000003</v>
      </c>
      <c r="S57" s="26">
        <v>10</v>
      </c>
      <c r="T57" s="26">
        <v>1</v>
      </c>
      <c r="U57" s="26"/>
      <c r="V57" s="26"/>
      <c r="W57" s="26"/>
      <c r="X57" s="26">
        <v>54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496</v>
      </c>
      <c r="D58" s="9">
        <f t="shared" ref="D58:D59" si="55">C58/B58</f>
        <v>1.0666666666666667</v>
      </c>
      <c r="E58" s="26"/>
      <c r="F58" s="26"/>
      <c r="G58" s="26">
        <v>441</v>
      </c>
      <c r="H58" s="54"/>
      <c r="I58" s="26"/>
      <c r="J58" s="26"/>
      <c r="K58" s="26"/>
      <c r="L58" s="26">
        <v>11</v>
      </c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38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10211</v>
      </c>
      <c r="C59" s="128">
        <f t="shared" si="52"/>
        <v>13380</v>
      </c>
      <c r="D59" s="9">
        <f t="shared" si="55"/>
        <v>1.3103515816276565</v>
      </c>
      <c r="E59" s="26"/>
      <c r="F59" s="26">
        <f>F60+F63+F64+F66+F69+F70+F71</f>
        <v>263</v>
      </c>
      <c r="G59" s="26">
        <f t="shared" ref="G59:Y59" si="56">G60+G63+G64+G66+G69+G70+G71</f>
        <v>575</v>
      </c>
      <c r="H59" s="26">
        <f t="shared" si="56"/>
        <v>877</v>
      </c>
      <c r="I59" s="26">
        <f t="shared" si="56"/>
        <v>661</v>
      </c>
      <c r="J59" s="26">
        <f t="shared" si="56"/>
        <v>2204</v>
      </c>
      <c r="K59" s="26">
        <f t="shared" si="56"/>
        <v>164</v>
      </c>
      <c r="L59" s="26">
        <f t="shared" si="56"/>
        <v>520</v>
      </c>
      <c r="M59" s="26">
        <f t="shared" si="56"/>
        <v>799</v>
      </c>
      <c r="N59" s="26">
        <f t="shared" si="56"/>
        <v>0</v>
      </c>
      <c r="O59" s="26">
        <f t="shared" si="56"/>
        <v>0</v>
      </c>
      <c r="P59" s="26">
        <f t="shared" si="56"/>
        <v>177</v>
      </c>
      <c r="Q59" s="26">
        <f t="shared" si="56"/>
        <v>1230</v>
      </c>
      <c r="R59" s="26">
        <f t="shared" si="56"/>
        <v>10</v>
      </c>
      <c r="S59" s="26">
        <f t="shared" si="56"/>
        <v>1785</v>
      </c>
      <c r="T59" s="26">
        <f t="shared" si="56"/>
        <v>40</v>
      </c>
      <c r="U59" s="26">
        <f t="shared" si="56"/>
        <v>1738</v>
      </c>
      <c r="V59" s="26">
        <f t="shared" si="56"/>
        <v>500</v>
      </c>
      <c r="W59" s="26">
        <f t="shared" si="56"/>
        <v>880</v>
      </c>
      <c r="X59" s="26">
        <f t="shared" si="56"/>
        <v>957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531</v>
      </c>
      <c r="D60" s="15">
        <f t="shared" ref="D60:D89" si="57">C60/B60</f>
        <v>1.18</v>
      </c>
      <c r="E60" s="34"/>
      <c r="F60" s="34"/>
      <c r="G60" s="34">
        <v>175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4060</v>
      </c>
      <c r="C63" s="107">
        <f t="shared" si="58"/>
        <v>4473</v>
      </c>
      <c r="D63" s="15">
        <f t="shared" si="57"/>
        <v>1.1017241379310345</v>
      </c>
      <c r="E63" s="37"/>
      <c r="F63" s="37">
        <v>200</v>
      </c>
      <c r="G63" s="37"/>
      <c r="H63" s="37"/>
      <c r="I63" s="37"/>
      <c r="J63" s="37">
        <v>460</v>
      </c>
      <c r="K63" s="37"/>
      <c r="L63" s="37">
        <v>85</v>
      </c>
      <c r="M63" s="37"/>
      <c r="N63" s="37"/>
      <c r="O63" s="37"/>
      <c r="P63" s="37">
        <v>177</v>
      </c>
      <c r="Q63" s="37">
        <v>340</v>
      </c>
      <c r="R63" s="37"/>
      <c r="S63" s="37">
        <v>1150</v>
      </c>
      <c r="T63" s="37"/>
      <c r="U63" s="37">
        <v>30</v>
      </c>
      <c r="V63" s="37">
        <v>500</v>
      </c>
      <c r="W63" s="37">
        <v>820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3033</v>
      </c>
      <c r="C64" s="107">
        <f t="shared" si="58"/>
        <v>3939</v>
      </c>
      <c r="D64" s="15">
        <f t="shared" si="57"/>
        <v>1.2987141444114738</v>
      </c>
      <c r="E64" s="37"/>
      <c r="F64" s="37">
        <v>25</v>
      </c>
      <c r="G64" s="37"/>
      <c r="H64" s="37">
        <v>485</v>
      </c>
      <c r="I64" s="37">
        <v>267</v>
      </c>
      <c r="J64" s="37">
        <v>1294</v>
      </c>
      <c r="K64" s="37">
        <v>164</v>
      </c>
      <c r="L64" s="37"/>
      <c r="M64" s="37">
        <v>799</v>
      </c>
      <c r="N64" s="37"/>
      <c r="O64" s="37"/>
      <c r="P64" s="37"/>
      <c r="Q64" s="37">
        <v>140</v>
      </c>
      <c r="R64" s="37">
        <v>10</v>
      </c>
      <c r="S64" s="37">
        <v>550</v>
      </c>
      <c r="T64" s="37">
        <v>10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3577</v>
      </c>
      <c r="C65" s="107">
        <f t="shared" si="58"/>
        <v>6211</v>
      </c>
      <c r="D65" s="15">
        <f t="shared" si="57"/>
        <v>1.7363712608331003</v>
      </c>
      <c r="E65" s="37"/>
      <c r="F65" s="37">
        <v>125</v>
      </c>
      <c r="G65" s="37">
        <v>570</v>
      </c>
      <c r="H65" s="37">
        <v>1148</v>
      </c>
      <c r="I65" s="37">
        <v>130</v>
      </c>
      <c r="J65" s="37">
        <v>68</v>
      </c>
      <c r="K65" s="37">
        <v>120</v>
      </c>
      <c r="L65" s="37">
        <v>559</v>
      </c>
      <c r="M65" s="37">
        <v>90</v>
      </c>
      <c r="N65" s="37">
        <v>180</v>
      </c>
      <c r="O65" s="37">
        <v>140</v>
      </c>
      <c r="P65" s="37"/>
      <c r="Q65" s="37"/>
      <c r="R65" s="37">
        <v>110</v>
      </c>
      <c r="S65" s="37">
        <v>278</v>
      </c>
      <c r="T65" s="37">
        <v>942</v>
      </c>
      <c r="U65" s="37"/>
      <c r="V65" s="37"/>
      <c r="W65" s="37">
        <v>141</v>
      </c>
      <c r="X65" s="37">
        <v>897</v>
      </c>
      <c r="Y65" s="37">
        <v>713</v>
      </c>
      <c r="Z65" s="21"/>
    </row>
    <row r="66" spans="1:26" s="2" customFormat="1" ht="35.1" customHeight="1" x14ac:dyDescent="0.25">
      <c r="A66" s="18" t="s">
        <v>67</v>
      </c>
      <c r="B66" s="23">
        <v>1280</v>
      </c>
      <c r="C66" s="107">
        <f t="shared" si="58"/>
        <v>2245</v>
      </c>
      <c r="D66" s="15"/>
      <c r="E66" s="37"/>
      <c r="F66" s="37"/>
      <c r="G66" s="37">
        <v>350</v>
      </c>
      <c r="H66" s="37"/>
      <c r="I66" s="37"/>
      <c r="J66" s="37">
        <v>450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1130</v>
      </c>
      <c r="V66" s="37"/>
      <c r="W66" s="37"/>
      <c r="X66" s="37">
        <v>25</v>
      </c>
      <c r="Y66" s="37"/>
      <c r="Z66" s="21"/>
    </row>
    <row r="67" spans="1:26" s="2" customFormat="1" ht="30" customHeight="1" x14ac:dyDescent="0.25">
      <c r="A67" s="18" t="s">
        <v>68</v>
      </c>
      <c r="B67" s="23">
        <v>12763</v>
      </c>
      <c r="C67" s="107">
        <f t="shared" si="58"/>
        <v>13986</v>
      </c>
      <c r="D67" s="15">
        <f t="shared" ref="D67:D70" si="59">C67/B67</f>
        <v>1.0958238658622581</v>
      </c>
      <c r="E67" s="37"/>
      <c r="F67" s="37">
        <v>38</v>
      </c>
      <c r="G67" s="37">
        <v>1720</v>
      </c>
      <c r="H67" s="37">
        <v>911</v>
      </c>
      <c r="I67" s="37">
        <v>637</v>
      </c>
      <c r="J67" s="37">
        <v>1920</v>
      </c>
      <c r="K67" s="37">
        <v>133</v>
      </c>
      <c r="L67" s="37">
        <v>1539</v>
      </c>
      <c r="M67" s="37">
        <v>91</v>
      </c>
      <c r="N67" s="37">
        <v>38</v>
      </c>
      <c r="O67" s="37">
        <v>66</v>
      </c>
      <c r="P67" s="37">
        <v>636</v>
      </c>
      <c r="Q67" s="37">
        <v>809</v>
      </c>
      <c r="R67" s="37">
        <v>139</v>
      </c>
      <c r="S67" s="37">
        <v>265</v>
      </c>
      <c r="T67" s="37">
        <v>585</v>
      </c>
      <c r="U67" s="37">
        <v>30</v>
      </c>
      <c r="V67" s="37">
        <v>23</v>
      </c>
      <c r="W67" s="37">
        <v>16</v>
      </c>
      <c r="X67" s="37">
        <v>3800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4462</v>
      </c>
      <c r="C68" s="107">
        <f t="shared" si="58"/>
        <v>3649</v>
      </c>
      <c r="D68" s="15">
        <f t="shared" si="59"/>
        <v>0.81779471089197664</v>
      </c>
      <c r="E68" s="37"/>
      <c r="F68" s="37"/>
      <c r="G68" s="37">
        <v>560</v>
      </c>
      <c r="H68" s="37">
        <v>269</v>
      </c>
      <c r="I68" s="37">
        <v>95</v>
      </c>
      <c r="J68" s="37">
        <v>150</v>
      </c>
      <c r="K68" s="37">
        <v>305</v>
      </c>
      <c r="L68" s="37">
        <v>120</v>
      </c>
      <c r="M68" s="37">
        <v>98</v>
      </c>
      <c r="N68" s="37">
        <v>3</v>
      </c>
      <c r="O68" s="37">
        <v>397</v>
      </c>
      <c r="P68" s="37"/>
      <c r="Q68" s="37"/>
      <c r="R68" s="37">
        <v>494</v>
      </c>
      <c r="S68" s="37">
        <v>179</v>
      </c>
      <c r="T68" s="37">
        <v>278</v>
      </c>
      <c r="U68" s="37"/>
      <c r="V68" s="37">
        <v>103</v>
      </c>
      <c r="W68" s="37">
        <v>158</v>
      </c>
      <c r="X68" s="37">
        <v>60</v>
      </c>
      <c r="Y68" s="37">
        <v>380</v>
      </c>
      <c r="Z68" s="21"/>
    </row>
    <row r="69" spans="1:26" s="2" customFormat="1" ht="35.1" customHeight="1" x14ac:dyDescent="0.25">
      <c r="A69" s="18" t="s">
        <v>70</v>
      </c>
      <c r="B69" s="23">
        <v>247</v>
      </c>
      <c r="C69" s="107">
        <f t="shared" si="58"/>
        <v>313</v>
      </c>
      <c r="D69" s="15">
        <f t="shared" si="59"/>
        <v>1.2672064777327936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50</v>
      </c>
      <c r="R69" s="37"/>
      <c r="S69" s="37">
        <v>85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480</v>
      </c>
      <c r="C70" s="107">
        <f t="shared" si="58"/>
        <v>900</v>
      </c>
      <c r="D70" s="15">
        <f t="shared" si="59"/>
        <v>1.875</v>
      </c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700</v>
      </c>
      <c r="R70" s="37"/>
      <c r="S70" s="37"/>
      <c r="T70" s="37">
        <v>30</v>
      </c>
      <c r="U70" s="37"/>
      <c r="V70" s="37"/>
      <c r="W70" s="37">
        <v>60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908</v>
      </c>
      <c r="C71" s="107">
        <f t="shared" si="58"/>
        <v>979</v>
      </c>
      <c r="D71" s="15"/>
      <c r="E71" s="37"/>
      <c r="F71" s="37"/>
      <c r="G71" s="37">
        <v>50</v>
      </c>
      <c r="H71" s="37">
        <v>343</v>
      </c>
      <c r="I71" s="37">
        <v>361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7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89</v>
      </c>
      <c r="C73" s="126">
        <f t="shared" si="58"/>
        <v>95</v>
      </c>
      <c r="D73" s="15"/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11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7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67</v>
      </c>
      <c r="C75" s="107">
        <f>SUM(E75:Y75)</f>
        <v>45</v>
      </c>
      <c r="D75" s="15"/>
      <c r="E75" s="37"/>
      <c r="F75" s="37"/>
      <c r="G75" s="37"/>
      <c r="H75" s="37">
        <v>9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18</v>
      </c>
      <c r="S75" s="37">
        <v>11</v>
      </c>
      <c r="T75" s="37"/>
      <c r="U75" s="37"/>
      <c r="V75" s="37"/>
      <c r="W75" s="37">
        <v>7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customHeight="1" x14ac:dyDescent="0.25">
      <c r="A82" s="13" t="s">
        <v>79</v>
      </c>
      <c r="B82" s="42">
        <v>1593</v>
      </c>
      <c r="C82" s="135">
        <f t="shared" ref="C82" si="60">SUM(E82:Y82)</f>
        <v>3477</v>
      </c>
      <c r="D82" s="15"/>
      <c r="E82" s="99">
        <f>(E42-E83)</f>
        <v>100</v>
      </c>
      <c r="F82" s="115">
        <f t="shared" ref="F82:Y82" si="61">(F42-F83)</f>
        <v>261</v>
      </c>
      <c r="G82" s="115">
        <f t="shared" si="61"/>
        <v>104</v>
      </c>
      <c r="H82" s="115">
        <f t="shared" si="61"/>
        <v>0</v>
      </c>
      <c r="I82" s="115">
        <f t="shared" si="61"/>
        <v>31</v>
      </c>
      <c r="J82" s="115">
        <f t="shared" si="61"/>
        <v>2</v>
      </c>
      <c r="K82" s="115">
        <f t="shared" si="61"/>
        <v>773</v>
      </c>
      <c r="L82" s="115">
        <f t="shared" si="61"/>
        <v>171</v>
      </c>
      <c r="M82" s="115">
        <f t="shared" si="61"/>
        <v>107</v>
      </c>
      <c r="N82" s="115">
        <f t="shared" si="61"/>
        <v>196</v>
      </c>
      <c r="O82" s="115">
        <f t="shared" si="61"/>
        <v>0</v>
      </c>
      <c r="P82" s="115">
        <f t="shared" si="61"/>
        <v>128</v>
      </c>
      <c r="Q82" s="115">
        <f t="shared" si="61"/>
        <v>279</v>
      </c>
      <c r="R82" s="115">
        <f t="shared" si="61"/>
        <v>115</v>
      </c>
      <c r="S82" s="115">
        <f t="shared" si="61"/>
        <v>350</v>
      </c>
      <c r="T82" s="115">
        <f t="shared" si="61"/>
        <v>355</v>
      </c>
      <c r="U82" s="115">
        <f t="shared" si="61"/>
        <v>0</v>
      </c>
      <c r="V82" s="115">
        <f t="shared" si="61"/>
        <v>88</v>
      </c>
      <c r="W82" s="115">
        <f t="shared" si="61"/>
        <v>233</v>
      </c>
      <c r="X82" s="115">
        <f t="shared" si="61"/>
        <v>0</v>
      </c>
      <c r="Y82" s="115">
        <f t="shared" si="61"/>
        <v>184</v>
      </c>
    </row>
    <row r="83" spans="1:26" ht="30" hidden="1" customHeight="1" x14ac:dyDescent="0.25">
      <c r="A83" s="13" t="s">
        <v>80</v>
      </c>
      <c r="B83" s="23"/>
      <c r="C83" s="107">
        <f>SUM(E83:Y83)</f>
        <v>193090</v>
      </c>
      <c r="D83" s="15"/>
      <c r="E83" s="114">
        <v>8610</v>
      </c>
      <c r="F83" s="114">
        <v>5713</v>
      </c>
      <c r="G83" s="114">
        <v>12286</v>
      </c>
      <c r="H83" s="114">
        <v>12395</v>
      </c>
      <c r="I83" s="114">
        <v>6002</v>
      </c>
      <c r="J83" s="114">
        <v>14440</v>
      </c>
      <c r="K83" s="114">
        <v>9229</v>
      </c>
      <c r="L83" s="114">
        <v>10569</v>
      </c>
      <c r="M83" s="114">
        <v>9743</v>
      </c>
      <c r="N83" s="114">
        <v>2909</v>
      </c>
      <c r="O83" s="114">
        <v>5662</v>
      </c>
      <c r="P83" s="114">
        <v>8048</v>
      </c>
      <c r="Q83" s="114">
        <v>10310</v>
      </c>
      <c r="R83" s="114">
        <v>12005</v>
      </c>
      <c r="S83" s="114">
        <v>11004</v>
      </c>
      <c r="T83" s="114">
        <v>8537</v>
      </c>
      <c r="U83" s="114">
        <v>10200</v>
      </c>
      <c r="V83" s="114">
        <v>2313</v>
      </c>
      <c r="W83" s="114">
        <v>7013</v>
      </c>
      <c r="X83" s="114">
        <v>17451</v>
      </c>
      <c r="Y83" s="114">
        <v>8651</v>
      </c>
      <c r="Z83" s="20"/>
    </row>
    <row r="84" spans="1:26" ht="30" hidden="1" customHeight="1" x14ac:dyDescent="0.25">
      <c r="A84" s="13" t="s">
        <v>202</v>
      </c>
      <c r="B84" s="33"/>
      <c r="C84" s="107">
        <f>C42+C53+C57+C58+C59+C65+C67+C68</f>
        <v>237100.78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">
      <c r="A185" s="32" t="s">
        <v>128</v>
      </c>
      <c r="B185" s="27"/>
      <c r="C185" s="128">
        <f>SUM(E185:Y185)</f>
        <v>99561</v>
      </c>
      <c r="D185" s="15" t="e">
        <f t="shared" si="8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">
      <c r="A186" s="11" t="s">
        <v>129</v>
      </c>
      <c r="B186" s="52"/>
      <c r="C186" s="148">
        <f>C185/C184</f>
        <v>0.98489434947768284</v>
      </c>
      <c r="D186" s="15" t="e">
        <f t="shared" si="86"/>
        <v>#DIV/0!</v>
      </c>
      <c r="E186" s="73">
        <f t="shared" ref="E186:Y186" si="88">E185/E184</f>
        <v>1</v>
      </c>
      <c r="F186" s="73">
        <f t="shared" si="88"/>
        <v>1</v>
      </c>
      <c r="G186" s="73">
        <f t="shared" si="88"/>
        <v>1</v>
      </c>
      <c r="H186" s="73">
        <f t="shared" si="88"/>
        <v>1</v>
      </c>
      <c r="I186" s="73">
        <f t="shared" si="88"/>
        <v>0.98545602827239365</v>
      </c>
      <c r="J186" s="73">
        <f t="shared" si="88"/>
        <v>0.95697995853489981</v>
      </c>
      <c r="K186" s="73">
        <f t="shared" si="88"/>
        <v>0.97799717912552886</v>
      </c>
      <c r="L186" s="73">
        <f t="shared" si="88"/>
        <v>1</v>
      </c>
      <c r="M186" s="73">
        <f t="shared" si="88"/>
        <v>1</v>
      </c>
      <c r="N186" s="73">
        <f t="shared" si="88"/>
        <v>1</v>
      </c>
      <c r="O186" s="73">
        <f t="shared" si="88"/>
        <v>0.96502057613168724</v>
      </c>
      <c r="P186" s="73">
        <f t="shared" si="88"/>
        <v>0.9734578884934757</v>
      </c>
      <c r="Q186" s="73">
        <f t="shared" si="88"/>
        <v>1</v>
      </c>
      <c r="R186" s="73">
        <f t="shared" si="88"/>
        <v>1</v>
      </c>
      <c r="S186" s="73">
        <f t="shared" si="88"/>
        <v>1</v>
      </c>
      <c r="T186" s="73">
        <f t="shared" si="88"/>
        <v>1</v>
      </c>
      <c r="U186" s="73">
        <f t="shared" si="88"/>
        <v>0.98753117206982544</v>
      </c>
      <c r="V186" s="73">
        <f t="shared" si="88"/>
        <v>1</v>
      </c>
      <c r="W186" s="73">
        <f t="shared" si="88"/>
        <v>1</v>
      </c>
      <c r="X186" s="73">
        <f t="shared" si="88"/>
        <v>0.9443490556509444</v>
      </c>
      <c r="Y186" s="73">
        <f t="shared" si="88"/>
        <v>0.9616115545419992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128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128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128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</row>
    <row r="221" spans="1:25" ht="20.45" hidden="1" customHeight="1" x14ac:dyDescent="0.2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2021-05-21T10:48:45Z</cp:lastPrinted>
  <dcterms:created xsi:type="dcterms:W3CDTF">2017-06-08T05:54:08Z</dcterms:created>
  <dcterms:modified xsi:type="dcterms:W3CDTF">2021-05-21T11:20:20Z</dcterms:modified>
</cp:coreProperties>
</file>