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оперативка!$A$2:$Y$188</definedName>
  </definedNames>
  <calcPr calcId="145621"/>
</workbook>
</file>

<file path=xl/calcChain.xml><?xml version="1.0" encoding="utf-8"?>
<calcChain xmlns="http://schemas.openxmlformats.org/spreadsheetml/2006/main">
  <c r="D50" i="1" l="1"/>
  <c r="D51" i="1"/>
  <c r="D52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F59" i="1"/>
  <c r="B59" i="1" l="1"/>
  <c r="B84" i="1" s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C89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3" i="1"/>
  <c r="C104" i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C108" i="1"/>
  <c r="C109" i="1"/>
  <c r="C110" i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C127" i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C149" i="1"/>
  <c r="B150" i="1"/>
  <c r="G150" i="1"/>
  <c r="L150" i="1"/>
  <c r="Y150" i="1"/>
  <c r="C151" i="1"/>
  <c r="C152" i="1"/>
  <c r="B153" i="1"/>
  <c r="H153" i="1"/>
  <c r="N153" i="1"/>
  <c r="R153" i="1"/>
  <c r="S153" i="1"/>
  <c r="W153" i="1"/>
  <c r="C154" i="1"/>
  <c r="C155" i="1"/>
  <c r="B156" i="1"/>
  <c r="M156" i="1"/>
  <c r="T156" i="1"/>
  <c r="U156" i="1"/>
  <c r="C157" i="1"/>
  <c r="C158" i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C164" i="1"/>
  <c r="B165" i="1"/>
  <c r="Q165" i="1"/>
  <c r="T165" i="1"/>
  <c r="C166" i="1"/>
  <c r="C167" i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C175" i="1"/>
  <c r="C176" i="1" s="1"/>
  <c r="C177" i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C182" i="1"/>
  <c r="C183" i="1"/>
  <c r="C184" i="1"/>
  <c r="C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C193" i="1"/>
  <c r="D193" i="1" s="1"/>
  <c r="C189" i="1"/>
  <c r="D189" i="1" s="1"/>
  <c r="C118" i="1"/>
  <c r="C197" i="1"/>
  <c r="D197" i="1" s="1"/>
  <c r="C138" i="1"/>
  <c r="C206" i="1"/>
  <c r="D206" i="1" s="1"/>
  <c r="C165" i="1"/>
  <c r="C128" i="1"/>
  <c r="C125" i="1"/>
  <c r="C113" i="1"/>
  <c r="B208" i="1"/>
  <c r="B210" i="1" s="1"/>
  <c r="C159" i="1"/>
  <c r="C171" i="1"/>
  <c r="C162" i="1"/>
  <c r="C153" i="1"/>
  <c r="C150" i="1"/>
  <c r="C141" i="1"/>
  <c r="C143" i="1" s="1"/>
  <c r="C202" i="1"/>
  <c r="C201" i="1"/>
  <c r="D201" i="1" s="1"/>
  <c r="C198" i="1"/>
  <c r="C194" i="1"/>
  <c r="D188" i="1"/>
  <c r="C168" i="1"/>
  <c r="C134" i="1"/>
  <c r="C147" i="1"/>
  <c r="C146" i="1"/>
  <c r="C120" i="1"/>
  <c r="C119" i="1"/>
  <c r="C186" i="1"/>
  <c r="D186" i="1" s="1"/>
  <c r="C137" i="1"/>
  <c r="C122" i="1"/>
  <c r="C121" i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E44" i="1" l="1"/>
  <c r="C230" i="1" l="1"/>
  <c r="C228" i="1"/>
  <c r="C227" i="1"/>
  <c r="C226" i="1"/>
  <c r="C225" i="1"/>
  <c r="C224" i="1"/>
  <c r="C79" i="1"/>
  <c r="C77" i="1"/>
  <c r="C76" i="1"/>
  <c r="C75" i="1"/>
  <c r="C74" i="1"/>
  <c r="C73" i="1"/>
  <c r="C72" i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<sst xmlns="http://schemas.openxmlformats.org/spreadsheetml/2006/main" count="250" uniqueCount="204">
  <si>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</si>
  <si>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</si>
  <si>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</si>
  <si>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</si>
  <si>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</si>
  <si>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</si>
  <si>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</si>
  <si>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</si>
  <si>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</si>
  <si>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</si>
  <si>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</si>
  <si>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</si>
  <si>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</si>
  <si>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</si>
  <si>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</si>
  <si>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</si>
  <si>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</si>
  <si>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</si>
  <si>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</si>
  <si>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</si>
  <si>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</si>
  <si>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</si>
  <si>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</si>
  <si>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</si>
  <si>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</si>
  <si>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</si>
  <si>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</si>
  <si>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</si>
  <si>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</si>
  <si>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</si>
  <si>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</si>
  <si>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</si>
  <si>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</si>
  <si>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</si>
  <si>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</si>
  <si>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</si>
  <si>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</si>
  <si>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</si>
  <si>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</si>
  <si>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</si>
  <si>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</si>
  <si>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</si>
  <si>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</si>
  <si>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</si>
  <si>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</si>
  <si>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</si>
  <si>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</si>
  <si>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</si>
  <si>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</si>
  <si>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</si>
  <si>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</si>
  <si>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</si>
  <si>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</si>
  <si>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</si>
  <si>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</si>
  <si>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</si>
  <si>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</si>
  <si>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</si>
  <si>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</si>
  <si>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</si>
  <si>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</si>
  <si>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</si>
  <si>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</si>
  <si>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</si>
  <si>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</si>
  <si>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</si>
  <si>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</si>
  <si>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</si>
  <si>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</si>
  <si>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</si>
  <si>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</si>
  <si>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</si>
  <si>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</si>
  <si>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</si>
  <si>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</si>
  <si>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</si>
  <si>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</si>
  <si>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</si>
  <si>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</si>
  <si>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</si>
  <si>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</si>
  <si>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</si>
  <si>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</si>
  <si>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</si>
  <si>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</si>
  <si>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</si>
  <si>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</si>
  <si>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</si>
  <si>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</si>
  <si>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</si>
  <si>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</si>
  <si>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</si>
  <si>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</si>
  <si>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</si>
  <si>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</si>
  <si>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</si>
  <si>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</si>
  <si>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</si>
  <si>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</si>
  <si>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</si>
  <si>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</si>
  <si>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</si>
  <si>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</si>
  <si>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</si>
  <si>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</si>
  <si>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</si>
  <si>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</si>
  <si>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</si>
  <si>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</si>
  <si>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</si>
  <si>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</si>
  <si>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</si>
  <si>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</si>
  <si>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</si>
  <si>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</si>
  <si>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</si>
  <si>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</si>
  <si>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</si>
  <si>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</si>
  <si>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</si>
  <si>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</si>
  <si>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</si>
  <si>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</si>
  <si>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</si>
  <si>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</si>
  <si>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</si>
  <si>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</si>
  <si>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</si>
  <si>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</si>
  <si>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</si>
  <si>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</si>
  <si>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</si>
  <si>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</si>
  <si>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</si>
  <si>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</si>
  <si>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</si>
  <si>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</si>
  <si>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</si>
  <si>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</si>
  <si>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</si>
  <si>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</si>
  <si>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</si>
  <si>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</si>
  <si>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</si>
  <si>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</si>
  <si>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</si>
  <si>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</si>
  <si>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</si>
  <si>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</si>
  <si>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</si>
  <si>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</si>
  <si>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</si>
  <si>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</si>
  <si>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</si>
  <si>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</si>
  <si>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</si>
  <si>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</si>
  <si>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</si>
  <si>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</si>
  <si>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</si>
  <si>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</si>
  <si>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</si>
  <si>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</si>
  <si>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</si>
  <si>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</si>
  <si>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</si>
  <si>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</si>
  <si>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</si>
  <si>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</si>
  <si>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</si>
  <si>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</si>
  <si>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</si>
  <si>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</si>
  <si>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</si>
  <si>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</si>
  <si>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</si>
  <si>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</si>
  <si>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</si>
  <si>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</si>
  <si>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</si>
  <si>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</si>
  <si>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</si>
  <si>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</si>
  <si>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</si>
  <si>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</si>
  <si>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</si>
  <si>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</si>
  <si>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</si>
  <si>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</si>
  <si>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</si>
  <si>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</si>
  <si>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</si>
  <si>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</si>
  <si>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</si>
  <si>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</si>
  <si>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</si>
  <si>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</si>
  <si>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</si>
  <si>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</si>
  <si>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</si>
  <si>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</si>
  <si>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</si>
  <si>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</si>
  <si>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31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</si>
</sst>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59" zoomScaleNormal="70" zoomScaleSheetLayoutView="59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58" sqref="D58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1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5" t="s">
        <v>203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0.75" hidden="1" customHeight="1" thickBot="1" x14ac:dyDescent="0.3">
      <c r="A3" s="5"/>
      <c r="B3" s="5"/>
      <c r="C3" s="122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2" customFormat="1" ht="17.25" customHeight="1" thickBot="1" x14ac:dyDescent="0.35">
      <c r="A4" s="166" t="s">
        <v>3</v>
      </c>
      <c r="B4" s="169" t="s">
        <v>197</v>
      </c>
      <c r="C4" s="162" t="s">
        <v>199</v>
      </c>
      <c r="D4" s="162" t="s">
        <v>198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1:26" s="112" customFormat="1" ht="87" customHeight="1" x14ac:dyDescent="0.25">
      <c r="A5" s="167"/>
      <c r="B5" s="170"/>
      <c r="C5" s="163"/>
      <c r="D5" s="163"/>
      <c r="E5" s="160" t="s">
        <v>5</v>
      </c>
      <c r="F5" s="160" t="s">
        <v>6</v>
      </c>
      <c r="G5" s="160" t="s">
        <v>7</v>
      </c>
      <c r="H5" s="160" t="s">
        <v>8</v>
      </c>
      <c r="I5" s="160" t="s">
        <v>9</v>
      </c>
      <c r="J5" s="160" t="s">
        <v>10</v>
      </c>
      <c r="K5" s="160" t="s">
        <v>11</v>
      </c>
      <c r="L5" s="160" t="s">
        <v>12</v>
      </c>
      <c r="M5" s="160" t="s">
        <v>13</v>
      </c>
      <c r="N5" s="160" t="s">
        <v>14</v>
      </c>
      <c r="O5" s="160" t="s">
        <v>15</v>
      </c>
      <c r="P5" s="160" t="s">
        <v>16</v>
      </c>
      <c r="Q5" s="160" t="s">
        <v>17</v>
      </c>
      <c r="R5" s="160" t="s">
        <v>18</v>
      </c>
      <c r="S5" s="160" t="s">
        <v>19</v>
      </c>
      <c r="T5" s="160" t="s">
        <v>20</v>
      </c>
      <c r="U5" s="160" t="s">
        <v>21</v>
      </c>
      <c r="V5" s="160" t="s">
        <v>22</v>
      </c>
      <c r="W5" s="160" t="s">
        <v>23</v>
      </c>
      <c r="X5" s="160" t="s">
        <v>24</v>
      </c>
      <c r="Y5" s="160" t="s">
        <v>25</v>
      </c>
    </row>
    <row r="6" spans="1:26" s="112" customFormat="1" ht="70.150000000000006" customHeight="1" thickBot="1" x14ac:dyDescent="0.3">
      <c r="A6" s="168"/>
      <c r="B6" s="171"/>
      <c r="C6" s="164"/>
      <c r="D6" s="164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3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3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4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5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4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4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4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6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4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195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6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9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6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6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0" customFormat="1" ht="30" customHeight="1" x14ac:dyDescent="0.25">
      <c r="A41" s="116" t="s">
        <v>167</v>
      </c>
      <c r="B41" s="117">
        <v>193781</v>
      </c>
      <c r="C41" s="130">
        <f>SUM(E41:Y41)</f>
        <v>200263</v>
      </c>
      <c r="D41" s="118"/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7077</v>
      </c>
      <c r="P41" s="115">
        <v>8720</v>
      </c>
      <c r="Q41" s="115">
        <v>10537</v>
      </c>
      <c r="R41" s="115">
        <v>11813</v>
      </c>
      <c r="S41" s="115">
        <v>12918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9"/>
    </row>
    <row r="42" spans="1:29" s="2" customFormat="1" ht="30" customHeight="1" x14ac:dyDescent="0.25">
      <c r="A42" s="32" t="s">
        <v>165</v>
      </c>
      <c r="B42" s="23">
        <v>194289</v>
      </c>
      <c r="C42" s="106">
        <f>SUM(E42:Y42)</f>
        <v>204730</v>
      </c>
      <c r="D42" s="15">
        <f t="shared" ref="D42" si="49">C42/B42</f>
        <v>1.053739532346144</v>
      </c>
      <c r="E42" s="10">
        <v>9130</v>
      </c>
      <c r="F42" s="10">
        <v>6176</v>
      </c>
      <c r="G42" s="10">
        <v>13630</v>
      </c>
      <c r="H42" s="10">
        <v>12395</v>
      </c>
      <c r="I42" s="10">
        <v>6118</v>
      </c>
      <c r="J42" s="10">
        <v>14442</v>
      </c>
      <c r="K42" s="10">
        <v>10785</v>
      </c>
      <c r="L42" s="10">
        <v>10801</v>
      </c>
      <c r="M42" s="10">
        <v>9940</v>
      </c>
      <c r="N42" s="10">
        <v>3411</v>
      </c>
      <c r="O42" s="10">
        <v>6377</v>
      </c>
      <c r="P42" s="10">
        <v>8728</v>
      </c>
      <c r="Q42" s="10">
        <v>10589</v>
      </c>
      <c r="R42" s="10">
        <v>12728</v>
      </c>
      <c r="S42" s="10">
        <v>12152</v>
      </c>
      <c r="T42" s="10">
        <v>10101</v>
      </c>
      <c r="U42" s="10">
        <v>10200</v>
      </c>
      <c r="V42" s="10">
        <v>2577</v>
      </c>
      <c r="W42" s="10">
        <v>7699</v>
      </c>
      <c r="X42" s="10">
        <v>17451</v>
      </c>
      <c r="Y42" s="10">
        <v>9300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6">
        <f>SUM(E43:Y43)</f>
        <v>13664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1.0026215160413043</v>
      </c>
      <c r="C44" s="131">
        <f>C42/C41</f>
        <v>1.0223056680465188</v>
      </c>
      <c r="D44" s="15"/>
      <c r="E44" s="35">
        <f t="shared" ref="E44:W44" si="50">E42/E41</f>
        <v>0.82178217821782173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1.0640000000000001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0.97728917842924357</v>
      </c>
      <c r="M44" s="35">
        <f t="shared" si="50"/>
        <v>1.1575637591708396</v>
      </c>
      <c r="N44" s="35">
        <f t="shared" si="50"/>
        <v>1.1074675324675325</v>
      </c>
      <c r="O44" s="35">
        <f t="shared" si="50"/>
        <v>0.90108803165182982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1.0774570388554983</v>
      </c>
      <c r="S44" s="35">
        <f t="shared" si="50"/>
        <v>0.94070289518501315</v>
      </c>
      <c r="T44" s="35">
        <f t="shared" si="50"/>
        <v>1.0132410472464641</v>
      </c>
      <c r="U44" s="35">
        <f t="shared" si="50"/>
        <v>1.1345939933259177</v>
      </c>
      <c r="V44" s="35">
        <f t="shared" si="50"/>
        <v>0.8388671875</v>
      </c>
      <c r="W44" s="35">
        <f t="shared" si="50"/>
        <v>0.98001527494908347</v>
      </c>
      <c r="X44" s="35">
        <f>X42/X41</f>
        <v>1.1017741019003724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78726</v>
      </c>
      <c r="C45" s="106">
        <f>SUM(E45:Y45)</f>
        <v>88743</v>
      </c>
      <c r="D45" s="15"/>
      <c r="E45" s="34">
        <v>4535</v>
      </c>
      <c r="F45" s="34">
        <v>3500</v>
      </c>
      <c r="G45" s="34">
        <v>6396</v>
      </c>
      <c r="H45" s="34">
        <v>4106</v>
      </c>
      <c r="I45" s="34">
        <v>2373</v>
      </c>
      <c r="J45" s="34">
        <v>6500</v>
      </c>
      <c r="K45" s="34">
        <v>5777</v>
      </c>
      <c r="L45" s="34">
        <v>4077</v>
      </c>
      <c r="M45" s="34">
        <v>4649</v>
      </c>
      <c r="N45" s="34">
        <v>906</v>
      </c>
      <c r="O45" s="34">
        <v>2324</v>
      </c>
      <c r="P45" s="34">
        <v>2077</v>
      </c>
      <c r="Q45" s="34">
        <v>6697</v>
      </c>
      <c r="R45" s="34">
        <v>6466</v>
      </c>
      <c r="S45" s="34">
        <v>4577</v>
      </c>
      <c r="T45" s="34">
        <v>2963</v>
      </c>
      <c r="U45" s="34">
        <v>4120</v>
      </c>
      <c r="V45" s="34">
        <v>852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92592</v>
      </c>
      <c r="C46" s="106">
        <f>SUM(E46:Y46)</f>
        <v>93271</v>
      </c>
      <c r="D46" s="15"/>
      <c r="E46" s="26">
        <v>3010</v>
      </c>
      <c r="F46" s="26">
        <v>2450</v>
      </c>
      <c r="G46" s="26">
        <v>5534</v>
      </c>
      <c r="H46" s="26">
        <v>7288</v>
      </c>
      <c r="I46" s="26">
        <v>2995</v>
      </c>
      <c r="J46" s="26">
        <v>6713</v>
      </c>
      <c r="K46" s="26">
        <v>2971</v>
      </c>
      <c r="L46" s="26">
        <v>4953</v>
      </c>
      <c r="M46" s="26">
        <v>4159</v>
      </c>
      <c r="N46" s="26">
        <v>1747</v>
      </c>
      <c r="O46" s="26">
        <v>3064</v>
      </c>
      <c r="P46" s="26">
        <v>5363</v>
      </c>
      <c r="Q46" s="26">
        <v>2936</v>
      </c>
      <c r="R46" s="26">
        <v>5490</v>
      </c>
      <c r="S46" s="26">
        <v>6877</v>
      </c>
      <c r="T46" s="26">
        <v>5928</v>
      </c>
      <c r="U46" s="26">
        <v>5960</v>
      </c>
      <c r="V46" s="26">
        <v>1417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1120</v>
      </c>
      <c r="C47" s="106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200</v>
      </c>
      <c r="C48" s="106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7148</v>
      </c>
      <c r="C49" s="106">
        <f t="shared" si="51"/>
        <v>7180</v>
      </c>
      <c r="D49" s="15"/>
      <c r="E49" s="26">
        <v>270</v>
      </c>
      <c r="F49" s="26"/>
      <c r="G49" s="26">
        <v>230</v>
      </c>
      <c r="H49" s="26">
        <v>517</v>
      </c>
      <c r="I49" s="26">
        <v>115</v>
      </c>
      <c r="J49" s="26">
        <v>250</v>
      </c>
      <c r="K49" s="26">
        <v>220</v>
      </c>
      <c r="L49" s="26">
        <v>408</v>
      </c>
      <c r="M49" s="26">
        <v>913</v>
      </c>
      <c r="N49" s="26">
        <v>79</v>
      </c>
      <c r="O49" s="26">
        <v>100</v>
      </c>
      <c r="P49" s="26">
        <v>365</v>
      </c>
      <c r="Q49" s="26">
        <v>278</v>
      </c>
      <c r="R49" s="26">
        <v>278</v>
      </c>
      <c r="S49" s="26">
        <v>409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60412</v>
      </c>
      <c r="C50" s="106">
        <f t="shared" ref="C50:C60" si="52">SUM(E50:Y50)</f>
        <v>65919</v>
      </c>
      <c r="D50" s="15">
        <f t="shared" ref="D50:D52" si="53">C50/B50</f>
        <v>1.0911573859498114</v>
      </c>
      <c r="E50" s="34">
        <v>1014</v>
      </c>
      <c r="F50" s="34">
        <v>2950</v>
      </c>
      <c r="G50" s="34">
        <v>6890</v>
      </c>
      <c r="H50" s="34">
        <v>4726</v>
      </c>
      <c r="I50" s="34">
        <v>1983</v>
      </c>
      <c r="J50" s="34">
        <v>3250</v>
      </c>
      <c r="K50" s="34">
        <v>2710</v>
      </c>
      <c r="L50" s="34"/>
      <c r="M50" s="34">
        <v>2970</v>
      </c>
      <c r="N50" s="34">
        <v>1400</v>
      </c>
      <c r="O50" s="34">
        <v>636</v>
      </c>
      <c r="P50" s="34">
        <v>4088</v>
      </c>
      <c r="Q50" s="34">
        <v>7023</v>
      </c>
      <c r="R50" s="34">
        <v>1050</v>
      </c>
      <c r="S50" s="34">
        <v>5341</v>
      </c>
      <c r="T50" s="34">
        <v>4572</v>
      </c>
      <c r="U50" s="34"/>
      <c r="V50" s="34">
        <v>1160</v>
      </c>
      <c r="W50" s="34">
        <v>1950</v>
      </c>
      <c r="X50" s="34">
        <v>8616</v>
      </c>
      <c r="Y50" s="34">
        <v>3590</v>
      </c>
      <c r="Z50" s="21"/>
    </row>
    <row r="51" spans="1:26" s="2" customFormat="1" ht="35.1" customHeight="1" outlineLevel="1" x14ac:dyDescent="0.25">
      <c r="A51" s="17" t="s">
        <v>169</v>
      </c>
      <c r="B51" s="23">
        <v>29212</v>
      </c>
      <c r="C51" s="106">
        <f t="shared" si="52"/>
        <v>40841</v>
      </c>
      <c r="D51" s="15">
        <f t="shared" si="53"/>
        <v>1.3980898260988635</v>
      </c>
      <c r="E51" s="34"/>
      <c r="F51" s="34">
        <v>950</v>
      </c>
      <c r="G51" s="34">
        <v>7550</v>
      </c>
      <c r="H51" s="34">
        <v>50</v>
      </c>
      <c r="I51" s="34">
        <v>400</v>
      </c>
      <c r="J51" s="34">
        <v>1020</v>
      </c>
      <c r="K51" s="34">
        <v>2710</v>
      </c>
      <c r="L51" s="34"/>
      <c r="M51" s="34">
        <v>2140</v>
      </c>
      <c r="N51" s="34">
        <v>1400</v>
      </c>
      <c r="O51" s="34">
        <v>583</v>
      </c>
      <c r="P51" s="34">
        <v>4088</v>
      </c>
      <c r="Q51" s="34">
        <v>5430</v>
      </c>
      <c r="R51" s="34">
        <v>950</v>
      </c>
      <c r="S51" s="34"/>
      <c r="T51" s="34"/>
      <c r="U51" s="34"/>
      <c r="V51" s="34">
        <v>654</v>
      </c>
      <c r="W51" s="34">
        <v>1950</v>
      </c>
      <c r="X51" s="34">
        <v>8766</v>
      </c>
      <c r="Y51" s="34">
        <v>2200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3849</v>
      </c>
      <c r="C53" s="106">
        <f t="shared" si="52"/>
        <v>4623</v>
      </c>
      <c r="D53" s="15">
        <f t="shared" ref="D53:D57" si="54">C53/B53</f>
        <v>1.2010911925175369</v>
      </c>
      <c r="E53" s="34">
        <v>87</v>
      </c>
      <c r="F53" s="34">
        <v>98</v>
      </c>
      <c r="G53" s="34">
        <v>620</v>
      </c>
      <c r="H53" s="34">
        <v>300</v>
      </c>
      <c r="I53" s="34">
        <v>7</v>
      </c>
      <c r="J53" s="34">
        <v>140</v>
      </c>
      <c r="K53" s="34">
        <v>789</v>
      </c>
      <c r="L53" s="34">
        <v>640</v>
      </c>
      <c r="M53" s="34">
        <v>186</v>
      </c>
      <c r="N53" s="34">
        <v>8.5</v>
      </c>
      <c r="O53" s="34">
        <v>142</v>
      </c>
      <c r="P53" s="34">
        <v>133</v>
      </c>
      <c r="Q53" s="34">
        <v>601</v>
      </c>
      <c r="R53" s="34">
        <v>280</v>
      </c>
      <c r="S53" s="34">
        <v>133</v>
      </c>
      <c r="T53" s="34">
        <v>30</v>
      </c>
      <c r="U53" s="34">
        <v>101</v>
      </c>
      <c r="V53" s="34">
        <v>3.5</v>
      </c>
      <c r="W53" s="34">
        <v>54</v>
      </c>
      <c r="X53" s="34">
        <v>270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454</v>
      </c>
      <c r="C57" s="127">
        <f t="shared" si="52"/>
        <v>468.28</v>
      </c>
      <c r="D57" s="9">
        <f t="shared" si="54"/>
        <v>1.031453744493392</v>
      </c>
      <c r="E57" s="26">
        <v>17</v>
      </c>
      <c r="F57" s="26"/>
      <c r="G57" s="26">
        <v>90</v>
      </c>
      <c r="H57" s="26"/>
      <c r="I57" s="26"/>
      <c r="J57" s="26">
        <v>6</v>
      </c>
      <c r="K57" s="26">
        <v>68</v>
      </c>
      <c r="L57" s="26">
        <v>48</v>
      </c>
      <c r="M57" s="26">
        <v>18</v>
      </c>
      <c r="N57" s="53"/>
      <c r="O57" s="26">
        <v>26</v>
      </c>
      <c r="P57" s="26">
        <v>58</v>
      </c>
      <c r="Q57" s="26"/>
      <c r="R57" s="26">
        <v>1.28</v>
      </c>
      <c r="S57" s="26">
        <v>15</v>
      </c>
      <c r="T57" s="26">
        <v>24</v>
      </c>
      <c r="U57" s="26"/>
      <c r="V57" s="26">
        <v>15</v>
      </c>
      <c r="W57" s="26">
        <v>20</v>
      </c>
      <c r="X57" s="26">
        <v>62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7">
        <f t="shared" si="52"/>
        <v>495</v>
      </c>
      <c r="D58" s="9">
        <f t="shared" ref="D58:D59" si="56">C58/B58</f>
        <v>1.064516129032258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4</v>
      </c>
      <c r="Z58" s="20"/>
    </row>
    <row r="59" spans="1:26" s="112" customFormat="1" ht="35.1" customHeight="1" x14ac:dyDescent="0.25">
      <c r="A59" s="18" t="s">
        <v>201</v>
      </c>
      <c r="B59" s="27">
        <f>B60+B63+B64+B66+B70+B71</f>
        <v>12898</v>
      </c>
      <c r="C59" s="127">
        <f t="shared" si="52"/>
        <v>17985</v>
      </c>
      <c r="D59" s="9">
        <f t="shared" si="56"/>
        <v>1.3944022329043262</v>
      </c>
      <c r="E59" s="26"/>
      <c r="F59" s="26">
        <f>F60+F63+F64+F66+F69+F70+F71</f>
        <v>263</v>
      </c>
      <c r="G59" s="26">
        <f t="shared" ref="G59:Y59" si="57">G60+G63+G64+G66+G69+G70+G71</f>
        <v>910</v>
      </c>
      <c r="H59" s="26">
        <f t="shared" si="57"/>
        <v>1004</v>
      </c>
      <c r="I59" s="26">
        <f t="shared" si="57"/>
        <v>765</v>
      </c>
      <c r="J59" s="26">
        <f t="shared" si="57"/>
        <v>4140</v>
      </c>
      <c r="K59" s="26">
        <f t="shared" si="57"/>
        <v>264</v>
      </c>
      <c r="L59" s="26">
        <f t="shared" si="57"/>
        <v>590</v>
      </c>
      <c r="M59" s="26">
        <f t="shared" si="57"/>
        <v>791</v>
      </c>
      <c r="N59" s="26">
        <f t="shared" si="57"/>
        <v>0</v>
      </c>
      <c r="O59" s="26">
        <f t="shared" si="57"/>
        <v>0</v>
      </c>
      <c r="P59" s="26">
        <f t="shared" si="57"/>
        <v>277</v>
      </c>
      <c r="Q59" s="26">
        <v>2553</v>
      </c>
      <c r="R59" s="26">
        <f t="shared" si="57"/>
        <v>10</v>
      </c>
      <c r="S59" s="26">
        <f t="shared" si="57"/>
        <v>1787</v>
      </c>
      <c r="T59" s="26">
        <f t="shared" si="57"/>
        <v>40</v>
      </c>
      <c r="U59" s="26">
        <f t="shared" si="57"/>
        <v>1923</v>
      </c>
      <c r="V59" s="26">
        <f t="shared" si="57"/>
        <v>600</v>
      </c>
      <c r="W59" s="26">
        <f t="shared" si="57"/>
        <v>1036</v>
      </c>
      <c r="X59" s="26">
        <f t="shared" si="57"/>
        <v>1032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7">
        <f t="shared" si="52"/>
        <v>656</v>
      </c>
      <c r="D60" s="15">
        <f t="shared" ref="D60:D89" si="58">C60/B60</f>
        <v>1.4577777777777778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4995</v>
      </c>
      <c r="C63" s="106">
        <f t="shared" si="59"/>
        <v>5259</v>
      </c>
      <c r="D63" s="15">
        <f t="shared" si="58"/>
        <v>1.0528528528528529</v>
      </c>
      <c r="E63" s="37"/>
      <c r="F63" s="37">
        <v>200</v>
      </c>
      <c r="G63" s="37"/>
      <c r="H63" s="37"/>
      <c r="I63" s="37">
        <v>80</v>
      </c>
      <c r="J63" s="37">
        <v>600</v>
      </c>
      <c r="K63" s="37">
        <v>100</v>
      </c>
      <c r="L63" s="37">
        <v>155</v>
      </c>
      <c r="M63" s="37"/>
      <c r="N63" s="37"/>
      <c r="O63" s="37"/>
      <c r="P63" s="37">
        <v>277</v>
      </c>
      <c r="Q63" s="37">
        <v>390</v>
      </c>
      <c r="R63" s="37"/>
      <c r="S63" s="37">
        <v>1150</v>
      </c>
      <c r="T63" s="37"/>
      <c r="U63" s="37">
        <v>30</v>
      </c>
      <c r="V63" s="37">
        <v>600</v>
      </c>
      <c r="W63" s="37">
        <v>966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3613</v>
      </c>
      <c r="C64" s="106">
        <f t="shared" si="59"/>
        <v>5665</v>
      </c>
      <c r="D64" s="15">
        <f t="shared" si="58"/>
        <v>1.567949072792693</v>
      </c>
      <c r="E64" s="37"/>
      <c r="F64" s="37">
        <v>25</v>
      </c>
      <c r="G64" s="37"/>
      <c r="H64" s="37">
        <v>613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>
        <v>140</v>
      </c>
      <c r="R64" s="37">
        <v>10</v>
      </c>
      <c r="S64" s="37">
        <v>550</v>
      </c>
      <c r="T64" s="37">
        <v>10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7787</v>
      </c>
      <c r="C65" s="106">
        <f t="shared" si="59"/>
        <v>9474</v>
      </c>
      <c r="D65" s="15">
        <f t="shared" si="58"/>
        <v>1.2166431231539745</v>
      </c>
      <c r="E65" s="37"/>
      <c r="F65" s="37">
        <v>200</v>
      </c>
      <c r="G65" s="37">
        <v>930</v>
      </c>
      <c r="H65" s="37">
        <v>1170</v>
      </c>
      <c r="I65" s="37">
        <v>245</v>
      </c>
      <c r="J65" s="37">
        <v>150</v>
      </c>
      <c r="K65" s="37">
        <v>148</v>
      </c>
      <c r="L65" s="37">
        <v>699</v>
      </c>
      <c r="M65" s="37">
        <v>90</v>
      </c>
      <c r="N65" s="37">
        <v>240</v>
      </c>
      <c r="O65" s="37">
        <v>265</v>
      </c>
      <c r="P65" s="37">
        <v>737</v>
      </c>
      <c r="Q65" s="37">
        <v>180</v>
      </c>
      <c r="R65" s="37">
        <v>125</v>
      </c>
      <c r="S65" s="37">
        <v>293</v>
      </c>
      <c r="T65" s="37">
        <v>1451</v>
      </c>
      <c r="U65" s="37">
        <v>290</v>
      </c>
      <c r="V65" s="37"/>
      <c r="W65" s="37">
        <v>324</v>
      </c>
      <c r="X65" s="37">
        <v>1157</v>
      </c>
      <c r="Y65" s="37">
        <v>780</v>
      </c>
      <c r="Z65" s="21"/>
    </row>
    <row r="66" spans="1:26" s="2" customFormat="1" ht="35.1" customHeight="1" x14ac:dyDescent="0.25">
      <c r="A66" s="18" t="s">
        <v>67</v>
      </c>
      <c r="B66" s="23">
        <v>1670</v>
      </c>
      <c r="C66" s="106">
        <f t="shared" si="59"/>
        <v>2905</v>
      </c>
      <c r="D66" s="15">
        <f t="shared" si="58"/>
        <v>1.7395209580838322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15141</v>
      </c>
      <c r="C67" s="106">
        <f t="shared" si="59"/>
        <v>16242</v>
      </c>
      <c r="D67" s="15">
        <f t="shared" ref="D67:D130" si="60">C67/B67</f>
        <v>1.0727164652268675</v>
      </c>
      <c r="E67" s="37"/>
      <c r="F67" s="37">
        <v>38</v>
      </c>
      <c r="G67" s="37">
        <v>1720</v>
      </c>
      <c r="H67" s="37">
        <v>941</v>
      </c>
      <c r="I67" s="37">
        <v>792</v>
      </c>
      <c r="J67" s="37">
        <v>2800</v>
      </c>
      <c r="K67" s="37">
        <v>165</v>
      </c>
      <c r="L67" s="37">
        <v>1734</v>
      </c>
      <c r="M67" s="37">
        <v>91</v>
      </c>
      <c r="N67" s="37">
        <v>38</v>
      </c>
      <c r="O67" s="37">
        <v>146</v>
      </c>
      <c r="P67" s="37">
        <v>782</v>
      </c>
      <c r="Q67" s="37">
        <v>1032</v>
      </c>
      <c r="R67" s="37">
        <v>382</v>
      </c>
      <c r="S67" s="37">
        <v>285</v>
      </c>
      <c r="T67" s="37">
        <v>705</v>
      </c>
      <c r="U67" s="37">
        <v>30</v>
      </c>
      <c r="V67" s="37">
        <v>48</v>
      </c>
      <c r="W67" s="37">
        <v>56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5953</v>
      </c>
      <c r="C68" s="106">
        <f t="shared" si="59"/>
        <v>4681</v>
      </c>
      <c r="D68" s="15">
        <f t="shared" si="60"/>
        <v>0.78632622207290437</v>
      </c>
      <c r="E68" s="37"/>
      <c r="F68" s="37"/>
      <c r="G68" s="37">
        <v>560</v>
      </c>
      <c r="H68" s="37">
        <v>409</v>
      </c>
      <c r="I68" s="37">
        <v>120</v>
      </c>
      <c r="J68" s="37">
        <v>320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110</v>
      </c>
      <c r="R68" s="37">
        <v>594</v>
      </c>
      <c r="S68" s="37">
        <v>179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368</v>
      </c>
      <c r="C69" s="106">
        <f t="shared" si="59"/>
        <v>315</v>
      </c>
      <c r="D69" s="15">
        <f t="shared" si="60"/>
        <v>0.85597826086956519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>
        <v>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807</v>
      </c>
      <c r="C70" s="106">
        <f t="shared" si="59"/>
        <v>1978</v>
      </c>
      <c r="D70" s="15">
        <f t="shared" si="60"/>
        <v>2.4510532837670382</v>
      </c>
      <c r="E70" s="23"/>
      <c r="F70" s="104">
        <v>38</v>
      </c>
      <c r="G70" s="23"/>
      <c r="H70" s="39">
        <v>39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1768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1363</v>
      </c>
      <c r="C71" s="106">
        <f t="shared" si="59"/>
        <v>1321</v>
      </c>
      <c r="D71" s="15">
        <f t="shared" si="60"/>
        <v>0.9691856199559794</v>
      </c>
      <c r="E71" s="37">
        <v>319</v>
      </c>
      <c r="F71" s="37"/>
      <c r="G71" s="37">
        <v>50</v>
      </c>
      <c r="H71" s="37">
        <v>342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96</v>
      </c>
      <c r="C73" s="106">
        <f t="shared" si="59"/>
        <v>99.78</v>
      </c>
      <c r="D73" s="15">
        <f t="shared" si="60"/>
        <v>1.0393749999999999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97</v>
      </c>
      <c r="C75" s="106">
        <f>SUM(E75:Y75)</f>
        <v>99.78</v>
      </c>
      <c r="D75" s="15">
        <f t="shared" si="60"/>
        <v>1.0286597938144331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2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3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2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5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4">
        <f t="shared" ref="C82" si="61">SUM(E82:Y82)</f>
        <v>2328</v>
      </c>
      <c r="D82" s="15">
        <f t="shared" si="60"/>
        <v>1.4613935969868173</v>
      </c>
      <c r="E82" s="98">
        <f>(E42-E83)</f>
        <v>0</v>
      </c>
      <c r="F82" s="114">
        <f t="shared" ref="F82:Y82" si="62">(F42-F83)</f>
        <v>0</v>
      </c>
      <c r="G82" s="114">
        <f t="shared" si="62"/>
        <v>0</v>
      </c>
      <c r="H82" s="114">
        <f t="shared" si="62"/>
        <v>0</v>
      </c>
      <c r="I82" s="114">
        <f t="shared" si="62"/>
        <v>17</v>
      </c>
      <c r="J82" s="114">
        <f t="shared" si="62"/>
        <v>0</v>
      </c>
      <c r="K82" s="114">
        <f t="shared" si="62"/>
        <v>0</v>
      </c>
      <c r="L82" s="114">
        <f t="shared" si="62"/>
        <v>0</v>
      </c>
      <c r="M82" s="114">
        <f t="shared" si="62"/>
        <v>90</v>
      </c>
      <c r="N82" s="114">
        <f t="shared" si="62"/>
        <v>6</v>
      </c>
      <c r="O82" s="114">
        <f t="shared" si="62"/>
        <v>241</v>
      </c>
      <c r="P82" s="114">
        <f t="shared" si="62"/>
        <v>170</v>
      </c>
      <c r="Q82" s="114">
        <f t="shared" si="62"/>
        <v>0</v>
      </c>
      <c r="R82" s="114">
        <f t="shared" si="62"/>
        <v>284</v>
      </c>
      <c r="S82" s="114">
        <f t="shared" si="62"/>
        <v>424</v>
      </c>
      <c r="T82" s="114">
        <f t="shared" si="62"/>
        <v>595</v>
      </c>
      <c r="U82" s="114">
        <f t="shared" si="62"/>
        <v>0</v>
      </c>
      <c r="V82" s="114">
        <f t="shared" si="62"/>
        <v>176</v>
      </c>
      <c r="W82" s="114">
        <f t="shared" si="62"/>
        <v>46</v>
      </c>
      <c r="X82" s="114">
        <f t="shared" si="62"/>
        <v>0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202</v>
      </c>
      <c r="B84" s="106">
        <f>B42+B53+B57+B58+B59+B65+B67+B68</f>
        <v>240836</v>
      </c>
      <c r="C84" s="106">
        <f>C42+C53+C57+C58+C59+C65+C67+C68</f>
        <v>258698.28</v>
      </c>
      <c r="D84" s="15">
        <f t="shared" si="60"/>
        <v>1.074167815442874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4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7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5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6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7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2"/>
      <c r="C90" s="138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7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7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7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7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9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7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7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192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7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9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40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1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1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1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1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2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3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7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1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7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7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7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7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1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4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7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6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2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7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7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3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178</v>
      </c>
      <c r="B142" s="23"/>
      <c r="C142" s="127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1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2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7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9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2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179</v>
      </c>
      <c r="B148" s="23"/>
      <c r="C148" s="127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7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2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40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0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2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40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40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2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7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7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40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185</v>
      </c>
      <c r="B160" s="27"/>
      <c r="C160" s="127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7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40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181</v>
      </c>
      <c r="B163" s="27">
        <v>75</v>
      </c>
      <c r="C163" s="127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7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40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7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2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7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7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2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7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7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7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7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5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7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7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6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7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0" hidden="1" customHeight="1" outlineLevel="1" x14ac:dyDescent="0.2">
      <c r="A184" s="11" t="s">
        <v>171</v>
      </c>
      <c r="B184" s="27"/>
      <c r="C184" s="127">
        <f>SUM(E184:Y184)</f>
        <v>101088</v>
      </c>
      <c r="D184" s="15" t="e">
        <f t="shared" si="74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2" customFormat="1" ht="30" customHeight="1" outlineLevel="1" x14ac:dyDescent="0.2">
      <c r="A185" s="32" t="s">
        <v>128</v>
      </c>
      <c r="B185" s="27"/>
      <c r="C185" s="127">
        <f>SUM(E185:Y185)</f>
        <v>920</v>
      </c>
      <c r="D185" s="15"/>
      <c r="E185" s="37"/>
      <c r="F185" s="37">
        <v>130</v>
      </c>
      <c r="G185" s="37">
        <v>350</v>
      </c>
      <c r="H185" s="37"/>
      <c r="I185" s="37"/>
      <c r="J185" s="37">
        <v>45</v>
      </c>
      <c r="K185" s="37"/>
      <c r="L185" s="37"/>
      <c r="M185" s="37"/>
      <c r="N185" s="37"/>
      <c r="O185" s="37"/>
      <c r="P185" s="37"/>
      <c r="Q185" s="37"/>
      <c r="R185" s="37"/>
      <c r="S185" s="37"/>
      <c r="T185" s="37">
        <v>375</v>
      </c>
      <c r="U185" s="37"/>
      <c r="V185" s="37"/>
      <c r="W185" s="37"/>
      <c r="X185" s="37">
        <v>20</v>
      </c>
      <c r="Y185" s="37"/>
    </row>
    <row r="186" spans="1:35" s="49" customFormat="1" ht="30" hidden="1" customHeight="1" x14ac:dyDescent="0.2">
      <c r="A186" s="11" t="s">
        <v>129</v>
      </c>
      <c r="B186" s="51"/>
      <c r="C186" s="147">
        <f>C185/C184</f>
        <v>9.1009813232035448E-3</v>
      </c>
      <c r="D186" s="15" t="e">
        <f t="shared" ref="D177:D189" si="87">C186/B186</f>
        <v>#DIV/0!</v>
      </c>
      <c r="E186" s="72">
        <f t="shared" ref="E186:Y186" si="88">E185/E184</f>
        <v>0</v>
      </c>
      <c r="F186" s="72">
        <f t="shared" si="88"/>
        <v>4.5662100456621002E-2</v>
      </c>
      <c r="G186" s="72">
        <f t="shared" si="88"/>
        <v>6.735950731331794E-2</v>
      </c>
      <c r="H186" s="72">
        <f t="shared" si="88"/>
        <v>0</v>
      </c>
      <c r="I186" s="72">
        <f t="shared" si="88"/>
        <v>0</v>
      </c>
      <c r="J186" s="72">
        <f t="shared" si="88"/>
        <v>7.7747062888735312E-3</v>
      </c>
      <c r="K186" s="72">
        <f t="shared" si="88"/>
        <v>0</v>
      </c>
      <c r="L186" s="72">
        <f t="shared" si="88"/>
        <v>0</v>
      </c>
      <c r="M186" s="72">
        <f t="shared" si="88"/>
        <v>0</v>
      </c>
      <c r="N186" s="72">
        <f t="shared" si="88"/>
        <v>0</v>
      </c>
      <c r="O186" s="72">
        <f t="shared" si="88"/>
        <v>0</v>
      </c>
      <c r="P186" s="72">
        <f t="shared" si="88"/>
        <v>0</v>
      </c>
      <c r="Q186" s="72">
        <f t="shared" si="88"/>
        <v>0</v>
      </c>
      <c r="R186" s="72">
        <f t="shared" si="88"/>
        <v>0</v>
      </c>
      <c r="S186" s="72">
        <f t="shared" si="88"/>
        <v>0</v>
      </c>
      <c r="T186" s="72">
        <f t="shared" si="88"/>
        <v>7.4360499702557994E-2</v>
      </c>
      <c r="U186" s="72">
        <f t="shared" si="88"/>
        <v>0</v>
      </c>
      <c r="V186" s="72">
        <f t="shared" si="88"/>
        <v>0</v>
      </c>
      <c r="W186" s="72">
        <f t="shared" si="88"/>
        <v>0</v>
      </c>
      <c r="X186" s="72">
        <f t="shared" si="88"/>
        <v>2.01999798000202E-3</v>
      </c>
      <c r="Y186" s="72">
        <f t="shared" si="88"/>
        <v>0</v>
      </c>
    </row>
    <row r="187" spans="1:35" s="49" customFormat="1" ht="30" hidden="1" customHeight="1" outlineLevel="1" x14ac:dyDescent="0.2">
      <c r="A187" s="11" t="s">
        <v>130</v>
      </c>
      <c r="B187" s="27"/>
      <c r="C187" s="127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7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x14ac:dyDescent="0.2">
      <c r="A189" s="11" t="s">
        <v>132</v>
      </c>
      <c r="B189" s="15"/>
      <c r="C189" s="124" t="e">
        <f>C188/C187</f>
        <v>#DIV/0!</v>
      </c>
      <c r="D189" s="15" t="e">
        <f t="shared" si="87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hidden="1" customHeight="1" x14ac:dyDescent="0.2">
      <c r="A190" s="13" t="s">
        <v>133</v>
      </c>
      <c r="B190" s="23"/>
      <c r="C190" s="1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hidden="1" customHeight="1" outlineLevel="1" x14ac:dyDescent="0.2">
      <c r="A191" s="54" t="s">
        <v>134</v>
      </c>
      <c r="B191" s="23"/>
      <c r="C191" s="127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49" customFormat="1" ht="30" hidden="1" customHeight="1" outlineLevel="1" x14ac:dyDescent="0.2">
      <c r="A192" s="13" t="s">
        <v>135</v>
      </c>
      <c r="B192" s="23"/>
      <c r="C192" s="127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0</v>
      </c>
      <c r="C193" s="127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7" t="e">
        <f>C191/C192</f>
        <v>#DIV/0!</v>
      </c>
      <c r="D194" s="9"/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hidden="1" customHeight="1" outlineLevel="1" x14ac:dyDescent="0.2">
      <c r="A195" s="54" t="s">
        <v>138</v>
      </c>
      <c r="B195" s="23"/>
      <c r="C195" s="127">
        <f>SUM(E195:Y195)</f>
        <v>3743</v>
      </c>
      <c r="D195" s="9" t="e">
        <f t="shared" si="89"/>
        <v>#DIV/0!</v>
      </c>
      <c r="E195" s="26"/>
      <c r="F195" s="26">
        <v>1000</v>
      </c>
      <c r="G195" s="26">
        <v>1400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>
        <v>1343</v>
      </c>
      <c r="U195" s="26"/>
      <c r="V195" s="26"/>
      <c r="W195" s="26"/>
      <c r="X195" s="26"/>
      <c r="Y195" s="26"/>
    </row>
    <row r="196" spans="1:26" s="49" customFormat="1" ht="28.15" hidden="1" customHeight="1" outlineLevel="1" x14ac:dyDescent="0.2">
      <c r="A196" s="13" t="s">
        <v>135</v>
      </c>
      <c r="B196" s="23"/>
      <c r="C196" s="127">
        <f>SUM(E196:Y196)</f>
        <v>0</v>
      </c>
      <c r="D196" s="9" t="e">
        <f t="shared" si="89"/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0</v>
      </c>
      <c r="C197" s="127">
        <f>C195*0.3</f>
        <v>1122.8999999999999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6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7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7">
        <f>SUM(E200:Y200)</f>
        <v>0</v>
      </c>
      <c r="D200" s="9" t="e">
        <f t="shared" si="89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7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6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49" customFormat="1" ht="30" hidden="1" customHeight="1" x14ac:dyDescent="0.2">
      <c r="A203" s="54" t="s">
        <v>142</v>
      </c>
      <c r="B203" s="27"/>
      <c r="C203" s="127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7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7">
        <f>SUM(E205:Y205)</f>
        <v>0</v>
      </c>
      <c r="D205" s="9" t="e">
        <f t="shared" si="89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7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7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0" hidden="1" customHeight="1" x14ac:dyDescent="0.2">
      <c r="A208" s="32" t="s">
        <v>144</v>
      </c>
      <c r="B208" s="27">
        <f>B206+B204+B201+B197+B193</f>
        <v>0</v>
      </c>
      <c r="C208" s="127">
        <f>C206+C204+C201+C197+C193</f>
        <v>1122.8999999999999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40" t="e">
        <f>C208/C209*10</f>
        <v>#DIV/0!</v>
      </c>
      <c r="D210" s="9" t="e">
        <f t="shared" si="89"/>
        <v>#DIV/0!</v>
      </c>
      <c r="E210" s="53" t="e">
        <f>E208/E209*10</f>
        <v>#DIV/0!</v>
      </c>
      <c r="F210" s="53" t="e">
        <f t="shared" ref="F210:Y210" si="94">F208/F209*10</f>
        <v>#DIV/0!</v>
      </c>
      <c r="G210" s="53" t="e">
        <f t="shared" si="94"/>
        <v>#DIV/0!</v>
      </c>
      <c r="H210" s="53" t="e">
        <f t="shared" si="94"/>
        <v>#DIV/0!</v>
      </c>
      <c r="I210" s="53" t="e">
        <f t="shared" si="94"/>
        <v>#DIV/0!</v>
      </c>
      <c r="J210" s="53" t="e">
        <f t="shared" si="94"/>
        <v>#DIV/0!</v>
      </c>
      <c r="K210" s="53" t="e">
        <f t="shared" si="94"/>
        <v>#DIV/0!</v>
      </c>
      <c r="L210" s="53" t="e">
        <f t="shared" si="94"/>
        <v>#DIV/0!</v>
      </c>
      <c r="M210" s="53" t="e">
        <f t="shared" si="94"/>
        <v>#DIV/0!</v>
      </c>
      <c r="N210" s="53" t="e">
        <f t="shared" si="94"/>
        <v>#DIV/0!</v>
      </c>
      <c r="O210" s="53" t="e">
        <f t="shared" si="94"/>
        <v>#DIV/0!</v>
      </c>
      <c r="P210" s="53" t="e">
        <f t="shared" si="94"/>
        <v>#DIV/0!</v>
      </c>
      <c r="Q210" s="53" t="e">
        <f t="shared" si="94"/>
        <v>#DIV/0!</v>
      </c>
      <c r="R210" s="53" t="e">
        <f t="shared" si="94"/>
        <v>#DIV/0!</v>
      </c>
      <c r="S210" s="53" t="e">
        <f t="shared" si="94"/>
        <v>#DIV/0!</v>
      </c>
      <c r="T210" s="53" t="e">
        <f t="shared" si="94"/>
        <v>#DIV/0!</v>
      </c>
      <c r="U210" s="53" t="e">
        <f t="shared" si="94"/>
        <v>#DIV/0!</v>
      </c>
      <c r="V210" s="53" t="e">
        <f t="shared" si="94"/>
        <v>#DIV/0!</v>
      </c>
      <c r="W210" s="53" t="e">
        <f t="shared" si="94"/>
        <v>#DIV/0!</v>
      </c>
      <c r="X210" s="53" t="e">
        <f t="shared" si="94"/>
        <v>#DIV/0!</v>
      </c>
      <c r="Y210" s="53" t="e">
        <f t="shared" si="94"/>
        <v>#DIV/0!</v>
      </c>
    </row>
    <row r="211" spans="1:25" ht="18" hidden="1" customHeight="1" x14ac:dyDescent="0.25">
      <c r="A211" s="89"/>
      <c r="B211" s="89"/>
      <c r="C211" s="14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184</v>
      </c>
      <c r="B212" s="84"/>
      <c r="C212" s="149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188</v>
      </c>
      <c r="B213" s="84">
        <v>108</v>
      </c>
      <c r="C213" s="149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50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1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1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2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2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3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</row>
    <row r="221" spans="1:25" ht="20.45" hidden="1" customHeight="1" x14ac:dyDescent="0.25">
      <c r="A221" s="157"/>
      <c r="B221" s="158"/>
      <c r="C221" s="158"/>
      <c r="D221" s="158"/>
      <c r="E221" s="158"/>
      <c r="F221" s="158"/>
      <c r="G221" s="158"/>
      <c r="H221" s="158"/>
      <c r="I221" s="158"/>
      <c r="J221" s="15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4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5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7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7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7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7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6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7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1"/>
      <c r="C238" s="149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2021-05-31T05:11:53Z</cp:lastPrinted>
  <dcterms:created xsi:type="dcterms:W3CDTF">2017-06-08T05:54:08Z</dcterms:created>
  <dcterms:modified xsi:type="dcterms:W3CDTF">2021-05-31T05:31:23Z</dcterms:modified>
</cp:coreProperties>
</file>