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оперативка!$A$2:$Y$208</definedName>
  </definedNames>
  <calcPr calcId="145621"/>
</workbook>
</file>

<file path=xl/calcChain.xml><?xml version="1.0" encoding="utf-8"?>
<calcChain xmlns="http://schemas.openxmlformats.org/spreadsheetml/2006/main">
  <c r="E59" i="1" l="1"/>
  <c r="F59" i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C46" i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D100" i="1" l="1"/>
  <c r="C176" i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08" i="1"/>
  <c r="B210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208" i="1"/>
  <c r="C16" i="1"/>
  <c r="C17" i="1" l="1"/>
  <c r="D17" i="1" s="1"/>
  <c r="D16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2" i="1"/>
  <c r="C41" i="1"/>
  <c r="C44" i="1" s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<sst xmlns="http://schemas.openxmlformats.org/spreadsheetml/2006/main" count="251" uniqueCount="204">
  <si>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</si>
  <si>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</si>
  <si>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</si>
  <si>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</si>
  <si>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</si>
  <si>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</si>
  <si>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</si>
  <si>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</si>
  <si>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</si>
  <si>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</si>
  <si>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</si>
  <si>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</si>
  <si>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</si>
  <si>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</si>
  <si>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</si>
  <si>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</si>
  <si>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</si>
  <si>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</si>
  <si>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</si>
  <si>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</si>
  <si>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</si>
  <si>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</si>
  <si>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</si>
  <si>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</si>
  <si>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</si>
  <si>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</si>
  <si>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</si>
  <si>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</si>
  <si>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</si>
  <si>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</si>
  <si>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</si>
  <si>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</si>
  <si>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</si>
  <si>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</si>
  <si>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</si>
  <si>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</si>
  <si>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</si>
  <si>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</si>
  <si>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</si>
  <si>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</si>
  <si>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</si>
  <si>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</si>
  <si>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</si>
  <si>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</si>
  <si>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</si>
  <si>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</si>
  <si>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</si>
  <si>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</si>
  <si>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</si>
  <si>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</si>
  <si>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</si>
  <si>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</si>
  <si>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</si>
  <si>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</si>
  <si>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</si>
  <si>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</si>
  <si>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</si>
  <si>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</si>
  <si>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</si>
  <si>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</si>
  <si>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</si>
  <si>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</si>
  <si>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</si>
  <si>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</si>
  <si>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</si>
  <si>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</si>
  <si>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</si>
  <si>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</si>
  <si>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</si>
  <si>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</si>
  <si>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</si>
  <si>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</si>
  <si>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</si>
  <si>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</si>
  <si>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</si>
  <si>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</si>
  <si>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</si>
  <si>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</si>
  <si>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</si>
  <si>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</si>
  <si>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</si>
  <si>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</si>
  <si>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</si>
  <si>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</si>
  <si>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</si>
  <si>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</si>
  <si>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</si>
  <si>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</si>
  <si>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</si>
  <si>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</si>
  <si>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</si>
  <si>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</si>
  <si>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</si>
  <si>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</si>
  <si>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</si>
  <si>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</si>
  <si>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</si>
  <si>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</si>
  <si>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</si>
  <si>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</si>
  <si>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</si>
  <si>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</si>
  <si>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</si>
  <si>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</si>
  <si>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</si>
  <si>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</si>
  <si>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</si>
  <si>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</si>
  <si>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</si>
  <si>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</si>
  <si>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</si>
  <si>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</si>
  <si>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</si>
  <si>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</si>
  <si>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</si>
  <si>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</si>
  <si>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</si>
  <si>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</si>
  <si>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</si>
  <si>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</si>
  <si>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</si>
  <si>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</si>
  <si>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</si>
  <si>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</si>
  <si>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</si>
  <si>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</si>
  <si>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</si>
  <si>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</si>
  <si>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</si>
  <si>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</si>
  <si>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</si>
  <si>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</si>
  <si>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</si>
  <si>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</si>
  <si>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</si>
  <si>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</si>
  <si>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</si>
  <si>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</si>
  <si>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</si>
  <si>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</si>
  <si>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</si>
  <si>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</si>
  <si>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</si>
  <si>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</si>
  <si>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</si>
  <si>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</si>
  <si>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</si>
  <si>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</si>
  <si>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</si>
  <si>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</si>
  <si>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</si>
  <si>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</si>
  <si>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</si>
  <si>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</si>
  <si>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</si>
  <si>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</si>
  <si>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</si>
  <si>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</si>
  <si>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</si>
  <si>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</si>
  <si>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</si>
  <si>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</si>
  <si>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</si>
  <si>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</si>
  <si>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</si>
  <si>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</si>
  <si>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</si>
  <si>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</si>
  <si>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</si>
  <si>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</si>
  <si>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</si>
  <si>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</si>
  <si>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</si>
  <si>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</si>
  <si>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</si>
  <si>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</si>
  <si>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</si>
  <si>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</si>
  <si>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</si>
  <si>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</si>
  <si>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</si>
  <si>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</si>
  <si>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</si>
  <si>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</si>
  <si>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</si>
  <si>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</si>
  <si>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</si>
  <si>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</si>
  <si>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</si>
  <si>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</si>
  <si>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</si>
  <si>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</si>
  <si>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</si>
  <si>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</si>
  <si>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</si>
  <si>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</si>
  <si>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</si>
  <si>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</si>
  <si>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</si>
  <si>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</si>
  <si>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</si>
  <si>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</si>
  <si>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</si>
  <si>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8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</si>
</sst>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208" sqref="D208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7" customFormat="1" ht="17.25" customHeight="1" thickBot="1" x14ac:dyDescent="0.35">
      <c r="A4" s="168" t="s">
        <v>3</v>
      </c>
      <c r="B4" s="171" t="s">
        <v>197</v>
      </c>
      <c r="C4" s="164" t="s">
        <v>199</v>
      </c>
      <c r="D4" s="164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7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7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193991</v>
      </c>
      <c r="C41" s="130">
        <f>SUM(E41:Y41)</f>
        <v>200224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12879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197544</v>
      </c>
      <c r="C42" s="106">
        <f>SUM(E42:Y42)</f>
        <v>207131</v>
      </c>
      <c r="D42" s="15">
        <f t="shared" ref="D42" si="49">C42/B42</f>
        <v>1.0485309601911472</v>
      </c>
      <c r="E42" s="10">
        <v>10120</v>
      </c>
      <c r="F42" s="10">
        <v>6176</v>
      </c>
      <c r="G42" s="10">
        <v>13630</v>
      </c>
      <c r="H42" s="10">
        <v>12395</v>
      </c>
      <c r="I42" s="10">
        <v>6121</v>
      </c>
      <c r="J42" s="10">
        <v>14442</v>
      </c>
      <c r="K42" s="10">
        <v>10785</v>
      </c>
      <c r="L42" s="10">
        <v>10862</v>
      </c>
      <c r="M42" s="10">
        <v>9940</v>
      </c>
      <c r="N42" s="10">
        <v>3411</v>
      </c>
      <c r="O42" s="10">
        <v>6382</v>
      </c>
      <c r="P42" s="10">
        <v>8728</v>
      </c>
      <c r="Q42" s="10">
        <v>10589</v>
      </c>
      <c r="R42" s="10">
        <v>12817</v>
      </c>
      <c r="S42" s="10">
        <v>12912</v>
      </c>
      <c r="T42" s="10">
        <v>10334</v>
      </c>
      <c r="U42" s="10">
        <v>10200</v>
      </c>
      <c r="V42" s="10">
        <v>2837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6">
        <f>SUM(E43:Y43)</f>
        <v>13683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1.0183152826677526</v>
      </c>
      <c r="C44" s="131">
        <f>C42/C41</f>
        <v>1.0344963640722391</v>
      </c>
      <c r="D44" s="15"/>
      <c r="E44" s="35">
        <f t="shared" ref="E44:W44" si="50">E42/E41</f>
        <v>0.91089108910891092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0.90179454571145967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1.0025623107384114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0.92350260416666663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79968</v>
      </c>
      <c r="C45" s="106">
        <f>SUM(E45:Y45)</f>
        <v>89685</v>
      </c>
      <c r="D45" s="15"/>
      <c r="E45" s="34">
        <v>4535</v>
      </c>
      <c r="F45" s="34">
        <v>3500</v>
      </c>
      <c r="G45" s="34">
        <v>6396</v>
      </c>
      <c r="H45" s="34">
        <v>4213</v>
      </c>
      <c r="I45" s="34">
        <v>2373</v>
      </c>
      <c r="J45" s="34">
        <v>6500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5059</v>
      </c>
      <c r="T45" s="34">
        <v>3063</v>
      </c>
      <c r="U45" s="34">
        <v>4120</v>
      </c>
      <c r="V45" s="34">
        <v>1037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93991</v>
      </c>
      <c r="C46" s="106">
        <f>SUM(E46:Y46)</f>
        <v>93931</v>
      </c>
      <c r="D46" s="15"/>
      <c r="E46" s="26">
        <v>3010</v>
      </c>
      <c r="F46" s="26">
        <v>2450</v>
      </c>
      <c r="G46" s="26">
        <v>5534</v>
      </c>
      <c r="H46" s="26">
        <v>7537</v>
      </c>
      <c r="I46" s="26">
        <v>2995</v>
      </c>
      <c r="J46" s="26">
        <v>6713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6995</v>
      </c>
      <c r="T46" s="26">
        <v>6060</v>
      </c>
      <c r="U46" s="26">
        <v>5960</v>
      </c>
      <c r="V46" s="26">
        <v>1497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1130</v>
      </c>
      <c r="C47" s="106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259</v>
      </c>
      <c r="D48" s="15"/>
      <c r="E48" s="34"/>
      <c r="F48" s="34"/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7271</v>
      </c>
      <c r="C49" s="106">
        <f t="shared" si="51"/>
        <v>7666</v>
      </c>
      <c r="D49" s="15"/>
      <c r="E49" s="26">
        <v>270</v>
      </c>
      <c r="F49" s="26"/>
      <c r="G49" s="26">
        <v>230</v>
      </c>
      <c r="H49" s="26">
        <v>891</v>
      </c>
      <c r="I49" s="26">
        <v>115</v>
      </c>
      <c r="J49" s="26">
        <v>250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92172</v>
      </c>
      <c r="C50" s="106">
        <f t="shared" ref="C50:C60" si="52">SUM(E50:Y50)</f>
        <v>128182</v>
      </c>
      <c r="D50" s="15">
        <f t="shared" ref="D50:D52" si="53">C50/B50</f>
        <v>1.3906826368094432</v>
      </c>
      <c r="E50" s="34">
        <v>10220</v>
      </c>
      <c r="F50" s="158">
        <v>4325</v>
      </c>
      <c r="G50" s="34">
        <v>9010</v>
      </c>
      <c r="H50" s="34">
        <v>10773</v>
      </c>
      <c r="I50" s="34">
        <v>4896</v>
      </c>
      <c r="J50" s="34">
        <v>5800</v>
      </c>
      <c r="K50" s="34">
        <v>6250</v>
      </c>
      <c r="L50" s="34"/>
      <c r="M50" s="34">
        <v>3070</v>
      </c>
      <c r="N50" s="34">
        <v>2290</v>
      </c>
      <c r="O50" s="34">
        <v>2975</v>
      </c>
      <c r="P50" s="34">
        <v>9100</v>
      </c>
      <c r="Q50" s="34">
        <v>8574</v>
      </c>
      <c r="R50" s="34">
        <v>1600</v>
      </c>
      <c r="S50" s="34">
        <v>13958</v>
      </c>
      <c r="T50" s="34">
        <v>7563</v>
      </c>
      <c r="U50" s="34"/>
      <c r="V50" s="34">
        <v>1310</v>
      </c>
      <c r="W50" s="34">
        <v>4980</v>
      </c>
      <c r="X50" s="34">
        <v>17898</v>
      </c>
      <c r="Y50" s="34">
        <v>3590</v>
      </c>
      <c r="Z50" s="21"/>
    </row>
    <row r="51" spans="1:26" s="2" customFormat="1" ht="35.1" customHeight="1" outlineLevel="1" x14ac:dyDescent="0.25">
      <c r="A51" s="17" t="s">
        <v>169</v>
      </c>
      <c r="B51" s="23">
        <v>41755</v>
      </c>
      <c r="C51" s="106">
        <f t="shared" si="52"/>
        <v>76197</v>
      </c>
      <c r="D51" s="15">
        <f t="shared" si="53"/>
        <v>1.8248592982876302</v>
      </c>
      <c r="E51" s="34" t="s">
        <v>0</v>
      </c>
      <c r="F51" s="158">
        <v>4325</v>
      </c>
      <c r="G51" s="34">
        <v>10350</v>
      </c>
      <c r="H51" s="34">
        <v>50</v>
      </c>
      <c r="I51" s="34">
        <v>400</v>
      </c>
      <c r="J51" s="34">
        <v>2960</v>
      </c>
      <c r="K51" s="34">
        <v>6250</v>
      </c>
      <c r="L51" s="34"/>
      <c r="M51" s="34">
        <v>2240</v>
      </c>
      <c r="N51" s="34">
        <v>2290</v>
      </c>
      <c r="O51" s="34">
        <v>1274</v>
      </c>
      <c r="P51" s="34">
        <v>9100</v>
      </c>
      <c r="Q51" s="34">
        <v>5430</v>
      </c>
      <c r="R51" s="34">
        <v>1400</v>
      </c>
      <c r="S51" s="34">
        <v>5586</v>
      </c>
      <c r="T51" s="34"/>
      <c r="U51" s="34"/>
      <c r="V51" s="34">
        <v>654</v>
      </c>
      <c r="W51" s="34">
        <v>4980</v>
      </c>
      <c r="X51" s="34">
        <v>16708</v>
      </c>
      <c r="Y51" s="34">
        <v>2200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4403</v>
      </c>
      <c r="C53" s="106">
        <f t="shared" si="52"/>
        <v>4622.5</v>
      </c>
      <c r="D53" s="15">
        <f t="shared" ref="D53:D57" si="54">C53/B53</f>
        <v>1.0498523733817851</v>
      </c>
      <c r="E53" s="34">
        <v>87</v>
      </c>
      <c r="F53" s="34">
        <v>125</v>
      </c>
      <c r="G53" s="34">
        <v>620</v>
      </c>
      <c r="H53" s="34">
        <v>328</v>
      </c>
      <c r="I53" s="34">
        <v>10</v>
      </c>
      <c r="J53" s="34">
        <v>150</v>
      </c>
      <c r="K53" s="34">
        <v>804</v>
      </c>
      <c r="L53" s="34">
        <v>660</v>
      </c>
      <c r="M53" s="34">
        <v>186</v>
      </c>
      <c r="N53" s="34">
        <v>8.5</v>
      </c>
      <c r="O53" s="34">
        <v>212.5</v>
      </c>
      <c r="P53" s="34">
        <v>190</v>
      </c>
      <c r="Q53" s="34">
        <v>67</v>
      </c>
      <c r="R53" s="34">
        <v>370</v>
      </c>
      <c r="S53" s="34">
        <v>164</v>
      </c>
      <c r="T53" s="34">
        <v>36</v>
      </c>
      <c r="U53" s="34">
        <v>101</v>
      </c>
      <c r="V53" s="34">
        <v>3.5</v>
      </c>
      <c r="W53" s="34">
        <v>183</v>
      </c>
      <c r="X53" s="34">
        <v>317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691</v>
      </c>
      <c r="C57" s="127">
        <f t="shared" si="52"/>
        <v>734.57999999999993</v>
      </c>
      <c r="D57" s="9">
        <f t="shared" si="54"/>
        <v>1.063068017366136</v>
      </c>
      <c r="E57" s="26">
        <v>17</v>
      </c>
      <c r="F57" s="26">
        <v>85</v>
      </c>
      <c r="G57" s="26">
        <v>90</v>
      </c>
      <c r="H57" s="26">
        <v>4</v>
      </c>
      <c r="I57" s="26">
        <v>6</v>
      </c>
      <c r="J57" s="26">
        <v>6</v>
      </c>
      <c r="K57" s="26">
        <v>110</v>
      </c>
      <c r="L57" s="26">
        <v>53</v>
      </c>
      <c r="M57" s="26">
        <v>18</v>
      </c>
      <c r="N57" s="53">
        <v>3</v>
      </c>
      <c r="O57" s="26">
        <v>26</v>
      </c>
      <c r="P57" s="26">
        <v>81</v>
      </c>
      <c r="Q57" s="26"/>
      <c r="R57" s="26">
        <v>3.28</v>
      </c>
      <c r="S57" s="26">
        <v>35.299999999999997</v>
      </c>
      <c r="T57" s="26">
        <v>31</v>
      </c>
      <c r="U57" s="26"/>
      <c r="V57" s="26">
        <v>15</v>
      </c>
      <c r="W57" s="26">
        <v>79</v>
      </c>
      <c r="X57" s="26">
        <v>62</v>
      </c>
      <c r="Y57" s="26">
        <v>10</v>
      </c>
      <c r="Z57" s="20"/>
    </row>
    <row r="58" spans="1:26" s="2" customFormat="1" ht="30" customHeight="1" x14ac:dyDescent="0.25">
      <c r="A58" s="13" t="s">
        <v>196</v>
      </c>
      <c r="B58" s="27">
        <v>465</v>
      </c>
      <c r="C58" s="127">
        <f t="shared" si="52"/>
        <v>496</v>
      </c>
      <c r="D58" s="9">
        <f t="shared" ref="D58:D59" si="56">C58/B58</f>
        <v>1.0666666666666667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5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20109</v>
      </c>
      <c r="C59" s="127">
        <f>SUM(E59:Y59)</f>
        <v>21797</v>
      </c>
      <c r="D59" s="9">
        <f t="shared" si="56"/>
        <v>1.0839425133025014</v>
      </c>
      <c r="E59" s="26">
        <f>E60+E63+E64+E66+E69+E70+E71</f>
        <v>2510</v>
      </c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1162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740</v>
      </c>
      <c r="M59" s="26">
        <f t="shared" si="57"/>
        <v>791</v>
      </c>
      <c r="N59" s="26">
        <f t="shared" si="57"/>
        <v>90</v>
      </c>
      <c r="O59" s="26">
        <f t="shared" si="57"/>
        <v>0</v>
      </c>
      <c r="P59" s="26">
        <f t="shared" si="57"/>
        <v>327</v>
      </c>
      <c r="Q59" s="26">
        <f t="shared" si="57"/>
        <v>3098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585</v>
      </c>
      <c r="W59" s="26">
        <f t="shared" si="57"/>
        <v>1373</v>
      </c>
      <c r="X59" s="26">
        <f t="shared" si="57"/>
        <v>964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7">
        <f t="shared" si="52"/>
        <v>652</v>
      </c>
      <c r="D60" s="15">
        <f t="shared" ref="D60:D66" si="58">C60/B60</f>
        <v>1.4488888888888889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22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7315</v>
      </c>
      <c r="C63" s="106">
        <f t="shared" si="59"/>
        <v>7912</v>
      </c>
      <c r="D63" s="15">
        <f t="shared" si="58"/>
        <v>1.0816131237183868</v>
      </c>
      <c r="E63" s="37">
        <v>1671</v>
      </c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215</v>
      </c>
      <c r="M63" s="37"/>
      <c r="N63" s="37">
        <v>90</v>
      </c>
      <c r="O63" s="37"/>
      <c r="P63" s="37">
        <v>327</v>
      </c>
      <c r="Q63" s="37">
        <v>950</v>
      </c>
      <c r="R63" s="37"/>
      <c r="S63" s="37">
        <v>1150</v>
      </c>
      <c r="T63" s="37"/>
      <c r="U63" s="37">
        <v>30</v>
      </c>
      <c r="V63" s="37">
        <v>585</v>
      </c>
      <c r="W63" s="37">
        <v>1303</v>
      </c>
      <c r="X63" s="37">
        <v>611</v>
      </c>
      <c r="Y63" s="37"/>
      <c r="Z63" s="21"/>
    </row>
    <row r="64" spans="1:26" s="2" customFormat="1" ht="30" customHeight="1" x14ac:dyDescent="0.25">
      <c r="A64" s="18" t="s">
        <v>65</v>
      </c>
      <c r="B64" s="23">
        <v>7078</v>
      </c>
      <c r="C64" s="106">
        <f t="shared" si="59"/>
        <v>5646</v>
      </c>
      <c r="D64" s="15">
        <f t="shared" si="58"/>
        <v>0.79768296128849958</v>
      </c>
      <c r="E64" s="37"/>
      <c r="F64" s="37">
        <v>25</v>
      </c>
      <c r="G64" s="37"/>
      <c r="H64" s="37">
        <v>643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/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231</v>
      </c>
      <c r="Y64" s="37"/>
      <c r="Z64" s="21"/>
    </row>
    <row r="65" spans="1:26" s="2" customFormat="1" ht="35.1" customHeight="1" x14ac:dyDescent="0.25">
      <c r="A65" s="18" t="s">
        <v>66</v>
      </c>
      <c r="B65" s="23">
        <v>9026</v>
      </c>
      <c r="C65" s="106">
        <f t="shared" si="59"/>
        <v>10416</v>
      </c>
      <c r="D65" s="15">
        <f t="shared" si="58"/>
        <v>1.1539995568358077</v>
      </c>
      <c r="E65" s="37"/>
      <c r="F65" s="37">
        <v>200</v>
      </c>
      <c r="G65" s="37">
        <v>930</v>
      </c>
      <c r="H65" s="37">
        <v>1192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365</v>
      </c>
      <c r="P65" s="37">
        <v>800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2150</v>
      </c>
      <c r="C66" s="106">
        <f t="shared" si="59"/>
        <v>2995</v>
      </c>
      <c r="D66" s="15">
        <f t="shared" si="58"/>
        <v>1.3930232558139535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380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16002</v>
      </c>
      <c r="C67" s="106">
        <f t="shared" si="59"/>
        <v>17077</v>
      </c>
      <c r="D67" s="15">
        <f t="shared" ref="D67:D130" si="60">C67/B67</f>
        <v>1.0671791026121735</v>
      </c>
      <c r="E67" s="37"/>
      <c r="F67" s="37">
        <v>38</v>
      </c>
      <c r="G67" s="37">
        <v>1720</v>
      </c>
      <c r="H67" s="37">
        <v>690</v>
      </c>
      <c r="I67" s="37">
        <v>982</v>
      </c>
      <c r="J67" s="37">
        <v>2800</v>
      </c>
      <c r="K67" s="37">
        <v>165</v>
      </c>
      <c r="L67" s="37">
        <v>1817</v>
      </c>
      <c r="M67" s="37">
        <v>91</v>
      </c>
      <c r="N67" s="37">
        <v>38</v>
      </c>
      <c r="O67" s="37">
        <v>146</v>
      </c>
      <c r="P67" s="37">
        <v>900</v>
      </c>
      <c r="Q67" s="37">
        <v>1497</v>
      </c>
      <c r="R67" s="37">
        <v>457</v>
      </c>
      <c r="S67" s="37">
        <v>285</v>
      </c>
      <c r="T67" s="37">
        <v>705</v>
      </c>
      <c r="U67" s="37">
        <v>30</v>
      </c>
      <c r="V67" s="37">
        <v>48</v>
      </c>
      <c r="W67" s="37">
        <v>211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6936</v>
      </c>
      <c r="C68" s="106">
        <f t="shared" si="59"/>
        <v>5154</v>
      </c>
      <c r="D68" s="15">
        <f t="shared" si="60"/>
        <v>0.74307958477508651</v>
      </c>
      <c r="E68" s="37"/>
      <c r="F68" s="37"/>
      <c r="G68" s="37">
        <v>560</v>
      </c>
      <c r="H68" s="37">
        <v>853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399</v>
      </c>
      <c r="C69" s="106">
        <f t="shared" si="59"/>
        <v>525</v>
      </c>
      <c r="D69" s="15">
        <f t="shared" si="60"/>
        <v>1.3157894736842106</v>
      </c>
      <c r="E69" s="37"/>
      <c r="F69" s="37"/>
      <c r="G69" s="37"/>
      <c r="H69" s="37">
        <v>20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1753</v>
      </c>
      <c r="C70" s="106">
        <f t="shared" si="59"/>
        <v>2624</v>
      </c>
      <c r="D70" s="15">
        <f t="shared" si="60"/>
        <v>1.4968625213918996</v>
      </c>
      <c r="E70" s="23">
        <v>520</v>
      </c>
      <c r="F70" s="104">
        <v>38</v>
      </c>
      <c r="G70" s="23"/>
      <c r="H70" s="39">
        <v>35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1898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6">
        <f t="shared" si="59"/>
        <v>1443</v>
      </c>
      <c r="D71" s="15">
        <f t="shared" si="60"/>
        <v>1.0586940572267058</v>
      </c>
      <c r="E71" s="37">
        <v>319</v>
      </c>
      <c r="F71" s="37"/>
      <c r="G71" s="37">
        <v>50</v>
      </c>
      <c r="H71" s="37">
        <v>464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4729</v>
      </c>
      <c r="D82" s="15">
        <f t="shared" si="60"/>
        <v>2.9686126804770874</v>
      </c>
      <c r="E82" s="98">
        <f t="shared" ref="E82:Y82" si="62">(E42-E83)</f>
        <v>990</v>
      </c>
      <c r="F82" s="114">
        <f t="shared" si="62"/>
        <v>0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0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246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1184</v>
      </c>
      <c r="T82" s="114">
        <f t="shared" si="62"/>
        <v>828</v>
      </c>
      <c r="U82" s="114">
        <f t="shared" si="62"/>
        <v>0</v>
      </c>
      <c r="V82" s="114">
        <f t="shared" si="62"/>
        <v>436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hidden="1" customHeight="1" x14ac:dyDescent="0.25">
      <c r="A84" s="13" t="s">
        <v>202</v>
      </c>
      <c r="B84" s="106">
        <f>B42+B53+B57+B58+B59+B65+B67+B68</f>
        <v>255176</v>
      </c>
      <c r="C84" s="106">
        <f>C42+C53+C57+C58+C59+C65+C67+C68</f>
        <v>267428.07999999996</v>
      </c>
      <c r="D84" s="15">
        <f t="shared" si="60"/>
        <v>1.0480142333134777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>
        <v>356</v>
      </c>
      <c r="C185" s="127">
        <f>SUM(E185:Y185)</f>
        <v>8810</v>
      </c>
      <c r="D185" s="15">
        <f t="shared" si="74"/>
        <v>24.747191011235955</v>
      </c>
      <c r="E185" s="37"/>
      <c r="F185" s="37">
        <v>510</v>
      </c>
      <c r="G185" s="37">
        <v>1120</v>
      </c>
      <c r="H185" s="37">
        <v>240</v>
      </c>
      <c r="I185" s="37">
        <v>328</v>
      </c>
      <c r="J185" s="37">
        <v>1650</v>
      </c>
      <c r="K185" s="37">
        <v>57</v>
      </c>
      <c r="L185" s="37"/>
      <c r="M185" s="37">
        <v>30</v>
      </c>
      <c r="N185" s="37">
        <v>480</v>
      </c>
      <c r="O185" s="37"/>
      <c r="P185" s="37">
        <v>180</v>
      </c>
      <c r="Q185" s="37"/>
      <c r="R185" s="37"/>
      <c r="S185" s="37">
        <v>485</v>
      </c>
      <c r="T185" s="37">
        <v>1154</v>
      </c>
      <c r="U185" s="37"/>
      <c r="V185" s="37"/>
      <c r="W185" s="37">
        <v>291</v>
      </c>
      <c r="X185" s="37">
        <v>1305</v>
      </c>
      <c r="Y185" s="37">
        <v>980</v>
      </c>
    </row>
    <row r="186" spans="1:35" s="49" customFormat="1" ht="30" hidden="1" customHeight="1" x14ac:dyDescent="0.2">
      <c r="A186" s="11" t="s">
        <v>129</v>
      </c>
      <c r="B186" s="51"/>
      <c r="C186" s="147">
        <f>C185/C184</f>
        <v>8.7151788540677427E-2</v>
      </c>
      <c r="D186" s="15" t="e">
        <f t="shared" ref="D186:D188" si="87">C186/B186</f>
        <v>#DIV/0!</v>
      </c>
      <c r="E186" s="72">
        <f t="shared" ref="E186:Y186" si="88">E185/E184</f>
        <v>0</v>
      </c>
      <c r="F186" s="72">
        <f t="shared" si="88"/>
        <v>0.1791359325605901</v>
      </c>
      <c r="G186" s="72">
        <f t="shared" si="88"/>
        <v>0.2155504234026174</v>
      </c>
      <c r="H186" s="72">
        <f t="shared" si="88"/>
        <v>3.6680421824850984E-2</v>
      </c>
      <c r="I186" s="72">
        <f t="shared" si="88"/>
        <v>4.4583389968737258E-2</v>
      </c>
      <c r="J186" s="72">
        <f t="shared" si="88"/>
        <v>0.28507256392536284</v>
      </c>
      <c r="K186" s="72">
        <f t="shared" si="88"/>
        <v>1.607898448519041E-2</v>
      </c>
      <c r="L186" s="72">
        <f t="shared" si="88"/>
        <v>0</v>
      </c>
      <c r="M186" s="72">
        <f t="shared" si="88"/>
        <v>9.9042588312974571E-3</v>
      </c>
      <c r="N186" s="72">
        <f t="shared" si="88"/>
        <v>0.13647995450668182</v>
      </c>
      <c r="O186" s="72">
        <f t="shared" si="88"/>
        <v>0</v>
      </c>
      <c r="P186" s="72">
        <f t="shared" si="88"/>
        <v>2.6690391459074734E-2</v>
      </c>
      <c r="Q186" s="72">
        <f t="shared" si="88"/>
        <v>0</v>
      </c>
      <c r="R186" s="72">
        <f t="shared" si="88"/>
        <v>0</v>
      </c>
      <c r="S186" s="72">
        <f t="shared" si="88"/>
        <v>0.12290927521540801</v>
      </c>
      <c r="T186" s="72">
        <f t="shared" si="88"/>
        <v>0.22883204441800514</v>
      </c>
      <c r="U186" s="72">
        <f t="shared" si="88"/>
        <v>0</v>
      </c>
      <c r="V186" s="72">
        <f t="shared" si="88"/>
        <v>0</v>
      </c>
      <c r="W186" s="72">
        <f t="shared" si="88"/>
        <v>3.3417547083141937E-2</v>
      </c>
      <c r="X186" s="72">
        <f t="shared" si="88"/>
        <v>0.13180486819513179</v>
      </c>
      <c r="Y186" s="72">
        <f t="shared" si="88"/>
        <v>0.18624097301406309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customHeight="1" collapsed="1" x14ac:dyDescent="0.2">
      <c r="A189" s="11" t="s">
        <v>132</v>
      </c>
      <c r="B189" s="15"/>
      <c r="C189" s="124"/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customHeight="1" outlineLevel="1" x14ac:dyDescent="0.2">
      <c r="A191" s="54" t="s">
        <v>134</v>
      </c>
      <c r="B191" s="23"/>
      <c r="C191" s="127">
        <f>SUM(E191:Y191)</f>
        <v>1405</v>
      </c>
      <c r="D191" s="9"/>
      <c r="E191" s="26"/>
      <c r="F191" s="26"/>
      <c r="G191" s="26">
        <v>190</v>
      </c>
      <c r="H191" s="26"/>
      <c r="I191" s="26">
        <v>163</v>
      </c>
      <c r="J191" s="26">
        <v>120</v>
      </c>
      <c r="K191" s="26"/>
      <c r="L191" s="26"/>
      <c r="M191" s="26"/>
      <c r="N191" s="26"/>
      <c r="O191" s="26"/>
      <c r="P191" s="26">
        <v>100</v>
      </c>
      <c r="Q191" s="26"/>
      <c r="R191" s="26"/>
      <c r="S191" s="26">
        <v>15</v>
      </c>
      <c r="T191" s="26">
        <v>80</v>
      </c>
      <c r="U191" s="26"/>
      <c r="V191" s="26"/>
      <c r="W191" s="26">
        <v>81</v>
      </c>
      <c r="X191" s="26">
        <v>346</v>
      </c>
      <c r="Y191" s="26">
        <v>310</v>
      </c>
    </row>
    <row r="192" spans="1:35" s="49" customFormat="1" ht="30" hidden="1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ref="D192:D210" si="89">C192/B192</f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0</v>
      </c>
      <c r="C193" s="127">
        <f>C191*0.45</f>
        <v>632.25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customHeight="1" outlineLevel="1" x14ac:dyDescent="0.2">
      <c r="A195" s="54" t="s">
        <v>138</v>
      </c>
      <c r="B195" s="23"/>
      <c r="C195" s="127">
        <f>SUM(E195:Y195)</f>
        <v>19485</v>
      </c>
      <c r="D195" s="9"/>
      <c r="E195" s="26"/>
      <c r="F195" s="26">
        <v>1000</v>
      </c>
      <c r="G195" s="26">
        <v>3550</v>
      </c>
      <c r="H195" s="26"/>
      <c r="I195" s="26"/>
      <c r="J195" s="26"/>
      <c r="K195" s="26"/>
      <c r="L195" s="26"/>
      <c r="M195" s="26">
        <v>2450</v>
      </c>
      <c r="N195" s="26">
        <v>300</v>
      </c>
      <c r="O195" s="26"/>
      <c r="P195" s="26">
        <v>360</v>
      </c>
      <c r="Q195" s="26"/>
      <c r="R195" s="26"/>
      <c r="S195" s="26">
        <v>1700</v>
      </c>
      <c r="T195" s="26">
        <v>7418</v>
      </c>
      <c r="U195" s="26"/>
      <c r="V195" s="26"/>
      <c r="W195" s="26">
        <v>1587</v>
      </c>
      <c r="X195" s="26">
        <v>650</v>
      </c>
      <c r="Y195" s="26">
        <v>470</v>
      </c>
    </row>
    <row r="196" spans="1:26" s="49" customFormat="1" ht="28.15" hidden="1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0</v>
      </c>
      <c r="C197" s="127">
        <f>C195*0.3</f>
        <v>5845.5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hidden="1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3" customHeight="1" x14ac:dyDescent="0.2">
      <c r="A208" s="32" t="s">
        <v>144</v>
      </c>
      <c r="B208" s="27">
        <f>B206+B204+B201+B197+B193</f>
        <v>0</v>
      </c>
      <c r="C208" s="127">
        <f>C206+C204+C201+C197+C193</f>
        <v>6477.75</v>
      </c>
      <c r="D208" s="9"/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2021-06-08T14:11:01Z</cp:lastPrinted>
  <dcterms:created xsi:type="dcterms:W3CDTF">2017-06-08T05:54:08Z</dcterms:created>
  <dcterms:modified xsi:type="dcterms:W3CDTF">2021-06-09T06:38:32Z</dcterms:modified>
</cp:coreProperties>
</file>