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2" yWindow="612" windowWidth="22716" windowHeight="10788" activeTab="0"/>
  </bookViews>
  <sheets>
    <sheet name="доход" sheetId="1" r:id="rId1"/>
    <sheet name="росход" sheetId="2" r:id="rId2"/>
    <sheet name="ист.фин." sheetId="3" r:id="rId3"/>
  </sheets>
  <definedNames>
    <definedName name="_xlnm.Print_Titles" localSheetId="0">'доход'!$8:$8</definedName>
    <definedName name="_xlnm.Print_Titles" localSheetId="2">'ист.фин.'!$1:$5</definedName>
    <definedName name="_xlnm.Print_Titles" localSheetId="1">'росход'!$6:$7</definedName>
  </definedNames>
  <calcPr fullCalcOnLoad="1"/>
</workbook>
</file>

<file path=xl/sharedStrings.xml><?xml version="1.0" encoding="utf-8"?>
<sst xmlns="http://schemas.openxmlformats.org/spreadsheetml/2006/main" count="1372" uniqueCount="401">
  <si>
    <t>за период с 01.01.2017г. по 31.07.2017г.</t>
  </si>
  <si>
    <t>Единица измерения: руб.</t>
  </si>
  <si>
    <t/>
  </si>
  <si>
    <t>Наименование показателя</t>
  </si>
  <si>
    <t>Код</t>
  </si>
  <si>
    <t>Документ</t>
  </si>
  <si>
    <t>Плательщик</t>
  </si>
  <si>
    <t>Уточненный план на год</t>
  </si>
  <si>
    <t>Исполнение с начала года</t>
  </si>
  <si>
    <t>Исполнение за отчетный период</t>
  </si>
  <si>
    <t>Расхождение за отчетный период</t>
  </si>
  <si>
    <t>Расхождение кассового плана</t>
  </si>
  <si>
    <t>% исполнения</t>
  </si>
  <si>
    <t>00010000000000000000</t>
  </si>
  <si>
    <t xml:space="preserve">      НАЛОГОВЫЕ И НЕНАЛОГОВЫЕ ДОХОДЫ</t>
  </si>
  <si>
    <t>00010100000000000000</t>
  </si>
  <si>
    <t xml:space="preserve">        НАЛОГИ НА ПРИБЫЛЬ, ДОХОДЫ</t>
  </si>
  <si>
    <t>00010102000000000000</t>
  </si>
  <si>
    <t xml:space="preserve">            Налог на доходы физических лиц</t>
  </si>
  <si>
    <t>00010102010010000110</t>
  </si>
  <si>
    <t xml:space="preserve">        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</si>
  <si>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00010102020010000110</t>
  </si>
  <si>
    <t xml:space="preserve">        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</si>
  <si>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00010102030010000110</t>
  </si>
  <si>
    <t xml:space="preserve">            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</si>
  <si>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00010102040010000110</t>
  </si>
  <si>
    <t xml:space="preserve">            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</t>
  </si>
  <si>
    <t>00010300000000000000</t>
  </si>
  <si>
    <t xml:space="preserve">        НАЛОГИ НА ТОВАРЫ (РАБОТЫ, УСЛУГИ), РЕАЛИЗУЕМЫЕ НА ТЕРРИТОРИИ РОССИЙСКОЙ ФЕДЕРАЦИИ</t>
  </si>
  <si>
    <t>00010302230010000110</t>
  </si>
  <si>
    <t xml:space="preserve">            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</si>
  <si>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</si>
  <si>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 xml:space="preserve">            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</si>
  <si>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</si>
  <si>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 xml:space="preserve">            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</si>
  <si>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</si>
  <si>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 xml:space="preserve">            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</si>
  <si>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00010500000000000000</t>
  </si>
  <si>
    <t xml:space="preserve">        НАЛОГИ НА СОВОКУПНЫЙ ДОХОД</t>
  </si>
  <si>
    <t>00010502000000000000</t>
  </si>
  <si>
    <t>00010502010020000110</t>
  </si>
  <si>
    <t xml:space="preserve">              Единый налог на вмененный доход для отдельных видов деятельности</t>
  </si>
  <si>
    <t>00010502020020000110</t>
  </si>
  <si>
    <t xml:space="preserve">              Единый налог на вмененный доход для отдельных видов деятельности (за налоговые периоды, истекшие до 1 января 2011 года)</t>
  </si>
  <si>
    <t>00010503000000000000</t>
  </si>
  <si>
    <t xml:space="preserve">            Единый сельскохозяйственный налог</t>
  </si>
  <si>
    <t>00010503010010000110</t>
  </si>
  <si>
    <t xml:space="preserve">              Единый сельскохозяйственный налог</t>
  </si>
  <si>
    <t>00010503020010000110</t>
  </si>
  <si>
    <t xml:space="preserve">              Единый сельскохозяйственный налог (за налоговые периоды, истекшие до 1 января 2011 года)</t>
  </si>
  <si>
    <t>00010504000000000000</t>
  </si>
  <si>
    <t xml:space="preserve">            Налог, взимаемый в связи с применением патентной системы налогообложения</t>
  </si>
  <si>
    <t>00010504020020000110</t>
  </si>
  <si>
    <t xml:space="preserve">              Налог, взимаемый в связи с применением патентной системы налогообложения, зачисляемый в бюджеты муниципальных районов</t>
  </si>
  <si>
    <t>00010600000000000000</t>
  </si>
  <si>
    <t xml:space="preserve">        НАЛОГИ НА ИМУЩЕСТВО</t>
  </si>
  <si>
    <t>00010601000000000000</t>
  </si>
  <si>
    <t xml:space="preserve">            Налог на имущество физических лиц</t>
  </si>
  <si>
    <t>00010601030100000110</t>
  </si>
  <si>
    <t xml:space="preserve">            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</si>
  <si>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00010604000000000000</t>
  </si>
  <si>
    <t xml:space="preserve">            Транспортный налог</t>
  </si>
  <si>
    <t>00010604011020000110</t>
  </si>
  <si>
    <t xml:space="preserve">              Транспортный налог с организаций</t>
  </si>
  <si>
    <t>00010604012020000110</t>
  </si>
  <si>
    <t xml:space="preserve">              Транспортный налог с физических лиц</t>
  </si>
  <si>
    <t>00010606000000000000</t>
  </si>
  <si>
    <t xml:space="preserve">            Земельный налог</t>
  </si>
  <si>
    <t>00010606033100000110</t>
  </si>
  <si>
    <t xml:space="preserve">              Земельный налог с организаций, обладающих земельным участком, расположенным в границах сельских поселений</t>
  </si>
  <si>
    <t>00010606043100000110</t>
  </si>
  <si>
    <t xml:space="preserve">              Земельный налог с физических лиц, обладающих земельным участком, расположенным в границах сельских поселений</t>
  </si>
  <si>
    <t>00010700000000000000</t>
  </si>
  <si>
    <t xml:space="preserve">        НАЛОГИ, СБОРЫ И РЕГУЛЯРНЫЕ ПЛАТЕЖИ ЗА ПОЛЬЗОВАНИЕ ПРИРОДНЫМИ РЕСУРСАМИ</t>
  </si>
  <si>
    <t>00010701020010000110</t>
  </si>
  <si>
    <t xml:space="preserve">              Налог на добычу общераспространенных полезных ископаемых</t>
  </si>
  <si>
    <t>00010704030010000110</t>
  </si>
  <si>
    <t xml:space="preserve">              Сбор за пользование объектами водных биологических ресурсов (по внутренним водным объектам)</t>
  </si>
  <si>
    <t>00010800000000000000</t>
  </si>
  <si>
    <t xml:space="preserve">        ГОСУДАРСТВЕННАЯ ПОШЛИНА</t>
  </si>
  <si>
    <t>00010803010010000110</t>
  </si>
  <si>
    <t xml:space="preserve">            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</si>
  <si>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00010804020010000110</t>
  </si>
  <si>
    <t xml:space="preserve">            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</si>
  <si>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00010806000010000110</t>
  </si>
  <si>
    <t xml:space="preserve">              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</si>
  <si>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00010807010010000110</t>
  </si>
  <si>
    <t xml:space="preserve">              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</t>
  </si>
  <si>
    <t>00010807020010000110</t>
  </si>
  <si>
    <t xml:space="preserve">              Государственная пошлина за государственную регистрацию прав, ограничений (обременений) прав на недвижимое имущество и сделок с ним</t>
  </si>
  <si>
    <t>00010807100010000110</t>
  </si>
  <si>
    <t xml:space="preserve">              Государственная пошлина за выдачу и обмен паспорта гражданина Российской Федерации</t>
  </si>
  <si>
    <t>00011100000000000000</t>
  </si>
  <si>
    <t xml:space="preserve">        ДОХОДЫ ОТ ИСПОЛЬЗОВАНИЯ ИМУЩЕСТВА, НАХОДЯЩЕГОСЯ В ГОСУДАРСТВЕННОЙ И МУНИЦИПАЛЬНОЙ СОБСТВЕННОСТИ</t>
  </si>
  <si>
    <t>00011105000000000000</t>
  </si>
  <si>
    <t xml:space="preserve">          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</si>
  <si>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00011105013050000120</t>
  </si>
  <si>
    <t xml:space="preserve">          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</si>
  <si>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00011105013100000120</t>
  </si>
  <si>
    <t xml:space="preserve">          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</si>
  <si>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00011105025050000120</t>
  </si>
  <si>
    <t xml:space="preserve">            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</si>
  <si>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00011105025100000120</t>
  </si>
  <si>
    <t xml:space="preserve">            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</si>
  <si>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00011105035050000120</t>
  </si>
  <si>
    <t xml:space="preserve">            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</si>
  <si>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00011105035100000120</t>
  </si>
  <si>
    <t xml:space="preserve">            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</si>
  <si>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00011200000000000000</t>
  </si>
  <si>
    <t xml:space="preserve">        ПЛАТЕЖИ ПРИ ПОЛЬЗОВАНИИ ПРИРОДНЫМИ РЕСУРСАМИ</t>
  </si>
  <si>
    <t>00011201010010000120</t>
  </si>
  <si>
    <t xml:space="preserve">              Плата за выбросы загрязняющих веществ в атмосферный воздух стационарными объектами</t>
  </si>
  <si>
    <t>00011201020010000120</t>
  </si>
  <si>
    <t xml:space="preserve">              Плата за выбросы загрязняющих веществ в атмосферный воздух передвижными объектами</t>
  </si>
  <si>
    <t>00011201030010000120</t>
  </si>
  <si>
    <t xml:space="preserve">              Плата за сбросы загрязняющих веществ в водные объекты</t>
  </si>
  <si>
    <t>00011201040010000120</t>
  </si>
  <si>
    <t xml:space="preserve">              Плата за размещение отходов производства и потребления</t>
  </si>
  <si>
    <t>00011300000000000000</t>
  </si>
  <si>
    <t xml:space="preserve">        ДОХОДЫ ОТ ОКАЗАНИЯ ПЛАТНЫХ УСЛУГ (РАБОТ) И КОМПЕНСАЦИИ ЗАТРАТ ГОСУДАРСТВА</t>
  </si>
  <si>
    <t>00011301000000000000</t>
  </si>
  <si>
    <t xml:space="preserve">            Доходы от оказания платных услуг (работ)</t>
  </si>
  <si>
    <t>00011301995050000130</t>
  </si>
  <si>
    <t xml:space="preserve">              Прочие доходы от оказания платных услуг (работ) получателями средств бюджетов муниципальных районов</t>
  </si>
  <si>
    <t>00011301995100000130</t>
  </si>
  <si>
    <t xml:space="preserve">              Прочие доходы от оказания платных услуг (работ) получателями средств бюджетов сельских поселений</t>
  </si>
  <si>
    <t>00011302000000000000</t>
  </si>
  <si>
    <t xml:space="preserve">            Доходы от компенсации затрат государства</t>
  </si>
  <si>
    <t>00011302065050000130</t>
  </si>
  <si>
    <t xml:space="preserve">              Доходы, поступающие в порядке возмещения расходов, понесенных в связи с эксплуатацией имущества муниципальных районов</t>
  </si>
  <si>
    <t>00011302065100000130</t>
  </si>
  <si>
    <t xml:space="preserve">              Доходы, поступающие в порядке возмещения расходов, понесенных в связи с эксплуатацией имущества сельских поселений</t>
  </si>
  <si>
    <t>00011302995050000130</t>
  </si>
  <si>
    <t xml:space="preserve">              Прочие доходы от компенсации затрат бюджетов муниципальных районов</t>
  </si>
  <si>
    <t>00011302995100000130</t>
  </si>
  <si>
    <t xml:space="preserve">              Прочие доходы от компенсации затрат бюджетов сельских поселений</t>
  </si>
  <si>
    <t>00011400000000000000</t>
  </si>
  <si>
    <t xml:space="preserve">        ДОХОДЫ ОТ ПРОДАЖИ МАТЕРИАЛЬНЫХ И НЕМАТЕРИАЛЬНЫХ АКТИВОВ</t>
  </si>
  <si>
    <t>00011402000000000000</t>
  </si>
  <si>
    <t xml:space="preserve">          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</si>
  <si>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00011402053100000410</t>
  </si>
  <si>
    <t xml:space="preserve">             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</si>
  <si>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00011406000000000000</t>
  </si>
  <si>
    <t xml:space="preserve">            Доходы от продажи земельных участков, находящихся в государственной и муниципальной собственности</t>
  </si>
  <si>
    <t>00011406013050000430</t>
  </si>
  <si>
    <t xml:space="preserve">            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</si>
  <si>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00011406025050000430</t>
  </si>
  <si>
    <t xml:space="preserve">              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</si>
  <si>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00011406025100000430</t>
  </si>
  <si>
    <t xml:space="preserve">              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</si>
  <si>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00011600000000000000</t>
  </si>
  <si>
    <t xml:space="preserve">        ШТРАФЫ, САНКЦИИ, ВОЗМЕЩЕНИЕ УЩЕРБА</t>
  </si>
  <si>
    <t>00011603010010000140</t>
  </si>
  <si>
    <t xml:space="preserve">              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 Федерации</t>
  </si>
  <si>
    <t>00011603030010000140</t>
  </si>
  <si>
    <t xml:space="preserve">            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</si>
  <si>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00011606000010000140</t>
  </si>
  <si>
    <t xml:space="preserve">            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</si>
  <si>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00011608010010000140</t>
  </si>
  <si>
    <t xml:space="preserve">            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</si>
  <si>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00011621050050000140</t>
  </si>
  <si>
    <t xml:space="preserve">              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</si>
  <si>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00011625050010000140</t>
  </si>
  <si>
    <t xml:space="preserve">              Денежные взыскания (штрафы) за нарушение законодательства в области охраны окружающей среды</t>
  </si>
  <si>
    <t>00011625060010000140</t>
  </si>
  <si>
    <t xml:space="preserve">              Денежные взыскания (штрафы) за нарушение земельного законодательства</t>
  </si>
  <si>
    <t>00011628000010000140</t>
  </si>
  <si>
    <t xml:space="preserve">            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</si>
  <si>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00011630014010000140</t>
  </si>
  <si>
    <t xml:space="preserve">              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</si>
  <si>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00011630030010000140</t>
  </si>
  <si>
    <t xml:space="preserve">              Прочие денежные взыскания (штрафы) за правонарушения в области дорожного движения</t>
  </si>
  <si>
    <t>00011633050100000140</t>
  </si>
  <si>
    <t xml:space="preserve">            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</si>
  <si>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00011643000010000140</t>
  </si>
  <si>
    <t xml:space="preserve">            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</si>
  <si>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00011690050050000140</t>
  </si>
  <si>
    <t xml:space="preserve">              Прочие поступления от денежных взысканий (штрафов) и иных сумм в возмещение ущерба, зачисляемые в бюджеты муниципальных районов</t>
  </si>
  <si>
    <t>00011700000000000000</t>
  </si>
  <si>
    <t xml:space="preserve">        ПРОЧИЕ НЕНАЛОГОВЫЕ ДОХОДЫ</t>
  </si>
  <si>
    <t>00011701000000000000</t>
  </si>
  <si>
    <t xml:space="preserve">            Невыясненные поступления</t>
  </si>
  <si>
    <t>00011701050100000180</t>
  </si>
  <si>
    <t xml:space="preserve">              Невыясненные поступления, зачисляемые в бюджеты сельских поселений</t>
  </si>
  <si>
    <t>00011705000000000000</t>
  </si>
  <si>
    <t xml:space="preserve">            Прочие неналоговые доходы</t>
  </si>
  <si>
    <t>00011705050050000180</t>
  </si>
  <si>
    <t xml:space="preserve">              Прочие неналоговые доходы бюджетов муниципальных районов</t>
  </si>
  <si>
    <t>00020000000000000000</t>
  </si>
  <si>
    <t xml:space="preserve">      БЕЗВОЗМЕЗДНЫЕ ПОСТУПЛЕНИЯ</t>
  </si>
  <si>
    <t>00020200000000000000</t>
  </si>
  <si>
    <t xml:space="preserve">        БЕЗВОЗМЕЗДНЫЕ ПОСТУПЛЕНИЯ ОТ ДРУГИХ БЮДЖЕТОВ БЮДЖЕТНОЙ СИСТЕМЫ РОССИЙСКОЙ ФЕДЕРАЦИИ</t>
  </si>
  <si>
    <t>00020210000000000000</t>
  </si>
  <si>
    <t xml:space="preserve">          Дотации бюджетам бюджетной системы Российской Федерации</t>
  </si>
  <si>
    <t>00020215002050000151</t>
  </si>
  <si>
    <t xml:space="preserve">              Дотации бюджетам муниципальных районов на поддержку мер по обеспечению сбалансированности бюджетов</t>
  </si>
  <si>
    <t>00020220000000000000</t>
  </si>
  <si>
    <t xml:space="preserve">          Субсидии бюджетам бюджетной системы Российской Федерации (межбюджетные субсидии)</t>
  </si>
  <si>
    <t>00020220051050000151</t>
  </si>
  <si>
    <t xml:space="preserve">              Субсидии бюджетам муниципальных районов на реализацию федеральных целевых программ</t>
  </si>
  <si>
    <t>00020220216050000151</t>
  </si>
  <si>
    <t xml:space="preserve">             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</si>
  <si>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00020225097050000151</t>
  </si>
  <si>
    <t xml:space="preserve">              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</si>
  <si>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00020225519050000151</t>
  </si>
  <si>
    <t xml:space="preserve">              Субсидия бюджетам муниципальных районов на поддержку отрасли культуры</t>
  </si>
  <si>
    <t>00020225558050000151</t>
  </si>
  <si>
    <t xml:space="preserve">              Субсидии бюджетам муниципальных районов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</si>
  <si>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00020229999050000151</t>
  </si>
  <si>
    <t xml:space="preserve">              Прочие субсидии бюджетам муниципальных районов</t>
  </si>
  <si>
    <t>00020230000000000000</t>
  </si>
  <si>
    <t xml:space="preserve">          Субвенции бюджетам бюджетной системы Российской Федерации</t>
  </si>
  <si>
    <t>00020230024050000151</t>
  </si>
  <si>
    <t xml:space="preserve">              Субвенции бюджетам муниципальных районов на выполнение передаваемых полномочий субъектов Российской Федерации</t>
  </si>
  <si>
    <t>00020230029050000151</t>
  </si>
  <si>
    <t xml:space="preserve">            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</si>
  <si>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00020235082050000151</t>
  </si>
  <si>
    <t xml:space="preserve">              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</si>
  <si>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00020235118050000151</t>
  </si>
  <si>
    <t xml:space="preserve">            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</si>
  <si>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00020235260050000151</t>
  </si>
  <si>
    <t xml:space="preserve">              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</si>
  <si>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00020235930050000151</t>
  </si>
  <si>
    <t xml:space="preserve">              Субвенции бюджетам муниципальных районов на государственную регистрацию актов гражданского состояния</t>
  </si>
  <si>
    <t>00020240000000000000</t>
  </si>
  <si>
    <t xml:space="preserve">          Иные межбюджетные трансферты</t>
  </si>
  <si>
    <t>00020249999050000151</t>
  </si>
  <si>
    <t xml:space="preserve">              Прочие межбюджетные трансферты, передаваемые бюджетам муниципальных районов</t>
  </si>
  <si>
    <t>00020700000000000000</t>
  </si>
  <si>
    <t xml:space="preserve">        ПРОЧИЕ БЕЗВОЗМЕЗДНЫЕ ПОСТУПЛЕНИЯ</t>
  </si>
  <si>
    <t>00020705020100000180</t>
  </si>
  <si>
    <t xml:space="preserve">              Поступления от денежных пожертвований, предоставляемых физическими лицами получателям средств бюджетов сельских поселений</t>
  </si>
  <si>
    <t>00020705030100000180</t>
  </si>
  <si>
    <t xml:space="preserve">              Прочие безвозмездные поступления в бюджеты сельских поселений</t>
  </si>
  <si>
    <t>00021900000000000000</t>
  </si>
  <si>
    <t xml:space="preserve">        ВОЗВРАТ ОСТАТКОВ СУБСИДИЙ, СУБВЕНЦИЙ И ИНЫХ МЕЖБЮДЖЕТНЫХ ТРАНСФЕРТОВ, ИМЕЮЩИХ ЦЕЛЕВОЕ НАЗНАЧЕНИЕ, ПРОШЛЫХ ЛЕТ</t>
  </si>
  <si>
    <t>00021960010050000151</t>
  </si>
  <si>
    <t xml:space="preserve">            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</si>
  <si>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ИТОГО ДОХОДОВ</t>
  </si>
  <si>
    <t xml:space="preserve">            Единый налог на вмененный доход</t>
  </si>
  <si>
    <t xml:space="preserve">Отчет об исполнении консолидированного бюджета Красноармейского района Чувашской Республики
</t>
  </si>
  <si>
    <t>1.ДОХОД</t>
  </si>
  <si>
    <t>ВСЕГО РАСХОДОВ:</t>
  </si>
  <si>
    <t>290</t>
  </si>
  <si>
    <t>000</t>
  </si>
  <si>
    <t>0000000000</t>
  </si>
  <si>
    <t>1105</t>
  </si>
  <si>
    <t xml:space="preserve">        Прочие расходы</t>
  </si>
  <si>
    <t xml:space="preserve">      Другие вопросы в области физической культуры и спорта</t>
  </si>
  <si>
    <t>1100</t>
  </si>
  <si>
    <t xml:space="preserve">    ФИЗИЧЕСКАЯ КУЛЬТУРА И СПОРТ</t>
  </si>
  <si>
    <t>340</t>
  </si>
  <si>
    <t>1006</t>
  </si>
  <si>
    <t xml:space="preserve">        Увеличение стоимости материальных запасов</t>
  </si>
  <si>
    <t>213</t>
  </si>
  <si>
    <t xml:space="preserve">        Начисления на выплаты по оплате труда</t>
  </si>
  <si>
    <t>211</t>
  </si>
  <si>
    <t xml:space="preserve">        Заработная плата</t>
  </si>
  <si>
    <t xml:space="preserve">      Другие вопросы в области социальной политики</t>
  </si>
  <si>
    <t>310</t>
  </si>
  <si>
    <t>1004</t>
  </si>
  <si>
    <t xml:space="preserve">        Увеличение стоимости основных средств</t>
  </si>
  <si>
    <t>262</t>
  </si>
  <si>
    <t xml:space="preserve">        Пособия по социальной помощи населению</t>
  </si>
  <si>
    <t>226</t>
  </si>
  <si>
    <t xml:space="preserve">        Прочие работы, услуги</t>
  </si>
  <si>
    <t xml:space="preserve">      Охрана семьи и детства</t>
  </si>
  <si>
    <t>1003</t>
  </si>
  <si>
    <t xml:space="preserve">      Социальное обеспечение населения</t>
  </si>
  <si>
    <t>263</t>
  </si>
  <si>
    <t>1001</t>
  </si>
  <si>
    <t xml:space="preserve">        Пенсии, пособия, выплачиваемые организациями сектора государственного управления</t>
  </si>
  <si>
    <t xml:space="preserve">      Пенсионное обеспечение</t>
  </si>
  <si>
    <t>1000</t>
  </si>
  <si>
    <t xml:space="preserve">    СОЦИАЛЬНАЯ ПОЛИТИКА</t>
  </si>
  <si>
    <t>0804</t>
  </si>
  <si>
    <t xml:space="preserve">      Другие вопросы в области культуры, кинематографии</t>
  </si>
  <si>
    <t>0801</t>
  </si>
  <si>
    <t>241</t>
  </si>
  <si>
    <t xml:space="preserve">        Безвозмездные перечисления государственным и муниципальным организациям</t>
  </si>
  <si>
    <t>225</t>
  </si>
  <si>
    <t xml:space="preserve">        Работы, услуги по содержанию имущества</t>
  </si>
  <si>
    <t>223</t>
  </si>
  <si>
    <t xml:space="preserve">        Коммунальные услуги</t>
  </si>
  <si>
    <t>222</t>
  </si>
  <si>
    <t xml:space="preserve">        Транспортные услуги</t>
  </si>
  <si>
    <t>221</t>
  </si>
  <si>
    <t xml:space="preserve">        Услуги связи</t>
  </si>
  <si>
    <t xml:space="preserve">      Культура</t>
  </si>
  <si>
    <t>0800</t>
  </si>
  <si>
    <t xml:space="preserve">    КУЛЬТУРА, КИНЕМАТОГРАФИЯ</t>
  </si>
  <si>
    <t>0709</t>
  </si>
  <si>
    <t>212</t>
  </si>
  <si>
    <t xml:space="preserve">        Прочие выплаты</t>
  </si>
  <si>
    <t xml:space="preserve">      Другие вопросы в области образования</t>
  </si>
  <si>
    <t>0707</t>
  </si>
  <si>
    <t xml:space="preserve">      Молодежная политика</t>
  </si>
  <si>
    <t>0705</t>
  </si>
  <si>
    <t xml:space="preserve">      Профессиональная подготовка, переподготовка и повышение квалификации</t>
  </si>
  <si>
    <t>0703</t>
  </si>
  <si>
    <t xml:space="preserve">      Дополнительное образование детей</t>
  </si>
  <si>
    <t>0702</t>
  </si>
  <si>
    <t xml:space="preserve">      Общее образование</t>
  </si>
  <si>
    <t>0701</t>
  </si>
  <si>
    <t xml:space="preserve">      Дошкольное образование</t>
  </si>
  <si>
    <t>0700</t>
  </si>
  <si>
    <t xml:space="preserve">    ОБРАЗОВАНИЕ</t>
  </si>
  <si>
    <t>0505</t>
  </si>
  <si>
    <t xml:space="preserve">      Другие вопросы в области жилищно-коммунального хозяйства</t>
  </si>
  <si>
    <t>0503</t>
  </si>
  <si>
    <t xml:space="preserve">      Благоустройство</t>
  </si>
  <si>
    <t>0502</t>
  </si>
  <si>
    <t xml:space="preserve">      Коммунальное хозяйство</t>
  </si>
  <si>
    <t>0501</t>
  </si>
  <si>
    <t xml:space="preserve">      Жилищное хозяйство</t>
  </si>
  <si>
    <t>0500</t>
  </si>
  <si>
    <t xml:space="preserve">    ЖИЛИЩНО-КОММУНАЛЬНОЕ ХОЗЯЙСТВО</t>
  </si>
  <si>
    <t>242</t>
  </si>
  <si>
    <t>0412</t>
  </si>
  <si>
    <t xml:space="preserve">        Безвозмездные перечисления организациям, за исключением государственных и муниципальных организаций</t>
  </si>
  <si>
    <t xml:space="preserve">      Другие вопросы в области национальной экономики</t>
  </si>
  <si>
    <t>0409</t>
  </si>
  <si>
    <t xml:space="preserve">      Дорожное хозяйство (дорожные фонды)</t>
  </si>
  <si>
    <t>0405</t>
  </si>
  <si>
    <t xml:space="preserve">      Сельское хозяйство и рыболовство</t>
  </si>
  <si>
    <t>0400</t>
  </si>
  <si>
    <t xml:space="preserve">    НАЦИОНАЛЬНАЯ ЭКОНОМИКА</t>
  </si>
  <si>
    <t>0310</t>
  </si>
  <si>
    <t xml:space="preserve">      Обеспечение пожарной безопасности</t>
  </si>
  <si>
    <t>0309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</si>
  <si>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</si>
  <si>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0304</t>
  </si>
  <si>
    <t xml:space="preserve">      Органы юстиции</t>
  </si>
  <si>
    <t>0300</t>
  </si>
  <si>
    <t xml:space="preserve">    НАЦИОНАЛЬНАЯ БЕЗОПАСНОСТЬ И ПРАВООХРАНИТЕЛЬНАЯ ДЕЯТЕЛЬНОСТЬ</t>
  </si>
  <si>
    <t>0203</t>
  </si>
  <si>
    <t xml:space="preserve">      Мобилизационная и вневойсковая подготовка</t>
  </si>
  <si>
    <t>0200</t>
  </si>
  <si>
    <t xml:space="preserve">    НАЦИОНАЛЬНАЯ ОБОРОНА</t>
  </si>
  <si>
    <t>0113</t>
  </si>
  <si>
    <t xml:space="preserve">      Другие общегосударственные вопросы</t>
  </si>
  <si>
    <t>0111</t>
  </si>
  <si>
    <t xml:space="preserve">      Резервные фонды</t>
  </si>
  <si>
    <t>0107</t>
  </si>
  <si>
    <t xml:space="preserve">      Обеспечение проведения выборов и референдумов</t>
  </si>
  <si>
    <t>0106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</si>
  <si>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</si>
  <si>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0104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</si>
  <si>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</si>
  <si>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0100</t>
  </si>
  <si>
    <t xml:space="preserve">    ОБЩЕГОСУДАРСТВЕННЫЕ ВОПРОСЫ</t>
  </si>
  <si>
    <t>Исполнение росписи/плана</t>
  </si>
  <si>
    <t>Касс. расход</t>
  </si>
  <si>
    <t>Уточненная роспись/план</t>
  </si>
  <si>
    <t>КОСГУ</t>
  </si>
  <si>
    <t>Разд.</t>
  </si>
  <si>
    <t xml:space="preserve">                       2. РАСХОД</t>
  </si>
  <si>
    <t xml:space="preserve"> 000 0105020110 0000 610</t>
  </si>
  <si>
    <t>720</t>
  </si>
  <si>
    <t xml:space="preserve">  Уменьшение прочих остатков денежных средств бюджетов сельских поселений</t>
  </si>
  <si>
    <t xml:space="preserve"> 000 0105020105 0000 610</t>
  </si>
  <si>
    <t xml:space="preserve">  Уменьшение прочих остатков денежных средств бюджетов муниципальных районов</t>
  </si>
  <si>
    <t xml:space="preserve"> 000 0105020100 0000 610</t>
  </si>
  <si>
    <t xml:space="preserve">  Уменьшение прочих остатков денежных средств бюджетов</t>
  </si>
  <si>
    <t xml:space="preserve"> 000 0105020000 0000 600</t>
  </si>
  <si>
    <t xml:space="preserve">  Уменьшение прочих остатков средств бюджетов</t>
  </si>
  <si>
    <t>х</t>
  </si>
  <si>
    <t>уменьшение остатков средств, всего</t>
  </si>
  <si>
    <t xml:space="preserve"> 000 0105020110 0000 510</t>
  </si>
  <si>
    <t>710</t>
  </si>
  <si>
    <t xml:space="preserve">  Увеличение прочих остатков денежных средств бюджетов сельских поселений</t>
  </si>
  <si>
    <t xml:space="preserve"> 000 0105020105 0000 510</t>
  </si>
  <si>
    <t xml:space="preserve">  Увеличение прочих остатков денежных средств  бюджетов муниципальных районов</t>
  </si>
  <si>
    <t xml:space="preserve"> 000 0105020100 0000 510</t>
  </si>
  <si>
    <t xml:space="preserve">  Увеличение прочих остатков денежных средств бюджетов</t>
  </si>
  <si>
    <t xml:space="preserve"> 000 0105020000 0000 500</t>
  </si>
  <si>
    <t xml:space="preserve">  Увеличение прочих остатков средств бюджетов</t>
  </si>
  <si>
    <t>увеличение остатков средств, всего</t>
  </si>
  <si>
    <t xml:space="preserve"> 000 0105000000 0000 000</t>
  </si>
  <si>
    <t>700</t>
  </si>
  <si>
    <t xml:space="preserve">  Изменение остатков средств на счетах по учету средств бюджетов</t>
  </si>
  <si>
    <t>изменение остатков средств</t>
  </si>
  <si>
    <t>из них:</t>
  </si>
  <si>
    <t>620</t>
  </si>
  <si>
    <t xml:space="preserve">источники внешнего финансирования </t>
  </si>
  <si>
    <t>520</t>
  </si>
  <si>
    <t>источники внутреннего финансирования</t>
  </si>
  <si>
    <t xml:space="preserve">     в том числе:</t>
  </si>
  <si>
    <t>500</t>
  </si>
  <si>
    <t>Источники финансирования дефицита бюджетов - всего</t>
  </si>
  <si>
    <t>5</t>
  </si>
  <si>
    <t>4</t>
  </si>
  <si>
    <t>3</t>
  </si>
  <si>
    <t>2</t>
  </si>
  <si>
    <t>1</t>
  </si>
  <si>
    <t>Исполнено</t>
  </si>
  <si>
    <t>Утвержденные бюджетные назначения</t>
  </si>
  <si>
    <t>Код источника по бюджетной классификации</t>
  </si>
  <si>
    <t>Код строки</t>
  </si>
  <si>
    <t>Наименование 
показателя</t>
  </si>
  <si>
    <t xml:space="preserve">                                           3. Источники финансирования дефицита бюджета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</si>
</sst>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"/>
  </numFmts>
  <fonts count="62"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 Cyr"/>
      <family val="0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Times New Roman"/>
      <family val="1"/>
    </font>
    <font>
      <b/>
      <i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Times New Roman"/>
      <family val="1"/>
    </font>
    <font>
      <b/>
      <i/>
      <sz val="8"/>
      <color rgb="FF000000"/>
      <name val="Arial"/>
      <family val="2"/>
    </font>
    <font>
      <sz val="11"/>
      <color rgb="FF000000"/>
      <name val="Calibri"/>
      <family val="2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Arial"/>
      <family val="2"/>
    </font>
    <font>
      <sz val="12"/>
      <color rgb="FF00000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2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49" fontId="34" fillId="0" borderId="0">
      <alignment horizontal="center"/>
      <protection/>
    </xf>
    <xf numFmtId="49" fontId="34" fillId="0" borderId="1">
      <alignment horizontal="center" wrapText="1"/>
      <protection/>
    </xf>
    <xf numFmtId="49" fontId="34" fillId="0" borderId="2">
      <alignment horizontal="center" wrapText="1"/>
      <protection/>
    </xf>
    <xf numFmtId="49" fontId="34" fillId="0" borderId="3">
      <alignment horizontal="center"/>
      <protection/>
    </xf>
    <xf numFmtId="49" fontId="34" fillId="0" borderId="4">
      <alignment/>
      <protection/>
    </xf>
    <xf numFmtId="4" fontId="34" fillId="0" borderId="3">
      <alignment horizontal="right"/>
      <protection/>
    </xf>
    <xf numFmtId="4" fontId="34" fillId="0" borderId="1">
      <alignment horizontal="right"/>
      <protection/>
    </xf>
    <xf numFmtId="49" fontId="34" fillId="0" borderId="0">
      <alignment horizontal="right"/>
      <protection/>
    </xf>
    <xf numFmtId="4" fontId="34" fillId="0" borderId="5">
      <alignment horizontal="right"/>
      <protection/>
    </xf>
    <xf numFmtId="49" fontId="34" fillId="0" borderId="6">
      <alignment horizontal="center"/>
      <protection/>
    </xf>
    <xf numFmtId="4" fontId="34" fillId="0" borderId="7">
      <alignment horizontal="right"/>
      <protection/>
    </xf>
    <xf numFmtId="0" fontId="34" fillId="0" borderId="8">
      <alignment horizontal="left" wrapText="1"/>
      <protection/>
    </xf>
    <xf numFmtId="0" fontId="35" fillId="0" borderId="9">
      <alignment horizontal="left" wrapText="1"/>
      <protection/>
    </xf>
    <xf numFmtId="0" fontId="34" fillId="0" borderId="10">
      <alignment horizontal="left" wrapText="1" indent="2"/>
      <protection/>
    </xf>
    <xf numFmtId="0" fontId="36" fillId="0" borderId="11">
      <alignment/>
      <protection/>
    </xf>
    <xf numFmtId="0" fontId="34" fillId="0" borderId="4">
      <alignment/>
      <protection/>
    </xf>
    <xf numFmtId="0" fontId="36" fillId="0" borderId="4">
      <alignment/>
      <protection/>
    </xf>
    <xf numFmtId="0" fontId="35" fillId="0" borderId="0">
      <alignment horizontal="center"/>
      <protection/>
    </xf>
    <xf numFmtId="0" fontId="35" fillId="0" borderId="4">
      <alignment/>
      <protection/>
    </xf>
    <xf numFmtId="0" fontId="34" fillId="0" borderId="12">
      <alignment horizontal="left" wrapText="1"/>
      <protection/>
    </xf>
    <xf numFmtId="0" fontId="34" fillId="0" borderId="13">
      <alignment horizontal="left" wrapText="1" indent="1"/>
      <protection/>
    </xf>
    <xf numFmtId="0" fontId="34" fillId="0" borderId="12">
      <alignment horizontal="left" wrapText="1" indent="2"/>
      <protection/>
    </xf>
    <xf numFmtId="0" fontId="36" fillId="20" borderId="14">
      <alignment/>
      <protection/>
    </xf>
    <xf numFmtId="0" fontId="34" fillId="0" borderId="15">
      <alignment horizontal="left" wrapText="1" indent="2"/>
      <protection/>
    </xf>
    <xf numFmtId="0" fontId="34" fillId="0" borderId="0">
      <alignment horizontal="center" wrapText="1"/>
      <protection/>
    </xf>
    <xf numFmtId="49" fontId="34" fillId="0" borderId="4">
      <alignment horizontal="left"/>
      <protection/>
    </xf>
    <xf numFmtId="49" fontId="34" fillId="0" borderId="16">
      <alignment horizontal="center" wrapText="1"/>
      <protection/>
    </xf>
    <xf numFmtId="49" fontId="34" fillId="0" borderId="16">
      <alignment horizontal="center" shrinkToFit="1"/>
      <protection/>
    </xf>
    <xf numFmtId="49" fontId="34" fillId="0" borderId="3">
      <alignment horizontal="center" shrinkToFit="1"/>
      <protection/>
    </xf>
    <xf numFmtId="0" fontId="34" fillId="0" borderId="17">
      <alignment horizontal="left" wrapText="1"/>
      <protection/>
    </xf>
    <xf numFmtId="0" fontId="34" fillId="0" borderId="8">
      <alignment horizontal="left" wrapText="1" indent="1"/>
      <protection/>
    </xf>
    <xf numFmtId="0" fontId="34" fillId="0" borderId="17">
      <alignment horizontal="left" wrapText="1" indent="2"/>
      <protection/>
    </xf>
    <xf numFmtId="0" fontId="34" fillId="0" borderId="8">
      <alignment horizontal="left" wrapText="1" indent="2"/>
      <protection/>
    </xf>
    <xf numFmtId="0" fontId="36" fillId="0" borderId="18">
      <alignment/>
      <protection/>
    </xf>
    <xf numFmtId="0" fontId="36" fillId="0" borderId="19">
      <alignment/>
      <protection/>
    </xf>
    <xf numFmtId="0" fontId="35" fillId="0" borderId="20">
      <alignment horizontal="center" vertical="center" textRotation="90" wrapText="1"/>
      <protection/>
    </xf>
    <xf numFmtId="0" fontId="35" fillId="0" borderId="11">
      <alignment horizontal="center" vertical="center" textRotation="90" wrapText="1"/>
      <protection/>
    </xf>
    <xf numFmtId="0" fontId="34" fillId="0" borderId="0">
      <alignment vertical="center"/>
      <protection/>
    </xf>
    <xf numFmtId="0" fontId="35" fillId="0" borderId="4">
      <alignment horizontal="center" vertical="center" textRotation="90" wrapText="1"/>
      <protection/>
    </xf>
    <xf numFmtId="0" fontId="35" fillId="0" borderId="11">
      <alignment horizontal="center" vertical="center" textRotation="90"/>
      <protection/>
    </xf>
    <xf numFmtId="0" fontId="35" fillId="0" borderId="4">
      <alignment horizontal="center" vertical="center" textRotation="90"/>
      <protection/>
    </xf>
    <xf numFmtId="0" fontId="35" fillId="0" borderId="20">
      <alignment horizontal="center" vertical="center" textRotation="90"/>
      <protection/>
    </xf>
    <xf numFmtId="0" fontId="35" fillId="0" borderId="21">
      <alignment horizontal="center" vertical="center" textRotation="90"/>
      <protection/>
    </xf>
    <xf numFmtId="0" fontId="37" fillId="0" borderId="4">
      <alignment wrapText="1"/>
      <protection/>
    </xf>
    <xf numFmtId="0" fontId="37" fillId="0" borderId="21">
      <alignment wrapText="1"/>
      <protection/>
    </xf>
    <xf numFmtId="0" fontId="37" fillId="0" borderId="11">
      <alignment wrapText="1"/>
      <protection/>
    </xf>
    <xf numFmtId="0" fontId="34" fillId="0" borderId="21">
      <alignment horizontal="center" vertical="top" wrapText="1"/>
      <protection/>
    </xf>
    <xf numFmtId="0" fontId="35" fillId="0" borderId="22">
      <alignment/>
      <protection/>
    </xf>
    <xf numFmtId="49" fontId="38" fillId="0" borderId="23">
      <alignment horizontal="left" vertical="center" wrapText="1"/>
      <protection/>
    </xf>
    <xf numFmtId="49" fontId="34" fillId="0" borderId="24">
      <alignment horizontal="left" vertical="center" wrapText="1" indent="2"/>
      <protection/>
    </xf>
    <xf numFmtId="49" fontId="34" fillId="0" borderId="15">
      <alignment horizontal="left" vertical="center" wrapText="1" indent="3"/>
      <protection/>
    </xf>
    <xf numFmtId="49" fontId="34" fillId="0" borderId="23">
      <alignment horizontal="left" vertical="center" wrapText="1" indent="3"/>
      <protection/>
    </xf>
    <xf numFmtId="49" fontId="34" fillId="0" borderId="25">
      <alignment horizontal="left" vertical="center" wrapText="1" indent="3"/>
      <protection/>
    </xf>
    <xf numFmtId="0" fontId="38" fillId="0" borderId="22">
      <alignment horizontal="left" vertical="center" wrapText="1"/>
      <protection/>
    </xf>
    <xf numFmtId="49" fontId="34" fillId="0" borderId="11">
      <alignment horizontal="left" vertical="center" wrapText="1" indent="3"/>
      <protection/>
    </xf>
    <xf numFmtId="49" fontId="34" fillId="0" borderId="0">
      <alignment horizontal="left" vertical="center" wrapText="1" indent="3"/>
      <protection/>
    </xf>
    <xf numFmtId="49" fontId="34" fillId="0" borderId="4">
      <alignment horizontal="left" vertical="center" wrapText="1" indent="3"/>
      <protection/>
    </xf>
    <xf numFmtId="49" fontId="38" fillId="0" borderId="22">
      <alignment horizontal="left" vertical="center" wrapText="1"/>
      <protection/>
    </xf>
    <xf numFmtId="0" fontId="34" fillId="0" borderId="23">
      <alignment horizontal="left" vertical="center" wrapText="1"/>
      <protection/>
    </xf>
    <xf numFmtId="0" fontId="34" fillId="0" borderId="25">
      <alignment horizontal="left" vertical="center" wrapText="1"/>
      <protection/>
    </xf>
    <xf numFmtId="49" fontId="34" fillId="0" borderId="23">
      <alignment horizontal="left" vertical="center" wrapText="1"/>
      <protection/>
    </xf>
    <xf numFmtId="49" fontId="34" fillId="0" borderId="25">
      <alignment horizontal="left" vertical="center" wrapText="1"/>
      <protection/>
    </xf>
    <xf numFmtId="49" fontId="35" fillId="0" borderId="26">
      <alignment horizontal="center"/>
      <protection/>
    </xf>
    <xf numFmtId="49" fontId="35" fillId="0" borderId="27">
      <alignment horizontal="center" vertical="center" wrapText="1"/>
      <protection/>
    </xf>
    <xf numFmtId="49" fontId="34" fillId="0" borderId="28">
      <alignment horizontal="center" vertical="center" wrapText="1"/>
      <protection/>
    </xf>
    <xf numFmtId="49" fontId="34" fillId="0" borderId="16">
      <alignment horizontal="center" vertical="center" wrapText="1"/>
      <protection/>
    </xf>
    <xf numFmtId="49" fontId="34" fillId="0" borderId="27">
      <alignment horizontal="center" vertical="center" wrapText="1"/>
      <protection/>
    </xf>
    <xf numFmtId="49" fontId="34" fillId="0" borderId="29">
      <alignment horizontal="center" vertical="center" wrapText="1"/>
      <protection/>
    </xf>
    <xf numFmtId="49" fontId="34" fillId="0" borderId="30">
      <alignment horizontal="center" vertical="center" wrapText="1"/>
      <protection/>
    </xf>
    <xf numFmtId="49" fontId="34" fillId="0" borderId="0">
      <alignment horizontal="center" vertical="center" wrapText="1"/>
      <protection/>
    </xf>
    <xf numFmtId="49" fontId="34" fillId="0" borderId="4">
      <alignment horizontal="center" vertical="center" wrapText="1"/>
      <protection/>
    </xf>
    <xf numFmtId="49" fontId="35" fillId="0" borderId="26">
      <alignment horizontal="center" vertical="center" wrapText="1"/>
      <protection/>
    </xf>
    <xf numFmtId="0" fontId="35" fillId="0" borderId="26">
      <alignment horizontal="center" vertical="center"/>
      <protection/>
    </xf>
    <xf numFmtId="0" fontId="34" fillId="0" borderId="28">
      <alignment horizontal="center" vertical="center"/>
      <protection/>
    </xf>
    <xf numFmtId="0" fontId="34" fillId="0" borderId="16">
      <alignment horizontal="center" vertical="center"/>
      <protection/>
    </xf>
    <xf numFmtId="0" fontId="34" fillId="0" borderId="27">
      <alignment horizontal="center" vertical="center"/>
      <protection/>
    </xf>
    <xf numFmtId="0" fontId="35" fillId="0" borderId="27">
      <alignment horizontal="center" vertical="center"/>
      <protection/>
    </xf>
    <xf numFmtId="0" fontId="34" fillId="0" borderId="29">
      <alignment horizontal="center" vertical="center"/>
      <protection/>
    </xf>
    <xf numFmtId="49" fontId="35" fillId="0" borderId="26">
      <alignment horizontal="center" vertical="center"/>
      <protection/>
    </xf>
    <xf numFmtId="49" fontId="34" fillId="0" borderId="28">
      <alignment horizontal="center" vertical="center"/>
      <protection/>
    </xf>
    <xf numFmtId="49" fontId="34" fillId="0" borderId="16">
      <alignment horizontal="center" vertical="center"/>
      <protection/>
    </xf>
    <xf numFmtId="49" fontId="34" fillId="0" borderId="27">
      <alignment horizontal="center" vertical="center"/>
      <protection/>
    </xf>
    <xf numFmtId="49" fontId="34" fillId="0" borderId="29">
      <alignment horizontal="center" vertical="center"/>
      <protection/>
    </xf>
    <xf numFmtId="49" fontId="34" fillId="0" borderId="4">
      <alignment horizontal="center"/>
      <protection/>
    </xf>
    <xf numFmtId="0" fontId="34" fillId="0" borderId="11">
      <alignment horizontal="center"/>
      <protection/>
    </xf>
    <xf numFmtId="0" fontId="34" fillId="0" borderId="0">
      <alignment horizontal="center"/>
      <protection/>
    </xf>
    <xf numFmtId="49" fontId="34" fillId="0" borderId="4">
      <alignment/>
      <protection/>
    </xf>
    <xf numFmtId="0" fontId="34" fillId="0" borderId="21">
      <alignment horizontal="center" vertical="top"/>
      <protection/>
    </xf>
    <xf numFmtId="49" fontId="34" fillId="0" borderId="21">
      <alignment horizontal="center" vertical="top" wrapText="1"/>
      <protection/>
    </xf>
    <xf numFmtId="0" fontId="34" fillId="0" borderId="18">
      <alignment/>
      <protection/>
    </xf>
    <xf numFmtId="4" fontId="34" fillId="0" borderId="31">
      <alignment horizontal="right"/>
      <protection/>
    </xf>
    <xf numFmtId="4" fontId="34" fillId="0" borderId="30">
      <alignment horizontal="right"/>
      <protection/>
    </xf>
    <xf numFmtId="4" fontId="34" fillId="0" borderId="0">
      <alignment horizontal="right" shrinkToFit="1"/>
      <protection/>
    </xf>
    <xf numFmtId="4" fontId="34" fillId="0" borderId="4">
      <alignment horizontal="right"/>
      <protection/>
    </xf>
    <xf numFmtId="0" fontId="34" fillId="0" borderId="11">
      <alignment/>
      <protection/>
    </xf>
    <xf numFmtId="0" fontId="34" fillId="0" borderId="21">
      <alignment horizontal="center" vertical="top" wrapText="1"/>
      <protection/>
    </xf>
    <xf numFmtId="0" fontId="34" fillId="0" borderId="4">
      <alignment horizontal="center"/>
      <protection/>
    </xf>
    <xf numFmtId="49" fontId="34" fillId="0" borderId="11">
      <alignment horizontal="center"/>
      <protection/>
    </xf>
    <xf numFmtId="49" fontId="34" fillId="0" borderId="0">
      <alignment horizontal="left"/>
      <protection/>
    </xf>
    <xf numFmtId="4" fontId="34" fillId="0" borderId="18">
      <alignment horizontal="right"/>
      <protection/>
    </xf>
    <xf numFmtId="0" fontId="34" fillId="0" borderId="21">
      <alignment horizontal="center" vertical="top"/>
      <protection/>
    </xf>
    <xf numFmtId="4" fontId="34" fillId="0" borderId="19">
      <alignment horizontal="right"/>
      <protection/>
    </xf>
    <xf numFmtId="4" fontId="34" fillId="0" borderId="32">
      <alignment horizontal="right"/>
      <protection/>
    </xf>
    <xf numFmtId="0" fontId="34" fillId="0" borderId="19">
      <alignment/>
      <protection/>
    </xf>
    <xf numFmtId="0" fontId="39" fillId="0" borderId="33">
      <alignment/>
      <protection/>
    </xf>
    <xf numFmtId="0" fontId="33" fillId="21" borderId="0">
      <alignment/>
      <protection/>
    </xf>
    <xf numFmtId="0" fontId="33" fillId="0" borderId="0">
      <alignment horizontal="left" wrapText="1"/>
      <protection/>
    </xf>
    <xf numFmtId="0" fontId="33" fillId="0" borderId="0">
      <alignment wrapText="1"/>
      <protection/>
    </xf>
    <xf numFmtId="0" fontId="40" fillId="0" borderId="0">
      <alignment horizontal="center" wrapText="1"/>
      <protection/>
    </xf>
    <xf numFmtId="0" fontId="33" fillId="0" borderId="0">
      <alignment/>
      <protection/>
    </xf>
    <xf numFmtId="0" fontId="40" fillId="0" borderId="0">
      <alignment horizontal="center"/>
      <protection/>
    </xf>
    <xf numFmtId="0" fontId="40" fillId="0" borderId="0">
      <alignment horizontal="center" wrapText="1"/>
      <protection/>
    </xf>
    <xf numFmtId="0" fontId="33" fillId="0" borderId="0">
      <alignment horizontal="right"/>
      <protection/>
    </xf>
    <xf numFmtId="0" fontId="40" fillId="0" borderId="0">
      <alignment horizontal="center"/>
      <protection/>
    </xf>
    <xf numFmtId="0" fontId="34" fillId="0" borderId="0">
      <alignment/>
      <protection/>
    </xf>
    <xf numFmtId="0" fontId="33" fillId="21" borderId="4">
      <alignment/>
      <protection/>
    </xf>
    <xf numFmtId="0" fontId="33" fillId="0" borderId="0">
      <alignment horizontal="right"/>
      <protection/>
    </xf>
    <xf numFmtId="0" fontId="33" fillId="0" borderId="21">
      <alignment horizontal="center" vertical="center" wrapText="1"/>
      <protection/>
    </xf>
    <xf numFmtId="0" fontId="33" fillId="21" borderId="34">
      <alignment/>
      <protection/>
    </xf>
    <xf numFmtId="0" fontId="33" fillId="0" borderId="21">
      <alignment horizontal="center" vertical="center" wrapText="1"/>
      <protection/>
    </xf>
    <xf numFmtId="49" fontId="33" fillId="0" borderId="21">
      <alignment horizontal="center" vertical="top" shrinkToFit="1"/>
      <protection/>
    </xf>
    <xf numFmtId="49" fontId="34" fillId="0" borderId="21">
      <alignment horizontal="center" vertical="center" wrapText="1"/>
      <protection/>
    </xf>
    <xf numFmtId="0" fontId="33" fillId="0" borderId="21">
      <alignment horizontal="center" vertical="top" wrapText="1"/>
      <protection/>
    </xf>
    <xf numFmtId="49" fontId="34" fillId="0" borderId="21">
      <alignment horizontal="center" vertical="center" wrapText="1"/>
      <protection/>
    </xf>
    <xf numFmtId="4" fontId="33" fillId="0" borderId="21">
      <alignment horizontal="right" vertical="top" shrinkToFit="1"/>
      <protection/>
    </xf>
    <xf numFmtId="49" fontId="33" fillId="0" borderId="21">
      <alignment horizontal="center" vertical="top" shrinkToFit="1"/>
      <protection/>
    </xf>
    <xf numFmtId="10" fontId="33" fillId="0" borderId="21">
      <alignment horizontal="center" vertical="top" shrinkToFit="1"/>
      <protection/>
    </xf>
    <xf numFmtId="0" fontId="33" fillId="21" borderId="11">
      <alignment/>
      <protection/>
    </xf>
    <xf numFmtId="49" fontId="41" fillId="0" borderId="21">
      <alignment horizontal="left" vertical="top" shrinkToFit="1"/>
      <protection/>
    </xf>
    <xf numFmtId="4" fontId="41" fillId="22" borderId="21">
      <alignment horizontal="right" vertical="top" shrinkToFit="1"/>
      <protection/>
    </xf>
    <xf numFmtId="0" fontId="41" fillId="0" borderId="21">
      <alignment horizontal="left"/>
      <protection/>
    </xf>
    <xf numFmtId="10" fontId="41" fillId="22" borderId="21">
      <alignment horizontal="center" vertical="top" shrinkToFit="1"/>
      <protection/>
    </xf>
    <xf numFmtId="4" fontId="41" fillId="23" borderId="21">
      <alignment horizontal="right" vertical="top" shrinkToFit="1"/>
      <protection/>
    </xf>
    <xf numFmtId="0" fontId="33" fillId="0" borderId="0">
      <alignment/>
      <protection/>
    </xf>
    <xf numFmtId="10" fontId="41" fillId="23" borderId="21">
      <alignment horizontal="right" vertical="top" shrinkToFit="1"/>
      <protection/>
    </xf>
    <xf numFmtId="0" fontId="33" fillId="21" borderId="4">
      <alignment horizontal="left"/>
      <protection/>
    </xf>
    <xf numFmtId="0" fontId="33" fillId="0" borderId="21">
      <alignment horizontal="left" vertical="top" wrapText="1"/>
      <protection/>
    </xf>
    <xf numFmtId="4" fontId="41" fillId="24" borderId="21">
      <alignment horizontal="right" vertical="top" shrinkToFit="1"/>
      <protection/>
    </xf>
    <xf numFmtId="0" fontId="41" fillId="0" borderId="21">
      <alignment vertical="top" wrapText="1"/>
      <protection/>
    </xf>
    <xf numFmtId="10" fontId="41" fillId="24" borderId="21">
      <alignment horizontal="center" vertical="top" shrinkToFit="1"/>
      <protection/>
    </xf>
    <xf numFmtId="4" fontId="41" fillId="24" borderId="21">
      <alignment horizontal="right" vertical="top" shrinkToFit="1"/>
      <protection/>
    </xf>
    <xf numFmtId="0" fontId="33" fillId="21" borderId="34">
      <alignment horizontal="left"/>
      <protection/>
    </xf>
    <xf numFmtId="10" fontId="41" fillId="24" borderId="21">
      <alignment horizontal="right" vertical="top" shrinkToFit="1"/>
      <protection/>
    </xf>
    <xf numFmtId="49" fontId="34" fillId="0" borderId="26">
      <alignment horizontal="center" wrapText="1"/>
      <protection/>
    </xf>
    <xf numFmtId="0" fontId="33" fillId="21" borderId="11">
      <alignment horizontal="left"/>
      <protection/>
    </xf>
    <xf numFmtId="49" fontId="34" fillId="0" borderId="28">
      <alignment horizontal="center" wrapText="1"/>
      <protection/>
    </xf>
    <xf numFmtId="0" fontId="33" fillId="21" borderId="0">
      <alignment horizontal="left"/>
      <protection/>
    </xf>
    <xf numFmtId="0" fontId="33" fillId="21" borderId="11">
      <alignment horizontal="center"/>
      <protection/>
    </xf>
    <xf numFmtId="0" fontId="33" fillId="21" borderId="11">
      <alignment horizontal="left"/>
      <protection/>
    </xf>
    <xf numFmtId="0" fontId="34" fillId="0" borderId="0">
      <alignment horizontal="center"/>
      <protection/>
    </xf>
    <xf numFmtId="49" fontId="34" fillId="0" borderId="11">
      <alignment/>
      <protection/>
    </xf>
    <xf numFmtId="49" fontId="34" fillId="0" borderId="0">
      <alignment/>
      <protection/>
    </xf>
    <xf numFmtId="49" fontId="34" fillId="0" borderId="1">
      <alignment horizontal="center"/>
      <protection/>
    </xf>
    <xf numFmtId="49" fontId="34" fillId="0" borderId="18">
      <alignment horizontal="center"/>
      <protection/>
    </xf>
    <xf numFmtId="49" fontId="34" fillId="0" borderId="21">
      <alignment horizontal="center"/>
      <protection/>
    </xf>
    <xf numFmtId="49" fontId="34" fillId="0" borderId="21">
      <alignment horizontal="center" vertical="center" wrapText="1"/>
      <protection/>
    </xf>
    <xf numFmtId="49" fontId="34" fillId="0" borderId="31">
      <alignment horizontal="center" vertical="center" wrapText="1"/>
      <protection/>
    </xf>
    <xf numFmtId="0" fontId="36" fillId="20" borderId="35">
      <alignment/>
      <protection/>
    </xf>
    <xf numFmtId="4" fontId="34" fillId="0" borderId="21">
      <alignment horizontal="right"/>
      <protection/>
    </xf>
    <xf numFmtId="0" fontId="34" fillId="25" borderId="30">
      <alignment/>
      <protection/>
    </xf>
    <xf numFmtId="0" fontId="34" fillId="25" borderId="0">
      <alignment/>
      <protection/>
    </xf>
    <xf numFmtId="0" fontId="42" fillId="0" borderId="0">
      <alignment horizontal="center" wrapText="1"/>
      <protection/>
    </xf>
    <xf numFmtId="0" fontId="43" fillId="0" borderId="36">
      <alignment/>
      <protection/>
    </xf>
    <xf numFmtId="49" fontId="44" fillId="0" borderId="37">
      <alignment horizontal="right"/>
      <protection/>
    </xf>
    <xf numFmtId="0" fontId="34" fillId="0" borderId="37">
      <alignment horizontal="right"/>
      <protection/>
    </xf>
    <xf numFmtId="0" fontId="43" fillId="0" borderId="4">
      <alignment/>
      <protection/>
    </xf>
    <xf numFmtId="0" fontId="34" fillId="0" borderId="31">
      <alignment horizontal="center"/>
      <protection/>
    </xf>
    <xf numFmtId="49" fontId="36" fillId="0" borderId="38">
      <alignment horizontal="center"/>
      <protection/>
    </xf>
    <xf numFmtId="164" fontId="34" fillId="0" borderId="9">
      <alignment horizontal="center"/>
      <protection/>
    </xf>
    <xf numFmtId="0" fontId="34" fillId="0" borderId="39">
      <alignment horizontal="center"/>
      <protection/>
    </xf>
    <xf numFmtId="49" fontId="34" fillId="0" borderId="10">
      <alignment horizontal="center"/>
      <protection/>
    </xf>
    <xf numFmtId="49" fontId="34" fillId="0" borderId="9">
      <alignment horizontal="center"/>
      <protection/>
    </xf>
    <xf numFmtId="0" fontId="34" fillId="0" borderId="9">
      <alignment horizontal="center"/>
      <protection/>
    </xf>
    <xf numFmtId="49" fontId="34" fillId="0" borderId="40">
      <alignment horizontal="center"/>
      <protection/>
    </xf>
    <xf numFmtId="0" fontId="39" fillId="0" borderId="30">
      <alignment/>
      <protection/>
    </xf>
    <xf numFmtId="0" fontId="43" fillId="0" borderId="0">
      <alignment/>
      <protection/>
    </xf>
    <xf numFmtId="0" fontId="36" fillId="0" borderId="41">
      <alignment/>
      <protection/>
    </xf>
    <xf numFmtId="0" fontId="36" fillId="0" borderId="33">
      <alignment/>
      <protection/>
    </xf>
    <xf numFmtId="4" fontId="34" fillId="0" borderId="6">
      <alignment horizontal="right"/>
      <protection/>
    </xf>
    <xf numFmtId="49" fontId="34" fillId="0" borderId="19">
      <alignment horizontal="center"/>
      <protection/>
    </xf>
    <xf numFmtId="0" fontId="34" fillId="0" borderId="42">
      <alignment horizontal="left" wrapText="1"/>
      <protection/>
    </xf>
    <xf numFmtId="0" fontId="34" fillId="0" borderId="17">
      <alignment horizontal="left" wrapText="1" indent="1"/>
      <protection/>
    </xf>
    <xf numFmtId="0" fontId="34" fillId="0" borderId="9">
      <alignment horizontal="left" wrapText="1" indent="2"/>
      <protection/>
    </xf>
    <xf numFmtId="0" fontId="36" fillId="20" borderId="43">
      <alignment/>
      <protection/>
    </xf>
    <xf numFmtId="0" fontId="34" fillId="25" borderId="14">
      <alignment/>
      <protection/>
    </xf>
    <xf numFmtId="0" fontId="42" fillId="0" borderId="0">
      <alignment horizontal="left" wrapText="1"/>
      <protection/>
    </xf>
    <xf numFmtId="49" fontId="36" fillId="0" borderId="0">
      <alignment/>
      <protection/>
    </xf>
    <xf numFmtId="0" fontId="34" fillId="0" borderId="0">
      <alignment horizontal="right"/>
      <protection/>
    </xf>
    <xf numFmtId="49" fontId="34" fillId="0" borderId="0">
      <alignment horizontal="right"/>
      <protection/>
    </xf>
    <xf numFmtId="0" fontId="34" fillId="0" borderId="0">
      <alignment horizontal="left" wrapText="1"/>
      <protection/>
    </xf>
    <xf numFmtId="0" fontId="34" fillId="0" borderId="4">
      <alignment horizontal="left"/>
      <protection/>
    </xf>
    <xf numFmtId="0" fontId="34" fillId="0" borderId="13">
      <alignment horizontal="left" wrapText="1"/>
      <protection/>
    </xf>
    <xf numFmtId="0" fontId="34" fillId="0" borderId="34">
      <alignment/>
      <protection/>
    </xf>
    <xf numFmtId="0" fontId="35" fillId="0" borderId="44">
      <alignment horizontal="left" wrapText="1"/>
      <protection/>
    </xf>
    <xf numFmtId="0" fontId="34" fillId="0" borderId="5">
      <alignment horizontal="left" wrapText="1" indent="2"/>
      <protection/>
    </xf>
    <xf numFmtId="49" fontId="34" fillId="0" borderId="0">
      <alignment horizontal="center" wrapText="1"/>
      <protection/>
    </xf>
    <xf numFmtId="49" fontId="34" fillId="0" borderId="27">
      <alignment horizontal="center" wrapText="1"/>
      <protection/>
    </xf>
    <xf numFmtId="0" fontId="34" fillId="0" borderId="45">
      <alignment/>
      <protection/>
    </xf>
    <xf numFmtId="0" fontId="34" fillId="0" borderId="46">
      <alignment horizontal="center" wrapText="1"/>
      <protection/>
    </xf>
    <xf numFmtId="0" fontId="36" fillId="20" borderId="30">
      <alignment/>
      <protection/>
    </xf>
    <xf numFmtId="49" fontId="34" fillId="0" borderId="16">
      <alignment horizontal="center"/>
      <protection/>
    </xf>
    <xf numFmtId="0" fontId="36" fillId="0" borderId="30">
      <alignment/>
      <protection/>
    </xf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45" fillId="32" borderId="47" applyNumberFormat="0" applyAlignment="0" applyProtection="0"/>
    <xf numFmtId="0" fontId="46" fillId="33" borderId="48" applyNumberFormat="0" applyAlignment="0" applyProtection="0"/>
    <xf numFmtId="0" fontId="47" fillId="33" borderId="4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49" applyNumberFormat="0" applyFill="0" applyAlignment="0" applyProtection="0"/>
    <xf numFmtId="0" fontId="49" fillId="0" borderId="50" applyNumberFormat="0" applyFill="0" applyAlignment="0" applyProtection="0"/>
    <xf numFmtId="0" fontId="50" fillId="0" borderId="51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52" applyNumberFormat="0" applyFill="0" applyAlignment="0" applyProtection="0"/>
    <xf numFmtId="0" fontId="52" fillId="34" borderId="53" applyNumberFormat="0" applyAlignment="0" applyProtection="0"/>
    <xf numFmtId="0" fontId="53" fillId="0" borderId="0" applyNumberFormat="0" applyFill="0" applyBorder="0" applyAlignment="0" applyProtection="0"/>
    <xf numFmtId="0" fontId="54" fillId="35" borderId="0" applyNumberFormat="0" applyBorder="0" applyAlignment="0" applyProtection="0"/>
    <xf numFmtId="0" fontId="55" fillId="36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23" borderId="54" applyNumberFormat="0" applyFont="0" applyAlignment="0" applyProtection="0"/>
    <xf numFmtId="9" fontId="0" fillId="0" borderId="0" applyFont="0" applyFill="0" applyBorder="0" applyAlignment="0" applyProtection="0"/>
    <xf numFmtId="0" fontId="57" fillId="0" borderId="55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7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4" fillId="25" borderId="0" xfId="198" applyNumberFormat="1" applyProtection="1">
      <alignment/>
      <protection/>
    </xf>
    <xf numFmtId="0" fontId="34" fillId="0" borderId="0" xfId="152" applyNumberFormat="1" applyProtection="1">
      <alignment/>
      <protection/>
    </xf>
    <xf numFmtId="0" fontId="36" fillId="0" borderId="0" xfId="239" applyNumberFormat="1" applyBorder="1" applyProtection="1">
      <alignment/>
      <protection/>
    </xf>
    <xf numFmtId="0" fontId="36" fillId="0" borderId="0" xfId="52" applyNumberFormat="1" applyBorder="1" applyProtection="1">
      <alignment/>
      <protection/>
    </xf>
    <xf numFmtId="4" fontId="36" fillId="0" borderId="56" xfId="43" applyNumberFormat="1" applyFont="1" applyBorder="1" applyProtection="1">
      <alignment horizontal="right"/>
      <protection/>
    </xf>
    <xf numFmtId="49" fontId="36" fillId="0" borderId="56" xfId="66" applyNumberFormat="1" applyFont="1" applyBorder="1" applyProtection="1">
      <alignment horizontal="center" shrinkToFit="1"/>
      <protection/>
    </xf>
    <xf numFmtId="49" fontId="36" fillId="0" borderId="56" xfId="65" applyNumberFormat="1" applyFont="1" applyBorder="1" applyProtection="1">
      <alignment horizontal="center" shrinkToFit="1"/>
      <protection/>
    </xf>
    <xf numFmtId="0" fontId="36" fillId="0" borderId="56" xfId="61" applyNumberFormat="1" applyFont="1" applyBorder="1" applyProtection="1">
      <alignment horizontal="left" wrapText="1" indent="2"/>
      <protection/>
    </xf>
    <xf numFmtId="49" fontId="36" fillId="0" borderId="56" xfId="41" applyNumberFormat="1" applyFont="1" applyBorder="1" applyProtection="1">
      <alignment horizontal="center"/>
      <protection/>
    </xf>
    <xf numFmtId="49" fontId="36" fillId="0" borderId="56" xfId="64" applyNumberFormat="1" applyFont="1" applyBorder="1" applyProtection="1">
      <alignment horizontal="center" wrapText="1"/>
      <protection/>
    </xf>
    <xf numFmtId="0" fontId="36" fillId="0" borderId="56" xfId="58" applyNumberFormat="1" applyFont="1" applyBorder="1" applyProtection="1">
      <alignment horizontal="left" wrapText="1" indent="1"/>
      <protection/>
    </xf>
    <xf numFmtId="49" fontId="36" fillId="0" borderId="56" xfId="191" applyNumberFormat="1" applyFont="1" applyBorder="1" applyProtection="1">
      <alignment horizontal="center"/>
      <protection/>
    </xf>
    <xf numFmtId="49" fontId="36" fillId="0" borderId="56" xfId="183" applyNumberFormat="1" applyFont="1" applyBorder="1" applyProtection="1">
      <alignment horizontal="center" wrapText="1"/>
      <protection/>
    </xf>
    <xf numFmtId="0" fontId="36" fillId="0" borderId="56" xfId="59" applyNumberFormat="1" applyFont="1" applyBorder="1" applyProtection="1">
      <alignment horizontal="left" wrapText="1" indent="2"/>
      <protection/>
    </xf>
    <xf numFmtId="0" fontId="36" fillId="0" borderId="56" xfId="57" applyNumberFormat="1" applyFont="1" applyBorder="1" applyProtection="1">
      <alignment horizontal="left" wrapText="1"/>
      <protection/>
    </xf>
    <xf numFmtId="4" fontId="36" fillId="0" borderId="56" xfId="196" applyNumberFormat="1" applyFont="1" applyBorder="1" applyProtection="1">
      <alignment horizontal="right"/>
      <protection/>
    </xf>
    <xf numFmtId="49" fontId="36" fillId="0" borderId="56" xfId="190" applyNumberFormat="1" applyFont="1" applyBorder="1" applyProtection="1">
      <alignment horizontal="center"/>
      <protection/>
    </xf>
    <xf numFmtId="49" fontId="36" fillId="0" borderId="56" xfId="181" applyNumberFormat="1" applyFont="1" applyBorder="1" applyProtection="1">
      <alignment horizontal="center" wrapText="1"/>
      <protection/>
    </xf>
    <xf numFmtId="0" fontId="36" fillId="0" borderId="56" xfId="229" applyNumberFormat="1" applyFont="1" applyBorder="1" applyProtection="1">
      <alignment horizontal="left" wrapText="1"/>
      <protection/>
    </xf>
    <xf numFmtId="49" fontId="36" fillId="0" borderId="56" xfId="194" applyNumberFormat="1" applyFont="1" applyBorder="1" applyProtection="1">
      <alignment horizontal="center" vertical="center" wrapText="1"/>
      <protection/>
    </xf>
    <xf numFmtId="49" fontId="36" fillId="0" borderId="56" xfId="161" applyNumberFormat="1" applyFont="1" applyBorder="1" applyProtection="1">
      <alignment horizontal="center" vertical="center" wrapText="1"/>
      <protection/>
    </xf>
    <xf numFmtId="49" fontId="36" fillId="0" borderId="56" xfId="193" applyFont="1" applyBorder="1" applyProtection="1">
      <alignment horizontal="center" vertical="center" wrapText="1"/>
      <protection locked="0"/>
    </xf>
    <xf numFmtId="49" fontId="36" fillId="0" borderId="56" xfId="159" applyNumberFormat="1" applyFont="1" applyBorder="1" applyAlignment="1" applyProtection="1">
      <alignment horizontal="center" vertical="center" wrapText="1"/>
      <protection/>
    </xf>
    <xf numFmtId="49" fontId="34" fillId="0" borderId="0" xfId="42" applyNumberFormat="1" applyBorder="1" applyProtection="1">
      <alignment/>
      <protection/>
    </xf>
    <xf numFmtId="0" fontId="34" fillId="0" borderId="0" xfId="53" applyNumberFormat="1" applyBorder="1" applyProtection="1">
      <alignment/>
      <protection/>
    </xf>
    <xf numFmtId="49" fontId="34" fillId="0" borderId="0" xfId="63" applyNumberFormat="1" applyBorder="1" applyProtection="1">
      <alignment horizontal="left"/>
      <protection/>
    </xf>
    <xf numFmtId="0" fontId="35" fillId="0" borderId="0" xfId="56" applyNumberFormat="1" applyBorder="1" applyProtection="1">
      <alignment/>
      <protection/>
    </xf>
    <xf numFmtId="0" fontId="34" fillId="0" borderId="0" xfId="187" applyNumberFormat="1" applyBorder="1" applyProtection="1">
      <alignment horizontal="center"/>
      <protection/>
    </xf>
    <xf numFmtId="49" fontId="34" fillId="0" borderId="0" xfId="189" applyNumberFormat="1" applyProtection="1">
      <alignment/>
      <protection/>
    </xf>
    <xf numFmtId="0" fontId="60" fillId="0" borderId="0" xfId="55" applyFont="1" applyBorder="1" applyAlignment="1" applyProtection="1">
      <alignment/>
      <protection locked="0"/>
    </xf>
    <xf numFmtId="0" fontId="60" fillId="0" borderId="0" xfId="55" applyNumberFormat="1" applyFont="1" applyBorder="1" applyAlignment="1" applyProtection="1">
      <alignment/>
      <protection/>
    </xf>
    <xf numFmtId="49" fontId="34" fillId="0" borderId="0" xfId="38" applyNumberFormat="1" applyProtection="1">
      <alignment horizontal="center"/>
      <protection/>
    </xf>
    <xf numFmtId="49" fontId="34" fillId="0" borderId="0" xfId="233" applyNumberFormat="1" applyProtection="1">
      <alignment horizontal="center" wrapText="1"/>
      <protection/>
    </xf>
    <xf numFmtId="0" fontId="34" fillId="0" borderId="0" xfId="62" applyNumberFormat="1" applyProtection="1">
      <alignment horizontal="center" wrapText="1"/>
      <protection/>
    </xf>
    <xf numFmtId="0" fontId="34" fillId="0" borderId="0" xfId="227" applyNumberFormat="1" applyProtection="1">
      <alignment horizontal="left" wrapText="1"/>
      <protection/>
    </xf>
    <xf numFmtId="0" fontId="33" fillId="0" borderId="0" xfId="144" applyNumberFormat="1" applyFont="1" applyFill="1" applyProtection="1">
      <alignment horizontal="left" wrapText="1"/>
      <protection/>
    </xf>
    <xf numFmtId="0" fontId="0" fillId="0" borderId="0" xfId="0" applyFont="1" applyFill="1" applyAlignment="1" applyProtection="1">
      <alignment/>
      <protection locked="0"/>
    </xf>
    <xf numFmtId="0" fontId="61" fillId="0" borderId="0" xfId="146" applyNumberFormat="1" applyFont="1" applyFill="1" applyAlignment="1" applyProtection="1">
      <alignment horizontal="center" vertical="top" wrapText="1"/>
      <protection/>
    </xf>
    <xf numFmtId="0" fontId="61" fillId="0" borderId="0" xfId="146" applyNumberFormat="1" applyFont="1" applyFill="1" applyProtection="1">
      <alignment horizontal="center" wrapText="1"/>
      <protection/>
    </xf>
    <xf numFmtId="0" fontId="61" fillId="0" borderId="0" xfId="148" applyNumberFormat="1" applyFont="1" applyFill="1" applyProtection="1">
      <alignment horizontal="center"/>
      <protection/>
    </xf>
    <xf numFmtId="0" fontId="61" fillId="0" borderId="0" xfId="148" applyNumberFormat="1" applyFont="1" applyFill="1" applyProtection="1">
      <alignment horizontal="center"/>
      <protection/>
    </xf>
    <xf numFmtId="0" fontId="33" fillId="0" borderId="4" xfId="150" applyNumberFormat="1" applyFont="1" applyFill="1" applyBorder="1" applyProtection="1">
      <alignment horizontal="right"/>
      <protection/>
    </xf>
    <xf numFmtId="0" fontId="33" fillId="0" borderId="18" xfId="155" applyNumberFormat="1" applyFont="1" applyFill="1" applyBorder="1" applyProtection="1">
      <alignment horizontal="center" vertical="center" wrapText="1"/>
      <protection/>
    </xf>
    <xf numFmtId="0" fontId="33" fillId="0" borderId="18" xfId="155" applyNumberFormat="1" applyFont="1" applyFill="1" applyBorder="1" applyAlignment="1" applyProtection="1">
      <alignment horizontal="center" vertical="center" wrapText="1"/>
      <protection/>
    </xf>
    <xf numFmtId="0" fontId="33" fillId="0" borderId="57" xfId="155" applyNumberFormat="1" applyFont="1" applyFill="1" applyBorder="1" applyProtection="1">
      <alignment horizontal="center" vertical="center" wrapText="1"/>
      <protection/>
    </xf>
    <xf numFmtId="0" fontId="33" fillId="0" borderId="34" xfId="155" applyNumberFormat="1" applyFont="1" applyFill="1" applyBorder="1" applyProtection="1">
      <alignment horizontal="center" vertical="center" wrapText="1"/>
      <protection/>
    </xf>
    <xf numFmtId="0" fontId="33" fillId="0" borderId="20" xfId="155" applyNumberFormat="1" applyFont="1" applyFill="1" applyBorder="1" applyProtection="1">
      <alignment horizontal="center" vertical="center" wrapText="1"/>
      <protection/>
    </xf>
    <xf numFmtId="0" fontId="33" fillId="0" borderId="21" xfId="155" applyNumberFormat="1" applyFont="1" applyFill="1" applyProtection="1">
      <alignment horizontal="center" vertical="center" wrapText="1"/>
      <protection/>
    </xf>
    <xf numFmtId="0" fontId="33" fillId="0" borderId="21" xfId="155" applyNumberFormat="1" applyFont="1" applyFill="1" applyAlignment="1" applyProtection="1">
      <alignment horizontal="center" vertical="center" wrapText="1"/>
      <protection/>
    </xf>
    <xf numFmtId="49" fontId="33" fillId="0" borderId="21" xfId="158" applyNumberFormat="1" applyFont="1" applyFill="1" applyProtection="1">
      <alignment horizontal="center" vertical="top" shrinkToFit="1"/>
      <protection/>
    </xf>
    <xf numFmtId="0" fontId="33" fillId="0" borderId="21" xfId="174" applyNumberFormat="1" applyFont="1" applyFill="1" applyAlignment="1" applyProtection="1">
      <alignment horizontal="left" vertical="top" wrapText="1"/>
      <protection/>
    </xf>
    <xf numFmtId="0" fontId="33" fillId="0" borderId="21" xfId="160" applyNumberFormat="1" applyFont="1" applyFill="1" applyProtection="1">
      <alignment horizontal="center" vertical="top" wrapText="1"/>
      <protection/>
    </xf>
    <xf numFmtId="4" fontId="33" fillId="0" borderId="21" xfId="175" applyNumberFormat="1" applyFont="1" applyFill="1" applyProtection="1">
      <alignment horizontal="right" vertical="top" shrinkToFit="1"/>
      <protection/>
    </xf>
    <xf numFmtId="10" fontId="33" fillId="0" borderId="21" xfId="177" applyNumberFormat="1" applyFont="1" applyFill="1" applyProtection="1">
      <alignment horizontal="center" vertical="top" shrinkToFit="1"/>
      <protection/>
    </xf>
    <xf numFmtId="49" fontId="33" fillId="0" borderId="57" xfId="166" applyNumberFormat="1" applyFont="1" applyFill="1" applyBorder="1" applyProtection="1">
      <alignment horizontal="left" vertical="top" shrinkToFit="1"/>
      <protection/>
    </xf>
    <xf numFmtId="49" fontId="33" fillId="0" borderId="34" xfId="166" applyNumberFormat="1" applyFont="1" applyFill="1" applyBorder="1" applyProtection="1">
      <alignment horizontal="left" vertical="top" shrinkToFit="1"/>
      <protection/>
    </xf>
    <xf numFmtId="49" fontId="33" fillId="0" borderId="20" xfId="166" applyNumberFormat="1" applyFont="1" applyFill="1" applyBorder="1" applyProtection="1">
      <alignment horizontal="left" vertical="top" shrinkToFit="1"/>
      <protection/>
    </xf>
    <xf numFmtId="49" fontId="33" fillId="0" borderId="21" xfId="166" applyNumberFormat="1" applyFont="1" applyFill="1" applyProtection="1">
      <alignment horizontal="left" vertical="top" shrinkToFit="1"/>
      <protection/>
    </xf>
    <xf numFmtId="4" fontId="33" fillId="0" borderId="21" xfId="167" applyNumberFormat="1" applyFont="1" applyFill="1" applyProtection="1">
      <alignment horizontal="right" vertical="top" shrinkToFit="1"/>
      <protection/>
    </xf>
    <xf numFmtId="10" fontId="33" fillId="0" borderId="21" xfId="169" applyNumberFormat="1" applyFont="1" applyFill="1" applyProtection="1">
      <alignment horizontal="center" vertical="top" shrinkToFit="1"/>
      <protection/>
    </xf>
    <xf numFmtId="0" fontId="33" fillId="0" borderId="0" xfId="171" applyNumberFormat="1" applyFont="1" applyFill="1" applyProtection="1">
      <alignment/>
      <protection/>
    </xf>
    <xf numFmtId="0" fontId="33" fillId="0" borderId="0" xfId="144" applyNumberFormat="1" applyFont="1" applyFill="1" applyProtection="1">
      <alignment horizontal="left" wrapText="1"/>
      <protection/>
    </xf>
    <xf numFmtId="0" fontId="33" fillId="0" borderId="0" xfId="145" applyNumberFormat="1" applyFont="1" applyFill="1" applyProtection="1">
      <alignment wrapText="1"/>
      <protection/>
    </xf>
    <xf numFmtId="0" fontId="33" fillId="0" borderId="0" xfId="145" applyFont="1" applyFill="1" applyProtection="1">
      <alignment wrapText="1"/>
      <protection locked="0"/>
    </xf>
    <xf numFmtId="0" fontId="33" fillId="0" borderId="0" xfId="147" applyNumberFormat="1" applyFont="1" applyFill="1" applyProtection="1">
      <alignment/>
      <protection/>
    </xf>
    <xf numFmtId="0" fontId="61" fillId="0" borderId="0" xfId="149" applyNumberFormat="1" applyFont="1" applyFill="1" applyProtection="1">
      <alignment horizontal="center" wrapText="1"/>
      <protection/>
    </xf>
    <xf numFmtId="0" fontId="61" fillId="0" borderId="0" xfId="149" applyFont="1" applyFill="1" applyProtection="1">
      <alignment horizontal="center" wrapText="1"/>
      <protection locked="0"/>
    </xf>
    <xf numFmtId="0" fontId="61" fillId="0" borderId="0" xfId="149" applyNumberFormat="1" applyFont="1" applyFill="1" applyProtection="1">
      <alignment horizontal="center" wrapText="1"/>
      <protection/>
    </xf>
    <xf numFmtId="0" fontId="61" fillId="0" borderId="0" xfId="151" applyNumberFormat="1" applyFont="1" applyFill="1" applyProtection="1">
      <alignment horizontal="center"/>
      <protection/>
    </xf>
    <xf numFmtId="0" fontId="61" fillId="0" borderId="0" xfId="151" applyNumberFormat="1" applyFont="1" applyFill="1" applyProtection="1">
      <alignment horizontal="center"/>
      <protection/>
    </xf>
    <xf numFmtId="0" fontId="61" fillId="0" borderId="0" xfId="151" applyFont="1" applyFill="1" applyProtection="1">
      <alignment horizontal="center"/>
      <protection locked="0"/>
    </xf>
    <xf numFmtId="0" fontId="33" fillId="0" borderId="0" xfId="154" applyNumberFormat="1" applyFont="1" applyFill="1" applyProtection="1">
      <alignment horizontal="right"/>
      <protection/>
    </xf>
    <xf numFmtId="0" fontId="33" fillId="0" borderId="0" xfId="154" applyFont="1" applyFill="1" applyProtection="1">
      <alignment horizontal="right"/>
      <protection locked="0"/>
    </xf>
    <xf numFmtId="0" fontId="33" fillId="0" borderId="21" xfId="157" applyNumberFormat="1" applyFont="1" applyFill="1" applyProtection="1">
      <alignment horizontal="center" vertical="center" wrapText="1"/>
      <protection/>
    </xf>
    <xf numFmtId="0" fontId="33" fillId="0" borderId="21" xfId="157" applyNumberFormat="1" applyFont="1" applyFill="1" applyProtection="1">
      <alignment horizontal="center" vertical="center" wrapText="1"/>
      <protection/>
    </xf>
    <xf numFmtId="0" fontId="33" fillId="0" borderId="21" xfId="157" applyFont="1" applyFill="1" applyProtection="1">
      <alignment horizontal="center" vertical="center" wrapText="1"/>
      <protection locked="0"/>
    </xf>
    <xf numFmtId="0" fontId="33" fillId="0" borderId="21" xfId="176" applyNumberFormat="1" applyFont="1" applyFill="1" applyProtection="1">
      <alignment vertical="top" wrapText="1"/>
      <protection/>
    </xf>
    <xf numFmtId="49" fontId="33" fillId="0" borderId="21" xfId="163" applyNumberFormat="1" applyFont="1" applyFill="1" applyProtection="1">
      <alignment horizontal="center" vertical="top" shrinkToFit="1"/>
      <protection/>
    </xf>
    <xf numFmtId="4" fontId="33" fillId="0" borderId="21" xfId="178" applyNumberFormat="1" applyFont="1" applyFill="1" applyProtection="1">
      <alignment horizontal="right" vertical="top" shrinkToFit="1"/>
      <protection/>
    </xf>
    <xf numFmtId="10" fontId="33" fillId="0" borderId="21" xfId="180" applyNumberFormat="1" applyFont="1" applyFill="1" applyProtection="1">
      <alignment horizontal="right" vertical="top" shrinkToFit="1"/>
      <protection/>
    </xf>
    <xf numFmtId="0" fontId="33" fillId="0" borderId="21" xfId="168" applyNumberFormat="1" applyFont="1" applyFill="1" applyProtection="1">
      <alignment horizontal="left"/>
      <protection/>
    </xf>
    <xf numFmtId="0" fontId="33" fillId="0" borderId="21" xfId="168" applyFont="1" applyFill="1" applyProtection="1">
      <alignment horizontal="left"/>
      <protection locked="0"/>
    </xf>
    <xf numFmtId="4" fontId="33" fillId="0" borderId="21" xfId="170" applyNumberFormat="1" applyFont="1" applyFill="1" applyProtection="1">
      <alignment horizontal="right" vertical="top" shrinkToFit="1"/>
      <protection/>
    </xf>
    <xf numFmtId="10" fontId="33" fillId="0" borderId="21" xfId="172" applyNumberFormat="1" applyFont="1" applyFill="1" applyProtection="1">
      <alignment horizontal="right" vertical="top" shrinkToFit="1"/>
      <protection/>
    </xf>
  </cellXfs>
  <cellStyles count="2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100" xfId="38"/>
    <cellStyle name="xl101" xfId="39"/>
    <cellStyle name="xl102" xfId="40"/>
    <cellStyle name="xl103" xfId="41"/>
    <cellStyle name="xl104" xfId="42"/>
    <cellStyle name="xl105" xfId="43"/>
    <cellStyle name="xl106" xfId="44"/>
    <cellStyle name="xl107" xfId="45"/>
    <cellStyle name="xl108" xfId="46"/>
    <cellStyle name="xl109" xfId="47"/>
    <cellStyle name="xl110" xfId="48"/>
    <cellStyle name="xl111" xfId="49"/>
    <cellStyle name="xl112" xfId="50"/>
    <cellStyle name="xl113" xfId="51"/>
    <cellStyle name="xl114" xfId="52"/>
    <cellStyle name="xl115" xfId="53"/>
    <cellStyle name="xl116" xfId="54"/>
    <cellStyle name="xl117" xfId="55"/>
    <cellStyle name="xl118" xfId="56"/>
    <cellStyle name="xl119" xfId="57"/>
    <cellStyle name="xl120" xfId="58"/>
    <cellStyle name="xl121" xfId="59"/>
    <cellStyle name="xl122" xfId="60"/>
    <cellStyle name="xl123" xfId="61"/>
    <cellStyle name="xl124" xfId="62"/>
    <cellStyle name="xl125" xfId="63"/>
    <cellStyle name="xl126" xfId="64"/>
    <cellStyle name="xl127" xfId="65"/>
    <cellStyle name="xl128" xfId="66"/>
    <cellStyle name="xl129" xfId="67"/>
    <cellStyle name="xl130" xfId="68"/>
    <cellStyle name="xl131" xfId="69"/>
    <cellStyle name="xl132" xfId="70"/>
    <cellStyle name="xl133" xfId="71"/>
    <cellStyle name="xl134" xfId="72"/>
    <cellStyle name="xl135" xfId="73"/>
    <cellStyle name="xl136" xfId="74"/>
    <cellStyle name="xl137" xfId="75"/>
    <cellStyle name="xl138" xfId="76"/>
    <cellStyle name="xl139" xfId="77"/>
    <cellStyle name="xl140" xfId="78"/>
    <cellStyle name="xl141" xfId="79"/>
    <cellStyle name="xl142" xfId="80"/>
    <cellStyle name="xl143" xfId="81"/>
    <cellStyle name="xl144" xfId="82"/>
    <cellStyle name="xl145" xfId="83"/>
    <cellStyle name="xl146" xfId="84"/>
    <cellStyle name="xl147" xfId="85"/>
    <cellStyle name="xl148" xfId="86"/>
    <cellStyle name="xl149" xfId="87"/>
    <cellStyle name="xl150" xfId="88"/>
    <cellStyle name="xl151" xfId="89"/>
    <cellStyle name="xl152" xfId="90"/>
    <cellStyle name="xl153" xfId="91"/>
    <cellStyle name="xl154" xfId="92"/>
    <cellStyle name="xl155" xfId="93"/>
    <cellStyle name="xl156" xfId="94"/>
    <cellStyle name="xl157" xfId="95"/>
    <cellStyle name="xl158" xfId="96"/>
    <cellStyle name="xl159" xfId="97"/>
    <cellStyle name="xl160" xfId="98"/>
    <cellStyle name="xl161" xfId="99"/>
    <cellStyle name="xl162" xfId="100"/>
    <cellStyle name="xl163" xfId="101"/>
    <cellStyle name="xl164" xfId="102"/>
    <cellStyle name="xl165" xfId="103"/>
    <cellStyle name="xl166" xfId="104"/>
    <cellStyle name="xl167" xfId="105"/>
    <cellStyle name="xl168" xfId="106"/>
    <cellStyle name="xl169" xfId="107"/>
    <cellStyle name="xl170" xfId="108"/>
    <cellStyle name="xl171" xfId="109"/>
    <cellStyle name="xl172" xfId="110"/>
    <cellStyle name="xl173" xfId="111"/>
    <cellStyle name="xl174" xfId="112"/>
    <cellStyle name="xl175" xfId="113"/>
    <cellStyle name="xl176" xfId="114"/>
    <cellStyle name="xl177" xfId="115"/>
    <cellStyle name="xl178" xfId="116"/>
    <cellStyle name="xl179" xfId="117"/>
    <cellStyle name="xl180" xfId="118"/>
    <cellStyle name="xl181" xfId="119"/>
    <cellStyle name="xl182" xfId="120"/>
    <cellStyle name="xl183" xfId="121"/>
    <cellStyle name="xl184" xfId="122"/>
    <cellStyle name="xl185" xfId="123"/>
    <cellStyle name="xl186" xfId="124"/>
    <cellStyle name="xl187" xfId="125"/>
    <cellStyle name="xl188" xfId="126"/>
    <cellStyle name="xl189" xfId="127"/>
    <cellStyle name="xl190" xfId="128"/>
    <cellStyle name="xl191" xfId="129"/>
    <cellStyle name="xl192" xfId="130"/>
    <cellStyle name="xl193" xfId="131"/>
    <cellStyle name="xl194" xfId="132"/>
    <cellStyle name="xl195" xfId="133"/>
    <cellStyle name="xl196" xfId="134"/>
    <cellStyle name="xl197" xfId="135"/>
    <cellStyle name="xl198" xfId="136"/>
    <cellStyle name="xl199" xfId="137"/>
    <cellStyle name="xl200" xfId="138"/>
    <cellStyle name="xl201" xfId="139"/>
    <cellStyle name="xl202" xfId="140"/>
    <cellStyle name="xl203" xfId="141"/>
    <cellStyle name="xl204" xfId="142"/>
    <cellStyle name="xl21" xfId="143"/>
    <cellStyle name="xl22" xfId="144"/>
    <cellStyle name="xl22 2" xfId="145"/>
    <cellStyle name="xl23" xfId="146"/>
    <cellStyle name="xl23 2" xfId="147"/>
    <cellStyle name="xl24" xfId="148"/>
    <cellStyle name="xl24 2" xfId="149"/>
    <cellStyle name="xl25" xfId="150"/>
    <cellStyle name="xl25 2" xfId="151"/>
    <cellStyle name="xl25 3" xfId="152"/>
    <cellStyle name="xl26" xfId="153"/>
    <cellStyle name="xl26 2" xfId="154"/>
    <cellStyle name="xl27" xfId="155"/>
    <cellStyle name="xl28" xfId="156"/>
    <cellStyle name="xl28 2" xfId="157"/>
    <cellStyle name="xl29" xfId="158"/>
    <cellStyle name="xl29 2" xfId="159"/>
    <cellStyle name="xl30" xfId="160"/>
    <cellStyle name="xl30 2" xfId="161"/>
    <cellStyle name="xl31" xfId="162"/>
    <cellStyle name="xl31 2" xfId="163"/>
    <cellStyle name="xl32" xfId="164"/>
    <cellStyle name="xl33" xfId="165"/>
    <cellStyle name="xl34" xfId="166"/>
    <cellStyle name="xl35" xfId="167"/>
    <cellStyle name="xl35 2" xfId="168"/>
    <cellStyle name="xl36" xfId="169"/>
    <cellStyle name="xl36 2" xfId="170"/>
    <cellStyle name="xl37" xfId="171"/>
    <cellStyle name="xl37 2" xfId="172"/>
    <cellStyle name="xl38" xfId="173"/>
    <cellStyle name="xl39" xfId="174"/>
    <cellStyle name="xl40" xfId="175"/>
    <cellStyle name="xl40 2" xfId="176"/>
    <cellStyle name="xl41" xfId="177"/>
    <cellStyle name="xl41 2" xfId="178"/>
    <cellStyle name="xl42" xfId="179"/>
    <cellStyle name="xl42 2" xfId="180"/>
    <cellStyle name="xl42 3" xfId="181"/>
    <cellStyle name="xl43" xfId="182"/>
    <cellStyle name="xl43 2" xfId="183"/>
    <cellStyle name="xl44" xfId="184"/>
    <cellStyle name="xl45" xfId="185"/>
    <cellStyle name="xl46" xfId="186"/>
    <cellStyle name="xl47" xfId="187"/>
    <cellStyle name="xl48" xfId="188"/>
    <cellStyle name="xl49" xfId="189"/>
    <cellStyle name="xl50" xfId="190"/>
    <cellStyle name="xl51" xfId="191"/>
    <cellStyle name="xl52" xfId="192"/>
    <cellStyle name="xl53" xfId="193"/>
    <cellStyle name="xl54" xfId="194"/>
    <cellStyle name="xl55" xfId="195"/>
    <cellStyle name="xl56" xfId="196"/>
    <cellStyle name="xl57" xfId="197"/>
    <cellStyle name="xl58" xfId="198"/>
    <cellStyle name="xl59" xfId="199"/>
    <cellStyle name="xl60" xfId="200"/>
    <cellStyle name="xl61" xfId="201"/>
    <cellStyle name="xl62" xfId="202"/>
    <cellStyle name="xl63" xfId="203"/>
    <cellStyle name="xl64" xfId="204"/>
    <cellStyle name="xl65" xfId="205"/>
    <cellStyle name="xl66" xfId="206"/>
    <cellStyle name="xl67" xfId="207"/>
    <cellStyle name="xl68" xfId="208"/>
    <cellStyle name="xl69" xfId="209"/>
    <cellStyle name="xl70" xfId="210"/>
    <cellStyle name="xl71" xfId="211"/>
    <cellStyle name="xl72" xfId="212"/>
    <cellStyle name="xl73" xfId="213"/>
    <cellStyle name="xl74" xfId="214"/>
    <cellStyle name="xl75" xfId="215"/>
    <cellStyle name="xl76" xfId="216"/>
    <cellStyle name="xl77" xfId="217"/>
    <cellStyle name="xl78" xfId="218"/>
    <cellStyle name="xl79" xfId="219"/>
    <cellStyle name="xl80" xfId="220"/>
    <cellStyle name="xl81" xfId="221"/>
    <cellStyle name="xl82" xfId="222"/>
    <cellStyle name="xl83" xfId="223"/>
    <cellStyle name="xl84" xfId="224"/>
    <cellStyle name="xl85" xfId="225"/>
    <cellStyle name="xl86" xfId="226"/>
    <cellStyle name="xl87" xfId="227"/>
    <cellStyle name="xl88" xfId="228"/>
    <cellStyle name="xl89" xfId="229"/>
    <cellStyle name="xl90" xfId="230"/>
    <cellStyle name="xl91" xfId="231"/>
    <cellStyle name="xl92" xfId="232"/>
    <cellStyle name="xl93" xfId="233"/>
    <cellStyle name="xl94" xfId="234"/>
    <cellStyle name="xl95" xfId="235"/>
    <cellStyle name="xl96" xfId="236"/>
    <cellStyle name="xl97" xfId="237"/>
    <cellStyle name="xl98" xfId="238"/>
    <cellStyle name="xl99" xfId="239"/>
    <cellStyle name="Акцент1" xfId="240"/>
    <cellStyle name="Акцент2" xfId="241"/>
    <cellStyle name="Акцент3" xfId="242"/>
    <cellStyle name="Акцент4" xfId="243"/>
    <cellStyle name="Акцент5" xfId="244"/>
    <cellStyle name="Акцент6" xfId="245"/>
    <cellStyle name="Ввод " xfId="246"/>
    <cellStyle name="Вывод" xfId="247"/>
    <cellStyle name="Вычисление" xfId="248"/>
    <cellStyle name="Currency" xfId="249"/>
    <cellStyle name="Currency [0]" xfId="250"/>
    <cellStyle name="Заголовок 1" xfId="251"/>
    <cellStyle name="Заголовок 2" xfId="252"/>
    <cellStyle name="Заголовок 3" xfId="253"/>
    <cellStyle name="Заголовок 4" xfId="254"/>
    <cellStyle name="Итог" xfId="255"/>
    <cellStyle name="Контрольная ячейка" xfId="256"/>
    <cellStyle name="Название" xfId="257"/>
    <cellStyle name="Нейтральный" xfId="258"/>
    <cellStyle name="Плохой" xfId="259"/>
    <cellStyle name="Пояснение" xfId="260"/>
    <cellStyle name="Примечание" xfId="261"/>
    <cellStyle name="Percent" xfId="262"/>
    <cellStyle name="Связанная ячейка" xfId="263"/>
    <cellStyle name="Текст предупреждения" xfId="264"/>
    <cellStyle name="Comma" xfId="265"/>
    <cellStyle name="Comma [0]" xfId="266"/>
    <cellStyle name="Хороший" xfId="267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I124"/>
  <sheetViews>
    <sheetView showGridLines="0" showZeros="0" tabSelected="1" zoomScalePageLayoutView="0" workbookViewId="0" topLeftCell="B1">
      <pane ySplit="8" topLeftCell="A9" activePane="bottomLeft" state="frozen"/>
      <selection pane="topLeft" activeCell="A1" sqref="A1"/>
      <selection pane="bottomLeft" activeCell="B13" sqref="B13"/>
    </sheetView>
  </sheetViews>
  <sheetFormatPr defaultColWidth="9.28125" defaultRowHeight="15" outlineLevelRow="4"/>
  <cols>
    <col min="1" max="1" width="110.421875" style="38" hidden="1" customWidth="1"/>
    <col min="2" max="2" width="46.421875" style="38" customWidth="1"/>
    <col min="3" max="3" width="21.140625" style="38" customWidth="1"/>
    <col min="4" max="16" width="8.8515625" style="38" hidden="1" customWidth="1"/>
    <col min="17" max="17" width="15.28125" style="38" customWidth="1"/>
    <col min="18" max="23" width="8.8515625" style="38" hidden="1" customWidth="1"/>
    <col min="24" max="24" width="15.28125" style="38" hidden="1" customWidth="1"/>
    <col min="25" max="25" width="8.8515625" style="38" hidden="1" customWidth="1"/>
    <col min="26" max="26" width="15.28125" style="38" customWidth="1"/>
    <col min="27" max="30" width="8.8515625" style="38" hidden="1" customWidth="1"/>
    <col min="31" max="31" width="12.28125" style="38" customWidth="1"/>
    <col min="32" max="37" width="8.8515625" style="38" hidden="1" customWidth="1"/>
    <col min="38" max="255" width="0" style="38" hidden="1" customWidth="1"/>
    <col min="256" max="16384" width="9.28125" style="38" customWidth="1"/>
  </cols>
  <sheetData>
    <row r="1" spans="1:35" ht="14.25" customHeight="1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</row>
    <row r="2" spans="1:35" ht="14.2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</row>
    <row r="3" spans="1:35" ht="14.25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</row>
    <row r="4" spans="1:35" ht="33.75" customHeight="1">
      <c r="A4" s="39" t="s">
        <v>240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40"/>
      <c r="AI4" s="40"/>
    </row>
    <row r="5" spans="1:35" ht="18.75" customHeight="1">
      <c r="A5" s="40"/>
      <c r="B5" s="40"/>
      <c r="C5" s="40" t="s">
        <v>241</v>
      </c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</row>
    <row r="6" spans="1:35" ht="15" customHeight="1">
      <c r="A6" s="41" t="s">
        <v>0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2"/>
      <c r="AI6" s="42"/>
    </row>
    <row r="7" spans="1:35" ht="14.25" customHeight="1">
      <c r="A7" s="43" t="s">
        <v>1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</row>
    <row r="8" spans="1:35" ht="52.5" customHeight="1">
      <c r="A8" s="44" t="s">
        <v>2</v>
      </c>
      <c r="B8" s="45" t="s">
        <v>3</v>
      </c>
      <c r="C8" s="45" t="s">
        <v>4</v>
      </c>
      <c r="D8" s="44" t="s">
        <v>2</v>
      </c>
      <c r="E8" s="44" t="s">
        <v>2</v>
      </c>
      <c r="F8" s="46" t="s">
        <v>5</v>
      </c>
      <c r="G8" s="47"/>
      <c r="H8" s="48"/>
      <c r="I8" s="46" t="s">
        <v>6</v>
      </c>
      <c r="J8" s="47"/>
      <c r="K8" s="48"/>
      <c r="L8" s="44" t="s">
        <v>2</v>
      </c>
      <c r="M8" s="44" t="s">
        <v>2</v>
      </c>
      <c r="N8" s="44" t="s">
        <v>2</v>
      </c>
      <c r="O8" s="44" t="s">
        <v>2</v>
      </c>
      <c r="P8" s="44" t="s">
        <v>2</v>
      </c>
      <c r="Q8" s="45" t="s">
        <v>7</v>
      </c>
      <c r="R8" s="44" t="s">
        <v>2</v>
      </c>
      <c r="S8" s="44" t="s">
        <v>2</v>
      </c>
      <c r="T8" s="44" t="s">
        <v>2</v>
      </c>
      <c r="U8" s="44" t="s">
        <v>2</v>
      </c>
      <c r="V8" s="44" t="s">
        <v>2</v>
      </c>
      <c r="W8" s="44" t="s">
        <v>2</v>
      </c>
      <c r="X8" s="46" t="s">
        <v>8</v>
      </c>
      <c r="Y8" s="47"/>
      <c r="Z8" s="48"/>
      <c r="AA8" s="46" t="s">
        <v>9</v>
      </c>
      <c r="AB8" s="47"/>
      <c r="AC8" s="48"/>
      <c r="AD8" s="49" t="s">
        <v>2</v>
      </c>
      <c r="AE8" s="50" t="s">
        <v>12</v>
      </c>
      <c r="AF8" s="46" t="s">
        <v>10</v>
      </c>
      <c r="AG8" s="48"/>
      <c r="AH8" s="46" t="s">
        <v>11</v>
      </c>
      <c r="AI8" s="48"/>
    </row>
    <row r="9" spans="1:35" ht="14.25" customHeight="1">
      <c r="A9" s="51" t="s">
        <v>13</v>
      </c>
      <c r="B9" s="52" t="s">
        <v>14</v>
      </c>
      <c r="C9" s="51" t="s">
        <v>13</v>
      </c>
      <c r="D9" s="51"/>
      <c r="E9" s="51"/>
      <c r="F9" s="53"/>
      <c r="G9" s="51"/>
      <c r="H9" s="51"/>
      <c r="I9" s="51"/>
      <c r="J9" s="51"/>
      <c r="K9" s="51"/>
      <c r="L9" s="51"/>
      <c r="M9" s="51"/>
      <c r="N9" s="51"/>
      <c r="O9" s="54">
        <v>91238300</v>
      </c>
      <c r="P9" s="54">
        <v>5288700</v>
      </c>
      <c r="Q9" s="54">
        <v>96527000</v>
      </c>
      <c r="R9" s="54">
        <v>96527000</v>
      </c>
      <c r="S9" s="54">
        <v>96527000</v>
      </c>
      <c r="T9" s="54">
        <v>0</v>
      </c>
      <c r="U9" s="54">
        <v>0</v>
      </c>
      <c r="V9" s="54">
        <v>0</v>
      </c>
      <c r="W9" s="54">
        <v>0</v>
      </c>
      <c r="X9" s="54">
        <v>0</v>
      </c>
      <c r="Y9" s="54">
        <v>52941757.55</v>
      </c>
      <c r="Z9" s="54">
        <v>52941757.55</v>
      </c>
      <c r="AA9" s="54">
        <v>0</v>
      </c>
      <c r="AB9" s="54">
        <v>52941757.55</v>
      </c>
      <c r="AC9" s="54">
        <v>52941757.55</v>
      </c>
      <c r="AD9" s="54">
        <v>52941757.55</v>
      </c>
      <c r="AE9" s="55">
        <f>Z9/Q9</f>
        <v>0.5484657924725724</v>
      </c>
      <c r="AF9" s="54">
        <v>43585242.45</v>
      </c>
      <c r="AG9" s="55">
        <v>0.5484657924725724</v>
      </c>
      <c r="AH9" s="54">
        <v>0</v>
      </c>
      <c r="AI9" s="55"/>
    </row>
    <row r="10" spans="1:35" ht="14.25" customHeight="1" outlineLevel="1">
      <c r="A10" s="51" t="s">
        <v>15</v>
      </c>
      <c r="B10" s="52" t="s">
        <v>16</v>
      </c>
      <c r="C10" s="51" t="s">
        <v>15</v>
      </c>
      <c r="D10" s="51"/>
      <c r="E10" s="51"/>
      <c r="F10" s="53"/>
      <c r="G10" s="51"/>
      <c r="H10" s="51"/>
      <c r="I10" s="51"/>
      <c r="J10" s="51"/>
      <c r="K10" s="51"/>
      <c r="L10" s="51"/>
      <c r="M10" s="51"/>
      <c r="N10" s="51"/>
      <c r="O10" s="54">
        <v>63128800</v>
      </c>
      <c r="P10" s="54">
        <v>4282200</v>
      </c>
      <c r="Q10" s="54">
        <v>67411000</v>
      </c>
      <c r="R10" s="54">
        <v>67411000</v>
      </c>
      <c r="S10" s="54">
        <v>67411000</v>
      </c>
      <c r="T10" s="54">
        <v>0</v>
      </c>
      <c r="U10" s="54">
        <v>0</v>
      </c>
      <c r="V10" s="54">
        <v>0</v>
      </c>
      <c r="W10" s="54">
        <v>0</v>
      </c>
      <c r="X10" s="54">
        <v>0</v>
      </c>
      <c r="Y10" s="54">
        <v>39168991.14</v>
      </c>
      <c r="Z10" s="54">
        <v>39168991.14</v>
      </c>
      <c r="AA10" s="54">
        <v>0</v>
      </c>
      <c r="AB10" s="54">
        <v>39168991.14</v>
      </c>
      <c r="AC10" s="54">
        <v>39168991.14</v>
      </c>
      <c r="AD10" s="54">
        <v>39168991.14</v>
      </c>
      <c r="AE10" s="55">
        <f aca="true" t="shared" si="0" ref="AE10:AE73">Z10/Q10</f>
        <v>0.5810474720742905</v>
      </c>
      <c r="AF10" s="54">
        <v>28242008.86</v>
      </c>
      <c r="AG10" s="55">
        <v>0.5810474720742905</v>
      </c>
      <c r="AH10" s="54">
        <v>0</v>
      </c>
      <c r="AI10" s="55"/>
    </row>
    <row r="11" spans="1:35" ht="14.25" customHeight="1" outlineLevel="3">
      <c r="A11" s="51" t="s">
        <v>17</v>
      </c>
      <c r="B11" s="52" t="s">
        <v>18</v>
      </c>
      <c r="C11" s="51" t="s">
        <v>17</v>
      </c>
      <c r="D11" s="51"/>
      <c r="E11" s="51"/>
      <c r="F11" s="53"/>
      <c r="G11" s="51"/>
      <c r="H11" s="51"/>
      <c r="I11" s="51"/>
      <c r="J11" s="51"/>
      <c r="K11" s="51"/>
      <c r="L11" s="51"/>
      <c r="M11" s="51"/>
      <c r="N11" s="51"/>
      <c r="O11" s="54">
        <v>63128800</v>
      </c>
      <c r="P11" s="54">
        <v>4282200</v>
      </c>
      <c r="Q11" s="54">
        <v>67411000</v>
      </c>
      <c r="R11" s="54">
        <v>67411000</v>
      </c>
      <c r="S11" s="54">
        <v>67411000</v>
      </c>
      <c r="T11" s="54">
        <v>0</v>
      </c>
      <c r="U11" s="54">
        <v>0</v>
      </c>
      <c r="V11" s="54">
        <v>0</v>
      </c>
      <c r="W11" s="54">
        <v>0</v>
      </c>
      <c r="X11" s="54">
        <v>0</v>
      </c>
      <c r="Y11" s="54">
        <v>39168991.14</v>
      </c>
      <c r="Z11" s="54">
        <v>39168991.14</v>
      </c>
      <c r="AA11" s="54">
        <v>0</v>
      </c>
      <c r="AB11" s="54">
        <v>39168991.14</v>
      </c>
      <c r="AC11" s="54">
        <v>39168991.14</v>
      </c>
      <c r="AD11" s="54">
        <v>39168991.14</v>
      </c>
      <c r="AE11" s="55">
        <f t="shared" si="0"/>
        <v>0.5810474720742905</v>
      </c>
      <c r="AF11" s="54">
        <v>28242008.86</v>
      </c>
      <c r="AG11" s="55">
        <v>0.5810474720742905</v>
      </c>
      <c r="AH11" s="54">
        <v>0</v>
      </c>
      <c r="AI11" s="55"/>
    </row>
    <row r="12" spans="1:35" ht="92.25" customHeight="1" outlineLevel="4">
      <c r="A12" s="51" t="s">
        <v>19</v>
      </c>
      <c r="B12" s="52" t="s">
        <v>20</v>
      </c>
      <c r="C12" s="51" t="s">
        <v>19</v>
      </c>
      <c r="D12" s="51"/>
      <c r="E12" s="51"/>
      <c r="F12" s="53"/>
      <c r="G12" s="51"/>
      <c r="H12" s="51"/>
      <c r="I12" s="51"/>
      <c r="J12" s="51"/>
      <c r="K12" s="51"/>
      <c r="L12" s="51"/>
      <c r="M12" s="51"/>
      <c r="N12" s="51"/>
      <c r="O12" s="54">
        <v>62340000</v>
      </c>
      <c r="P12" s="54">
        <v>4282200</v>
      </c>
      <c r="Q12" s="54">
        <v>66622200</v>
      </c>
      <c r="R12" s="54">
        <v>66622200</v>
      </c>
      <c r="S12" s="54">
        <v>66622200</v>
      </c>
      <c r="T12" s="54">
        <v>0</v>
      </c>
      <c r="U12" s="54">
        <v>0</v>
      </c>
      <c r="V12" s="54">
        <v>0</v>
      </c>
      <c r="W12" s="54">
        <v>0</v>
      </c>
      <c r="X12" s="54">
        <v>0</v>
      </c>
      <c r="Y12" s="54">
        <v>38715685.77</v>
      </c>
      <c r="Z12" s="54">
        <v>38715685.77</v>
      </c>
      <c r="AA12" s="54">
        <v>0</v>
      </c>
      <c r="AB12" s="54">
        <v>38715685.77</v>
      </c>
      <c r="AC12" s="54">
        <v>38715685.77</v>
      </c>
      <c r="AD12" s="54">
        <v>38715685.77</v>
      </c>
      <c r="AE12" s="55">
        <f t="shared" si="0"/>
        <v>0.5811228955213128</v>
      </c>
      <c r="AF12" s="54">
        <v>27906514.23</v>
      </c>
      <c r="AG12" s="55">
        <v>0.5811228955213127</v>
      </c>
      <c r="AH12" s="54">
        <v>0</v>
      </c>
      <c r="AI12" s="55"/>
    </row>
    <row r="13" spans="1:35" ht="132" customHeight="1" outlineLevel="4">
      <c r="A13" s="51" t="s">
        <v>21</v>
      </c>
      <c r="B13" s="52" t="s">
        <v>22</v>
      </c>
      <c r="C13" s="51" t="s">
        <v>21</v>
      </c>
      <c r="D13" s="51"/>
      <c r="E13" s="51"/>
      <c r="F13" s="53"/>
      <c r="G13" s="51"/>
      <c r="H13" s="51"/>
      <c r="I13" s="51"/>
      <c r="J13" s="51"/>
      <c r="K13" s="51"/>
      <c r="L13" s="51"/>
      <c r="M13" s="51"/>
      <c r="N13" s="51"/>
      <c r="O13" s="54">
        <v>317600</v>
      </c>
      <c r="P13" s="54">
        <v>100000</v>
      </c>
      <c r="Q13" s="54">
        <v>417600</v>
      </c>
      <c r="R13" s="54">
        <v>417600</v>
      </c>
      <c r="S13" s="54">
        <v>417600</v>
      </c>
      <c r="T13" s="54">
        <v>0</v>
      </c>
      <c r="U13" s="54">
        <v>0</v>
      </c>
      <c r="V13" s="54">
        <v>0</v>
      </c>
      <c r="W13" s="54">
        <v>0</v>
      </c>
      <c r="X13" s="54">
        <v>0</v>
      </c>
      <c r="Y13" s="54">
        <v>356334.38</v>
      </c>
      <c r="Z13" s="54">
        <v>356334.38</v>
      </c>
      <c r="AA13" s="54">
        <v>0</v>
      </c>
      <c r="AB13" s="54">
        <v>356334.38</v>
      </c>
      <c r="AC13" s="54">
        <v>356334.38</v>
      </c>
      <c r="AD13" s="54">
        <v>356334.38</v>
      </c>
      <c r="AE13" s="55">
        <f t="shared" si="0"/>
        <v>0.8532911398467433</v>
      </c>
      <c r="AF13" s="54">
        <v>61265.62</v>
      </c>
      <c r="AG13" s="55">
        <v>0.8532911398467433</v>
      </c>
      <c r="AH13" s="54">
        <v>0</v>
      </c>
      <c r="AI13" s="55"/>
    </row>
    <row r="14" spans="1:35" ht="52.5" customHeight="1" outlineLevel="4">
      <c r="A14" s="51" t="s">
        <v>23</v>
      </c>
      <c r="B14" s="52" t="s">
        <v>24</v>
      </c>
      <c r="C14" s="51" t="s">
        <v>23</v>
      </c>
      <c r="D14" s="51"/>
      <c r="E14" s="51"/>
      <c r="F14" s="53"/>
      <c r="G14" s="51"/>
      <c r="H14" s="51"/>
      <c r="I14" s="51"/>
      <c r="J14" s="51"/>
      <c r="K14" s="51"/>
      <c r="L14" s="51"/>
      <c r="M14" s="51"/>
      <c r="N14" s="51"/>
      <c r="O14" s="54">
        <v>471200</v>
      </c>
      <c r="P14" s="54">
        <v>-100000</v>
      </c>
      <c r="Q14" s="54">
        <v>371200</v>
      </c>
      <c r="R14" s="54">
        <v>371200</v>
      </c>
      <c r="S14" s="54">
        <v>371200</v>
      </c>
      <c r="T14" s="54">
        <v>0</v>
      </c>
      <c r="U14" s="54">
        <v>0</v>
      </c>
      <c r="V14" s="54">
        <v>0</v>
      </c>
      <c r="W14" s="54">
        <v>0</v>
      </c>
      <c r="X14" s="54">
        <v>0</v>
      </c>
      <c r="Y14" s="54">
        <v>64196.86</v>
      </c>
      <c r="Z14" s="54">
        <v>64196.86</v>
      </c>
      <c r="AA14" s="54">
        <v>0</v>
      </c>
      <c r="AB14" s="54">
        <v>64196.86</v>
      </c>
      <c r="AC14" s="54">
        <v>64196.86</v>
      </c>
      <c r="AD14" s="54">
        <v>64196.86</v>
      </c>
      <c r="AE14" s="55">
        <f t="shared" si="0"/>
        <v>0.1729441271551724</v>
      </c>
      <c r="AF14" s="54">
        <v>307003.14</v>
      </c>
      <c r="AG14" s="55">
        <v>0.1729441271551724</v>
      </c>
      <c r="AH14" s="54">
        <v>0</v>
      </c>
      <c r="AI14" s="55"/>
    </row>
    <row r="15" spans="1:35" ht="92.25" customHeight="1" outlineLevel="4">
      <c r="A15" s="51" t="s">
        <v>25</v>
      </c>
      <c r="B15" s="52" t="s">
        <v>26</v>
      </c>
      <c r="C15" s="51" t="s">
        <v>25</v>
      </c>
      <c r="D15" s="51"/>
      <c r="E15" s="51"/>
      <c r="F15" s="53"/>
      <c r="G15" s="51"/>
      <c r="H15" s="51"/>
      <c r="I15" s="51"/>
      <c r="J15" s="51"/>
      <c r="K15" s="51"/>
      <c r="L15" s="51"/>
      <c r="M15" s="51"/>
      <c r="N15" s="51"/>
      <c r="O15" s="54">
        <v>0</v>
      </c>
      <c r="P15" s="54">
        <v>0</v>
      </c>
      <c r="Q15" s="54">
        <v>0</v>
      </c>
      <c r="R15" s="54">
        <v>0</v>
      </c>
      <c r="S15" s="54">
        <v>0</v>
      </c>
      <c r="T15" s="54">
        <v>0</v>
      </c>
      <c r="U15" s="54">
        <v>0</v>
      </c>
      <c r="V15" s="54">
        <v>0</v>
      </c>
      <c r="W15" s="54">
        <v>0</v>
      </c>
      <c r="X15" s="54">
        <v>0</v>
      </c>
      <c r="Y15" s="54">
        <v>32774.13</v>
      </c>
      <c r="Z15" s="54">
        <v>32774.13</v>
      </c>
      <c r="AA15" s="54">
        <v>0</v>
      </c>
      <c r="AB15" s="54">
        <v>32774.13</v>
      </c>
      <c r="AC15" s="54">
        <v>32774.13</v>
      </c>
      <c r="AD15" s="54">
        <v>32774.13</v>
      </c>
      <c r="AE15" s="55" t="e">
        <f t="shared" si="0"/>
        <v>#DIV/0!</v>
      </c>
      <c r="AF15" s="54">
        <v>-32774.13</v>
      </c>
      <c r="AG15" s="55"/>
      <c r="AH15" s="54">
        <v>0</v>
      </c>
      <c r="AI15" s="55"/>
    </row>
    <row r="16" spans="1:35" ht="39" customHeight="1" outlineLevel="1">
      <c r="A16" s="51" t="s">
        <v>27</v>
      </c>
      <c r="B16" s="52" t="s">
        <v>28</v>
      </c>
      <c r="C16" s="51" t="s">
        <v>27</v>
      </c>
      <c r="D16" s="51"/>
      <c r="E16" s="51"/>
      <c r="F16" s="53"/>
      <c r="G16" s="51"/>
      <c r="H16" s="51"/>
      <c r="I16" s="51"/>
      <c r="J16" s="51"/>
      <c r="K16" s="51"/>
      <c r="L16" s="51"/>
      <c r="M16" s="51"/>
      <c r="N16" s="51"/>
      <c r="O16" s="54">
        <v>9003300</v>
      </c>
      <c r="P16" s="54">
        <v>-1994900</v>
      </c>
      <c r="Q16" s="54">
        <v>7008400</v>
      </c>
      <c r="R16" s="54">
        <v>7008400</v>
      </c>
      <c r="S16" s="54">
        <v>7008400</v>
      </c>
      <c r="T16" s="54">
        <v>0</v>
      </c>
      <c r="U16" s="54">
        <v>0</v>
      </c>
      <c r="V16" s="54">
        <v>0</v>
      </c>
      <c r="W16" s="54">
        <v>0</v>
      </c>
      <c r="X16" s="54">
        <v>0</v>
      </c>
      <c r="Y16" s="54">
        <v>3733584.8</v>
      </c>
      <c r="Z16" s="54">
        <v>3733584.8</v>
      </c>
      <c r="AA16" s="54">
        <v>0</v>
      </c>
      <c r="AB16" s="54">
        <v>3733584.8</v>
      </c>
      <c r="AC16" s="54">
        <v>3733584.8</v>
      </c>
      <c r="AD16" s="54">
        <v>3733584.8</v>
      </c>
      <c r="AE16" s="55">
        <f t="shared" si="0"/>
        <v>0.5327299811654586</v>
      </c>
      <c r="AF16" s="54">
        <v>3274815.2</v>
      </c>
      <c r="AG16" s="55">
        <v>0.5327299811654586</v>
      </c>
      <c r="AH16" s="54">
        <v>0</v>
      </c>
      <c r="AI16" s="55"/>
    </row>
    <row r="17" spans="1:35" ht="78.75" customHeight="1" outlineLevel="4">
      <c r="A17" s="51" t="s">
        <v>29</v>
      </c>
      <c r="B17" s="52" t="s">
        <v>30</v>
      </c>
      <c r="C17" s="51" t="s">
        <v>29</v>
      </c>
      <c r="D17" s="51"/>
      <c r="E17" s="51"/>
      <c r="F17" s="53"/>
      <c r="G17" s="51"/>
      <c r="H17" s="51"/>
      <c r="I17" s="51"/>
      <c r="J17" s="51"/>
      <c r="K17" s="51"/>
      <c r="L17" s="51"/>
      <c r="M17" s="51"/>
      <c r="N17" s="51"/>
      <c r="O17" s="54">
        <v>2674000</v>
      </c>
      <c r="P17" s="54">
        <v>-234600</v>
      </c>
      <c r="Q17" s="54">
        <v>2439400</v>
      </c>
      <c r="R17" s="54">
        <v>2439400</v>
      </c>
      <c r="S17" s="54">
        <v>2439400</v>
      </c>
      <c r="T17" s="54">
        <v>0</v>
      </c>
      <c r="U17" s="54">
        <v>0</v>
      </c>
      <c r="V17" s="54">
        <v>0</v>
      </c>
      <c r="W17" s="54">
        <v>0</v>
      </c>
      <c r="X17" s="54">
        <v>0</v>
      </c>
      <c r="Y17" s="54">
        <v>1486531.96</v>
      </c>
      <c r="Z17" s="54">
        <v>1486531.96</v>
      </c>
      <c r="AA17" s="54">
        <v>0</v>
      </c>
      <c r="AB17" s="54">
        <v>1486531.96</v>
      </c>
      <c r="AC17" s="54">
        <v>1486531.96</v>
      </c>
      <c r="AD17" s="54">
        <v>1486531.96</v>
      </c>
      <c r="AE17" s="55">
        <f t="shared" si="0"/>
        <v>0.6093842584242026</v>
      </c>
      <c r="AF17" s="54">
        <v>952868.04</v>
      </c>
      <c r="AG17" s="55">
        <v>0.6093842584242026</v>
      </c>
      <c r="AH17" s="54">
        <v>0</v>
      </c>
      <c r="AI17" s="55"/>
    </row>
    <row r="18" spans="1:35" ht="92.25" customHeight="1" outlineLevel="4">
      <c r="A18" s="51" t="s">
        <v>31</v>
      </c>
      <c r="B18" s="52" t="s">
        <v>32</v>
      </c>
      <c r="C18" s="51" t="s">
        <v>31</v>
      </c>
      <c r="D18" s="51"/>
      <c r="E18" s="51"/>
      <c r="F18" s="53"/>
      <c r="G18" s="51"/>
      <c r="H18" s="51"/>
      <c r="I18" s="51"/>
      <c r="J18" s="51"/>
      <c r="K18" s="51"/>
      <c r="L18" s="51"/>
      <c r="M18" s="51"/>
      <c r="N18" s="51"/>
      <c r="O18" s="54">
        <v>65100</v>
      </c>
      <c r="P18" s="54">
        <v>0</v>
      </c>
      <c r="Q18" s="54">
        <v>65100</v>
      </c>
      <c r="R18" s="54">
        <v>65100</v>
      </c>
      <c r="S18" s="54">
        <v>65100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16090.09</v>
      </c>
      <c r="Z18" s="54">
        <v>16090.09</v>
      </c>
      <c r="AA18" s="54">
        <v>0</v>
      </c>
      <c r="AB18" s="54">
        <v>16090.09</v>
      </c>
      <c r="AC18" s="54">
        <v>16090.09</v>
      </c>
      <c r="AD18" s="54">
        <v>16090.09</v>
      </c>
      <c r="AE18" s="55">
        <f t="shared" si="0"/>
        <v>0.24715960061443934</v>
      </c>
      <c r="AF18" s="54">
        <v>49009.91</v>
      </c>
      <c r="AG18" s="55">
        <v>0.2471596006144393</v>
      </c>
      <c r="AH18" s="54">
        <v>0</v>
      </c>
      <c r="AI18" s="55"/>
    </row>
    <row r="19" spans="1:35" ht="78.75" customHeight="1" outlineLevel="4">
      <c r="A19" s="51" t="s">
        <v>33</v>
      </c>
      <c r="B19" s="52" t="s">
        <v>34</v>
      </c>
      <c r="C19" s="51" t="s">
        <v>33</v>
      </c>
      <c r="D19" s="51"/>
      <c r="E19" s="51"/>
      <c r="F19" s="53"/>
      <c r="G19" s="51"/>
      <c r="H19" s="51"/>
      <c r="I19" s="51"/>
      <c r="J19" s="51"/>
      <c r="K19" s="51"/>
      <c r="L19" s="51"/>
      <c r="M19" s="51"/>
      <c r="N19" s="51"/>
      <c r="O19" s="54">
        <v>6264200</v>
      </c>
      <c r="P19" s="54">
        <v>-1760300</v>
      </c>
      <c r="Q19" s="54">
        <v>4503900</v>
      </c>
      <c r="R19" s="54">
        <v>4503900</v>
      </c>
      <c r="S19" s="54">
        <v>4503900</v>
      </c>
      <c r="T19" s="54">
        <v>0</v>
      </c>
      <c r="U19" s="54">
        <v>0</v>
      </c>
      <c r="V19" s="54">
        <v>0</v>
      </c>
      <c r="W19" s="54">
        <v>0</v>
      </c>
      <c r="X19" s="54">
        <v>0</v>
      </c>
      <c r="Y19" s="54">
        <v>2523615.42</v>
      </c>
      <c r="Z19" s="54">
        <v>2523615.42</v>
      </c>
      <c r="AA19" s="54">
        <v>0</v>
      </c>
      <c r="AB19" s="54">
        <v>2523615.42</v>
      </c>
      <c r="AC19" s="54">
        <v>2523615.42</v>
      </c>
      <c r="AD19" s="54">
        <v>2523615.42</v>
      </c>
      <c r="AE19" s="55">
        <f t="shared" si="0"/>
        <v>0.560317817891161</v>
      </c>
      <c r="AF19" s="54">
        <v>1980284.58</v>
      </c>
      <c r="AG19" s="55">
        <v>0.560317817891161</v>
      </c>
      <c r="AH19" s="54">
        <v>0</v>
      </c>
      <c r="AI19" s="55"/>
    </row>
    <row r="20" spans="1:35" ht="78.75" customHeight="1" outlineLevel="4">
      <c r="A20" s="51" t="s">
        <v>35</v>
      </c>
      <c r="B20" s="52" t="s">
        <v>36</v>
      </c>
      <c r="C20" s="51" t="s">
        <v>35</v>
      </c>
      <c r="D20" s="51"/>
      <c r="E20" s="51"/>
      <c r="F20" s="53"/>
      <c r="G20" s="51"/>
      <c r="H20" s="51"/>
      <c r="I20" s="51"/>
      <c r="J20" s="51"/>
      <c r="K20" s="51"/>
      <c r="L20" s="51"/>
      <c r="M20" s="51"/>
      <c r="N20" s="51"/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0</v>
      </c>
      <c r="X20" s="54">
        <v>0</v>
      </c>
      <c r="Y20" s="54">
        <v>-292652.67</v>
      </c>
      <c r="Z20" s="54">
        <v>-292652.67</v>
      </c>
      <c r="AA20" s="54">
        <v>0</v>
      </c>
      <c r="AB20" s="54">
        <v>-292652.67</v>
      </c>
      <c r="AC20" s="54">
        <v>-292652.67</v>
      </c>
      <c r="AD20" s="54">
        <v>-292652.67</v>
      </c>
      <c r="AE20" s="55" t="e">
        <f t="shared" si="0"/>
        <v>#DIV/0!</v>
      </c>
      <c r="AF20" s="54">
        <v>292652.67</v>
      </c>
      <c r="AG20" s="55"/>
      <c r="AH20" s="54">
        <v>0</v>
      </c>
      <c r="AI20" s="55"/>
    </row>
    <row r="21" spans="1:35" ht="14.25" customHeight="1" outlineLevel="1">
      <c r="A21" s="51" t="s">
        <v>37</v>
      </c>
      <c r="B21" s="52" t="s">
        <v>38</v>
      </c>
      <c r="C21" s="51" t="s">
        <v>37</v>
      </c>
      <c r="D21" s="51"/>
      <c r="E21" s="51"/>
      <c r="F21" s="53"/>
      <c r="G21" s="51"/>
      <c r="H21" s="51"/>
      <c r="I21" s="51"/>
      <c r="J21" s="51"/>
      <c r="K21" s="51"/>
      <c r="L21" s="51"/>
      <c r="M21" s="51"/>
      <c r="N21" s="51"/>
      <c r="O21" s="54">
        <v>6055300</v>
      </c>
      <c r="P21" s="54">
        <v>614000</v>
      </c>
      <c r="Q21" s="54">
        <v>6669300</v>
      </c>
      <c r="R21" s="54">
        <v>6669300</v>
      </c>
      <c r="S21" s="54">
        <v>6669300</v>
      </c>
      <c r="T21" s="54">
        <v>0</v>
      </c>
      <c r="U21" s="54">
        <v>0</v>
      </c>
      <c r="V21" s="54">
        <v>0</v>
      </c>
      <c r="W21" s="54">
        <v>0</v>
      </c>
      <c r="X21" s="54">
        <v>0</v>
      </c>
      <c r="Y21" s="54">
        <v>3658708.87</v>
      </c>
      <c r="Z21" s="54">
        <v>3658708.87</v>
      </c>
      <c r="AA21" s="54">
        <v>0</v>
      </c>
      <c r="AB21" s="54">
        <v>3658708.87</v>
      </c>
      <c r="AC21" s="54">
        <v>3658708.87</v>
      </c>
      <c r="AD21" s="54">
        <v>3658708.87</v>
      </c>
      <c r="AE21" s="55">
        <f t="shared" si="0"/>
        <v>0.5485896375931507</v>
      </c>
      <c r="AF21" s="54">
        <v>3010591.13</v>
      </c>
      <c r="AG21" s="55">
        <v>0.5485896375931507</v>
      </c>
      <c r="AH21" s="54">
        <v>0</v>
      </c>
      <c r="AI21" s="55"/>
    </row>
    <row r="22" spans="1:35" ht="14.25" customHeight="1" outlineLevel="3">
      <c r="A22" s="51" t="s">
        <v>39</v>
      </c>
      <c r="B22" s="52" t="s">
        <v>239</v>
      </c>
      <c r="C22" s="51" t="s">
        <v>39</v>
      </c>
      <c r="D22" s="51"/>
      <c r="E22" s="51"/>
      <c r="F22" s="53"/>
      <c r="G22" s="51"/>
      <c r="H22" s="51"/>
      <c r="I22" s="51"/>
      <c r="J22" s="51"/>
      <c r="K22" s="51"/>
      <c r="L22" s="51"/>
      <c r="M22" s="51"/>
      <c r="N22" s="51"/>
      <c r="O22" s="54">
        <v>4900000</v>
      </c>
      <c r="P22" s="54">
        <v>500000</v>
      </c>
      <c r="Q22" s="54">
        <v>5400000</v>
      </c>
      <c r="R22" s="54">
        <v>5400000</v>
      </c>
      <c r="S22" s="54">
        <v>5400000</v>
      </c>
      <c r="T22" s="54">
        <v>0</v>
      </c>
      <c r="U22" s="54">
        <v>0</v>
      </c>
      <c r="V22" s="54">
        <v>0</v>
      </c>
      <c r="W22" s="54">
        <v>0</v>
      </c>
      <c r="X22" s="54">
        <v>0</v>
      </c>
      <c r="Y22" s="54">
        <v>3313241.84</v>
      </c>
      <c r="Z22" s="54">
        <v>3313241.84</v>
      </c>
      <c r="AA22" s="54">
        <v>0</v>
      </c>
      <c r="AB22" s="54">
        <v>3313241.84</v>
      </c>
      <c r="AC22" s="54">
        <v>3313241.84</v>
      </c>
      <c r="AD22" s="54">
        <v>3313241.84</v>
      </c>
      <c r="AE22" s="55">
        <f t="shared" si="0"/>
        <v>0.6135633037037037</v>
      </c>
      <c r="AF22" s="54">
        <v>2086758.16</v>
      </c>
      <c r="AG22" s="55">
        <v>0.6135633037037037</v>
      </c>
      <c r="AH22" s="54">
        <v>0</v>
      </c>
      <c r="AI22" s="55"/>
    </row>
    <row r="23" spans="1:35" ht="26.25" customHeight="1" outlineLevel="4">
      <c r="A23" s="51" t="s">
        <v>40</v>
      </c>
      <c r="B23" s="52" t="s">
        <v>41</v>
      </c>
      <c r="C23" s="51" t="s">
        <v>40</v>
      </c>
      <c r="D23" s="51"/>
      <c r="E23" s="51"/>
      <c r="F23" s="53"/>
      <c r="G23" s="51"/>
      <c r="H23" s="51"/>
      <c r="I23" s="51"/>
      <c r="J23" s="51"/>
      <c r="K23" s="51"/>
      <c r="L23" s="51"/>
      <c r="M23" s="51"/>
      <c r="N23" s="51"/>
      <c r="O23" s="54">
        <v>4900000</v>
      </c>
      <c r="P23" s="54">
        <v>500000</v>
      </c>
      <c r="Q23" s="54">
        <v>5400000</v>
      </c>
      <c r="R23" s="54">
        <v>5400000</v>
      </c>
      <c r="S23" s="54">
        <v>5400000</v>
      </c>
      <c r="T23" s="54">
        <v>0</v>
      </c>
      <c r="U23" s="54">
        <v>0</v>
      </c>
      <c r="V23" s="54">
        <v>0</v>
      </c>
      <c r="W23" s="54">
        <v>0</v>
      </c>
      <c r="X23" s="54">
        <v>0</v>
      </c>
      <c r="Y23" s="54">
        <v>3313225.31</v>
      </c>
      <c r="Z23" s="54">
        <v>3313225.31</v>
      </c>
      <c r="AA23" s="54">
        <v>0</v>
      </c>
      <c r="AB23" s="54">
        <v>3313225.31</v>
      </c>
      <c r="AC23" s="54">
        <v>3313225.31</v>
      </c>
      <c r="AD23" s="54">
        <v>3313225.31</v>
      </c>
      <c r="AE23" s="55">
        <f t="shared" si="0"/>
        <v>0.6135602425925926</v>
      </c>
      <c r="AF23" s="54">
        <v>2086774.69</v>
      </c>
      <c r="AG23" s="55">
        <v>0.6135602425925926</v>
      </c>
      <c r="AH23" s="54">
        <v>0</v>
      </c>
      <c r="AI23" s="55"/>
    </row>
    <row r="24" spans="1:35" ht="39" customHeight="1" outlineLevel="4">
      <c r="A24" s="51" t="s">
        <v>42</v>
      </c>
      <c r="B24" s="52" t="s">
        <v>43</v>
      </c>
      <c r="C24" s="51" t="s">
        <v>42</v>
      </c>
      <c r="D24" s="51"/>
      <c r="E24" s="51"/>
      <c r="F24" s="53"/>
      <c r="G24" s="51"/>
      <c r="H24" s="51"/>
      <c r="I24" s="51"/>
      <c r="J24" s="51"/>
      <c r="K24" s="51"/>
      <c r="L24" s="51"/>
      <c r="M24" s="51"/>
      <c r="N24" s="51"/>
      <c r="O24" s="54">
        <v>0</v>
      </c>
      <c r="P24" s="54">
        <v>0</v>
      </c>
      <c r="Q24" s="54">
        <v>0</v>
      </c>
      <c r="R24" s="54">
        <v>0</v>
      </c>
      <c r="S24" s="54">
        <v>0</v>
      </c>
      <c r="T24" s="54">
        <v>0</v>
      </c>
      <c r="U24" s="54">
        <v>0</v>
      </c>
      <c r="V24" s="54">
        <v>0</v>
      </c>
      <c r="W24" s="54">
        <v>0</v>
      </c>
      <c r="X24" s="54">
        <v>0</v>
      </c>
      <c r="Y24" s="54">
        <v>16.53</v>
      </c>
      <c r="Z24" s="54">
        <v>16.53</v>
      </c>
      <c r="AA24" s="54">
        <v>0</v>
      </c>
      <c r="AB24" s="54">
        <v>16.53</v>
      </c>
      <c r="AC24" s="54">
        <v>16.53</v>
      </c>
      <c r="AD24" s="54">
        <v>16.53</v>
      </c>
      <c r="AE24" s="55" t="e">
        <f t="shared" si="0"/>
        <v>#DIV/0!</v>
      </c>
      <c r="AF24" s="54">
        <v>-16.53</v>
      </c>
      <c r="AG24" s="55"/>
      <c r="AH24" s="54">
        <v>0</v>
      </c>
      <c r="AI24" s="55"/>
    </row>
    <row r="25" spans="1:35" ht="14.25" customHeight="1" outlineLevel="3">
      <c r="A25" s="51" t="s">
        <v>44</v>
      </c>
      <c r="B25" s="52" t="s">
        <v>45</v>
      </c>
      <c r="C25" s="51" t="s">
        <v>44</v>
      </c>
      <c r="D25" s="51"/>
      <c r="E25" s="51"/>
      <c r="F25" s="53"/>
      <c r="G25" s="51"/>
      <c r="H25" s="51"/>
      <c r="I25" s="51"/>
      <c r="J25" s="51"/>
      <c r="K25" s="51"/>
      <c r="L25" s="51"/>
      <c r="M25" s="51"/>
      <c r="N25" s="51"/>
      <c r="O25" s="54">
        <v>1085300</v>
      </c>
      <c r="P25" s="54">
        <v>0</v>
      </c>
      <c r="Q25" s="54">
        <v>1085300</v>
      </c>
      <c r="R25" s="54">
        <v>1085300</v>
      </c>
      <c r="S25" s="54">
        <v>1085300</v>
      </c>
      <c r="T25" s="54">
        <v>0</v>
      </c>
      <c r="U25" s="54">
        <v>0</v>
      </c>
      <c r="V25" s="54">
        <v>0</v>
      </c>
      <c r="W25" s="54">
        <v>0</v>
      </c>
      <c r="X25" s="54">
        <v>0</v>
      </c>
      <c r="Y25" s="54">
        <v>276853.03</v>
      </c>
      <c r="Z25" s="54">
        <v>276853.03</v>
      </c>
      <c r="AA25" s="54">
        <v>0</v>
      </c>
      <c r="AB25" s="54">
        <v>276853.03</v>
      </c>
      <c r="AC25" s="54">
        <v>276853.03</v>
      </c>
      <c r="AD25" s="54">
        <v>276853.03</v>
      </c>
      <c r="AE25" s="55">
        <f t="shared" si="0"/>
        <v>0.2550935501704598</v>
      </c>
      <c r="AF25" s="54">
        <v>808446.97</v>
      </c>
      <c r="AG25" s="55">
        <v>0.25509355017045976</v>
      </c>
      <c r="AH25" s="54">
        <v>0</v>
      </c>
      <c r="AI25" s="55"/>
    </row>
    <row r="26" spans="1:35" ht="14.25" customHeight="1" outlineLevel="4">
      <c r="A26" s="51" t="s">
        <v>46</v>
      </c>
      <c r="B26" s="52" t="s">
        <v>47</v>
      </c>
      <c r="C26" s="51" t="s">
        <v>46</v>
      </c>
      <c r="D26" s="51"/>
      <c r="E26" s="51"/>
      <c r="F26" s="53"/>
      <c r="G26" s="51"/>
      <c r="H26" s="51"/>
      <c r="I26" s="51"/>
      <c r="J26" s="51"/>
      <c r="K26" s="51"/>
      <c r="L26" s="51"/>
      <c r="M26" s="51"/>
      <c r="N26" s="51"/>
      <c r="O26" s="54">
        <v>1085300</v>
      </c>
      <c r="P26" s="54">
        <v>0</v>
      </c>
      <c r="Q26" s="54">
        <v>1085300</v>
      </c>
      <c r="R26" s="54">
        <v>1085300</v>
      </c>
      <c r="S26" s="54">
        <v>1085300</v>
      </c>
      <c r="T26" s="54">
        <v>0</v>
      </c>
      <c r="U26" s="54">
        <v>0</v>
      </c>
      <c r="V26" s="54">
        <v>0</v>
      </c>
      <c r="W26" s="54">
        <v>0</v>
      </c>
      <c r="X26" s="54">
        <v>0</v>
      </c>
      <c r="Y26" s="54">
        <v>276872.23</v>
      </c>
      <c r="Z26" s="54">
        <v>276872.23</v>
      </c>
      <c r="AA26" s="54">
        <v>0</v>
      </c>
      <c r="AB26" s="54">
        <v>276872.23</v>
      </c>
      <c r="AC26" s="54">
        <v>276872.23</v>
      </c>
      <c r="AD26" s="54">
        <v>276872.23</v>
      </c>
      <c r="AE26" s="55">
        <f t="shared" si="0"/>
        <v>0.25511124113148437</v>
      </c>
      <c r="AF26" s="54">
        <v>808427.77</v>
      </c>
      <c r="AG26" s="55">
        <v>0.25511124113148437</v>
      </c>
      <c r="AH26" s="54">
        <v>0</v>
      </c>
      <c r="AI26" s="55"/>
    </row>
    <row r="27" spans="1:35" ht="39" customHeight="1" outlineLevel="4">
      <c r="A27" s="51" t="s">
        <v>48</v>
      </c>
      <c r="B27" s="52" t="s">
        <v>49</v>
      </c>
      <c r="C27" s="51" t="s">
        <v>48</v>
      </c>
      <c r="D27" s="51"/>
      <c r="E27" s="51"/>
      <c r="F27" s="53"/>
      <c r="G27" s="51"/>
      <c r="H27" s="51"/>
      <c r="I27" s="51"/>
      <c r="J27" s="51"/>
      <c r="K27" s="51"/>
      <c r="L27" s="51"/>
      <c r="M27" s="51"/>
      <c r="N27" s="51"/>
      <c r="O27" s="54">
        <v>0</v>
      </c>
      <c r="P27" s="54">
        <v>0</v>
      </c>
      <c r="Q27" s="54">
        <v>0</v>
      </c>
      <c r="R27" s="54">
        <v>0</v>
      </c>
      <c r="S27" s="54">
        <v>0</v>
      </c>
      <c r="T27" s="54">
        <v>0</v>
      </c>
      <c r="U27" s="54">
        <v>0</v>
      </c>
      <c r="V27" s="54">
        <v>0</v>
      </c>
      <c r="W27" s="54">
        <v>0</v>
      </c>
      <c r="X27" s="54">
        <v>0</v>
      </c>
      <c r="Y27" s="54">
        <v>-19.2</v>
      </c>
      <c r="Z27" s="54">
        <v>-19.2</v>
      </c>
      <c r="AA27" s="54">
        <v>0</v>
      </c>
      <c r="AB27" s="54">
        <v>-19.2</v>
      </c>
      <c r="AC27" s="54">
        <v>-19.2</v>
      </c>
      <c r="AD27" s="54">
        <v>-19.2</v>
      </c>
      <c r="AE27" s="55" t="e">
        <f t="shared" si="0"/>
        <v>#DIV/0!</v>
      </c>
      <c r="AF27" s="54">
        <v>19.2</v>
      </c>
      <c r="AG27" s="55"/>
      <c r="AH27" s="54">
        <v>0</v>
      </c>
      <c r="AI27" s="55"/>
    </row>
    <row r="28" spans="1:35" ht="26.25" customHeight="1" outlineLevel="3">
      <c r="A28" s="51" t="s">
        <v>50</v>
      </c>
      <c r="B28" s="52" t="s">
        <v>51</v>
      </c>
      <c r="C28" s="51" t="s">
        <v>50</v>
      </c>
      <c r="D28" s="51"/>
      <c r="E28" s="51"/>
      <c r="F28" s="53"/>
      <c r="G28" s="51"/>
      <c r="H28" s="51"/>
      <c r="I28" s="51"/>
      <c r="J28" s="51"/>
      <c r="K28" s="51"/>
      <c r="L28" s="51"/>
      <c r="M28" s="51"/>
      <c r="N28" s="51"/>
      <c r="O28" s="54">
        <v>70000</v>
      </c>
      <c r="P28" s="54">
        <v>114000</v>
      </c>
      <c r="Q28" s="54">
        <v>184000</v>
      </c>
      <c r="R28" s="54">
        <v>184000</v>
      </c>
      <c r="S28" s="54">
        <v>184000</v>
      </c>
      <c r="T28" s="54">
        <v>0</v>
      </c>
      <c r="U28" s="54">
        <v>0</v>
      </c>
      <c r="V28" s="54">
        <v>0</v>
      </c>
      <c r="W28" s="54">
        <v>0</v>
      </c>
      <c r="X28" s="54">
        <v>0</v>
      </c>
      <c r="Y28" s="54">
        <v>68614</v>
      </c>
      <c r="Z28" s="54">
        <v>68614</v>
      </c>
      <c r="AA28" s="54">
        <v>0</v>
      </c>
      <c r="AB28" s="54">
        <v>68614</v>
      </c>
      <c r="AC28" s="54">
        <v>68614</v>
      </c>
      <c r="AD28" s="54">
        <v>68614</v>
      </c>
      <c r="AE28" s="55">
        <f t="shared" si="0"/>
        <v>0.3729021739130435</v>
      </c>
      <c r="AF28" s="54">
        <v>115386</v>
      </c>
      <c r="AG28" s="55">
        <v>0.3729021739130435</v>
      </c>
      <c r="AH28" s="54">
        <v>0</v>
      </c>
      <c r="AI28" s="55"/>
    </row>
    <row r="29" spans="1:35" ht="39" customHeight="1" outlineLevel="4">
      <c r="A29" s="51" t="s">
        <v>52</v>
      </c>
      <c r="B29" s="52" t="s">
        <v>53</v>
      </c>
      <c r="C29" s="51" t="s">
        <v>52</v>
      </c>
      <c r="D29" s="51"/>
      <c r="E29" s="51"/>
      <c r="F29" s="53"/>
      <c r="G29" s="51"/>
      <c r="H29" s="51"/>
      <c r="I29" s="51"/>
      <c r="J29" s="51"/>
      <c r="K29" s="51"/>
      <c r="L29" s="51"/>
      <c r="M29" s="51"/>
      <c r="N29" s="51"/>
      <c r="O29" s="54">
        <v>70000</v>
      </c>
      <c r="P29" s="54">
        <v>114000</v>
      </c>
      <c r="Q29" s="54">
        <v>184000</v>
      </c>
      <c r="R29" s="54">
        <v>184000</v>
      </c>
      <c r="S29" s="54">
        <v>184000</v>
      </c>
      <c r="T29" s="54">
        <v>0</v>
      </c>
      <c r="U29" s="54">
        <v>0</v>
      </c>
      <c r="V29" s="54">
        <v>0</v>
      </c>
      <c r="W29" s="54">
        <v>0</v>
      </c>
      <c r="X29" s="54">
        <v>0</v>
      </c>
      <c r="Y29" s="54">
        <v>68614</v>
      </c>
      <c r="Z29" s="54">
        <v>68614</v>
      </c>
      <c r="AA29" s="54">
        <v>0</v>
      </c>
      <c r="AB29" s="54">
        <v>68614</v>
      </c>
      <c r="AC29" s="54">
        <v>68614</v>
      </c>
      <c r="AD29" s="54">
        <v>68614</v>
      </c>
      <c r="AE29" s="55">
        <f t="shared" si="0"/>
        <v>0.3729021739130435</v>
      </c>
      <c r="AF29" s="54">
        <v>115386</v>
      </c>
      <c r="AG29" s="55">
        <v>0.3729021739130435</v>
      </c>
      <c r="AH29" s="54">
        <v>0</v>
      </c>
      <c r="AI29" s="55"/>
    </row>
    <row r="30" spans="1:35" ht="14.25" customHeight="1" outlineLevel="1">
      <c r="A30" s="51" t="s">
        <v>54</v>
      </c>
      <c r="B30" s="52" t="s">
        <v>55</v>
      </c>
      <c r="C30" s="51" t="s">
        <v>54</v>
      </c>
      <c r="D30" s="51"/>
      <c r="E30" s="51"/>
      <c r="F30" s="53"/>
      <c r="G30" s="51"/>
      <c r="H30" s="51"/>
      <c r="I30" s="51"/>
      <c r="J30" s="51"/>
      <c r="K30" s="51"/>
      <c r="L30" s="51"/>
      <c r="M30" s="51"/>
      <c r="N30" s="51"/>
      <c r="O30" s="54">
        <v>5147600</v>
      </c>
      <c r="P30" s="54">
        <v>12500</v>
      </c>
      <c r="Q30" s="54">
        <v>5160100</v>
      </c>
      <c r="R30" s="54">
        <v>5160100</v>
      </c>
      <c r="S30" s="54">
        <v>5160100</v>
      </c>
      <c r="T30" s="54">
        <v>0</v>
      </c>
      <c r="U30" s="54">
        <v>0</v>
      </c>
      <c r="V30" s="54">
        <v>0</v>
      </c>
      <c r="W30" s="54">
        <v>0</v>
      </c>
      <c r="X30" s="54">
        <v>0</v>
      </c>
      <c r="Y30" s="54">
        <v>1201803.74</v>
      </c>
      <c r="Z30" s="54">
        <v>1201803.74</v>
      </c>
      <c r="AA30" s="54">
        <v>0</v>
      </c>
      <c r="AB30" s="54">
        <v>1201803.74</v>
      </c>
      <c r="AC30" s="54">
        <v>1201803.74</v>
      </c>
      <c r="AD30" s="54">
        <v>1201803.74</v>
      </c>
      <c r="AE30" s="55">
        <f t="shared" si="0"/>
        <v>0.23290318792271467</v>
      </c>
      <c r="AF30" s="54">
        <v>3958296.26</v>
      </c>
      <c r="AG30" s="55">
        <v>0.23290318792271467</v>
      </c>
      <c r="AH30" s="54">
        <v>0</v>
      </c>
      <c r="AI30" s="55"/>
    </row>
    <row r="31" spans="1:35" ht="14.25" customHeight="1" outlineLevel="3">
      <c r="A31" s="51" t="s">
        <v>56</v>
      </c>
      <c r="B31" s="52" t="s">
        <v>57</v>
      </c>
      <c r="C31" s="51" t="s">
        <v>56</v>
      </c>
      <c r="D31" s="51"/>
      <c r="E31" s="51"/>
      <c r="F31" s="53"/>
      <c r="G31" s="51"/>
      <c r="H31" s="51"/>
      <c r="I31" s="51"/>
      <c r="J31" s="51"/>
      <c r="K31" s="51"/>
      <c r="L31" s="51"/>
      <c r="M31" s="51"/>
      <c r="N31" s="51"/>
      <c r="O31" s="54">
        <v>696500</v>
      </c>
      <c r="P31" s="54">
        <v>0</v>
      </c>
      <c r="Q31" s="54">
        <v>696500</v>
      </c>
      <c r="R31" s="54">
        <v>696500</v>
      </c>
      <c r="S31" s="54">
        <v>696500</v>
      </c>
      <c r="T31" s="54">
        <v>0</v>
      </c>
      <c r="U31" s="54">
        <v>0</v>
      </c>
      <c r="V31" s="54">
        <v>0</v>
      </c>
      <c r="W31" s="54">
        <v>0</v>
      </c>
      <c r="X31" s="54">
        <v>0</v>
      </c>
      <c r="Y31" s="54">
        <v>131468.43</v>
      </c>
      <c r="Z31" s="54">
        <v>131468.43</v>
      </c>
      <c r="AA31" s="54">
        <v>0</v>
      </c>
      <c r="AB31" s="54">
        <v>131468.43</v>
      </c>
      <c r="AC31" s="54">
        <v>131468.43</v>
      </c>
      <c r="AD31" s="54">
        <v>131468.43</v>
      </c>
      <c r="AE31" s="55">
        <f t="shared" si="0"/>
        <v>0.18875582196697774</v>
      </c>
      <c r="AF31" s="54">
        <v>565031.57</v>
      </c>
      <c r="AG31" s="55">
        <v>0.18875582196697774</v>
      </c>
      <c r="AH31" s="54">
        <v>0</v>
      </c>
      <c r="AI31" s="55"/>
    </row>
    <row r="32" spans="1:35" ht="52.5" customHeight="1" outlineLevel="4">
      <c r="A32" s="51" t="s">
        <v>58</v>
      </c>
      <c r="B32" s="52" t="s">
        <v>59</v>
      </c>
      <c r="C32" s="51" t="s">
        <v>58</v>
      </c>
      <c r="D32" s="51"/>
      <c r="E32" s="51"/>
      <c r="F32" s="53"/>
      <c r="G32" s="51"/>
      <c r="H32" s="51"/>
      <c r="I32" s="51"/>
      <c r="J32" s="51"/>
      <c r="K32" s="51"/>
      <c r="L32" s="51"/>
      <c r="M32" s="51"/>
      <c r="N32" s="51"/>
      <c r="O32" s="54">
        <v>696500</v>
      </c>
      <c r="P32" s="54">
        <v>0</v>
      </c>
      <c r="Q32" s="54">
        <v>696500</v>
      </c>
      <c r="R32" s="54">
        <v>696500</v>
      </c>
      <c r="S32" s="54">
        <v>696500</v>
      </c>
      <c r="T32" s="54">
        <v>0</v>
      </c>
      <c r="U32" s="54">
        <v>0</v>
      </c>
      <c r="V32" s="54">
        <v>0</v>
      </c>
      <c r="W32" s="54">
        <v>0</v>
      </c>
      <c r="X32" s="54">
        <v>0</v>
      </c>
      <c r="Y32" s="54">
        <v>131468.43</v>
      </c>
      <c r="Z32" s="54">
        <v>131468.43</v>
      </c>
      <c r="AA32" s="54">
        <v>0</v>
      </c>
      <c r="AB32" s="54">
        <v>131468.43</v>
      </c>
      <c r="AC32" s="54">
        <v>131468.43</v>
      </c>
      <c r="AD32" s="54">
        <v>131468.43</v>
      </c>
      <c r="AE32" s="55">
        <f t="shared" si="0"/>
        <v>0.18875582196697774</v>
      </c>
      <c r="AF32" s="54">
        <v>565031.57</v>
      </c>
      <c r="AG32" s="55">
        <v>0.18875582196697774</v>
      </c>
      <c r="AH32" s="54">
        <v>0</v>
      </c>
      <c r="AI32" s="55"/>
    </row>
    <row r="33" spans="1:35" ht="14.25" customHeight="1" outlineLevel="3">
      <c r="A33" s="51" t="s">
        <v>60</v>
      </c>
      <c r="B33" s="52" t="s">
        <v>61</v>
      </c>
      <c r="C33" s="51" t="s">
        <v>60</v>
      </c>
      <c r="D33" s="51"/>
      <c r="E33" s="51"/>
      <c r="F33" s="53"/>
      <c r="G33" s="51"/>
      <c r="H33" s="51"/>
      <c r="I33" s="51"/>
      <c r="J33" s="51"/>
      <c r="K33" s="51"/>
      <c r="L33" s="51"/>
      <c r="M33" s="51"/>
      <c r="N33" s="51"/>
      <c r="O33" s="54">
        <v>800000</v>
      </c>
      <c r="P33" s="54">
        <v>0</v>
      </c>
      <c r="Q33" s="54">
        <v>800000</v>
      </c>
      <c r="R33" s="54">
        <v>800000</v>
      </c>
      <c r="S33" s="54">
        <v>800000</v>
      </c>
      <c r="T33" s="54">
        <v>0</v>
      </c>
      <c r="U33" s="54">
        <v>0</v>
      </c>
      <c r="V33" s="54">
        <v>0</v>
      </c>
      <c r="W33" s="54">
        <v>0</v>
      </c>
      <c r="X33" s="54">
        <v>0</v>
      </c>
      <c r="Y33" s="54">
        <v>208183.51</v>
      </c>
      <c r="Z33" s="54">
        <v>208183.51</v>
      </c>
      <c r="AA33" s="54">
        <v>0</v>
      </c>
      <c r="AB33" s="54">
        <v>208183.51</v>
      </c>
      <c r="AC33" s="54">
        <v>208183.51</v>
      </c>
      <c r="AD33" s="54">
        <v>208183.51</v>
      </c>
      <c r="AE33" s="55">
        <f t="shared" si="0"/>
        <v>0.2602293875</v>
      </c>
      <c r="AF33" s="54">
        <v>591816.49</v>
      </c>
      <c r="AG33" s="55">
        <v>0.2602293875</v>
      </c>
      <c r="AH33" s="54">
        <v>0</v>
      </c>
      <c r="AI33" s="55"/>
    </row>
    <row r="34" spans="1:35" ht="14.25" customHeight="1" outlineLevel="4">
      <c r="A34" s="51" t="s">
        <v>62</v>
      </c>
      <c r="B34" s="52" t="s">
        <v>63</v>
      </c>
      <c r="C34" s="51" t="s">
        <v>62</v>
      </c>
      <c r="D34" s="51"/>
      <c r="E34" s="51"/>
      <c r="F34" s="53"/>
      <c r="G34" s="51"/>
      <c r="H34" s="51"/>
      <c r="I34" s="51"/>
      <c r="J34" s="51"/>
      <c r="K34" s="51"/>
      <c r="L34" s="51"/>
      <c r="M34" s="51"/>
      <c r="N34" s="51"/>
      <c r="O34" s="54">
        <v>176800</v>
      </c>
      <c r="P34" s="54">
        <v>0</v>
      </c>
      <c r="Q34" s="54">
        <v>176800</v>
      </c>
      <c r="R34" s="54">
        <v>176800</v>
      </c>
      <c r="S34" s="54">
        <v>176800</v>
      </c>
      <c r="T34" s="54">
        <v>0</v>
      </c>
      <c r="U34" s="54">
        <v>0</v>
      </c>
      <c r="V34" s="54">
        <v>0</v>
      </c>
      <c r="W34" s="54">
        <v>0</v>
      </c>
      <c r="X34" s="54">
        <v>0</v>
      </c>
      <c r="Y34" s="54">
        <v>106825.43</v>
      </c>
      <c r="Z34" s="54">
        <v>106825.43</v>
      </c>
      <c r="AA34" s="54">
        <v>0</v>
      </c>
      <c r="AB34" s="54">
        <v>106825.43</v>
      </c>
      <c r="AC34" s="54">
        <v>106825.43</v>
      </c>
      <c r="AD34" s="54">
        <v>106825.43</v>
      </c>
      <c r="AE34" s="55">
        <f t="shared" si="0"/>
        <v>0.6042162330316742</v>
      </c>
      <c r="AF34" s="54">
        <v>69974.57</v>
      </c>
      <c r="AG34" s="55">
        <v>0.6042162330316742</v>
      </c>
      <c r="AH34" s="54">
        <v>0</v>
      </c>
      <c r="AI34" s="55"/>
    </row>
    <row r="35" spans="1:35" ht="14.25" customHeight="1" outlineLevel="4">
      <c r="A35" s="51" t="s">
        <v>64</v>
      </c>
      <c r="B35" s="52" t="s">
        <v>65</v>
      </c>
      <c r="C35" s="51" t="s">
        <v>64</v>
      </c>
      <c r="D35" s="51"/>
      <c r="E35" s="51"/>
      <c r="F35" s="53"/>
      <c r="G35" s="51"/>
      <c r="H35" s="51"/>
      <c r="I35" s="51"/>
      <c r="J35" s="51"/>
      <c r="K35" s="51"/>
      <c r="L35" s="51"/>
      <c r="M35" s="51"/>
      <c r="N35" s="51"/>
      <c r="O35" s="54">
        <v>623200</v>
      </c>
      <c r="P35" s="54">
        <v>0</v>
      </c>
      <c r="Q35" s="54">
        <v>623200</v>
      </c>
      <c r="R35" s="54">
        <v>623200</v>
      </c>
      <c r="S35" s="54">
        <v>623200</v>
      </c>
      <c r="T35" s="54">
        <v>0</v>
      </c>
      <c r="U35" s="54">
        <v>0</v>
      </c>
      <c r="V35" s="54">
        <v>0</v>
      </c>
      <c r="W35" s="54">
        <v>0</v>
      </c>
      <c r="X35" s="54">
        <v>0</v>
      </c>
      <c r="Y35" s="54">
        <v>101358.08</v>
      </c>
      <c r="Z35" s="54">
        <v>101358.08</v>
      </c>
      <c r="AA35" s="54">
        <v>0</v>
      </c>
      <c r="AB35" s="54">
        <v>101358.08</v>
      </c>
      <c r="AC35" s="54">
        <v>101358.08</v>
      </c>
      <c r="AD35" s="54">
        <v>101358.08</v>
      </c>
      <c r="AE35" s="55">
        <f t="shared" si="0"/>
        <v>0.1626413350449294</v>
      </c>
      <c r="AF35" s="54">
        <v>521841.92</v>
      </c>
      <c r="AG35" s="55">
        <v>0.1626413350449294</v>
      </c>
      <c r="AH35" s="54">
        <v>0</v>
      </c>
      <c r="AI35" s="55"/>
    </row>
    <row r="36" spans="1:35" ht="14.25" customHeight="1" outlineLevel="3">
      <c r="A36" s="51" t="s">
        <v>66</v>
      </c>
      <c r="B36" s="52" t="s">
        <v>67</v>
      </c>
      <c r="C36" s="51" t="s">
        <v>66</v>
      </c>
      <c r="D36" s="51"/>
      <c r="E36" s="51"/>
      <c r="F36" s="53"/>
      <c r="G36" s="51"/>
      <c r="H36" s="51"/>
      <c r="I36" s="51"/>
      <c r="J36" s="51"/>
      <c r="K36" s="51"/>
      <c r="L36" s="51"/>
      <c r="M36" s="51"/>
      <c r="N36" s="51"/>
      <c r="O36" s="54">
        <v>3651100</v>
      </c>
      <c r="P36" s="54">
        <v>12500</v>
      </c>
      <c r="Q36" s="54">
        <v>3663600</v>
      </c>
      <c r="R36" s="54">
        <v>3663600</v>
      </c>
      <c r="S36" s="54">
        <v>3663600</v>
      </c>
      <c r="T36" s="54">
        <v>0</v>
      </c>
      <c r="U36" s="54">
        <v>0</v>
      </c>
      <c r="V36" s="54">
        <v>0</v>
      </c>
      <c r="W36" s="54">
        <v>0</v>
      </c>
      <c r="X36" s="54">
        <v>0</v>
      </c>
      <c r="Y36" s="54">
        <v>862151.8</v>
      </c>
      <c r="Z36" s="54">
        <v>862151.8</v>
      </c>
      <c r="AA36" s="54">
        <v>0</v>
      </c>
      <c r="AB36" s="54">
        <v>862151.8</v>
      </c>
      <c r="AC36" s="54">
        <v>862151.8</v>
      </c>
      <c r="AD36" s="54">
        <v>862151.8</v>
      </c>
      <c r="AE36" s="55">
        <f t="shared" si="0"/>
        <v>0.23532912981766568</v>
      </c>
      <c r="AF36" s="54">
        <v>2801448.2</v>
      </c>
      <c r="AG36" s="55">
        <v>0.23532912981766568</v>
      </c>
      <c r="AH36" s="54">
        <v>0</v>
      </c>
      <c r="AI36" s="55"/>
    </row>
    <row r="37" spans="1:35" ht="39" customHeight="1" outlineLevel="4">
      <c r="A37" s="51" t="s">
        <v>68</v>
      </c>
      <c r="B37" s="52" t="s">
        <v>69</v>
      </c>
      <c r="C37" s="51" t="s">
        <v>68</v>
      </c>
      <c r="D37" s="51"/>
      <c r="E37" s="51"/>
      <c r="F37" s="53"/>
      <c r="G37" s="51"/>
      <c r="H37" s="51"/>
      <c r="I37" s="51"/>
      <c r="J37" s="51"/>
      <c r="K37" s="51"/>
      <c r="L37" s="51"/>
      <c r="M37" s="51"/>
      <c r="N37" s="51"/>
      <c r="O37" s="54">
        <v>668200</v>
      </c>
      <c r="P37" s="54">
        <v>0</v>
      </c>
      <c r="Q37" s="54">
        <v>668200</v>
      </c>
      <c r="R37" s="54">
        <v>668200</v>
      </c>
      <c r="S37" s="54">
        <v>668200</v>
      </c>
      <c r="T37" s="54">
        <v>0</v>
      </c>
      <c r="U37" s="54">
        <v>0</v>
      </c>
      <c r="V37" s="54">
        <v>0</v>
      </c>
      <c r="W37" s="54">
        <v>0</v>
      </c>
      <c r="X37" s="54">
        <v>0</v>
      </c>
      <c r="Y37" s="54">
        <v>315278.28</v>
      </c>
      <c r="Z37" s="54">
        <v>315278.28</v>
      </c>
      <c r="AA37" s="54">
        <v>0</v>
      </c>
      <c r="AB37" s="54">
        <v>315278.28</v>
      </c>
      <c r="AC37" s="54">
        <v>315278.28</v>
      </c>
      <c r="AD37" s="54">
        <v>315278.28</v>
      </c>
      <c r="AE37" s="55">
        <f t="shared" si="0"/>
        <v>0.4718322059263694</v>
      </c>
      <c r="AF37" s="54">
        <v>352921.72</v>
      </c>
      <c r="AG37" s="55">
        <v>0.4718322059263694</v>
      </c>
      <c r="AH37" s="54">
        <v>0</v>
      </c>
      <c r="AI37" s="55"/>
    </row>
    <row r="38" spans="1:35" ht="39" customHeight="1" outlineLevel="4">
      <c r="A38" s="51" t="s">
        <v>70</v>
      </c>
      <c r="B38" s="52" t="s">
        <v>71</v>
      </c>
      <c r="C38" s="51" t="s">
        <v>70</v>
      </c>
      <c r="D38" s="51"/>
      <c r="E38" s="51"/>
      <c r="F38" s="53"/>
      <c r="G38" s="51"/>
      <c r="H38" s="51"/>
      <c r="I38" s="51"/>
      <c r="J38" s="51"/>
      <c r="K38" s="51"/>
      <c r="L38" s="51"/>
      <c r="M38" s="51"/>
      <c r="N38" s="51"/>
      <c r="O38" s="54">
        <v>2982900</v>
      </c>
      <c r="P38" s="54">
        <v>12500</v>
      </c>
      <c r="Q38" s="54">
        <v>2995400</v>
      </c>
      <c r="R38" s="54">
        <v>2995400</v>
      </c>
      <c r="S38" s="54">
        <v>2995400</v>
      </c>
      <c r="T38" s="54">
        <v>0</v>
      </c>
      <c r="U38" s="54">
        <v>0</v>
      </c>
      <c r="V38" s="54">
        <v>0</v>
      </c>
      <c r="W38" s="54">
        <v>0</v>
      </c>
      <c r="X38" s="54">
        <v>0</v>
      </c>
      <c r="Y38" s="54">
        <v>546873.52</v>
      </c>
      <c r="Z38" s="54">
        <v>546873.52</v>
      </c>
      <c r="AA38" s="54">
        <v>0</v>
      </c>
      <c r="AB38" s="54">
        <v>546873.52</v>
      </c>
      <c r="AC38" s="54">
        <v>546873.52</v>
      </c>
      <c r="AD38" s="54">
        <v>546873.52</v>
      </c>
      <c r="AE38" s="55">
        <f t="shared" si="0"/>
        <v>0.1825711157107565</v>
      </c>
      <c r="AF38" s="54">
        <v>2448526.48</v>
      </c>
      <c r="AG38" s="55">
        <v>0.1825711157107565</v>
      </c>
      <c r="AH38" s="54">
        <v>0</v>
      </c>
      <c r="AI38" s="55"/>
    </row>
    <row r="39" spans="1:35" ht="26.25" customHeight="1" outlineLevel="1">
      <c r="A39" s="51" t="s">
        <v>72</v>
      </c>
      <c r="B39" s="52" t="s">
        <v>73</v>
      </c>
      <c r="C39" s="51" t="s">
        <v>72</v>
      </c>
      <c r="D39" s="51"/>
      <c r="E39" s="51"/>
      <c r="F39" s="53"/>
      <c r="G39" s="51"/>
      <c r="H39" s="51"/>
      <c r="I39" s="51"/>
      <c r="J39" s="51"/>
      <c r="K39" s="51"/>
      <c r="L39" s="51"/>
      <c r="M39" s="51"/>
      <c r="N39" s="51"/>
      <c r="O39" s="54">
        <v>400000</v>
      </c>
      <c r="P39" s="54">
        <v>0</v>
      </c>
      <c r="Q39" s="54">
        <v>400000</v>
      </c>
      <c r="R39" s="54">
        <v>400000</v>
      </c>
      <c r="S39" s="54">
        <v>400000</v>
      </c>
      <c r="T39" s="54">
        <v>0</v>
      </c>
      <c r="U39" s="54">
        <v>0</v>
      </c>
      <c r="V39" s="54">
        <v>0</v>
      </c>
      <c r="W39" s="54">
        <v>0</v>
      </c>
      <c r="X39" s="54">
        <v>0</v>
      </c>
      <c r="Y39" s="54">
        <v>69156.67</v>
      </c>
      <c r="Z39" s="54">
        <v>69156.67</v>
      </c>
      <c r="AA39" s="54">
        <v>0</v>
      </c>
      <c r="AB39" s="54">
        <v>69156.67</v>
      </c>
      <c r="AC39" s="54">
        <v>69156.67</v>
      </c>
      <c r="AD39" s="54">
        <v>69156.67</v>
      </c>
      <c r="AE39" s="55">
        <f t="shared" si="0"/>
        <v>0.172891675</v>
      </c>
      <c r="AF39" s="54">
        <v>330843.33</v>
      </c>
      <c r="AG39" s="55">
        <v>0.172891675</v>
      </c>
      <c r="AH39" s="54">
        <v>0</v>
      </c>
      <c r="AI39" s="55"/>
    </row>
    <row r="40" spans="1:35" ht="26.25" customHeight="1" outlineLevel="4">
      <c r="A40" s="51" t="s">
        <v>74</v>
      </c>
      <c r="B40" s="52" t="s">
        <v>75</v>
      </c>
      <c r="C40" s="51" t="s">
        <v>74</v>
      </c>
      <c r="D40" s="51"/>
      <c r="E40" s="51"/>
      <c r="F40" s="53"/>
      <c r="G40" s="51"/>
      <c r="H40" s="51"/>
      <c r="I40" s="51"/>
      <c r="J40" s="51"/>
      <c r="K40" s="51"/>
      <c r="L40" s="51"/>
      <c r="M40" s="51"/>
      <c r="N40" s="51"/>
      <c r="O40" s="54">
        <v>400000</v>
      </c>
      <c r="P40" s="54">
        <v>0</v>
      </c>
      <c r="Q40" s="54">
        <v>400000</v>
      </c>
      <c r="R40" s="54">
        <v>400000</v>
      </c>
      <c r="S40" s="54">
        <v>400000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68916.67</v>
      </c>
      <c r="Z40" s="54">
        <v>68916.67</v>
      </c>
      <c r="AA40" s="54">
        <v>0</v>
      </c>
      <c r="AB40" s="54">
        <v>68916.67</v>
      </c>
      <c r="AC40" s="54">
        <v>68916.67</v>
      </c>
      <c r="AD40" s="54">
        <v>68916.67</v>
      </c>
      <c r="AE40" s="55">
        <f t="shared" si="0"/>
        <v>0.172291675</v>
      </c>
      <c r="AF40" s="54">
        <v>331083.33</v>
      </c>
      <c r="AG40" s="55">
        <v>0.172291675</v>
      </c>
      <c r="AH40" s="54">
        <v>0</v>
      </c>
      <c r="AI40" s="55"/>
    </row>
    <row r="41" spans="1:35" ht="39" customHeight="1" outlineLevel="4">
      <c r="A41" s="51" t="s">
        <v>76</v>
      </c>
      <c r="B41" s="52" t="s">
        <v>77</v>
      </c>
      <c r="C41" s="51" t="s">
        <v>76</v>
      </c>
      <c r="D41" s="51"/>
      <c r="E41" s="51"/>
      <c r="F41" s="53"/>
      <c r="G41" s="51"/>
      <c r="H41" s="51"/>
      <c r="I41" s="51"/>
      <c r="J41" s="51"/>
      <c r="K41" s="51"/>
      <c r="L41" s="51"/>
      <c r="M41" s="51"/>
      <c r="N41" s="51"/>
      <c r="O41" s="54">
        <v>0</v>
      </c>
      <c r="P41" s="54">
        <v>0</v>
      </c>
      <c r="Q41" s="54">
        <v>0</v>
      </c>
      <c r="R41" s="54">
        <v>0</v>
      </c>
      <c r="S41" s="54">
        <v>0</v>
      </c>
      <c r="T41" s="54">
        <v>0</v>
      </c>
      <c r="U41" s="54">
        <v>0</v>
      </c>
      <c r="V41" s="54">
        <v>0</v>
      </c>
      <c r="W41" s="54">
        <v>0</v>
      </c>
      <c r="X41" s="54">
        <v>0</v>
      </c>
      <c r="Y41" s="54">
        <v>240</v>
      </c>
      <c r="Z41" s="54">
        <v>240</v>
      </c>
      <c r="AA41" s="54">
        <v>0</v>
      </c>
      <c r="AB41" s="54">
        <v>240</v>
      </c>
      <c r="AC41" s="54">
        <v>240</v>
      </c>
      <c r="AD41" s="54">
        <v>240</v>
      </c>
      <c r="AE41" s="55" t="e">
        <f t="shared" si="0"/>
        <v>#DIV/0!</v>
      </c>
      <c r="AF41" s="54">
        <v>-240</v>
      </c>
      <c r="AG41" s="55"/>
      <c r="AH41" s="54">
        <v>0</v>
      </c>
      <c r="AI41" s="55"/>
    </row>
    <row r="42" spans="1:35" ht="14.25" customHeight="1" outlineLevel="1">
      <c r="A42" s="51" t="s">
        <v>78</v>
      </c>
      <c r="B42" s="52" t="s">
        <v>79</v>
      </c>
      <c r="C42" s="51" t="s">
        <v>78</v>
      </c>
      <c r="D42" s="51"/>
      <c r="E42" s="51"/>
      <c r="F42" s="53"/>
      <c r="G42" s="51"/>
      <c r="H42" s="51"/>
      <c r="I42" s="51"/>
      <c r="J42" s="51"/>
      <c r="K42" s="51"/>
      <c r="L42" s="51"/>
      <c r="M42" s="51"/>
      <c r="N42" s="51"/>
      <c r="O42" s="54">
        <v>1303400</v>
      </c>
      <c r="P42" s="54">
        <v>0</v>
      </c>
      <c r="Q42" s="54">
        <v>1303400</v>
      </c>
      <c r="R42" s="54">
        <v>1303400</v>
      </c>
      <c r="S42" s="54">
        <v>1303400</v>
      </c>
      <c r="T42" s="54">
        <v>0</v>
      </c>
      <c r="U42" s="54">
        <v>0</v>
      </c>
      <c r="V42" s="54">
        <v>0</v>
      </c>
      <c r="W42" s="54">
        <v>0</v>
      </c>
      <c r="X42" s="54">
        <v>0</v>
      </c>
      <c r="Y42" s="54">
        <v>677758.96</v>
      </c>
      <c r="Z42" s="54">
        <v>677758.96</v>
      </c>
      <c r="AA42" s="54">
        <v>0</v>
      </c>
      <c r="AB42" s="54">
        <v>677758.96</v>
      </c>
      <c r="AC42" s="54">
        <v>677758.96</v>
      </c>
      <c r="AD42" s="54">
        <v>677758.96</v>
      </c>
      <c r="AE42" s="55">
        <f t="shared" si="0"/>
        <v>0.5199930642933865</v>
      </c>
      <c r="AF42" s="54">
        <v>625641.04</v>
      </c>
      <c r="AG42" s="55">
        <v>0.5199930642933865</v>
      </c>
      <c r="AH42" s="54">
        <v>0</v>
      </c>
      <c r="AI42" s="55"/>
    </row>
    <row r="43" spans="1:35" ht="52.5" customHeight="1" outlineLevel="4">
      <c r="A43" s="51" t="s">
        <v>80</v>
      </c>
      <c r="B43" s="52" t="s">
        <v>81</v>
      </c>
      <c r="C43" s="51" t="s">
        <v>80</v>
      </c>
      <c r="D43" s="51"/>
      <c r="E43" s="51"/>
      <c r="F43" s="53"/>
      <c r="G43" s="51"/>
      <c r="H43" s="51"/>
      <c r="I43" s="51"/>
      <c r="J43" s="51"/>
      <c r="K43" s="51"/>
      <c r="L43" s="51"/>
      <c r="M43" s="51"/>
      <c r="N43" s="51"/>
      <c r="O43" s="54">
        <v>738700</v>
      </c>
      <c r="P43" s="54">
        <v>0</v>
      </c>
      <c r="Q43" s="54">
        <v>738700</v>
      </c>
      <c r="R43" s="54">
        <v>738700</v>
      </c>
      <c r="S43" s="54">
        <v>738700</v>
      </c>
      <c r="T43" s="54">
        <v>0</v>
      </c>
      <c r="U43" s="54">
        <v>0</v>
      </c>
      <c r="V43" s="54">
        <v>0</v>
      </c>
      <c r="W43" s="54">
        <v>0</v>
      </c>
      <c r="X43" s="54">
        <v>0</v>
      </c>
      <c r="Y43" s="54">
        <v>468587.18</v>
      </c>
      <c r="Z43" s="54">
        <v>468587.18</v>
      </c>
      <c r="AA43" s="54">
        <v>0</v>
      </c>
      <c r="AB43" s="54">
        <v>468587.18</v>
      </c>
      <c r="AC43" s="54">
        <v>468587.18</v>
      </c>
      <c r="AD43" s="54">
        <v>468587.18</v>
      </c>
      <c r="AE43" s="55">
        <f t="shared" si="0"/>
        <v>0.6343403005279545</v>
      </c>
      <c r="AF43" s="54">
        <v>270112.82</v>
      </c>
      <c r="AG43" s="55">
        <v>0.6343403005279545</v>
      </c>
      <c r="AH43" s="54">
        <v>0</v>
      </c>
      <c r="AI43" s="55"/>
    </row>
    <row r="44" spans="1:35" ht="92.25" customHeight="1" outlineLevel="4">
      <c r="A44" s="51" t="s">
        <v>82</v>
      </c>
      <c r="B44" s="52" t="s">
        <v>83</v>
      </c>
      <c r="C44" s="51" t="s">
        <v>82</v>
      </c>
      <c r="D44" s="51"/>
      <c r="E44" s="51"/>
      <c r="F44" s="53"/>
      <c r="G44" s="51"/>
      <c r="H44" s="51"/>
      <c r="I44" s="51"/>
      <c r="J44" s="51"/>
      <c r="K44" s="51"/>
      <c r="L44" s="51"/>
      <c r="M44" s="51"/>
      <c r="N44" s="51"/>
      <c r="O44" s="54">
        <v>65400</v>
      </c>
      <c r="P44" s="54">
        <v>0</v>
      </c>
      <c r="Q44" s="54">
        <v>65400</v>
      </c>
      <c r="R44" s="54">
        <v>65400</v>
      </c>
      <c r="S44" s="54">
        <v>65400</v>
      </c>
      <c r="T44" s="54">
        <v>0</v>
      </c>
      <c r="U44" s="54">
        <v>0</v>
      </c>
      <c r="V44" s="54">
        <v>0</v>
      </c>
      <c r="W44" s="54">
        <v>0</v>
      </c>
      <c r="X44" s="54">
        <v>0</v>
      </c>
      <c r="Y44" s="54">
        <v>51568</v>
      </c>
      <c r="Z44" s="54">
        <v>51568</v>
      </c>
      <c r="AA44" s="54">
        <v>0</v>
      </c>
      <c r="AB44" s="54">
        <v>51568</v>
      </c>
      <c r="AC44" s="54">
        <v>51568</v>
      </c>
      <c r="AD44" s="54">
        <v>51568</v>
      </c>
      <c r="AE44" s="55">
        <f t="shared" si="0"/>
        <v>0.7885015290519878</v>
      </c>
      <c r="AF44" s="54">
        <v>13832</v>
      </c>
      <c r="AG44" s="55">
        <v>0.7885015290519878</v>
      </c>
      <c r="AH44" s="54">
        <v>0</v>
      </c>
      <c r="AI44" s="55"/>
    </row>
    <row r="45" spans="1:35" ht="78.75" customHeight="1" outlineLevel="4">
      <c r="A45" s="51" t="s">
        <v>84</v>
      </c>
      <c r="B45" s="52" t="s">
        <v>85</v>
      </c>
      <c r="C45" s="51" t="s">
        <v>84</v>
      </c>
      <c r="D45" s="51"/>
      <c r="E45" s="51"/>
      <c r="F45" s="53"/>
      <c r="G45" s="51"/>
      <c r="H45" s="51"/>
      <c r="I45" s="51"/>
      <c r="J45" s="51"/>
      <c r="K45" s="51"/>
      <c r="L45" s="51"/>
      <c r="M45" s="51"/>
      <c r="N45" s="51"/>
      <c r="O45" s="54">
        <v>700</v>
      </c>
      <c r="P45" s="54">
        <v>300</v>
      </c>
      <c r="Q45" s="54">
        <v>1000</v>
      </c>
      <c r="R45" s="54">
        <v>1000</v>
      </c>
      <c r="S45" s="54">
        <v>1000</v>
      </c>
      <c r="T45" s="54">
        <v>0</v>
      </c>
      <c r="U45" s="54">
        <v>0</v>
      </c>
      <c r="V45" s="54">
        <v>0</v>
      </c>
      <c r="W45" s="54">
        <v>0</v>
      </c>
      <c r="X45" s="54">
        <v>0</v>
      </c>
      <c r="Y45" s="54">
        <v>2000</v>
      </c>
      <c r="Z45" s="54">
        <v>2000</v>
      </c>
      <c r="AA45" s="54">
        <v>0</v>
      </c>
      <c r="AB45" s="54">
        <v>2000</v>
      </c>
      <c r="AC45" s="54">
        <v>2000</v>
      </c>
      <c r="AD45" s="54">
        <v>2000</v>
      </c>
      <c r="AE45" s="55">
        <f t="shared" si="0"/>
        <v>2</v>
      </c>
      <c r="AF45" s="54">
        <v>-1000</v>
      </c>
      <c r="AG45" s="55">
        <v>2</v>
      </c>
      <c r="AH45" s="54">
        <v>0</v>
      </c>
      <c r="AI45" s="55"/>
    </row>
    <row r="46" spans="1:35" ht="105" customHeight="1" outlineLevel="4">
      <c r="A46" s="51" t="s">
        <v>86</v>
      </c>
      <c r="B46" s="52" t="s">
        <v>87</v>
      </c>
      <c r="C46" s="51" t="s">
        <v>86</v>
      </c>
      <c r="D46" s="51"/>
      <c r="E46" s="51"/>
      <c r="F46" s="53"/>
      <c r="G46" s="51"/>
      <c r="H46" s="51"/>
      <c r="I46" s="51"/>
      <c r="J46" s="51"/>
      <c r="K46" s="51"/>
      <c r="L46" s="51"/>
      <c r="M46" s="51"/>
      <c r="N46" s="51"/>
      <c r="O46" s="54">
        <v>0</v>
      </c>
      <c r="P46" s="54">
        <v>40</v>
      </c>
      <c r="Q46" s="54">
        <v>40</v>
      </c>
      <c r="R46" s="54">
        <v>40</v>
      </c>
      <c r="S46" s="54">
        <v>40</v>
      </c>
      <c r="T46" s="54">
        <v>0</v>
      </c>
      <c r="U46" s="54">
        <v>0</v>
      </c>
      <c r="V46" s="54">
        <v>0</v>
      </c>
      <c r="W46" s="54">
        <v>0</v>
      </c>
      <c r="X46" s="54">
        <v>0</v>
      </c>
      <c r="Y46" s="54">
        <v>-40</v>
      </c>
      <c r="Z46" s="54">
        <v>-40</v>
      </c>
      <c r="AA46" s="54">
        <v>0</v>
      </c>
      <c r="AB46" s="54">
        <v>-40</v>
      </c>
      <c r="AC46" s="54">
        <v>-40</v>
      </c>
      <c r="AD46" s="54">
        <v>-40</v>
      </c>
      <c r="AE46" s="55">
        <f t="shared" si="0"/>
        <v>-1</v>
      </c>
      <c r="AF46" s="54">
        <v>80</v>
      </c>
      <c r="AG46" s="55">
        <v>-1</v>
      </c>
      <c r="AH46" s="54">
        <v>0</v>
      </c>
      <c r="AI46" s="55"/>
    </row>
    <row r="47" spans="1:35" ht="52.5" customHeight="1" outlineLevel="4">
      <c r="A47" s="51" t="s">
        <v>88</v>
      </c>
      <c r="B47" s="52" t="s">
        <v>89</v>
      </c>
      <c r="C47" s="51" t="s">
        <v>88</v>
      </c>
      <c r="D47" s="51"/>
      <c r="E47" s="51"/>
      <c r="F47" s="53"/>
      <c r="G47" s="51"/>
      <c r="H47" s="51"/>
      <c r="I47" s="51"/>
      <c r="J47" s="51"/>
      <c r="K47" s="51"/>
      <c r="L47" s="51"/>
      <c r="M47" s="51"/>
      <c r="N47" s="51"/>
      <c r="O47" s="54">
        <v>496900</v>
      </c>
      <c r="P47" s="54">
        <v>0</v>
      </c>
      <c r="Q47" s="54">
        <v>496900</v>
      </c>
      <c r="R47" s="54">
        <v>496900</v>
      </c>
      <c r="S47" s="54">
        <v>496900</v>
      </c>
      <c r="T47" s="54">
        <v>0</v>
      </c>
      <c r="U47" s="54">
        <v>0</v>
      </c>
      <c r="V47" s="54">
        <v>0</v>
      </c>
      <c r="W47" s="54">
        <v>0</v>
      </c>
      <c r="X47" s="54">
        <v>0</v>
      </c>
      <c r="Y47" s="54">
        <v>147168.78</v>
      </c>
      <c r="Z47" s="54">
        <v>147168.78</v>
      </c>
      <c r="AA47" s="54">
        <v>0</v>
      </c>
      <c r="AB47" s="54">
        <v>147168.78</v>
      </c>
      <c r="AC47" s="54">
        <v>147168.78</v>
      </c>
      <c r="AD47" s="54">
        <v>147168.78</v>
      </c>
      <c r="AE47" s="55">
        <f t="shared" si="0"/>
        <v>0.2961738377943248</v>
      </c>
      <c r="AF47" s="54">
        <v>349731.22</v>
      </c>
      <c r="AG47" s="55">
        <v>0.2961738377943248</v>
      </c>
      <c r="AH47" s="54">
        <v>0</v>
      </c>
      <c r="AI47" s="55"/>
    </row>
    <row r="48" spans="1:35" ht="39" customHeight="1" outlineLevel="4">
      <c r="A48" s="51" t="s">
        <v>90</v>
      </c>
      <c r="B48" s="52" t="s">
        <v>91</v>
      </c>
      <c r="C48" s="51" t="s">
        <v>90</v>
      </c>
      <c r="D48" s="51"/>
      <c r="E48" s="51"/>
      <c r="F48" s="53"/>
      <c r="G48" s="51"/>
      <c r="H48" s="51"/>
      <c r="I48" s="51"/>
      <c r="J48" s="51"/>
      <c r="K48" s="51"/>
      <c r="L48" s="51"/>
      <c r="M48" s="51"/>
      <c r="N48" s="51"/>
      <c r="O48" s="54">
        <v>1700</v>
      </c>
      <c r="P48" s="54">
        <v>-340</v>
      </c>
      <c r="Q48" s="54">
        <v>1360</v>
      </c>
      <c r="R48" s="54">
        <v>1360</v>
      </c>
      <c r="S48" s="54">
        <v>1360</v>
      </c>
      <c r="T48" s="54">
        <v>0</v>
      </c>
      <c r="U48" s="54">
        <v>0</v>
      </c>
      <c r="V48" s="54">
        <v>0</v>
      </c>
      <c r="W48" s="54">
        <v>0</v>
      </c>
      <c r="X48" s="54">
        <v>0</v>
      </c>
      <c r="Y48" s="54">
        <v>8475</v>
      </c>
      <c r="Z48" s="54">
        <v>8475</v>
      </c>
      <c r="AA48" s="54">
        <v>0</v>
      </c>
      <c r="AB48" s="54">
        <v>8475</v>
      </c>
      <c r="AC48" s="54">
        <v>8475</v>
      </c>
      <c r="AD48" s="54">
        <v>8475</v>
      </c>
      <c r="AE48" s="55">
        <f t="shared" si="0"/>
        <v>6.231617647058823</v>
      </c>
      <c r="AF48" s="54">
        <v>-7115</v>
      </c>
      <c r="AG48" s="55">
        <v>6.231617647058823</v>
      </c>
      <c r="AH48" s="54">
        <v>0</v>
      </c>
      <c r="AI48" s="55"/>
    </row>
    <row r="49" spans="1:35" ht="52.5" customHeight="1" outlineLevel="1">
      <c r="A49" s="51" t="s">
        <v>92</v>
      </c>
      <c r="B49" s="52" t="s">
        <v>93</v>
      </c>
      <c r="C49" s="51" t="s">
        <v>92</v>
      </c>
      <c r="D49" s="51"/>
      <c r="E49" s="51"/>
      <c r="F49" s="53"/>
      <c r="G49" s="51"/>
      <c r="H49" s="51"/>
      <c r="I49" s="51"/>
      <c r="J49" s="51"/>
      <c r="K49" s="51"/>
      <c r="L49" s="51"/>
      <c r="M49" s="51"/>
      <c r="N49" s="51"/>
      <c r="O49" s="54">
        <v>3916900</v>
      </c>
      <c r="P49" s="54">
        <v>266100</v>
      </c>
      <c r="Q49" s="54">
        <v>4183000</v>
      </c>
      <c r="R49" s="54">
        <v>4183000</v>
      </c>
      <c r="S49" s="54">
        <v>4183000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1858251.51</v>
      </c>
      <c r="Z49" s="54">
        <v>1858251.51</v>
      </c>
      <c r="AA49" s="54">
        <v>0</v>
      </c>
      <c r="AB49" s="54">
        <v>1858251.51</v>
      </c>
      <c r="AC49" s="54">
        <v>1858251.51</v>
      </c>
      <c r="AD49" s="54">
        <v>1858251.51</v>
      </c>
      <c r="AE49" s="55">
        <f t="shared" si="0"/>
        <v>0.4442389457327277</v>
      </c>
      <c r="AF49" s="54">
        <v>2324748.49</v>
      </c>
      <c r="AG49" s="55">
        <v>0.4442389457327277</v>
      </c>
      <c r="AH49" s="54">
        <v>0</v>
      </c>
      <c r="AI49" s="55"/>
    </row>
    <row r="50" spans="1:35" ht="92.25" customHeight="1" outlineLevel="3">
      <c r="A50" s="51" t="s">
        <v>94</v>
      </c>
      <c r="B50" s="52" t="s">
        <v>95</v>
      </c>
      <c r="C50" s="51" t="s">
        <v>94</v>
      </c>
      <c r="D50" s="51"/>
      <c r="E50" s="51"/>
      <c r="F50" s="53"/>
      <c r="G50" s="51"/>
      <c r="H50" s="51"/>
      <c r="I50" s="51"/>
      <c r="J50" s="51"/>
      <c r="K50" s="51"/>
      <c r="L50" s="51"/>
      <c r="M50" s="51"/>
      <c r="N50" s="51"/>
      <c r="O50" s="54">
        <v>3916900</v>
      </c>
      <c r="P50" s="54">
        <v>266100</v>
      </c>
      <c r="Q50" s="54">
        <v>4183000</v>
      </c>
      <c r="R50" s="54">
        <v>4183000</v>
      </c>
      <c r="S50" s="54">
        <v>4183000</v>
      </c>
      <c r="T50" s="54">
        <v>0</v>
      </c>
      <c r="U50" s="54">
        <v>0</v>
      </c>
      <c r="V50" s="54">
        <v>0</v>
      </c>
      <c r="W50" s="54">
        <v>0</v>
      </c>
      <c r="X50" s="54">
        <v>0</v>
      </c>
      <c r="Y50" s="54">
        <v>1858251.51</v>
      </c>
      <c r="Z50" s="54">
        <v>1858251.51</v>
      </c>
      <c r="AA50" s="54">
        <v>0</v>
      </c>
      <c r="AB50" s="54">
        <v>1858251.51</v>
      </c>
      <c r="AC50" s="54">
        <v>1858251.51</v>
      </c>
      <c r="AD50" s="54">
        <v>1858251.51</v>
      </c>
      <c r="AE50" s="55">
        <f t="shared" si="0"/>
        <v>0.4442389457327277</v>
      </c>
      <c r="AF50" s="54">
        <v>2324748.49</v>
      </c>
      <c r="AG50" s="55">
        <v>0.4442389457327277</v>
      </c>
      <c r="AH50" s="54">
        <v>0</v>
      </c>
      <c r="AI50" s="55"/>
    </row>
    <row r="51" spans="1:35" ht="105" customHeight="1" outlineLevel="4">
      <c r="A51" s="51" t="s">
        <v>96</v>
      </c>
      <c r="B51" s="52" t="s">
        <v>97</v>
      </c>
      <c r="C51" s="51" t="s">
        <v>96</v>
      </c>
      <c r="D51" s="51"/>
      <c r="E51" s="51"/>
      <c r="F51" s="53"/>
      <c r="G51" s="51"/>
      <c r="H51" s="51"/>
      <c r="I51" s="51"/>
      <c r="J51" s="51"/>
      <c r="K51" s="51"/>
      <c r="L51" s="51"/>
      <c r="M51" s="51"/>
      <c r="N51" s="51"/>
      <c r="O51" s="54">
        <v>0</v>
      </c>
      <c r="P51" s="54">
        <v>451600</v>
      </c>
      <c r="Q51" s="54">
        <v>451600</v>
      </c>
      <c r="R51" s="54">
        <v>451600</v>
      </c>
      <c r="S51" s="54">
        <v>451600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798773.38</v>
      </c>
      <c r="Z51" s="54">
        <v>798773.38</v>
      </c>
      <c r="AA51" s="54">
        <v>0</v>
      </c>
      <c r="AB51" s="54">
        <v>798773.38</v>
      </c>
      <c r="AC51" s="54">
        <v>798773.38</v>
      </c>
      <c r="AD51" s="54">
        <v>798773.38</v>
      </c>
      <c r="AE51" s="55">
        <f t="shared" si="0"/>
        <v>1.7687630203720106</v>
      </c>
      <c r="AF51" s="54">
        <v>-347173.38</v>
      </c>
      <c r="AG51" s="55">
        <v>1.7687630203720106</v>
      </c>
      <c r="AH51" s="54">
        <v>0</v>
      </c>
      <c r="AI51" s="55"/>
    </row>
    <row r="52" spans="1:35" ht="92.25" customHeight="1" outlineLevel="4">
      <c r="A52" s="51" t="s">
        <v>98</v>
      </c>
      <c r="B52" s="52" t="s">
        <v>99</v>
      </c>
      <c r="C52" s="51" t="s">
        <v>98</v>
      </c>
      <c r="D52" s="51"/>
      <c r="E52" s="51"/>
      <c r="F52" s="53"/>
      <c r="G52" s="51"/>
      <c r="H52" s="51"/>
      <c r="I52" s="51"/>
      <c r="J52" s="51"/>
      <c r="K52" s="51"/>
      <c r="L52" s="51"/>
      <c r="M52" s="51"/>
      <c r="N52" s="51"/>
      <c r="O52" s="54">
        <v>490000</v>
      </c>
      <c r="P52" s="54">
        <v>-451600</v>
      </c>
      <c r="Q52" s="54">
        <v>38400</v>
      </c>
      <c r="R52" s="54">
        <v>38400</v>
      </c>
      <c r="S52" s="54">
        <v>38400</v>
      </c>
      <c r="T52" s="54">
        <v>0</v>
      </c>
      <c r="U52" s="54">
        <v>0</v>
      </c>
      <c r="V52" s="54">
        <v>0</v>
      </c>
      <c r="W52" s="54">
        <v>0</v>
      </c>
      <c r="X52" s="54">
        <v>0</v>
      </c>
      <c r="Y52" s="54">
        <v>38408.9</v>
      </c>
      <c r="Z52" s="54">
        <v>38408.9</v>
      </c>
      <c r="AA52" s="54">
        <v>0</v>
      </c>
      <c r="AB52" s="54">
        <v>38408.9</v>
      </c>
      <c r="AC52" s="54">
        <v>38408.9</v>
      </c>
      <c r="AD52" s="54">
        <v>38408.9</v>
      </c>
      <c r="AE52" s="55">
        <f t="shared" si="0"/>
        <v>1.0002317708333335</v>
      </c>
      <c r="AF52" s="54">
        <v>-8.9</v>
      </c>
      <c r="AG52" s="55">
        <v>1.0002317708333333</v>
      </c>
      <c r="AH52" s="54">
        <v>0</v>
      </c>
      <c r="AI52" s="55"/>
    </row>
    <row r="53" spans="1:35" ht="92.25" customHeight="1" outlineLevel="4">
      <c r="A53" s="51" t="s">
        <v>100</v>
      </c>
      <c r="B53" s="52" t="s">
        <v>101</v>
      </c>
      <c r="C53" s="51" t="s">
        <v>100</v>
      </c>
      <c r="D53" s="51"/>
      <c r="E53" s="51"/>
      <c r="F53" s="53"/>
      <c r="G53" s="51"/>
      <c r="H53" s="51"/>
      <c r="I53" s="51"/>
      <c r="J53" s="51"/>
      <c r="K53" s="51"/>
      <c r="L53" s="51"/>
      <c r="M53" s="51"/>
      <c r="N53" s="51"/>
      <c r="O53" s="54">
        <v>150100</v>
      </c>
      <c r="P53" s="54">
        <v>0</v>
      </c>
      <c r="Q53" s="54">
        <v>150100</v>
      </c>
      <c r="R53" s="54">
        <v>150100</v>
      </c>
      <c r="S53" s="54">
        <v>150100</v>
      </c>
      <c r="T53" s="54">
        <v>0</v>
      </c>
      <c r="U53" s="54">
        <v>0</v>
      </c>
      <c r="V53" s="54">
        <v>0</v>
      </c>
      <c r="W53" s="54">
        <v>0</v>
      </c>
      <c r="X53" s="54">
        <v>0</v>
      </c>
      <c r="Y53" s="54">
        <v>122770.61</v>
      </c>
      <c r="Z53" s="54">
        <v>122770.61</v>
      </c>
      <c r="AA53" s="54">
        <v>0</v>
      </c>
      <c r="AB53" s="54">
        <v>122770.61</v>
      </c>
      <c r="AC53" s="54">
        <v>122770.61</v>
      </c>
      <c r="AD53" s="54">
        <v>122770.61</v>
      </c>
      <c r="AE53" s="55">
        <f t="shared" si="0"/>
        <v>0.8179254497001999</v>
      </c>
      <c r="AF53" s="54">
        <v>27329.39</v>
      </c>
      <c r="AG53" s="55">
        <v>0.8179254497001999</v>
      </c>
      <c r="AH53" s="54">
        <v>0</v>
      </c>
      <c r="AI53" s="55"/>
    </row>
    <row r="54" spans="1:35" ht="92.25" customHeight="1" outlineLevel="4">
      <c r="A54" s="51" t="s">
        <v>102</v>
      </c>
      <c r="B54" s="52" t="s">
        <v>103</v>
      </c>
      <c r="C54" s="51" t="s">
        <v>102</v>
      </c>
      <c r="D54" s="51"/>
      <c r="E54" s="51"/>
      <c r="F54" s="53"/>
      <c r="G54" s="51"/>
      <c r="H54" s="51"/>
      <c r="I54" s="51"/>
      <c r="J54" s="51"/>
      <c r="K54" s="51"/>
      <c r="L54" s="51"/>
      <c r="M54" s="51"/>
      <c r="N54" s="51"/>
      <c r="O54" s="54">
        <v>2712500</v>
      </c>
      <c r="P54" s="54">
        <v>289900</v>
      </c>
      <c r="Q54" s="54">
        <v>3002400</v>
      </c>
      <c r="R54" s="54">
        <v>3002400</v>
      </c>
      <c r="S54" s="54">
        <v>3002400</v>
      </c>
      <c r="T54" s="54">
        <v>0</v>
      </c>
      <c r="U54" s="54">
        <v>0</v>
      </c>
      <c r="V54" s="54">
        <v>0</v>
      </c>
      <c r="W54" s="54">
        <v>0</v>
      </c>
      <c r="X54" s="54">
        <v>0</v>
      </c>
      <c r="Y54" s="54">
        <v>642046.98</v>
      </c>
      <c r="Z54" s="54">
        <v>642046.98</v>
      </c>
      <c r="AA54" s="54">
        <v>0</v>
      </c>
      <c r="AB54" s="54">
        <v>642046.98</v>
      </c>
      <c r="AC54" s="54">
        <v>642046.98</v>
      </c>
      <c r="AD54" s="54">
        <v>642046.98</v>
      </c>
      <c r="AE54" s="55">
        <f t="shared" si="0"/>
        <v>0.21384458433253398</v>
      </c>
      <c r="AF54" s="54">
        <v>2360353.02</v>
      </c>
      <c r="AG54" s="55">
        <v>0.21384458433253398</v>
      </c>
      <c r="AH54" s="54">
        <v>0</v>
      </c>
      <c r="AI54" s="55"/>
    </row>
    <row r="55" spans="1:35" ht="78.75" customHeight="1" outlineLevel="4">
      <c r="A55" s="51" t="s">
        <v>104</v>
      </c>
      <c r="B55" s="52" t="s">
        <v>105</v>
      </c>
      <c r="C55" s="51" t="s">
        <v>104</v>
      </c>
      <c r="D55" s="51"/>
      <c r="E55" s="51"/>
      <c r="F55" s="53"/>
      <c r="G55" s="51"/>
      <c r="H55" s="51"/>
      <c r="I55" s="51"/>
      <c r="J55" s="51"/>
      <c r="K55" s="51"/>
      <c r="L55" s="51"/>
      <c r="M55" s="51"/>
      <c r="N55" s="51"/>
      <c r="O55" s="54">
        <v>240000</v>
      </c>
      <c r="P55" s="54">
        <v>0</v>
      </c>
      <c r="Q55" s="54">
        <v>240000</v>
      </c>
      <c r="R55" s="54">
        <v>240000</v>
      </c>
      <c r="S55" s="54">
        <v>240000</v>
      </c>
      <c r="T55" s="54">
        <v>0</v>
      </c>
      <c r="U55" s="54">
        <v>0</v>
      </c>
      <c r="V55" s="54">
        <v>0</v>
      </c>
      <c r="W55" s="54">
        <v>0</v>
      </c>
      <c r="X55" s="54">
        <v>0</v>
      </c>
      <c r="Y55" s="54">
        <v>159507.62</v>
      </c>
      <c r="Z55" s="54">
        <v>159507.62</v>
      </c>
      <c r="AA55" s="54">
        <v>0</v>
      </c>
      <c r="AB55" s="54">
        <v>159507.62</v>
      </c>
      <c r="AC55" s="54">
        <v>159507.62</v>
      </c>
      <c r="AD55" s="54">
        <v>159507.62</v>
      </c>
      <c r="AE55" s="55">
        <f t="shared" si="0"/>
        <v>0.6646150833333333</v>
      </c>
      <c r="AF55" s="54">
        <v>80492.38</v>
      </c>
      <c r="AG55" s="55">
        <v>0.6646150833333333</v>
      </c>
      <c r="AH55" s="54">
        <v>0</v>
      </c>
      <c r="AI55" s="55"/>
    </row>
    <row r="56" spans="1:35" ht="78.75" customHeight="1" outlineLevel="4">
      <c r="A56" s="51" t="s">
        <v>106</v>
      </c>
      <c r="B56" s="52" t="s">
        <v>107</v>
      </c>
      <c r="C56" s="51" t="s">
        <v>106</v>
      </c>
      <c r="D56" s="51"/>
      <c r="E56" s="51"/>
      <c r="F56" s="53"/>
      <c r="G56" s="51"/>
      <c r="H56" s="51"/>
      <c r="I56" s="51"/>
      <c r="J56" s="51"/>
      <c r="K56" s="51"/>
      <c r="L56" s="51"/>
      <c r="M56" s="51"/>
      <c r="N56" s="51"/>
      <c r="O56" s="54">
        <v>324300</v>
      </c>
      <c r="P56" s="54">
        <v>-23800</v>
      </c>
      <c r="Q56" s="54">
        <v>300500</v>
      </c>
      <c r="R56" s="54">
        <v>300500</v>
      </c>
      <c r="S56" s="54">
        <v>300500</v>
      </c>
      <c r="T56" s="54">
        <v>0</v>
      </c>
      <c r="U56" s="54">
        <v>0</v>
      </c>
      <c r="V56" s="54">
        <v>0</v>
      </c>
      <c r="W56" s="54">
        <v>0</v>
      </c>
      <c r="X56" s="54">
        <v>0</v>
      </c>
      <c r="Y56" s="54">
        <v>96744.02</v>
      </c>
      <c r="Z56" s="54">
        <v>96744.02</v>
      </c>
      <c r="AA56" s="54">
        <v>0</v>
      </c>
      <c r="AB56" s="54">
        <v>96744.02</v>
      </c>
      <c r="AC56" s="54">
        <v>96744.02</v>
      </c>
      <c r="AD56" s="54">
        <v>96744.02</v>
      </c>
      <c r="AE56" s="55">
        <f t="shared" si="0"/>
        <v>0.32194349417637275</v>
      </c>
      <c r="AF56" s="54">
        <v>203755.98</v>
      </c>
      <c r="AG56" s="55">
        <v>0.3219434941763727</v>
      </c>
      <c r="AH56" s="54">
        <v>0</v>
      </c>
      <c r="AI56" s="55"/>
    </row>
    <row r="57" spans="1:35" ht="26.25" customHeight="1" outlineLevel="1">
      <c r="A57" s="51" t="s">
        <v>108</v>
      </c>
      <c r="B57" s="52" t="s">
        <v>109</v>
      </c>
      <c r="C57" s="51" t="s">
        <v>108</v>
      </c>
      <c r="D57" s="51"/>
      <c r="E57" s="51"/>
      <c r="F57" s="53"/>
      <c r="G57" s="51"/>
      <c r="H57" s="51"/>
      <c r="I57" s="51"/>
      <c r="J57" s="51"/>
      <c r="K57" s="51"/>
      <c r="L57" s="51"/>
      <c r="M57" s="51"/>
      <c r="N57" s="51"/>
      <c r="O57" s="54">
        <v>1000000</v>
      </c>
      <c r="P57" s="54">
        <v>0</v>
      </c>
      <c r="Q57" s="54">
        <v>1000000</v>
      </c>
      <c r="R57" s="54">
        <v>1000000</v>
      </c>
      <c r="S57" s="54">
        <v>1000000</v>
      </c>
      <c r="T57" s="54">
        <v>0</v>
      </c>
      <c r="U57" s="54">
        <v>0</v>
      </c>
      <c r="V57" s="54">
        <v>0</v>
      </c>
      <c r="W57" s="54">
        <v>0</v>
      </c>
      <c r="X57" s="54">
        <v>0</v>
      </c>
      <c r="Y57" s="54">
        <v>283684.18</v>
      </c>
      <c r="Z57" s="54">
        <v>283684.18</v>
      </c>
      <c r="AA57" s="54">
        <v>0</v>
      </c>
      <c r="AB57" s="54">
        <v>283684.18</v>
      </c>
      <c r="AC57" s="54">
        <v>283684.18</v>
      </c>
      <c r="AD57" s="54">
        <v>283684.18</v>
      </c>
      <c r="AE57" s="55">
        <f t="shared" si="0"/>
        <v>0.28368418</v>
      </c>
      <c r="AF57" s="54">
        <v>716315.82</v>
      </c>
      <c r="AG57" s="55">
        <v>0.28368418</v>
      </c>
      <c r="AH57" s="54">
        <v>0</v>
      </c>
      <c r="AI57" s="55"/>
    </row>
    <row r="58" spans="1:35" ht="26.25" customHeight="1" outlineLevel="4">
      <c r="A58" s="51" t="s">
        <v>110</v>
      </c>
      <c r="B58" s="52" t="s">
        <v>111</v>
      </c>
      <c r="C58" s="51" t="s">
        <v>110</v>
      </c>
      <c r="D58" s="51"/>
      <c r="E58" s="51"/>
      <c r="F58" s="53"/>
      <c r="G58" s="51"/>
      <c r="H58" s="51"/>
      <c r="I58" s="51"/>
      <c r="J58" s="51"/>
      <c r="K58" s="51"/>
      <c r="L58" s="51"/>
      <c r="M58" s="51"/>
      <c r="N58" s="51"/>
      <c r="O58" s="54">
        <v>249700</v>
      </c>
      <c r="P58" s="54">
        <v>0</v>
      </c>
      <c r="Q58" s="54">
        <v>249700</v>
      </c>
      <c r="R58" s="54">
        <v>249700</v>
      </c>
      <c r="S58" s="54">
        <v>249700</v>
      </c>
      <c r="T58" s="54">
        <v>0</v>
      </c>
      <c r="U58" s="54">
        <v>0</v>
      </c>
      <c r="V58" s="54">
        <v>0</v>
      </c>
      <c r="W58" s="54">
        <v>0</v>
      </c>
      <c r="X58" s="54">
        <v>0</v>
      </c>
      <c r="Y58" s="54">
        <v>103357.09</v>
      </c>
      <c r="Z58" s="54">
        <v>103357.09</v>
      </c>
      <c r="AA58" s="54">
        <v>0</v>
      </c>
      <c r="AB58" s="54">
        <v>103357.09</v>
      </c>
      <c r="AC58" s="54">
        <v>103357.09</v>
      </c>
      <c r="AD58" s="54">
        <v>103357.09</v>
      </c>
      <c r="AE58" s="55">
        <f t="shared" si="0"/>
        <v>0.4139250700841009</v>
      </c>
      <c r="AF58" s="54">
        <v>146342.91</v>
      </c>
      <c r="AG58" s="55">
        <v>0.4139250700841009</v>
      </c>
      <c r="AH58" s="54">
        <v>0</v>
      </c>
      <c r="AI58" s="55"/>
    </row>
    <row r="59" spans="1:35" ht="26.25" customHeight="1" outlineLevel="4">
      <c r="A59" s="51" t="s">
        <v>112</v>
      </c>
      <c r="B59" s="52" t="s">
        <v>113</v>
      </c>
      <c r="C59" s="51" t="s">
        <v>112</v>
      </c>
      <c r="D59" s="51"/>
      <c r="E59" s="51"/>
      <c r="F59" s="53"/>
      <c r="G59" s="51"/>
      <c r="H59" s="51"/>
      <c r="I59" s="51"/>
      <c r="J59" s="51"/>
      <c r="K59" s="51"/>
      <c r="L59" s="51"/>
      <c r="M59" s="51"/>
      <c r="N59" s="51"/>
      <c r="O59" s="54">
        <v>900</v>
      </c>
      <c r="P59" s="54">
        <v>0</v>
      </c>
      <c r="Q59" s="54">
        <v>900</v>
      </c>
      <c r="R59" s="54">
        <v>900</v>
      </c>
      <c r="S59" s="54">
        <v>900</v>
      </c>
      <c r="T59" s="54">
        <v>0</v>
      </c>
      <c r="U59" s="54">
        <v>0</v>
      </c>
      <c r="V59" s="54">
        <v>0</v>
      </c>
      <c r="W59" s="54">
        <v>0</v>
      </c>
      <c r="X59" s="54">
        <v>0</v>
      </c>
      <c r="Y59" s="54">
        <v>128.53</v>
      </c>
      <c r="Z59" s="54">
        <v>128.53</v>
      </c>
      <c r="AA59" s="54">
        <v>0</v>
      </c>
      <c r="AB59" s="54">
        <v>128.53</v>
      </c>
      <c r="AC59" s="54">
        <v>128.53</v>
      </c>
      <c r="AD59" s="54">
        <v>128.53</v>
      </c>
      <c r="AE59" s="55">
        <f t="shared" si="0"/>
        <v>0.1428111111111111</v>
      </c>
      <c r="AF59" s="54">
        <v>771.47</v>
      </c>
      <c r="AG59" s="55">
        <v>0.1428111111111111</v>
      </c>
      <c r="AH59" s="54">
        <v>0</v>
      </c>
      <c r="AI59" s="55"/>
    </row>
    <row r="60" spans="1:35" ht="26.25" customHeight="1" outlineLevel="4">
      <c r="A60" s="51" t="s">
        <v>114</v>
      </c>
      <c r="B60" s="52" t="s">
        <v>115</v>
      </c>
      <c r="C60" s="51" t="s">
        <v>114</v>
      </c>
      <c r="D60" s="51"/>
      <c r="E60" s="51"/>
      <c r="F60" s="53"/>
      <c r="G60" s="51"/>
      <c r="H60" s="51"/>
      <c r="I60" s="51"/>
      <c r="J60" s="51"/>
      <c r="K60" s="51"/>
      <c r="L60" s="51"/>
      <c r="M60" s="51"/>
      <c r="N60" s="51"/>
      <c r="O60" s="54">
        <v>335000</v>
      </c>
      <c r="P60" s="54">
        <v>0</v>
      </c>
      <c r="Q60" s="54">
        <v>335000</v>
      </c>
      <c r="R60" s="54">
        <v>335000</v>
      </c>
      <c r="S60" s="54">
        <v>335000</v>
      </c>
      <c r="T60" s="54">
        <v>0</v>
      </c>
      <c r="U60" s="54">
        <v>0</v>
      </c>
      <c r="V60" s="54">
        <v>0</v>
      </c>
      <c r="W60" s="54">
        <v>0</v>
      </c>
      <c r="X60" s="54">
        <v>0</v>
      </c>
      <c r="Y60" s="54">
        <v>15521.68</v>
      </c>
      <c r="Z60" s="54">
        <v>15521.68</v>
      </c>
      <c r="AA60" s="54">
        <v>0</v>
      </c>
      <c r="AB60" s="54">
        <v>15521.68</v>
      </c>
      <c r="AC60" s="54">
        <v>15521.68</v>
      </c>
      <c r="AD60" s="54">
        <v>15521.68</v>
      </c>
      <c r="AE60" s="55">
        <f t="shared" si="0"/>
        <v>0.04633337313432836</v>
      </c>
      <c r="AF60" s="54">
        <v>319478.32</v>
      </c>
      <c r="AG60" s="55">
        <v>0.04633337313432836</v>
      </c>
      <c r="AH60" s="54">
        <v>0</v>
      </c>
      <c r="AI60" s="55"/>
    </row>
    <row r="61" spans="1:35" ht="26.25" customHeight="1" outlineLevel="4">
      <c r="A61" s="51" t="s">
        <v>116</v>
      </c>
      <c r="B61" s="52" t="s">
        <v>117</v>
      </c>
      <c r="C61" s="51" t="s">
        <v>116</v>
      </c>
      <c r="D61" s="51"/>
      <c r="E61" s="51"/>
      <c r="F61" s="53"/>
      <c r="G61" s="51"/>
      <c r="H61" s="51"/>
      <c r="I61" s="51"/>
      <c r="J61" s="51"/>
      <c r="K61" s="51"/>
      <c r="L61" s="51"/>
      <c r="M61" s="51"/>
      <c r="N61" s="51"/>
      <c r="O61" s="54">
        <v>414400</v>
      </c>
      <c r="P61" s="54">
        <v>0</v>
      </c>
      <c r="Q61" s="54">
        <v>414400</v>
      </c>
      <c r="R61" s="54">
        <v>414400</v>
      </c>
      <c r="S61" s="54">
        <v>414400</v>
      </c>
      <c r="T61" s="54">
        <v>0</v>
      </c>
      <c r="U61" s="54">
        <v>0</v>
      </c>
      <c r="V61" s="54">
        <v>0</v>
      </c>
      <c r="W61" s="54">
        <v>0</v>
      </c>
      <c r="X61" s="54">
        <v>0</v>
      </c>
      <c r="Y61" s="54">
        <v>164676.88</v>
      </c>
      <c r="Z61" s="54">
        <v>164676.88</v>
      </c>
      <c r="AA61" s="54">
        <v>0</v>
      </c>
      <c r="AB61" s="54">
        <v>164676.88</v>
      </c>
      <c r="AC61" s="54">
        <v>164676.88</v>
      </c>
      <c r="AD61" s="54">
        <v>164676.88</v>
      </c>
      <c r="AE61" s="55">
        <f t="shared" si="0"/>
        <v>0.39738629343629345</v>
      </c>
      <c r="AF61" s="54">
        <v>249723.12</v>
      </c>
      <c r="AG61" s="55">
        <v>0.39738629343629345</v>
      </c>
      <c r="AH61" s="54">
        <v>0</v>
      </c>
      <c r="AI61" s="55"/>
    </row>
    <row r="62" spans="1:35" ht="39" customHeight="1" outlineLevel="1">
      <c r="A62" s="51" t="s">
        <v>118</v>
      </c>
      <c r="B62" s="52" t="s">
        <v>119</v>
      </c>
      <c r="C62" s="51" t="s">
        <v>118</v>
      </c>
      <c r="D62" s="51"/>
      <c r="E62" s="51"/>
      <c r="F62" s="53"/>
      <c r="G62" s="51"/>
      <c r="H62" s="51"/>
      <c r="I62" s="51"/>
      <c r="J62" s="51"/>
      <c r="K62" s="51"/>
      <c r="L62" s="51"/>
      <c r="M62" s="51"/>
      <c r="N62" s="51"/>
      <c r="O62" s="54">
        <v>493000</v>
      </c>
      <c r="P62" s="54">
        <v>378000</v>
      </c>
      <c r="Q62" s="54">
        <v>871000</v>
      </c>
      <c r="R62" s="54">
        <v>871000</v>
      </c>
      <c r="S62" s="54">
        <v>871000</v>
      </c>
      <c r="T62" s="54">
        <v>0</v>
      </c>
      <c r="U62" s="54">
        <v>0</v>
      </c>
      <c r="V62" s="54">
        <v>0</v>
      </c>
      <c r="W62" s="54">
        <v>0</v>
      </c>
      <c r="X62" s="54">
        <v>0</v>
      </c>
      <c r="Y62" s="54">
        <v>443140.31</v>
      </c>
      <c r="Z62" s="54">
        <v>443140.31</v>
      </c>
      <c r="AA62" s="54">
        <v>0</v>
      </c>
      <c r="AB62" s="54">
        <v>443140.31</v>
      </c>
      <c r="AC62" s="54">
        <v>443140.31</v>
      </c>
      <c r="AD62" s="54">
        <v>443140.31</v>
      </c>
      <c r="AE62" s="55">
        <f t="shared" si="0"/>
        <v>0.5087718828932262</v>
      </c>
      <c r="AF62" s="54">
        <v>427859.69</v>
      </c>
      <c r="AG62" s="55">
        <v>0.5087718828932262</v>
      </c>
      <c r="AH62" s="54">
        <v>0</v>
      </c>
      <c r="AI62" s="55"/>
    </row>
    <row r="63" spans="1:35" ht="14.25" customHeight="1" outlineLevel="3">
      <c r="A63" s="51" t="s">
        <v>120</v>
      </c>
      <c r="B63" s="52" t="s">
        <v>121</v>
      </c>
      <c r="C63" s="51" t="s">
        <v>120</v>
      </c>
      <c r="D63" s="51"/>
      <c r="E63" s="51"/>
      <c r="F63" s="53"/>
      <c r="G63" s="51"/>
      <c r="H63" s="51"/>
      <c r="I63" s="51"/>
      <c r="J63" s="51"/>
      <c r="K63" s="51"/>
      <c r="L63" s="51"/>
      <c r="M63" s="51"/>
      <c r="N63" s="51"/>
      <c r="O63" s="54">
        <v>28600</v>
      </c>
      <c r="P63" s="54">
        <v>0</v>
      </c>
      <c r="Q63" s="54">
        <v>28600</v>
      </c>
      <c r="R63" s="54">
        <v>28600</v>
      </c>
      <c r="S63" s="54">
        <v>28600</v>
      </c>
      <c r="T63" s="54">
        <v>0</v>
      </c>
      <c r="U63" s="54">
        <v>0</v>
      </c>
      <c r="V63" s="54">
        <v>0</v>
      </c>
      <c r="W63" s="54">
        <v>0</v>
      </c>
      <c r="X63" s="54">
        <v>0</v>
      </c>
      <c r="Y63" s="54">
        <v>26702.64</v>
      </c>
      <c r="Z63" s="54">
        <v>26702.64</v>
      </c>
      <c r="AA63" s="54">
        <v>0</v>
      </c>
      <c r="AB63" s="54">
        <v>26702.64</v>
      </c>
      <c r="AC63" s="54">
        <v>26702.64</v>
      </c>
      <c r="AD63" s="54">
        <v>26702.64</v>
      </c>
      <c r="AE63" s="55">
        <f t="shared" si="0"/>
        <v>0.9336587412587413</v>
      </c>
      <c r="AF63" s="54">
        <v>1897.36</v>
      </c>
      <c r="AG63" s="55">
        <v>0.9336587412587413</v>
      </c>
      <c r="AH63" s="54">
        <v>0</v>
      </c>
      <c r="AI63" s="55"/>
    </row>
    <row r="64" spans="1:35" ht="39" customHeight="1" outlineLevel="4">
      <c r="A64" s="51" t="s">
        <v>122</v>
      </c>
      <c r="B64" s="52" t="s">
        <v>123</v>
      </c>
      <c r="C64" s="51" t="s">
        <v>122</v>
      </c>
      <c r="D64" s="51"/>
      <c r="E64" s="51"/>
      <c r="F64" s="53"/>
      <c r="G64" s="51"/>
      <c r="H64" s="51"/>
      <c r="I64" s="51"/>
      <c r="J64" s="51"/>
      <c r="K64" s="51"/>
      <c r="L64" s="51"/>
      <c r="M64" s="51"/>
      <c r="N64" s="51"/>
      <c r="O64" s="54">
        <v>28600</v>
      </c>
      <c r="P64" s="54">
        <v>0</v>
      </c>
      <c r="Q64" s="54">
        <v>28600</v>
      </c>
      <c r="R64" s="54">
        <v>28600</v>
      </c>
      <c r="S64" s="54">
        <v>28600</v>
      </c>
      <c r="T64" s="54">
        <v>0</v>
      </c>
      <c r="U64" s="54">
        <v>0</v>
      </c>
      <c r="V64" s="54">
        <v>0</v>
      </c>
      <c r="W64" s="54">
        <v>0</v>
      </c>
      <c r="X64" s="54">
        <v>0</v>
      </c>
      <c r="Y64" s="54">
        <v>14729.47</v>
      </c>
      <c r="Z64" s="54">
        <v>14729.47</v>
      </c>
      <c r="AA64" s="54">
        <v>0</v>
      </c>
      <c r="AB64" s="54">
        <v>14729.47</v>
      </c>
      <c r="AC64" s="54">
        <v>14729.47</v>
      </c>
      <c r="AD64" s="54">
        <v>14729.47</v>
      </c>
      <c r="AE64" s="55">
        <f t="shared" si="0"/>
        <v>0.5150164335664336</v>
      </c>
      <c r="AF64" s="54">
        <v>13870.53</v>
      </c>
      <c r="AG64" s="55">
        <v>0.5150164335664336</v>
      </c>
      <c r="AH64" s="54">
        <v>0</v>
      </c>
      <c r="AI64" s="55"/>
    </row>
    <row r="65" spans="1:35" ht="39" customHeight="1" outlineLevel="4">
      <c r="A65" s="51" t="s">
        <v>124</v>
      </c>
      <c r="B65" s="52" t="s">
        <v>125</v>
      </c>
      <c r="C65" s="51" t="s">
        <v>124</v>
      </c>
      <c r="D65" s="51"/>
      <c r="E65" s="51"/>
      <c r="F65" s="53"/>
      <c r="G65" s="51"/>
      <c r="H65" s="51"/>
      <c r="I65" s="51"/>
      <c r="J65" s="51"/>
      <c r="K65" s="51"/>
      <c r="L65" s="51"/>
      <c r="M65" s="51"/>
      <c r="N65" s="51"/>
      <c r="O65" s="54">
        <v>0</v>
      </c>
      <c r="P65" s="54">
        <v>0</v>
      </c>
      <c r="Q65" s="54">
        <v>0</v>
      </c>
      <c r="R65" s="54">
        <v>0</v>
      </c>
      <c r="S65" s="54">
        <v>0</v>
      </c>
      <c r="T65" s="54">
        <v>0</v>
      </c>
      <c r="U65" s="54">
        <v>0</v>
      </c>
      <c r="V65" s="54">
        <v>0</v>
      </c>
      <c r="W65" s="54">
        <v>0</v>
      </c>
      <c r="X65" s="54">
        <v>0</v>
      </c>
      <c r="Y65" s="54">
        <v>11973.17</v>
      </c>
      <c r="Z65" s="54">
        <v>11973.17</v>
      </c>
      <c r="AA65" s="54">
        <v>0</v>
      </c>
      <c r="AB65" s="54">
        <v>11973.17</v>
      </c>
      <c r="AC65" s="54">
        <v>11973.17</v>
      </c>
      <c r="AD65" s="54">
        <v>11973.17</v>
      </c>
      <c r="AE65" s="55" t="e">
        <f t="shared" si="0"/>
        <v>#DIV/0!</v>
      </c>
      <c r="AF65" s="54">
        <v>-11973.17</v>
      </c>
      <c r="AG65" s="55"/>
      <c r="AH65" s="54">
        <v>0</v>
      </c>
      <c r="AI65" s="55"/>
    </row>
    <row r="66" spans="1:35" ht="26.25" customHeight="1" outlineLevel="3">
      <c r="A66" s="51" t="s">
        <v>126</v>
      </c>
      <c r="B66" s="52" t="s">
        <v>127</v>
      </c>
      <c r="C66" s="51" t="s">
        <v>126</v>
      </c>
      <c r="D66" s="51"/>
      <c r="E66" s="51"/>
      <c r="F66" s="53"/>
      <c r="G66" s="51"/>
      <c r="H66" s="51"/>
      <c r="I66" s="51"/>
      <c r="J66" s="51"/>
      <c r="K66" s="51"/>
      <c r="L66" s="51"/>
      <c r="M66" s="51"/>
      <c r="N66" s="51"/>
      <c r="O66" s="54">
        <v>464400</v>
      </c>
      <c r="P66" s="54">
        <v>378000</v>
      </c>
      <c r="Q66" s="54">
        <v>842400</v>
      </c>
      <c r="R66" s="54">
        <v>842400</v>
      </c>
      <c r="S66" s="54">
        <v>842400</v>
      </c>
      <c r="T66" s="54">
        <v>0</v>
      </c>
      <c r="U66" s="54">
        <v>0</v>
      </c>
      <c r="V66" s="54">
        <v>0</v>
      </c>
      <c r="W66" s="54">
        <v>0</v>
      </c>
      <c r="X66" s="54">
        <v>0</v>
      </c>
      <c r="Y66" s="54">
        <v>416437.67</v>
      </c>
      <c r="Z66" s="54">
        <v>416437.67</v>
      </c>
      <c r="AA66" s="54">
        <v>0</v>
      </c>
      <c r="AB66" s="54">
        <v>416437.67</v>
      </c>
      <c r="AC66" s="54">
        <v>416437.67</v>
      </c>
      <c r="AD66" s="54">
        <v>416437.67</v>
      </c>
      <c r="AE66" s="55">
        <f t="shared" si="0"/>
        <v>0.4943467117758784</v>
      </c>
      <c r="AF66" s="54">
        <v>425962.33</v>
      </c>
      <c r="AG66" s="55">
        <v>0.49434671177587847</v>
      </c>
      <c r="AH66" s="54">
        <v>0</v>
      </c>
      <c r="AI66" s="55"/>
    </row>
    <row r="67" spans="1:35" ht="52.5" customHeight="1" outlineLevel="4">
      <c r="A67" s="51" t="s">
        <v>128</v>
      </c>
      <c r="B67" s="52" t="s">
        <v>129</v>
      </c>
      <c r="C67" s="51" t="s">
        <v>128</v>
      </c>
      <c r="D67" s="51"/>
      <c r="E67" s="51"/>
      <c r="F67" s="53"/>
      <c r="G67" s="51"/>
      <c r="H67" s="51"/>
      <c r="I67" s="51"/>
      <c r="J67" s="51"/>
      <c r="K67" s="51"/>
      <c r="L67" s="51"/>
      <c r="M67" s="51"/>
      <c r="N67" s="51"/>
      <c r="O67" s="54">
        <v>3200</v>
      </c>
      <c r="P67" s="54">
        <v>0</v>
      </c>
      <c r="Q67" s="54">
        <v>3200</v>
      </c>
      <c r="R67" s="54">
        <v>3200</v>
      </c>
      <c r="S67" s="54">
        <v>3200</v>
      </c>
      <c r="T67" s="54">
        <v>0</v>
      </c>
      <c r="U67" s="54">
        <v>0</v>
      </c>
      <c r="V67" s="54">
        <v>0</v>
      </c>
      <c r="W67" s="54">
        <v>0</v>
      </c>
      <c r="X67" s="54">
        <v>0</v>
      </c>
      <c r="Y67" s="54">
        <v>7407.01</v>
      </c>
      <c r="Z67" s="54">
        <v>7407.01</v>
      </c>
      <c r="AA67" s="54">
        <v>0</v>
      </c>
      <c r="AB67" s="54">
        <v>7407.01</v>
      </c>
      <c r="AC67" s="54">
        <v>7407.01</v>
      </c>
      <c r="AD67" s="54">
        <v>7407.01</v>
      </c>
      <c r="AE67" s="55">
        <f t="shared" si="0"/>
        <v>2.314690625</v>
      </c>
      <c r="AF67" s="54">
        <v>-4207.01</v>
      </c>
      <c r="AG67" s="55">
        <v>2.314690625</v>
      </c>
      <c r="AH67" s="54">
        <v>0</v>
      </c>
      <c r="AI67" s="55"/>
    </row>
    <row r="68" spans="1:35" ht="39" customHeight="1" outlineLevel="4">
      <c r="A68" s="51" t="s">
        <v>130</v>
      </c>
      <c r="B68" s="52" t="s">
        <v>131</v>
      </c>
      <c r="C68" s="51" t="s">
        <v>130</v>
      </c>
      <c r="D68" s="51"/>
      <c r="E68" s="51"/>
      <c r="F68" s="53"/>
      <c r="G68" s="51"/>
      <c r="H68" s="51"/>
      <c r="I68" s="51"/>
      <c r="J68" s="51"/>
      <c r="K68" s="51"/>
      <c r="L68" s="51"/>
      <c r="M68" s="51"/>
      <c r="N68" s="51"/>
      <c r="O68" s="54">
        <v>254200</v>
      </c>
      <c r="P68" s="54">
        <v>312000</v>
      </c>
      <c r="Q68" s="54">
        <v>566200</v>
      </c>
      <c r="R68" s="54">
        <v>566200</v>
      </c>
      <c r="S68" s="54">
        <v>566200</v>
      </c>
      <c r="T68" s="54">
        <v>0</v>
      </c>
      <c r="U68" s="54">
        <v>0</v>
      </c>
      <c r="V68" s="54">
        <v>0</v>
      </c>
      <c r="W68" s="54">
        <v>0</v>
      </c>
      <c r="X68" s="54">
        <v>0</v>
      </c>
      <c r="Y68" s="54">
        <v>299855.95</v>
      </c>
      <c r="Z68" s="54">
        <v>299855.95</v>
      </c>
      <c r="AA68" s="54">
        <v>0</v>
      </c>
      <c r="AB68" s="54">
        <v>299855.95</v>
      </c>
      <c r="AC68" s="54">
        <v>299855.95</v>
      </c>
      <c r="AD68" s="54">
        <v>299855.95</v>
      </c>
      <c r="AE68" s="55">
        <f t="shared" si="0"/>
        <v>0.5295936948074885</v>
      </c>
      <c r="AF68" s="54">
        <v>266344.05</v>
      </c>
      <c r="AG68" s="55">
        <v>0.5295936948074885</v>
      </c>
      <c r="AH68" s="54">
        <v>0</v>
      </c>
      <c r="AI68" s="55"/>
    </row>
    <row r="69" spans="1:35" ht="26.25" customHeight="1" outlineLevel="4">
      <c r="A69" s="51" t="s">
        <v>132</v>
      </c>
      <c r="B69" s="52" t="s">
        <v>133</v>
      </c>
      <c r="C69" s="51" t="s">
        <v>132</v>
      </c>
      <c r="D69" s="51"/>
      <c r="E69" s="51"/>
      <c r="F69" s="53"/>
      <c r="G69" s="51"/>
      <c r="H69" s="51"/>
      <c r="I69" s="51"/>
      <c r="J69" s="51"/>
      <c r="K69" s="51"/>
      <c r="L69" s="51"/>
      <c r="M69" s="51"/>
      <c r="N69" s="51"/>
      <c r="O69" s="54">
        <v>157700</v>
      </c>
      <c r="P69" s="54">
        <v>0</v>
      </c>
      <c r="Q69" s="54">
        <v>157700</v>
      </c>
      <c r="R69" s="54">
        <v>157700</v>
      </c>
      <c r="S69" s="54">
        <v>157700</v>
      </c>
      <c r="T69" s="54">
        <v>0</v>
      </c>
      <c r="U69" s="54">
        <v>0</v>
      </c>
      <c r="V69" s="54">
        <v>0</v>
      </c>
      <c r="W69" s="54">
        <v>0</v>
      </c>
      <c r="X69" s="54">
        <v>0</v>
      </c>
      <c r="Y69" s="54">
        <v>0</v>
      </c>
      <c r="Z69" s="54">
        <v>0</v>
      </c>
      <c r="AA69" s="54">
        <v>0</v>
      </c>
      <c r="AB69" s="54">
        <v>0</v>
      </c>
      <c r="AC69" s="54">
        <v>0</v>
      </c>
      <c r="AD69" s="54">
        <v>0</v>
      </c>
      <c r="AE69" s="55">
        <f t="shared" si="0"/>
        <v>0</v>
      </c>
      <c r="AF69" s="54">
        <v>157700</v>
      </c>
      <c r="AG69" s="55">
        <v>0</v>
      </c>
      <c r="AH69" s="54">
        <v>0</v>
      </c>
      <c r="AI69" s="55"/>
    </row>
    <row r="70" spans="1:35" ht="26.25" customHeight="1" outlineLevel="4">
      <c r="A70" s="51" t="s">
        <v>134</v>
      </c>
      <c r="B70" s="52" t="s">
        <v>135</v>
      </c>
      <c r="C70" s="51" t="s">
        <v>134</v>
      </c>
      <c r="D70" s="51"/>
      <c r="E70" s="51"/>
      <c r="F70" s="53"/>
      <c r="G70" s="51"/>
      <c r="H70" s="51"/>
      <c r="I70" s="51"/>
      <c r="J70" s="51"/>
      <c r="K70" s="51"/>
      <c r="L70" s="51"/>
      <c r="M70" s="51"/>
      <c r="N70" s="51"/>
      <c r="O70" s="54">
        <v>49300</v>
      </c>
      <c r="P70" s="54">
        <v>66000</v>
      </c>
      <c r="Q70" s="54">
        <v>115300</v>
      </c>
      <c r="R70" s="54">
        <v>115300</v>
      </c>
      <c r="S70" s="54">
        <v>115300</v>
      </c>
      <c r="T70" s="54">
        <v>0</v>
      </c>
      <c r="U70" s="54">
        <v>0</v>
      </c>
      <c r="V70" s="54">
        <v>0</v>
      </c>
      <c r="W70" s="54">
        <v>0</v>
      </c>
      <c r="X70" s="54">
        <v>0</v>
      </c>
      <c r="Y70" s="54">
        <v>109174.71</v>
      </c>
      <c r="Z70" s="54">
        <v>109174.71</v>
      </c>
      <c r="AA70" s="54">
        <v>0</v>
      </c>
      <c r="AB70" s="54">
        <v>109174.71</v>
      </c>
      <c r="AC70" s="54">
        <v>109174.71</v>
      </c>
      <c r="AD70" s="54">
        <v>109174.71</v>
      </c>
      <c r="AE70" s="55">
        <f t="shared" si="0"/>
        <v>0.946875195143105</v>
      </c>
      <c r="AF70" s="54">
        <v>6125.29</v>
      </c>
      <c r="AG70" s="55">
        <v>0.9468751951431049</v>
      </c>
      <c r="AH70" s="54">
        <v>0</v>
      </c>
      <c r="AI70" s="55"/>
    </row>
    <row r="71" spans="1:35" ht="26.25" customHeight="1" outlineLevel="1">
      <c r="A71" s="51" t="s">
        <v>136</v>
      </c>
      <c r="B71" s="52" t="s">
        <v>137</v>
      </c>
      <c r="C71" s="51" t="s">
        <v>136</v>
      </c>
      <c r="D71" s="51"/>
      <c r="E71" s="51"/>
      <c r="F71" s="53"/>
      <c r="G71" s="51"/>
      <c r="H71" s="51"/>
      <c r="I71" s="51"/>
      <c r="J71" s="51"/>
      <c r="K71" s="51"/>
      <c r="L71" s="51"/>
      <c r="M71" s="51"/>
      <c r="N71" s="51"/>
      <c r="O71" s="54">
        <v>0</v>
      </c>
      <c r="P71" s="54">
        <v>1660800</v>
      </c>
      <c r="Q71" s="54">
        <v>1660800</v>
      </c>
      <c r="R71" s="54">
        <v>1660800</v>
      </c>
      <c r="S71" s="54">
        <v>1660800</v>
      </c>
      <c r="T71" s="54">
        <v>0</v>
      </c>
      <c r="U71" s="54">
        <v>0</v>
      </c>
      <c r="V71" s="54">
        <v>0</v>
      </c>
      <c r="W71" s="54">
        <v>0</v>
      </c>
      <c r="X71" s="54">
        <v>0</v>
      </c>
      <c r="Y71" s="54">
        <v>1090257.16</v>
      </c>
      <c r="Z71" s="54">
        <v>1090257.16</v>
      </c>
      <c r="AA71" s="54">
        <v>0</v>
      </c>
      <c r="AB71" s="54">
        <v>1090257.16</v>
      </c>
      <c r="AC71" s="54">
        <v>1090257.16</v>
      </c>
      <c r="AD71" s="54">
        <v>1090257.16</v>
      </c>
      <c r="AE71" s="55">
        <f t="shared" si="0"/>
        <v>0.6564650529865125</v>
      </c>
      <c r="AF71" s="54">
        <v>570542.84</v>
      </c>
      <c r="AG71" s="55">
        <v>0.6564650529865125</v>
      </c>
      <c r="AH71" s="54">
        <v>0</v>
      </c>
      <c r="AI71" s="55"/>
    </row>
    <row r="72" spans="1:35" ht="92.25" customHeight="1" outlineLevel="3">
      <c r="A72" s="51" t="s">
        <v>138</v>
      </c>
      <c r="B72" s="52" t="s">
        <v>139</v>
      </c>
      <c r="C72" s="51" t="s">
        <v>138</v>
      </c>
      <c r="D72" s="51"/>
      <c r="E72" s="51"/>
      <c r="F72" s="53"/>
      <c r="G72" s="51"/>
      <c r="H72" s="51"/>
      <c r="I72" s="51"/>
      <c r="J72" s="51"/>
      <c r="K72" s="51"/>
      <c r="L72" s="51"/>
      <c r="M72" s="51"/>
      <c r="N72" s="51"/>
      <c r="O72" s="54">
        <v>0</v>
      </c>
      <c r="P72" s="54">
        <v>50000</v>
      </c>
      <c r="Q72" s="54">
        <v>50000</v>
      </c>
      <c r="R72" s="54">
        <v>50000</v>
      </c>
      <c r="S72" s="54">
        <v>50000</v>
      </c>
      <c r="T72" s="54">
        <v>0</v>
      </c>
      <c r="U72" s="54">
        <v>0</v>
      </c>
      <c r="V72" s="54">
        <v>0</v>
      </c>
      <c r="W72" s="54">
        <v>0</v>
      </c>
      <c r="X72" s="54">
        <v>0</v>
      </c>
      <c r="Y72" s="54">
        <v>0</v>
      </c>
      <c r="Z72" s="54">
        <v>0</v>
      </c>
      <c r="AA72" s="54">
        <v>0</v>
      </c>
      <c r="AB72" s="54">
        <v>0</v>
      </c>
      <c r="AC72" s="54">
        <v>0</v>
      </c>
      <c r="AD72" s="54">
        <v>0</v>
      </c>
      <c r="AE72" s="55">
        <f t="shared" si="0"/>
        <v>0</v>
      </c>
      <c r="AF72" s="54">
        <v>50000</v>
      </c>
      <c r="AG72" s="55">
        <v>0</v>
      </c>
      <c r="AH72" s="54">
        <v>0</v>
      </c>
      <c r="AI72" s="55"/>
    </row>
    <row r="73" spans="1:35" ht="105" customHeight="1" outlineLevel="4">
      <c r="A73" s="51" t="s">
        <v>140</v>
      </c>
      <c r="B73" s="52" t="s">
        <v>141</v>
      </c>
      <c r="C73" s="51" t="s">
        <v>140</v>
      </c>
      <c r="D73" s="51"/>
      <c r="E73" s="51"/>
      <c r="F73" s="53"/>
      <c r="G73" s="51"/>
      <c r="H73" s="51"/>
      <c r="I73" s="51"/>
      <c r="J73" s="51"/>
      <c r="K73" s="51"/>
      <c r="L73" s="51"/>
      <c r="M73" s="51"/>
      <c r="N73" s="51"/>
      <c r="O73" s="54">
        <v>0</v>
      </c>
      <c r="P73" s="54">
        <v>50000</v>
      </c>
      <c r="Q73" s="54">
        <v>50000</v>
      </c>
      <c r="R73" s="54">
        <v>50000</v>
      </c>
      <c r="S73" s="54">
        <v>50000</v>
      </c>
      <c r="T73" s="54">
        <v>0</v>
      </c>
      <c r="U73" s="54">
        <v>0</v>
      </c>
      <c r="V73" s="54">
        <v>0</v>
      </c>
      <c r="W73" s="54">
        <v>0</v>
      </c>
      <c r="X73" s="54">
        <v>0</v>
      </c>
      <c r="Y73" s="54">
        <v>0</v>
      </c>
      <c r="Z73" s="54">
        <v>0</v>
      </c>
      <c r="AA73" s="54">
        <v>0</v>
      </c>
      <c r="AB73" s="54">
        <v>0</v>
      </c>
      <c r="AC73" s="54">
        <v>0</v>
      </c>
      <c r="AD73" s="54">
        <v>0</v>
      </c>
      <c r="AE73" s="55">
        <f t="shared" si="0"/>
        <v>0</v>
      </c>
      <c r="AF73" s="54">
        <v>50000</v>
      </c>
      <c r="AG73" s="55">
        <v>0</v>
      </c>
      <c r="AH73" s="54">
        <v>0</v>
      </c>
      <c r="AI73" s="55"/>
    </row>
    <row r="74" spans="1:35" ht="39" customHeight="1" outlineLevel="3">
      <c r="A74" s="51" t="s">
        <v>142</v>
      </c>
      <c r="B74" s="52" t="s">
        <v>143</v>
      </c>
      <c r="C74" s="51" t="s">
        <v>142</v>
      </c>
      <c r="D74" s="51"/>
      <c r="E74" s="51"/>
      <c r="F74" s="53"/>
      <c r="G74" s="51"/>
      <c r="H74" s="51"/>
      <c r="I74" s="51"/>
      <c r="J74" s="51"/>
      <c r="K74" s="51"/>
      <c r="L74" s="51"/>
      <c r="M74" s="51"/>
      <c r="N74" s="51"/>
      <c r="O74" s="54">
        <v>0</v>
      </c>
      <c r="P74" s="54">
        <v>1610800</v>
      </c>
      <c r="Q74" s="54">
        <v>1610800</v>
      </c>
      <c r="R74" s="54">
        <v>1610800</v>
      </c>
      <c r="S74" s="54">
        <v>1610800</v>
      </c>
      <c r="T74" s="54">
        <v>0</v>
      </c>
      <c r="U74" s="54">
        <v>0</v>
      </c>
      <c r="V74" s="54">
        <v>0</v>
      </c>
      <c r="W74" s="54">
        <v>0</v>
      </c>
      <c r="X74" s="54">
        <v>0</v>
      </c>
      <c r="Y74" s="54">
        <v>1090257.16</v>
      </c>
      <c r="Z74" s="54">
        <v>1090257.16</v>
      </c>
      <c r="AA74" s="54">
        <v>0</v>
      </c>
      <c r="AB74" s="54">
        <v>1090257.16</v>
      </c>
      <c r="AC74" s="54">
        <v>1090257.16</v>
      </c>
      <c r="AD74" s="54">
        <v>1090257.16</v>
      </c>
      <c r="AE74" s="55">
        <f aca="true" t="shared" si="1" ref="AE74:AE116">Z74/Q74</f>
        <v>0.6768420412217531</v>
      </c>
      <c r="AF74" s="54">
        <v>520542.84</v>
      </c>
      <c r="AG74" s="55">
        <v>0.6768420412217532</v>
      </c>
      <c r="AH74" s="54">
        <v>0</v>
      </c>
      <c r="AI74" s="55"/>
    </row>
    <row r="75" spans="1:35" ht="66" customHeight="1" outlineLevel="4">
      <c r="A75" s="51" t="s">
        <v>144</v>
      </c>
      <c r="B75" s="52" t="s">
        <v>145</v>
      </c>
      <c r="C75" s="51" t="s">
        <v>144</v>
      </c>
      <c r="D75" s="51"/>
      <c r="E75" s="51"/>
      <c r="F75" s="53"/>
      <c r="G75" s="51"/>
      <c r="H75" s="51"/>
      <c r="I75" s="51"/>
      <c r="J75" s="51"/>
      <c r="K75" s="51"/>
      <c r="L75" s="51"/>
      <c r="M75" s="51"/>
      <c r="N75" s="51"/>
      <c r="O75" s="54">
        <v>0</v>
      </c>
      <c r="P75" s="54">
        <v>1060800</v>
      </c>
      <c r="Q75" s="54">
        <v>1060800</v>
      </c>
      <c r="R75" s="54">
        <v>1060800</v>
      </c>
      <c r="S75" s="54">
        <v>1060800</v>
      </c>
      <c r="T75" s="54">
        <v>0</v>
      </c>
      <c r="U75" s="54">
        <v>0</v>
      </c>
      <c r="V75" s="54">
        <v>0</v>
      </c>
      <c r="W75" s="54">
        <v>0</v>
      </c>
      <c r="X75" s="54">
        <v>0</v>
      </c>
      <c r="Y75" s="54">
        <v>1015752.47</v>
      </c>
      <c r="Z75" s="54">
        <v>1015752.47</v>
      </c>
      <c r="AA75" s="54">
        <v>0</v>
      </c>
      <c r="AB75" s="54">
        <v>1015752.47</v>
      </c>
      <c r="AC75" s="54">
        <v>1015752.47</v>
      </c>
      <c r="AD75" s="54">
        <v>1015752.47</v>
      </c>
      <c r="AE75" s="55">
        <f t="shared" si="1"/>
        <v>0.9575343797134238</v>
      </c>
      <c r="AF75" s="54">
        <v>45047.53</v>
      </c>
      <c r="AG75" s="55">
        <v>0.9575343797134238</v>
      </c>
      <c r="AH75" s="54">
        <v>0</v>
      </c>
      <c r="AI75" s="55"/>
    </row>
    <row r="76" spans="1:35" ht="66" customHeight="1" outlineLevel="4">
      <c r="A76" s="51" t="s">
        <v>146</v>
      </c>
      <c r="B76" s="52" t="s">
        <v>147</v>
      </c>
      <c r="C76" s="51" t="s">
        <v>146</v>
      </c>
      <c r="D76" s="51"/>
      <c r="E76" s="51"/>
      <c r="F76" s="53"/>
      <c r="G76" s="51"/>
      <c r="H76" s="51"/>
      <c r="I76" s="51"/>
      <c r="J76" s="51"/>
      <c r="K76" s="51"/>
      <c r="L76" s="51"/>
      <c r="M76" s="51"/>
      <c r="N76" s="51"/>
      <c r="O76" s="54">
        <v>0</v>
      </c>
      <c r="P76" s="54">
        <v>500000</v>
      </c>
      <c r="Q76" s="54">
        <v>500000</v>
      </c>
      <c r="R76" s="54">
        <v>500000</v>
      </c>
      <c r="S76" s="54">
        <v>500000</v>
      </c>
      <c r="T76" s="54">
        <v>0</v>
      </c>
      <c r="U76" s="54">
        <v>0</v>
      </c>
      <c r="V76" s="54">
        <v>0</v>
      </c>
      <c r="W76" s="54">
        <v>0</v>
      </c>
      <c r="X76" s="54">
        <v>0</v>
      </c>
      <c r="Y76" s="54">
        <v>35784.69</v>
      </c>
      <c r="Z76" s="54">
        <v>35784.69</v>
      </c>
      <c r="AA76" s="54">
        <v>0</v>
      </c>
      <c r="AB76" s="54">
        <v>35784.69</v>
      </c>
      <c r="AC76" s="54">
        <v>35784.69</v>
      </c>
      <c r="AD76" s="54">
        <v>35784.69</v>
      </c>
      <c r="AE76" s="55">
        <f t="shared" si="1"/>
        <v>0.07156938</v>
      </c>
      <c r="AF76" s="54">
        <v>464215.31</v>
      </c>
      <c r="AG76" s="55">
        <v>0.07156938</v>
      </c>
      <c r="AH76" s="54">
        <v>0</v>
      </c>
      <c r="AI76" s="55"/>
    </row>
    <row r="77" spans="1:35" ht="66" customHeight="1" outlineLevel="4">
      <c r="A77" s="51" t="s">
        <v>148</v>
      </c>
      <c r="B77" s="52" t="s">
        <v>149</v>
      </c>
      <c r="C77" s="51" t="s">
        <v>148</v>
      </c>
      <c r="D77" s="51"/>
      <c r="E77" s="51"/>
      <c r="F77" s="53"/>
      <c r="G77" s="51"/>
      <c r="H77" s="51"/>
      <c r="I77" s="51"/>
      <c r="J77" s="51"/>
      <c r="K77" s="51"/>
      <c r="L77" s="51"/>
      <c r="M77" s="51"/>
      <c r="N77" s="51"/>
      <c r="O77" s="54">
        <v>0</v>
      </c>
      <c r="P77" s="54">
        <v>50000</v>
      </c>
      <c r="Q77" s="54">
        <v>50000</v>
      </c>
      <c r="R77" s="54">
        <v>50000</v>
      </c>
      <c r="S77" s="54">
        <v>50000</v>
      </c>
      <c r="T77" s="54">
        <v>0</v>
      </c>
      <c r="U77" s="54">
        <v>0</v>
      </c>
      <c r="V77" s="54">
        <v>0</v>
      </c>
      <c r="W77" s="54">
        <v>0</v>
      </c>
      <c r="X77" s="54">
        <v>0</v>
      </c>
      <c r="Y77" s="54">
        <v>38720</v>
      </c>
      <c r="Z77" s="54">
        <v>38720</v>
      </c>
      <c r="AA77" s="54">
        <v>0</v>
      </c>
      <c r="AB77" s="54">
        <v>38720</v>
      </c>
      <c r="AC77" s="54">
        <v>38720</v>
      </c>
      <c r="AD77" s="54">
        <v>38720</v>
      </c>
      <c r="AE77" s="55">
        <f t="shared" si="1"/>
        <v>0.7744</v>
      </c>
      <c r="AF77" s="54">
        <v>11280</v>
      </c>
      <c r="AG77" s="55">
        <v>0.7744</v>
      </c>
      <c r="AH77" s="54">
        <v>0</v>
      </c>
      <c r="AI77" s="55"/>
    </row>
    <row r="78" spans="1:35" ht="26.25" customHeight="1" outlineLevel="1">
      <c r="A78" s="51" t="s">
        <v>150</v>
      </c>
      <c r="B78" s="52" t="s">
        <v>151</v>
      </c>
      <c r="C78" s="51" t="s">
        <v>150</v>
      </c>
      <c r="D78" s="51"/>
      <c r="E78" s="51"/>
      <c r="F78" s="53"/>
      <c r="G78" s="51"/>
      <c r="H78" s="51"/>
      <c r="I78" s="51"/>
      <c r="J78" s="51"/>
      <c r="K78" s="51"/>
      <c r="L78" s="51"/>
      <c r="M78" s="51"/>
      <c r="N78" s="51"/>
      <c r="O78" s="54">
        <v>600000</v>
      </c>
      <c r="P78" s="54">
        <v>70000</v>
      </c>
      <c r="Q78" s="54">
        <v>670000</v>
      </c>
      <c r="R78" s="54">
        <v>670000</v>
      </c>
      <c r="S78" s="54">
        <v>670000</v>
      </c>
      <c r="T78" s="54">
        <v>0</v>
      </c>
      <c r="U78" s="54">
        <v>0</v>
      </c>
      <c r="V78" s="54">
        <v>0</v>
      </c>
      <c r="W78" s="54">
        <v>0</v>
      </c>
      <c r="X78" s="54">
        <v>0</v>
      </c>
      <c r="Y78" s="54">
        <v>746224.06</v>
      </c>
      <c r="Z78" s="54">
        <v>746224.06</v>
      </c>
      <c r="AA78" s="54">
        <v>0</v>
      </c>
      <c r="AB78" s="54">
        <v>746224.06</v>
      </c>
      <c r="AC78" s="54">
        <v>746224.06</v>
      </c>
      <c r="AD78" s="54">
        <v>746224.06</v>
      </c>
      <c r="AE78" s="55">
        <f t="shared" si="1"/>
        <v>1.1137672537313434</v>
      </c>
      <c r="AF78" s="54">
        <v>-76224.06</v>
      </c>
      <c r="AG78" s="55">
        <v>1.1137672537313432</v>
      </c>
      <c r="AH78" s="54">
        <v>0</v>
      </c>
      <c r="AI78" s="55"/>
    </row>
    <row r="79" spans="1:35" ht="92.25" customHeight="1" outlineLevel="4">
      <c r="A79" s="51" t="s">
        <v>152</v>
      </c>
      <c r="B79" s="52" t="s">
        <v>153</v>
      </c>
      <c r="C79" s="51" t="s">
        <v>152</v>
      </c>
      <c r="D79" s="51"/>
      <c r="E79" s="51"/>
      <c r="F79" s="53"/>
      <c r="G79" s="51"/>
      <c r="H79" s="51"/>
      <c r="I79" s="51"/>
      <c r="J79" s="51"/>
      <c r="K79" s="51"/>
      <c r="L79" s="51"/>
      <c r="M79" s="51"/>
      <c r="N79" s="51"/>
      <c r="O79" s="54">
        <v>36600</v>
      </c>
      <c r="P79" s="54">
        <v>0</v>
      </c>
      <c r="Q79" s="54">
        <v>36600</v>
      </c>
      <c r="R79" s="54">
        <v>36600</v>
      </c>
      <c r="S79" s="54">
        <v>36600</v>
      </c>
      <c r="T79" s="54">
        <v>0</v>
      </c>
      <c r="U79" s="54">
        <v>0</v>
      </c>
      <c r="V79" s="54">
        <v>0</v>
      </c>
      <c r="W79" s="54">
        <v>0</v>
      </c>
      <c r="X79" s="54">
        <v>0</v>
      </c>
      <c r="Y79" s="54">
        <v>11962.5</v>
      </c>
      <c r="Z79" s="54">
        <v>11962.5</v>
      </c>
      <c r="AA79" s="54">
        <v>0</v>
      </c>
      <c r="AB79" s="54">
        <v>11962.5</v>
      </c>
      <c r="AC79" s="54">
        <v>11962.5</v>
      </c>
      <c r="AD79" s="54">
        <v>11962.5</v>
      </c>
      <c r="AE79" s="55">
        <f t="shared" si="1"/>
        <v>0.32684426229508196</v>
      </c>
      <c r="AF79" s="54">
        <v>24637.5</v>
      </c>
      <c r="AG79" s="55">
        <v>0.32684426229508196</v>
      </c>
      <c r="AH79" s="54">
        <v>0</v>
      </c>
      <c r="AI79" s="55"/>
    </row>
    <row r="80" spans="1:35" ht="66" customHeight="1" outlineLevel="4">
      <c r="A80" s="51" t="s">
        <v>154</v>
      </c>
      <c r="B80" s="52" t="s">
        <v>155</v>
      </c>
      <c r="C80" s="51" t="s">
        <v>154</v>
      </c>
      <c r="D80" s="51"/>
      <c r="E80" s="51"/>
      <c r="F80" s="53"/>
      <c r="G80" s="51"/>
      <c r="H80" s="51"/>
      <c r="I80" s="51"/>
      <c r="J80" s="51"/>
      <c r="K80" s="51"/>
      <c r="L80" s="51"/>
      <c r="M80" s="51"/>
      <c r="N80" s="51"/>
      <c r="O80" s="54">
        <v>400</v>
      </c>
      <c r="P80" s="54">
        <v>800</v>
      </c>
      <c r="Q80" s="54">
        <v>1200</v>
      </c>
      <c r="R80" s="54">
        <v>1200</v>
      </c>
      <c r="S80" s="54">
        <v>1200</v>
      </c>
      <c r="T80" s="54">
        <v>0</v>
      </c>
      <c r="U80" s="54">
        <v>0</v>
      </c>
      <c r="V80" s="54">
        <v>0</v>
      </c>
      <c r="W80" s="54">
        <v>0</v>
      </c>
      <c r="X80" s="54">
        <v>0</v>
      </c>
      <c r="Y80" s="54">
        <v>1950</v>
      </c>
      <c r="Z80" s="54">
        <v>1950</v>
      </c>
      <c r="AA80" s="54">
        <v>0</v>
      </c>
      <c r="AB80" s="54">
        <v>1950</v>
      </c>
      <c r="AC80" s="54">
        <v>1950</v>
      </c>
      <c r="AD80" s="54">
        <v>1950</v>
      </c>
      <c r="AE80" s="55">
        <f t="shared" si="1"/>
        <v>1.625</v>
      </c>
      <c r="AF80" s="54">
        <v>-750</v>
      </c>
      <c r="AG80" s="55">
        <v>1.625</v>
      </c>
      <c r="AH80" s="54">
        <v>0</v>
      </c>
      <c r="AI80" s="55"/>
    </row>
    <row r="81" spans="1:35" ht="66" customHeight="1" outlineLevel="4">
      <c r="A81" s="51" t="s">
        <v>156</v>
      </c>
      <c r="B81" s="52" t="s">
        <v>157</v>
      </c>
      <c r="C81" s="51" t="s">
        <v>156</v>
      </c>
      <c r="D81" s="51"/>
      <c r="E81" s="51"/>
      <c r="F81" s="53"/>
      <c r="G81" s="51"/>
      <c r="H81" s="51"/>
      <c r="I81" s="51"/>
      <c r="J81" s="51"/>
      <c r="K81" s="51"/>
      <c r="L81" s="51"/>
      <c r="M81" s="51"/>
      <c r="N81" s="51"/>
      <c r="O81" s="54">
        <v>7800</v>
      </c>
      <c r="P81" s="54">
        <v>0</v>
      </c>
      <c r="Q81" s="54">
        <v>7800</v>
      </c>
      <c r="R81" s="54">
        <v>7800</v>
      </c>
      <c r="S81" s="54">
        <v>7800</v>
      </c>
      <c r="T81" s="54">
        <v>0</v>
      </c>
      <c r="U81" s="54">
        <v>0</v>
      </c>
      <c r="V81" s="54">
        <v>0</v>
      </c>
      <c r="W81" s="54">
        <v>0</v>
      </c>
      <c r="X81" s="54">
        <v>0</v>
      </c>
      <c r="Y81" s="54">
        <v>4000</v>
      </c>
      <c r="Z81" s="54">
        <v>4000</v>
      </c>
      <c r="AA81" s="54">
        <v>0</v>
      </c>
      <c r="AB81" s="54">
        <v>4000</v>
      </c>
      <c r="AC81" s="54">
        <v>4000</v>
      </c>
      <c r="AD81" s="54">
        <v>4000</v>
      </c>
      <c r="AE81" s="55">
        <f t="shared" si="1"/>
        <v>0.5128205128205128</v>
      </c>
      <c r="AF81" s="54">
        <v>3800</v>
      </c>
      <c r="AG81" s="55">
        <v>0.5128205128205128</v>
      </c>
      <c r="AH81" s="54">
        <v>0</v>
      </c>
      <c r="AI81" s="55"/>
    </row>
    <row r="82" spans="1:35" ht="66" customHeight="1" outlineLevel="4">
      <c r="A82" s="51" t="s">
        <v>158</v>
      </c>
      <c r="B82" s="52" t="s">
        <v>159</v>
      </c>
      <c r="C82" s="51" t="s">
        <v>158</v>
      </c>
      <c r="D82" s="51"/>
      <c r="E82" s="51"/>
      <c r="F82" s="53"/>
      <c r="G82" s="51"/>
      <c r="H82" s="51"/>
      <c r="I82" s="51"/>
      <c r="J82" s="51"/>
      <c r="K82" s="51"/>
      <c r="L82" s="51"/>
      <c r="M82" s="51"/>
      <c r="N82" s="51"/>
      <c r="O82" s="54">
        <v>12000</v>
      </c>
      <c r="P82" s="54">
        <v>-800</v>
      </c>
      <c r="Q82" s="54">
        <v>11200</v>
      </c>
      <c r="R82" s="54">
        <v>11200</v>
      </c>
      <c r="S82" s="54">
        <v>11200</v>
      </c>
      <c r="T82" s="54">
        <v>0</v>
      </c>
      <c r="U82" s="54">
        <v>0</v>
      </c>
      <c r="V82" s="54">
        <v>0</v>
      </c>
      <c r="W82" s="54">
        <v>0</v>
      </c>
      <c r="X82" s="54">
        <v>0</v>
      </c>
      <c r="Y82" s="54">
        <v>0</v>
      </c>
      <c r="Z82" s="54">
        <v>0</v>
      </c>
      <c r="AA82" s="54">
        <v>0</v>
      </c>
      <c r="AB82" s="54">
        <v>0</v>
      </c>
      <c r="AC82" s="54">
        <v>0</v>
      </c>
      <c r="AD82" s="54">
        <v>0</v>
      </c>
      <c r="AE82" s="55">
        <f t="shared" si="1"/>
        <v>0</v>
      </c>
      <c r="AF82" s="54">
        <v>11200</v>
      </c>
      <c r="AG82" s="55">
        <v>0</v>
      </c>
      <c r="AH82" s="54">
        <v>0</v>
      </c>
      <c r="AI82" s="55"/>
    </row>
    <row r="83" spans="1:35" ht="66" customHeight="1" outlineLevel="4">
      <c r="A83" s="51" t="s">
        <v>160</v>
      </c>
      <c r="B83" s="52" t="s">
        <v>161</v>
      </c>
      <c r="C83" s="51" t="s">
        <v>160</v>
      </c>
      <c r="D83" s="51"/>
      <c r="E83" s="51"/>
      <c r="F83" s="53"/>
      <c r="G83" s="51"/>
      <c r="H83" s="51"/>
      <c r="I83" s="51"/>
      <c r="J83" s="51"/>
      <c r="K83" s="51"/>
      <c r="L83" s="51"/>
      <c r="M83" s="51"/>
      <c r="N83" s="51"/>
      <c r="O83" s="54">
        <v>52500</v>
      </c>
      <c r="P83" s="54">
        <v>20000</v>
      </c>
      <c r="Q83" s="54">
        <v>72500</v>
      </c>
      <c r="R83" s="54">
        <v>72500</v>
      </c>
      <c r="S83" s="54">
        <v>72500</v>
      </c>
      <c r="T83" s="54">
        <v>0</v>
      </c>
      <c r="U83" s="54">
        <v>0</v>
      </c>
      <c r="V83" s="54">
        <v>0</v>
      </c>
      <c r="W83" s="54">
        <v>0</v>
      </c>
      <c r="X83" s="54">
        <v>0</v>
      </c>
      <c r="Y83" s="54">
        <v>44000</v>
      </c>
      <c r="Z83" s="54">
        <v>44000</v>
      </c>
      <c r="AA83" s="54">
        <v>0</v>
      </c>
      <c r="AB83" s="54">
        <v>44000</v>
      </c>
      <c r="AC83" s="54">
        <v>44000</v>
      </c>
      <c r="AD83" s="54">
        <v>44000</v>
      </c>
      <c r="AE83" s="55">
        <f t="shared" si="1"/>
        <v>0.6068965517241379</v>
      </c>
      <c r="AF83" s="54">
        <v>28500</v>
      </c>
      <c r="AG83" s="55">
        <v>0.6068965517241379</v>
      </c>
      <c r="AH83" s="54">
        <v>0</v>
      </c>
      <c r="AI83" s="55"/>
    </row>
    <row r="84" spans="1:35" ht="39" customHeight="1" outlineLevel="4">
      <c r="A84" s="51" t="s">
        <v>162</v>
      </c>
      <c r="B84" s="52" t="s">
        <v>163</v>
      </c>
      <c r="C84" s="51" t="s">
        <v>162</v>
      </c>
      <c r="D84" s="51"/>
      <c r="E84" s="51"/>
      <c r="F84" s="53"/>
      <c r="G84" s="51"/>
      <c r="H84" s="51"/>
      <c r="I84" s="51"/>
      <c r="J84" s="51"/>
      <c r="K84" s="51"/>
      <c r="L84" s="51"/>
      <c r="M84" s="51"/>
      <c r="N84" s="51"/>
      <c r="O84" s="54">
        <v>0</v>
      </c>
      <c r="P84" s="54">
        <v>20000</v>
      </c>
      <c r="Q84" s="54">
        <v>20000</v>
      </c>
      <c r="R84" s="54">
        <v>20000</v>
      </c>
      <c r="S84" s="54">
        <v>20000</v>
      </c>
      <c r="T84" s="54">
        <v>0</v>
      </c>
      <c r="U84" s="54">
        <v>0</v>
      </c>
      <c r="V84" s="54">
        <v>0</v>
      </c>
      <c r="W84" s="54">
        <v>0</v>
      </c>
      <c r="X84" s="54">
        <v>0</v>
      </c>
      <c r="Y84" s="54">
        <v>20000</v>
      </c>
      <c r="Z84" s="54">
        <v>20000</v>
      </c>
      <c r="AA84" s="54">
        <v>0</v>
      </c>
      <c r="AB84" s="54">
        <v>20000</v>
      </c>
      <c r="AC84" s="54">
        <v>20000</v>
      </c>
      <c r="AD84" s="54">
        <v>20000</v>
      </c>
      <c r="AE84" s="55">
        <f t="shared" si="1"/>
        <v>1</v>
      </c>
      <c r="AF84" s="54">
        <v>0</v>
      </c>
      <c r="AG84" s="55">
        <v>1</v>
      </c>
      <c r="AH84" s="54">
        <v>0</v>
      </c>
      <c r="AI84" s="55"/>
    </row>
    <row r="85" spans="1:35" ht="26.25" customHeight="1" outlineLevel="4">
      <c r="A85" s="51" t="s">
        <v>164</v>
      </c>
      <c r="B85" s="52" t="s">
        <v>165</v>
      </c>
      <c r="C85" s="51" t="s">
        <v>164</v>
      </c>
      <c r="D85" s="51"/>
      <c r="E85" s="51"/>
      <c r="F85" s="53"/>
      <c r="G85" s="51"/>
      <c r="H85" s="51"/>
      <c r="I85" s="51"/>
      <c r="J85" s="51"/>
      <c r="K85" s="51"/>
      <c r="L85" s="51"/>
      <c r="M85" s="51"/>
      <c r="N85" s="51"/>
      <c r="O85" s="54">
        <v>25000</v>
      </c>
      <c r="P85" s="54">
        <v>0</v>
      </c>
      <c r="Q85" s="54">
        <v>25000</v>
      </c>
      <c r="R85" s="54">
        <v>25000</v>
      </c>
      <c r="S85" s="54">
        <v>25000</v>
      </c>
      <c r="T85" s="54">
        <v>0</v>
      </c>
      <c r="U85" s="54">
        <v>0</v>
      </c>
      <c r="V85" s="54">
        <v>0</v>
      </c>
      <c r="W85" s="54">
        <v>0</v>
      </c>
      <c r="X85" s="54">
        <v>0</v>
      </c>
      <c r="Y85" s="54">
        <v>30046.01</v>
      </c>
      <c r="Z85" s="54">
        <v>30046.01</v>
      </c>
      <c r="AA85" s="54">
        <v>0</v>
      </c>
      <c r="AB85" s="54">
        <v>30046.01</v>
      </c>
      <c r="AC85" s="54">
        <v>30046.01</v>
      </c>
      <c r="AD85" s="54">
        <v>30046.01</v>
      </c>
      <c r="AE85" s="55">
        <f t="shared" si="1"/>
        <v>1.2018404</v>
      </c>
      <c r="AF85" s="54">
        <v>-5046.01</v>
      </c>
      <c r="AG85" s="55">
        <v>1.2018404</v>
      </c>
      <c r="AH85" s="54">
        <v>0</v>
      </c>
      <c r="AI85" s="55"/>
    </row>
    <row r="86" spans="1:35" ht="66" customHeight="1" outlineLevel="4">
      <c r="A86" s="51" t="s">
        <v>166</v>
      </c>
      <c r="B86" s="52" t="s">
        <v>167</v>
      </c>
      <c r="C86" s="51" t="s">
        <v>166</v>
      </c>
      <c r="D86" s="51"/>
      <c r="E86" s="51"/>
      <c r="F86" s="53"/>
      <c r="G86" s="51"/>
      <c r="H86" s="51"/>
      <c r="I86" s="51"/>
      <c r="J86" s="51"/>
      <c r="K86" s="51"/>
      <c r="L86" s="51"/>
      <c r="M86" s="51"/>
      <c r="N86" s="51"/>
      <c r="O86" s="54">
        <v>77400</v>
      </c>
      <c r="P86" s="54">
        <v>0</v>
      </c>
      <c r="Q86" s="54">
        <v>77400</v>
      </c>
      <c r="R86" s="54">
        <v>77400</v>
      </c>
      <c r="S86" s="54">
        <v>77400</v>
      </c>
      <c r="T86" s="54">
        <v>0</v>
      </c>
      <c r="U86" s="54">
        <v>0</v>
      </c>
      <c r="V86" s="54">
        <v>0</v>
      </c>
      <c r="W86" s="54">
        <v>0</v>
      </c>
      <c r="X86" s="54">
        <v>0</v>
      </c>
      <c r="Y86" s="54">
        <v>37100</v>
      </c>
      <c r="Z86" s="54">
        <v>37100</v>
      </c>
      <c r="AA86" s="54">
        <v>0</v>
      </c>
      <c r="AB86" s="54">
        <v>37100</v>
      </c>
      <c r="AC86" s="54">
        <v>37100</v>
      </c>
      <c r="AD86" s="54">
        <v>37100</v>
      </c>
      <c r="AE86" s="55">
        <f t="shared" si="1"/>
        <v>0.479328165374677</v>
      </c>
      <c r="AF86" s="54">
        <v>40300</v>
      </c>
      <c r="AG86" s="55">
        <v>0.479328165374677</v>
      </c>
      <c r="AH86" s="54">
        <v>0</v>
      </c>
      <c r="AI86" s="55"/>
    </row>
    <row r="87" spans="1:35" ht="66" customHeight="1" outlineLevel="4">
      <c r="A87" s="51" t="s">
        <v>168</v>
      </c>
      <c r="B87" s="52" t="s">
        <v>169</v>
      </c>
      <c r="C87" s="51" t="s">
        <v>168</v>
      </c>
      <c r="D87" s="51"/>
      <c r="E87" s="51"/>
      <c r="F87" s="53"/>
      <c r="G87" s="51"/>
      <c r="H87" s="51"/>
      <c r="I87" s="51"/>
      <c r="J87" s="51"/>
      <c r="K87" s="51"/>
      <c r="L87" s="51"/>
      <c r="M87" s="51"/>
      <c r="N87" s="51"/>
      <c r="O87" s="54">
        <v>17800</v>
      </c>
      <c r="P87" s="54">
        <v>-5300</v>
      </c>
      <c r="Q87" s="54">
        <v>12500</v>
      </c>
      <c r="R87" s="54">
        <v>12500</v>
      </c>
      <c r="S87" s="54">
        <v>12500</v>
      </c>
      <c r="T87" s="54">
        <v>0</v>
      </c>
      <c r="U87" s="54">
        <v>0</v>
      </c>
      <c r="V87" s="54">
        <v>0</v>
      </c>
      <c r="W87" s="54">
        <v>0</v>
      </c>
      <c r="X87" s="54">
        <v>0</v>
      </c>
      <c r="Y87" s="54">
        <v>0</v>
      </c>
      <c r="Z87" s="54">
        <v>0</v>
      </c>
      <c r="AA87" s="54">
        <v>0</v>
      </c>
      <c r="AB87" s="54">
        <v>0</v>
      </c>
      <c r="AC87" s="54">
        <v>0</v>
      </c>
      <c r="AD87" s="54">
        <v>0</v>
      </c>
      <c r="AE87" s="55">
        <f t="shared" si="1"/>
        <v>0</v>
      </c>
      <c r="AF87" s="54">
        <v>12500</v>
      </c>
      <c r="AG87" s="55">
        <v>0</v>
      </c>
      <c r="AH87" s="54">
        <v>0</v>
      </c>
      <c r="AI87" s="55"/>
    </row>
    <row r="88" spans="1:35" ht="26.25" customHeight="1" outlineLevel="4">
      <c r="A88" s="51" t="s">
        <v>170</v>
      </c>
      <c r="B88" s="52" t="s">
        <v>171</v>
      </c>
      <c r="C88" s="51" t="s">
        <v>170</v>
      </c>
      <c r="D88" s="51"/>
      <c r="E88" s="51"/>
      <c r="F88" s="53"/>
      <c r="G88" s="51"/>
      <c r="H88" s="51"/>
      <c r="I88" s="51"/>
      <c r="J88" s="51"/>
      <c r="K88" s="51"/>
      <c r="L88" s="51"/>
      <c r="M88" s="51"/>
      <c r="N88" s="51"/>
      <c r="O88" s="54">
        <v>7000</v>
      </c>
      <c r="P88" s="54">
        <v>0</v>
      </c>
      <c r="Q88" s="54">
        <v>7000</v>
      </c>
      <c r="R88" s="54">
        <v>7000</v>
      </c>
      <c r="S88" s="54">
        <v>7000</v>
      </c>
      <c r="T88" s="54">
        <v>0</v>
      </c>
      <c r="U88" s="54">
        <v>0</v>
      </c>
      <c r="V88" s="54">
        <v>0</v>
      </c>
      <c r="W88" s="54">
        <v>0</v>
      </c>
      <c r="X88" s="54">
        <v>0</v>
      </c>
      <c r="Y88" s="54">
        <v>2000</v>
      </c>
      <c r="Z88" s="54">
        <v>2000</v>
      </c>
      <c r="AA88" s="54">
        <v>0</v>
      </c>
      <c r="AB88" s="54">
        <v>2000</v>
      </c>
      <c r="AC88" s="54">
        <v>2000</v>
      </c>
      <c r="AD88" s="54">
        <v>2000</v>
      </c>
      <c r="AE88" s="55">
        <f t="shared" si="1"/>
        <v>0.2857142857142857</v>
      </c>
      <c r="AF88" s="54">
        <v>5000</v>
      </c>
      <c r="AG88" s="55">
        <v>0.2857142857142857</v>
      </c>
      <c r="AH88" s="54">
        <v>0</v>
      </c>
      <c r="AI88" s="55"/>
    </row>
    <row r="89" spans="1:35" ht="78.75" customHeight="1" outlineLevel="4">
      <c r="A89" s="51" t="s">
        <v>172</v>
      </c>
      <c r="B89" s="52" t="s">
        <v>173</v>
      </c>
      <c r="C89" s="51" t="s">
        <v>172</v>
      </c>
      <c r="D89" s="51"/>
      <c r="E89" s="51"/>
      <c r="F89" s="53"/>
      <c r="G89" s="51"/>
      <c r="H89" s="51"/>
      <c r="I89" s="51"/>
      <c r="J89" s="51"/>
      <c r="K89" s="51"/>
      <c r="L89" s="51"/>
      <c r="M89" s="51"/>
      <c r="N89" s="51"/>
      <c r="O89" s="54">
        <v>0</v>
      </c>
      <c r="P89" s="54">
        <v>20000</v>
      </c>
      <c r="Q89" s="54">
        <v>20000</v>
      </c>
      <c r="R89" s="54">
        <v>20000</v>
      </c>
      <c r="S89" s="54">
        <v>20000</v>
      </c>
      <c r="T89" s="54">
        <v>0</v>
      </c>
      <c r="U89" s="54">
        <v>0</v>
      </c>
      <c r="V89" s="54">
        <v>0</v>
      </c>
      <c r="W89" s="54">
        <v>0</v>
      </c>
      <c r="X89" s="54">
        <v>0</v>
      </c>
      <c r="Y89" s="54">
        <v>20000</v>
      </c>
      <c r="Z89" s="54">
        <v>20000</v>
      </c>
      <c r="AA89" s="54">
        <v>0</v>
      </c>
      <c r="AB89" s="54">
        <v>20000</v>
      </c>
      <c r="AC89" s="54">
        <v>20000</v>
      </c>
      <c r="AD89" s="54">
        <v>20000</v>
      </c>
      <c r="AE89" s="55">
        <f t="shared" si="1"/>
        <v>1</v>
      </c>
      <c r="AF89" s="54">
        <v>0</v>
      </c>
      <c r="AG89" s="55">
        <v>1</v>
      </c>
      <c r="AH89" s="54">
        <v>0</v>
      </c>
      <c r="AI89" s="55"/>
    </row>
    <row r="90" spans="1:35" ht="78.75" customHeight="1" outlineLevel="4">
      <c r="A90" s="51" t="s">
        <v>174</v>
      </c>
      <c r="B90" s="52" t="s">
        <v>175</v>
      </c>
      <c r="C90" s="51" t="s">
        <v>174</v>
      </c>
      <c r="D90" s="51"/>
      <c r="E90" s="51"/>
      <c r="F90" s="53"/>
      <c r="G90" s="51"/>
      <c r="H90" s="51"/>
      <c r="I90" s="51"/>
      <c r="J90" s="51"/>
      <c r="K90" s="51"/>
      <c r="L90" s="51"/>
      <c r="M90" s="51"/>
      <c r="N90" s="51"/>
      <c r="O90" s="54">
        <v>43500</v>
      </c>
      <c r="P90" s="54">
        <v>15300</v>
      </c>
      <c r="Q90" s="54">
        <v>58800</v>
      </c>
      <c r="R90" s="54">
        <v>58800</v>
      </c>
      <c r="S90" s="54">
        <v>58800</v>
      </c>
      <c r="T90" s="54">
        <v>0</v>
      </c>
      <c r="U90" s="54">
        <v>0</v>
      </c>
      <c r="V90" s="54">
        <v>0</v>
      </c>
      <c r="W90" s="54">
        <v>0</v>
      </c>
      <c r="X90" s="54">
        <v>0</v>
      </c>
      <c r="Y90" s="54">
        <v>68836.51</v>
      </c>
      <c r="Z90" s="54">
        <v>68836.51</v>
      </c>
      <c r="AA90" s="54">
        <v>0</v>
      </c>
      <c r="AB90" s="54">
        <v>68836.51</v>
      </c>
      <c r="AC90" s="54">
        <v>68836.51</v>
      </c>
      <c r="AD90" s="54">
        <v>68836.51</v>
      </c>
      <c r="AE90" s="55">
        <f t="shared" si="1"/>
        <v>1.1706889455782312</v>
      </c>
      <c r="AF90" s="54">
        <v>-10036.51</v>
      </c>
      <c r="AG90" s="55">
        <v>1.1706889455782312</v>
      </c>
      <c r="AH90" s="54">
        <v>0</v>
      </c>
      <c r="AI90" s="55"/>
    </row>
    <row r="91" spans="1:35" ht="52.5" customHeight="1" outlineLevel="4">
      <c r="A91" s="51" t="s">
        <v>176</v>
      </c>
      <c r="B91" s="52" t="s">
        <v>177</v>
      </c>
      <c r="C91" s="51" t="s">
        <v>176</v>
      </c>
      <c r="D91" s="51"/>
      <c r="E91" s="51"/>
      <c r="F91" s="53"/>
      <c r="G91" s="51"/>
      <c r="H91" s="51"/>
      <c r="I91" s="51"/>
      <c r="J91" s="51"/>
      <c r="K91" s="51"/>
      <c r="L91" s="51"/>
      <c r="M91" s="51"/>
      <c r="N91" s="51"/>
      <c r="O91" s="54">
        <v>320000</v>
      </c>
      <c r="P91" s="54">
        <v>0</v>
      </c>
      <c r="Q91" s="54">
        <v>320000</v>
      </c>
      <c r="R91" s="54">
        <v>320000</v>
      </c>
      <c r="S91" s="54">
        <v>320000</v>
      </c>
      <c r="T91" s="54">
        <v>0</v>
      </c>
      <c r="U91" s="54">
        <v>0</v>
      </c>
      <c r="V91" s="54">
        <v>0</v>
      </c>
      <c r="W91" s="54">
        <v>0</v>
      </c>
      <c r="X91" s="54">
        <v>0</v>
      </c>
      <c r="Y91" s="54">
        <v>506329.04</v>
      </c>
      <c r="Z91" s="54">
        <v>506329.04</v>
      </c>
      <c r="AA91" s="54">
        <v>0</v>
      </c>
      <c r="AB91" s="54">
        <v>506329.04</v>
      </c>
      <c r="AC91" s="54">
        <v>506329.04</v>
      </c>
      <c r="AD91" s="54">
        <v>506329.04</v>
      </c>
      <c r="AE91" s="55">
        <f t="shared" si="1"/>
        <v>1.5822782499999999</v>
      </c>
      <c r="AF91" s="54">
        <v>-186329.04</v>
      </c>
      <c r="AG91" s="55">
        <v>1.58227825</v>
      </c>
      <c r="AH91" s="54">
        <v>0</v>
      </c>
      <c r="AI91" s="55"/>
    </row>
    <row r="92" spans="1:35" ht="14.25" customHeight="1" outlineLevel="1">
      <c r="A92" s="51" t="s">
        <v>178</v>
      </c>
      <c r="B92" s="52" t="s">
        <v>179</v>
      </c>
      <c r="C92" s="51" t="s">
        <v>178</v>
      </c>
      <c r="D92" s="51"/>
      <c r="E92" s="51"/>
      <c r="F92" s="53"/>
      <c r="G92" s="51"/>
      <c r="H92" s="51"/>
      <c r="I92" s="51"/>
      <c r="J92" s="51"/>
      <c r="K92" s="51"/>
      <c r="L92" s="51"/>
      <c r="M92" s="51"/>
      <c r="N92" s="51"/>
      <c r="O92" s="54">
        <v>190000</v>
      </c>
      <c r="P92" s="54">
        <v>0</v>
      </c>
      <c r="Q92" s="54">
        <v>190000</v>
      </c>
      <c r="R92" s="54">
        <v>190000</v>
      </c>
      <c r="S92" s="54">
        <v>190000</v>
      </c>
      <c r="T92" s="54">
        <v>0</v>
      </c>
      <c r="U92" s="54">
        <v>0</v>
      </c>
      <c r="V92" s="54">
        <v>0</v>
      </c>
      <c r="W92" s="54">
        <v>0</v>
      </c>
      <c r="X92" s="54">
        <v>0</v>
      </c>
      <c r="Y92" s="54">
        <v>10196.15</v>
      </c>
      <c r="Z92" s="54">
        <v>10196.15</v>
      </c>
      <c r="AA92" s="54">
        <v>0</v>
      </c>
      <c r="AB92" s="54">
        <v>10196.15</v>
      </c>
      <c r="AC92" s="54">
        <v>10196.15</v>
      </c>
      <c r="AD92" s="54">
        <v>10196.15</v>
      </c>
      <c r="AE92" s="55">
        <f t="shared" si="1"/>
        <v>0.053663947368421054</v>
      </c>
      <c r="AF92" s="54">
        <v>179803.85</v>
      </c>
      <c r="AG92" s="55">
        <v>0.053663947368421054</v>
      </c>
      <c r="AH92" s="54">
        <v>0</v>
      </c>
      <c r="AI92" s="55"/>
    </row>
    <row r="93" spans="1:35" ht="14.25" customHeight="1" outlineLevel="3">
      <c r="A93" s="51" t="s">
        <v>180</v>
      </c>
      <c r="B93" s="52" t="s">
        <v>181</v>
      </c>
      <c r="C93" s="51" t="s">
        <v>180</v>
      </c>
      <c r="D93" s="51"/>
      <c r="E93" s="51"/>
      <c r="F93" s="53"/>
      <c r="G93" s="51"/>
      <c r="H93" s="51"/>
      <c r="I93" s="51"/>
      <c r="J93" s="51"/>
      <c r="K93" s="51"/>
      <c r="L93" s="51"/>
      <c r="M93" s="51"/>
      <c r="N93" s="51"/>
      <c r="O93" s="54">
        <v>0</v>
      </c>
      <c r="P93" s="54">
        <v>0</v>
      </c>
      <c r="Q93" s="54">
        <v>0</v>
      </c>
      <c r="R93" s="54">
        <v>0</v>
      </c>
      <c r="S93" s="54">
        <v>0</v>
      </c>
      <c r="T93" s="54">
        <v>0</v>
      </c>
      <c r="U93" s="54">
        <v>0</v>
      </c>
      <c r="V93" s="54">
        <v>0</v>
      </c>
      <c r="W93" s="54">
        <v>0</v>
      </c>
      <c r="X93" s="54">
        <v>0</v>
      </c>
      <c r="Y93" s="54">
        <v>96.15</v>
      </c>
      <c r="Z93" s="54">
        <v>96.15</v>
      </c>
      <c r="AA93" s="54">
        <v>0</v>
      </c>
      <c r="AB93" s="54">
        <v>96.15</v>
      </c>
      <c r="AC93" s="54">
        <v>96.15</v>
      </c>
      <c r="AD93" s="54">
        <v>96.15</v>
      </c>
      <c r="AE93" s="55" t="e">
        <f t="shared" si="1"/>
        <v>#DIV/0!</v>
      </c>
      <c r="AF93" s="54">
        <v>-96.15</v>
      </c>
      <c r="AG93" s="55"/>
      <c r="AH93" s="54">
        <v>0</v>
      </c>
      <c r="AI93" s="55"/>
    </row>
    <row r="94" spans="1:35" ht="26.25" customHeight="1" outlineLevel="4">
      <c r="A94" s="51" t="s">
        <v>182</v>
      </c>
      <c r="B94" s="52" t="s">
        <v>183</v>
      </c>
      <c r="C94" s="51" t="s">
        <v>182</v>
      </c>
      <c r="D94" s="51"/>
      <c r="E94" s="51"/>
      <c r="F94" s="53"/>
      <c r="G94" s="51"/>
      <c r="H94" s="51"/>
      <c r="I94" s="51"/>
      <c r="J94" s="51"/>
      <c r="K94" s="51"/>
      <c r="L94" s="51"/>
      <c r="M94" s="51"/>
      <c r="N94" s="51"/>
      <c r="O94" s="54">
        <v>0</v>
      </c>
      <c r="P94" s="54">
        <v>0</v>
      </c>
      <c r="Q94" s="54">
        <v>0</v>
      </c>
      <c r="R94" s="54">
        <v>0</v>
      </c>
      <c r="S94" s="54">
        <v>0</v>
      </c>
      <c r="T94" s="54">
        <v>0</v>
      </c>
      <c r="U94" s="54">
        <v>0</v>
      </c>
      <c r="V94" s="54">
        <v>0</v>
      </c>
      <c r="W94" s="54">
        <v>0</v>
      </c>
      <c r="X94" s="54">
        <v>0</v>
      </c>
      <c r="Y94" s="54">
        <v>96.15</v>
      </c>
      <c r="Z94" s="54">
        <v>96.15</v>
      </c>
      <c r="AA94" s="54">
        <v>0</v>
      </c>
      <c r="AB94" s="54">
        <v>96.15</v>
      </c>
      <c r="AC94" s="54">
        <v>96.15</v>
      </c>
      <c r="AD94" s="54">
        <v>96.15</v>
      </c>
      <c r="AE94" s="55" t="e">
        <f t="shared" si="1"/>
        <v>#DIV/0!</v>
      </c>
      <c r="AF94" s="54">
        <v>-96.15</v>
      </c>
      <c r="AG94" s="55"/>
      <c r="AH94" s="54">
        <v>0</v>
      </c>
      <c r="AI94" s="55"/>
    </row>
    <row r="95" spans="1:35" ht="14.25" customHeight="1" outlineLevel="3">
      <c r="A95" s="51" t="s">
        <v>184</v>
      </c>
      <c r="B95" s="52" t="s">
        <v>185</v>
      </c>
      <c r="C95" s="51" t="s">
        <v>184</v>
      </c>
      <c r="D95" s="51"/>
      <c r="E95" s="51"/>
      <c r="F95" s="53"/>
      <c r="G95" s="51"/>
      <c r="H95" s="51"/>
      <c r="I95" s="51"/>
      <c r="J95" s="51"/>
      <c r="K95" s="51"/>
      <c r="L95" s="51"/>
      <c r="M95" s="51"/>
      <c r="N95" s="51"/>
      <c r="O95" s="54">
        <v>190000</v>
      </c>
      <c r="P95" s="54">
        <v>0</v>
      </c>
      <c r="Q95" s="54">
        <v>190000</v>
      </c>
      <c r="R95" s="54">
        <v>190000</v>
      </c>
      <c r="S95" s="54">
        <v>190000</v>
      </c>
      <c r="T95" s="54">
        <v>0</v>
      </c>
      <c r="U95" s="54">
        <v>0</v>
      </c>
      <c r="V95" s="54">
        <v>0</v>
      </c>
      <c r="W95" s="54">
        <v>0</v>
      </c>
      <c r="X95" s="54">
        <v>0</v>
      </c>
      <c r="Y95" s="54">
        <v>10100</v>
      </c>
      <c r="Z95" s="54">
        <v>10100</v>
      </c>
      <c r="AA95" s="54">
        <v>0</v>
      </c>
      <c r="AB95" s="54">
        <v>10100</v>
      </c>
      <c r="AC95" s="54">
        <v>10100</v>
      </c>
      <c r="AD95" s="54">
        <v>10100</v>
      </c>
      <c r="AE95" s="55">
        <f t="shared" si="1"/>
        <v>0.053157894736842105</v>
      </c>
      <c r="AF95" s="54">
        <v>179900</v>
      </c>
      <c r="AG95" s="55">
        <v>0.053157894736842105</v>
      </c>
      <c r="AH95" s="54">
        <v>0</v>
      </c>
      <c r="AI95" s="55"/>
    </row>
    <row r="96" spans="1:35" ht="26.25" customHeight="1" outlineLevel="4">
      <c r="A96" s="51" t="s">
        <v>186</v>
      </c>
      <c r="B96" s="52" t="s">
        <v>187</v>
      </c>
      <c r="C96" s="51" t="s">
        <v>186</v>
      </c>
      <c r="D96" s="51"/>
      <c r="E96" s="51"/>
      <c r="F96" s="53"/>
      <c r="G96" s="51"/>
      <c r="H96" s="51"/>
      <c r="I96" s="51"/>
      <c r="J96" s="51"/>
      <c r="K96" s="51"/>
      <c r="L96" s="51"/>
      <c r="M96" s="51"/>
      <c r="N96" s="51"/>
      <c r="O96" s="54">
        <v>190000</v>
      </c>
      <c r="P96" s="54">
        <v>0</v>
      </c>
      <c r="Q96" s="54">
        <v>190000</v>
      </c>
      <c r="R96" s="54">
        <v>190000</v>
      </c>
      <c r="S96" s="54">
        <v>190000</v>
      </c>
      <c r="T96" s="54">
        <v>0</v>
      </c>
      <c r="U96" s="54">
        <v>0</v>
      </c>
      <c r="V96" s="54">
        <v>0</v>
      </c>
      <c r="W96" s="54">
        <v>0</v>
      </c>
      <c r="X96" s="54">
        <v>0</v>
      </c>
      <c r="Y96" s="54">
        <v>10100</v>
      </c>
      <c r="Z96" s="54">
        <v>10100</v>
      </c>
      <c r="AA96" s="54">
        <v>0</v>
      </c>
      <c r="AB96" s="54">
        <v>10100</v>
      </c>
      <c r="AC96" s="54">
        <v>10100</v>
      </c>
      <c r="AD96" s="54">
        <v>10100</v>
      </c>
      <c r="AE96" s="55">
        <f t="shared" si="1"/>
        <v>0.053157894736842105</v>
      </c>
      <c r="AF96" s="54">
        <v>179900</v>
      </c>
      <c r="AG96" s="55">
        <v>0.053157894736842105</v>
      </c>
      <c r="AH96" s="54">
        <v>0</v>
      </c>
      <c r="AI96" s="55"/>
    </row>
    <row r="97" spans="1:35" ht="14.25" customHeight="1">
      <c r="A97" s="51" t="s">
        <v>188</v>
      </c>
      <c r="B97" s="52" t="s">
        <v>189</v>
      </c>
      <c r="C97" s="51" t="s">
        <v>188</v>
      </c>
      <c r="D97" s="51"/>
      <c r="E97" s="51"/>
      <c r="F97" s="53"/>
      <c r="G97" s="51"/>
      <c r="H97" s="51"/>
      <c r="I97" s="51"/>
      <c r="J97" s="51"/>
      <c r="K97" s="51"/>
      <c r="L97" s="51"/>
      <c r="M97" s="51"/>
      <c r="N97" s="51"/>
      <c r="O97" s="54">
        <v>174310410</v>
      </c>
      <c r="P97" s="54">
        <v>29654183.55</v>
      </c>
      <c r="Q97" s="54">
        <f aca="true" t="shared" si="2" ref="Q97:Z97">Q98+Q117+Q120</f>
        <v>169476098.55</v>
      </c>
      <c r="R97" s="54">
        <f t="shared" si="2"/>
        <v>169476098.55</v>
      </c>
      <c r="S97" s="54">
        <f t="shared" si="2"/>
        <v>169476098.55</v>
      </c>
      <c r="T97" s="54">
        <f t="shared" si="2"/>
        <v>0</v>
      </c>
      <c r="U97" s="54">
        <f t="shared" si="2"/>
        <v>0</v>
      </c>
      <c r="V97" s="54">
        <f t="shared" si="2"/>
        <v>0</v>
      </c>
      <c r="W97" s="54">
        <f t="shared" si="2"/>
        <v>0</v>
      </c>
      <c r="X97" s="54">
        <f t="shared" si="2"/>
        <v>0</v>
      </c>
      <c r="Y97" s="54">
        <f t="shared" si="2"/>
        <v>95277117.44</v>
      </c>
      <c r="Z97" s="54">
        <f t="shared" si="2"/>
        <v>95277117.44</v>
      </c>
      <c r="AA97" s="54">
        <v>905800.57</v>
      </c>
      <c r="AB97" s="54">
        <v>111047916.01</v>
      </c>
      <c r="AC97" s="54">
        <v>110142115.44</v>
      </c>
      <c r="AD97" s="54">
        <v>110142115.44</v>
      </c>
      <c r="AE97" s="55">
        <f t="shared" si="1"/>
        <v>0.5621861622681306</v>
      </c>
      <c r="AF97" s="54">
        <v>93822478.11</v>
      </c>
      <c r="AG97" s="55">
        <v>0.5400060545949594</v>
      </c>
      <c r="AH97" s="54">
        <v>0</v>
      </c>
      <c r="AI97" s="55"/>
    </row>
    <row r="98" spans="1:35" ht="39" customHeight="1" outlineLevel="1">
      <c r="A98" s="51" t="s">
        <v>190</v>
      </c>
      <c r="B98" s="52" t="s">
        <v>191</v>
      </c>
      <c r="C98" s="51" t="s">
        <v>190</v>
      </c>
      <c r="D98" s="51"/>
      <c r="E98" s="51"/>
      <c r="F98" s="53"/>
      <c r="G98" s="51"/>
      <c r="H98" s="51"/>
      <c r="I98" s="51"/>
      <c r="J98" s="51"/>
      <c r="K98" s="51"/>
      <c r="L98" s="51"/>
      <c r="M98" s="51"/>
      <c r="N98" s="51"/>
      <c r="O98" s="54">
        <v>174310410</v>
      </c>
      <c r="P98" s="54">
        <v>29216381.15</v>
      </c>
      <c r="Q98" s="54">
        <f>Q99+Q101+Q108+Q115</f>
        <v>169038296.15</v>
      </c>
      <c r="R98" s="54">
        <f aca="true" t="shared" si="3" ref="R98:Z98">R99+R101+R108+R115</f>
        <v>169038296.15</v>
      </c>
      <c r="S98" s="54">
        <f t="shared" si="3"/>
        <v>169038296.15</v>
      </c>
      <c r="T98" s="54">
        <f t="shared" si="3"/>
        <v>0</v>
      </c>
      <c r="U98" s="54">
        <f t="shared" si="3"/>
        <v>0</v>
      </c>
      <c r="V98" s="54">
        <f t="shared" si="3"/>
        <v>0</v>
      </c>
      <c r="W98" s="54">
        <f t="shared" si="3"/>
        <v>0</v>
      </c>
      <c r="X98" s="54">
        <f t="shared" si="3"/>
        <v>0</v>
      </c>
      <c r="Y98" s="54">
        <f t="shared" si="3"/>
        <v>95015315.03999999</v>
      </c>
      <c r="Z98" s="54">
        <f t="shared" si="3"/>
        <v>95015315.03999999</v>
      </c>
      <c r="AA98" s="54">
        <v>0</v>
      </c>
      <c r="AB98" s="54">
        <v>109880313.04</v>
      </c>
      <c r="AC98" s="54">
        <v>109880313.04</v>
      </c>
      <c r="AD98" s="54">
        <v>109880313.04</v>
      </c>
      <c r="AE98" s="55">
        <f t="shared" si="1"/>
        <v>0.5620934261883826</v>
      </c>
      <c r="AF98" s="54">
        <v>93646478.11</v>
      </c>
      <c r="AG98" s="55">
        <v>0.5398813218600681</v>
      </c>
      <c r="AH98" s="54">
        <v>0</v>
      </c>
      <c r="AI98" s="55"/>
    </row>
    <row r="99" spans="1:35" ht="26.25" customHeight="1" outlineLevel="2">
      <c r="A99" s="51" t="s">
        <v>192</v>
      </c>
      <c r="B99" s="52" t="s">
        <v>193</v>
      </c>
      <c r="C99" s="51" t="s">
        <v>192</v>
      </c>
      <c r="D99" s="51"/>
      <c r="E99" s="51"/>
      <c r="F99" s="53"/>
      <c r="G99" s="51"/>
      <c r="H99" s="51"/>
      <c r="I99" s="51"/>
      <c r="J99" s="51"/>
      <c r="K99" s="51"/>
      <c r="L99" s="51"/>
      <c r="M99" s="51"/>
      <c r="N99" s="51"/>
      <c r="O99" s="54">
        <v>16527400</v>
      </c>
      <c r="P99" s="54">
        <v>1805200</v>
      </c>
      <c r="Q99" s="54">
        <f>Q100</f>
        <v>1894700</v>
      </c>
      <c r="R99" s="54">
        <f aca="true" t="shared" si="4" ref="R99:Z99">R100</f>
        <v>1894700</v>
      </c>
      <c r="S99" s="54">
        <f t="shared" si="4"/>
        <v>1894700</v>
      </c>
      <c r="T99" s="54">
        <f t="shared" si="4"/>
        <v>0</v>
      </c>
      <c r="U99" s="54">
        <f t="shared" si="4"/>
        <v>0</v>
      </c>
      <c r="V99" s="54">
        <f t="shared" si="4"/>
        <v>0</v>
      </c>
      <c r="W99" s="54">
        <f t="shared" si="4"/>
        <v>0</v>
      </c>
      <c r="X99" s="54">
        <f t="shared" si="4"/>
        <v>0</v>
      </c>
      <c r="Y99" s="54">
        <f t="shared" si="4"/>
        <v>1263200</v>
      </c>
      <c r="Z99" s="54">
        <f t="shared" si="4"/>
        <v>1263200</v>
      </c>
      <c r="AA99" s="54">
        <v>0</v>
      </c>
      <c r="AB99" s="54">
        <v>11061950</v>
      </c>
      <c r="AC99" s="54">
        <v>11061950</v>
      </c>
      <c r="AD99" s="54">
        <v>11061950</v>
      </c>
      <c r="AE99" s="55">
        <f t="shared" si="1"/>
        <v>0.6667018525360215</v>
      </c>
      <c r="AF99" s="54">
        <v>7270650</v>
      </c>
      <c r="AG99" s="55">
        <v>0.6034032270381724</v>
      </c>
      <c r="AH99" s="54">
        <v>0</v>
      </c>
      <c r="AI99" s="55"/>
    </row>
    <row r="100" spans="1:35" ht="39" customHeight="1" outlineLevel="4">
      <c r="A100" s="51" t="s">
        <v>194</v>
      </c>
      <c r="B100" s="52" t="s">
        <v>195</v>
      </c>
      <c r="C100" s="51" t="s">
        <v>194</v>
      </c>
      <c r="D100" s="51"/>
      <c r="E100" s="51"/>
      <c r="F100" s="53"/>
      <c r="G100" s="51"/>
      <c r="H100" s="51"/>
      <c r="I100" s="51"/>
      <c r="J100" s="51"/>
      <c r="K100" s="51"/>
      <c r="L100" s="51"/>
      <c r="M100" s="51"/>
      <c r="N100" s="51"/>
      <c r="O100" s="54">
        <v>1894700</v>
      </c>
      <c r="P100" s="54">
        <v>0</v>
      </c>
      <c r="Q100" s="54">
        <v>1894700</v>
      </c>
      <c r="R100" s="54">
        <v>1894700</v>
      </c>
      <c r="S100" s="54">
        <v>1894700</v>
      </c>
      <c r="T100" s="54">
        <v>0</v>
      </c>
      <c r="U100" s="54">
        <v>0</v>
      </c>
      <c r="V100" s="54">
        <v>0</v>
      </c>
      <c r="W100" s="54">
        <v>0</v>
      </c>
      <c r="X100" s="54">
        <v>0</v>
      </c>
      <c r="Y100" s="54">
        <v>1263200</v>
      </c>
      <c r="Z100" s="54">
        <v>1263200</v>
      </c>
      <c r="AA100" s="54">
        <v>0</v>
      </c>
      <c r="AB100" s="54">
        <v>1263200</v>
      </c>
      <c r="AC100" s="54">
        <v>1263200</v>
      </c>
      <c r="AD100" s="54">
        <v>1263200</v>
      </c>
      <c r="AE100" s="55">
        <f t="shared" si="1"/>
        <v>0.6667018525360215</v>
      </c>
      <c r="AF100" s="54">
        <v>631500</v>
      </c>
      <c r="AG100" s="55">
        <v>0.6667018525360215</v>
      </c>
      <c r="AH100" s="54">
        <v>0</v>
      </c>
      <c r="AI100" s="55"/>
    </row>
    <row r="101" spans="1:35" ht="26.25" customHeight="1" outlineLevel="2">
      <c r="A101" s="51" t="s">
        <v>196</v>
      </c>
      <c r="B101" s="52" t="s">
        <v>197</v>
      </c>
      <c r="C101" s="51" t="s">
        <v>196</v>
      </c>
      <c r="D101" s="51"/>
      <c r="E101" s="51"/>
      <c r="F101" s="53"/>
      <c r="G101" s="51"/>
      <c r="H101" s="51"/>
      <c r="I101" s="51"/>
      <c r="J101" s="51"/>
      <c r="K101" s="51"/>
      <c r="L101" s="51"/>
      <c r="M101" s="51"/>
      <c r="N101" s="51"/>
      <c r="O101" s="54">
        <v>28191500</v>
      </c>
      <c r="P101" s="54">
        <v>18397451.15</v>
      </c>
      <c r="Q101" s="54">
        <f>SUM(Q102:Q107)</f>
        <v>38249856.15</v>
      </c>
      <c r="R101" s="54">
        <f aca="true" t="shared" si="5" ref="R101:Z101">SUM(R102:R107)</f>
        <v>38249856.15</v>
      </c>
      <c r="S101" s="54">
        <f t="shared" si="5"/>
        <v>38249856.15</v>
      </c>
      <c r="T101" s="54">
        <f t="shared" si="5"/>
        <v>0</v>
      </c>
      <c r="U101" s="54">
        <f t="shared" si="5"/>
        <v>0</v>
      </c>
      <c r="V101" s="54">
        <f t="shared" si="5"/>
        <v>0</v>
      </c>
      <c r="W101" s="54">
        <f t="shared" si="5"/>
        <v>0</v>
      </c>
      <c r="X101" s="54">
        <f t="shared" si="5"/>
        <v>0</v>
      </c>
      <c r="Y101" s="54">
        <f t="shared" si="5"/>
        <v>13212879.54</v>
      </c>
      <c r="Z101" s="54">
        <f t="shared" si="5"/>
        <v>13212879.54</v>
      </c>
      <c r="AA101" s="54">
        <v>0</v>
      </c>
      <c r="AB101" s="54">
        <v>14899567.54</v>
      </c>
      <c r="AC101" s="54">
        <v>14899567.54</v>
      </c>
      <c r="AD101" s="54">
        <v>14899567.54</v>
      </c>
      <c r="AE101" s="55">
        <f t="shared" si="1"/>
        <v>0.34543605832619584</v>
      </c>
      <c r="AF101" s="54">
        <v>31689383.61</v>
      </c>
      <c r="AG101" s="55">
        <v>0.3198090356666035</v>
      </c>
      <c r="AH101" s="54">
        <v>0</v>
      </c>
      <c r="AI101" s="55"/>
    </row>
    <row r="102" spans="1:35" ht="39" customHeight="1" outlineLevel="4">
      <c r="A102" s="51" t="s">
        <v>198</v>
      </c>
      <c r="B102" s="52" t="s">
        <v>199</v>
      </c>
      <c r="C102" s="51" t="s">
        <v>198</v>
      </c>
      <c r="D102" s="51"/>
      <c r="E102" s="51"/>
      <c r="F102" s="53"/>
      <c r="G102" s="51"/>
      <c r="H102" s="51"/>
      <c r="I102" s="51"/>
      <c r="J102" s="51"/>
      <c r="K102" s="51"/>
      <c r="L102" s="51"/>
      <c r="M102" s="51"/>
      <c r="N102" s="51"/>
      <c r="O102" s="54">
        <v>1603000</v>
      </c>
      <c r="P102" s="54">
        <v>4897000</v>
      </c>
      <c r="Q102" s="54">
        <v>6500000</v>
      </c>
      <c r="R102" s="54">
        <v>6500000</v>
      </c>
      <c r="S102" s="54">
        <v>6500000</v>
      </c>
      <c r="T102" s="54">
        <v>0</v>
      </c>
      <c r="U102" s="54">
        <v>0</v>
      </c>
      <c r="V102" s="54">
        <v>0</v>
      </c>
      <c r="W102" s="54">
        <v>0</v>
      </c>
      <c r="X102" s="54">
        <v>0</v>
      </c>
      <c r="Y102" s="54">
        <v>5747334.39</v>
      </c>
      <c r="Z102" s="54">
        <v>5747334.39</v>
      </c>
      <c r="AA102" s="54">
        <v>0</v>
      </c>
      <c r="AB102" s="54">
        <v>5747334.39</v>
      </c>
      <c r="AC102" s="54">
        <v>5747334.39</v>
      </c>
      <c r="AD102" s="54">
        <v>5747334.39</v>
      </c>
      <c r="AE102" s="55">
        <f t="shared" si="1"/>
        <v>0.8842052907692307</v>
      </c>
      <c r="AF102" s="54">
        <v>752665.61</v>
      </c>
      <c r="AG102" s="55">
        <v>0.8842052907692308</v>
      </c>
      <c r="AH102" s="54">
        <v>0</v>
      </c>
      <c r="AI102" s="55"/>
    </row>
    <row r="103" spans="1:35" ht="105" customHeight="1" outlineLevel="4">
      <c r="A103" s="51" t="s">
        <v>200</v>
      </c>
      <c r="B103" s="52" t="s">
        <v>201</v>
      </c>
      <c r="C103" s="51" t="s">
        <v>200</v>
      </c>
      <c r="D103" s="51"/>
      <c r="E103" s="51"/>
      <c r="F103" s="53"/>
      <c r="G103" s="51"/>
      <c r="H103" s="51"/>
      <c r="I103" s="51"/>
      <c r="J103" s="51"/>
      <c r="K103" s="51"/>
      <c r="L103" s="51"/>
      <c r="M103" s="51"/>
      <c r="N103" s="51"/>
      <c r="O103" s="54">
        <v>0</v>
      </c>
      <c r="P103" s="54">
        <v>992500</v>
      </c>
      <c r="Q103" s="54">
        <v>992500</v>
      </c>
      <c r="R103" s="54">
        <v>992500</v>
      </c>
      <c r="S103" s="54">
        <v>992500</v>
      </c>
      <c r="T103" s="54">
        <v>0</v>
      </c>
      <c r="U103" s="54">
        <v>0</v>
      </c>
      <c r="V103" s="54">
        <v>0</v>
      </c>
      <c r="W103" s="54">
        <v>0</v>
      </c>
      <c r="X103" s="54">
        <v>0</v>
      </c>
      <c r="Y103" s="54">
        <v>0</v>
      </c>
      <c r="Z103" s="54">
        <v>0</v>
      </c>
      <c r="AA103" s="54">
        <v>0</v>
      </c>
      <c r="AB103" s="54">
        <v>0</v>
      </c>
      <c r="AC103" s="54">
        <v>0</v>
      </c>
      <c r="AD103" s="54">
        <v>0</v>
      </c>
      <c r="AE103" s="55">
        <f t="shared" si="1"/>
        <v>0</v>
      </c>
      <c r="AF103" s="54">
        <v>992500</v>
      </c>
      <c r="AG103" s="55">
        <v>0</v>
      </c>
      <c r="AH103" s="54">
        <v>0</v>
      </c>
      <c r="AI103" s="55"/>
    </row>
    <row r="104" spans="1:35" ht="66" customHeight="1" outlineLevel="4">
      <c r="A104" s="51" t="s">
        <v>202</v>
      </c>
      <c r="B104" s="52" t="s">
        <v>203</v>
      </c>
      <c r="C104" s="51" t="s">
        <v>202</v>
      </c>
      <c r="D104" s="51"/>
      <c r="E104" s="51"/>
      <c r="F104" s="53"/>
      <c r="G104" s="51"/>
      <c r="H104" s="51"/>
      <c r="I104" s="51"/>
      <c r="J104" s="51"/>
      <c r="K104" s="51"/>
      <c r="L104" s="51"/>
      <c r="M104" s="51"/>
      <c r="N104" s="51"/>
      <c r="O104" s="54">
        <v>0</v>
      </c>
      <c r="P104" s="54">
        <v>972044</v>
      </c>
      <c r="Q104" s="54">
        <v>972044</v>
      </c>
      <c r="R104" s="54">
        <v>972044</v>
      </c>
      <c r="S104" s="54">
        <v>972044</v>
      </c>
      <c r="T104" s="54">
        <v>0</v>
      </c>
      <c r="U104" s="54">
        <v>0</v>
      </c>
      <c r="V104" s="54">
        <v>0</v>
      </c>
      <c r="W104" s="54">
        <v>0</v>
      </c>
      <c r="X104" s="54">
        <v>0</v>
      </c>
      <c r="Y104" s="54">
        <v>0</v>
      </c>
      <c r="Z104" s="54">
        <v>0</v>
      </c>
      <c r="AA104" s="54">
        <v>0</v>
      </c>
      <c r="AB104" s="54">
        <v>0</v>
      </c>
      <c r="AC104" s="54">
        <v>0</v>
      </c>
      <c r="AD104" s="54">
        <v>0</v>
      </c>
      <c r="AE104" s="55">
        <f t="shared" si="1"/>
        <v>0</v>
      </c>
      <c r="AF104" s="54">
        <v>972044</v>
      </c>
      <c r="AG104" s="55">
        <v>0</v>
      </c>
      <c r="AH104" s="54">
        <v>0</v>
      </c>
      <c r="AI104" s="55"/>
    </row>
    <row r="105" spans="1:35" ht="26.25" customHeight="1" outlineLevel="4">
      <c r="A105" s="51" t="s">
        <v>204</v>
      </c>
      <c r="B105" s="52" t="s">
        <v>205</v>
      </c>
      <c r="C105" s="51" t="s">
        <v>204</v>
      </c>
      <c r="D105" s="51"/>
      <c r="E105" s="51"/>
      <c r="F105" s="53"/>
      <c r="G105" s="51"/>
      <c r="H105" s="51"/>
      <c r="I105" s="51"/>
      <c r="J105" s="51"/>
      <c r="K105" s="51"/>
      <c r="L105" s="51"/>
      <c r="M105" s="51"/>
      <c r="N105" s="51"/>
      <c r="O105" s="54">
        <v>0</v>
      </c>
      <c r="P105" s="54">
        <v>5857.15</v>
      </c>
      <c r="Q105" s="54">
        <v>5857.15</v>
      </c>
      <c r="R105" s="54">
        <v>5857.15</v>
      </c>
      <c r="S105" s="54">
        <v>5857.15</v>
      </c>
      <c r="T105" s="54">
        <v>0</v>
      </c>
      <c r="U105" s="54">
        <v>0</v>
      </c>
      <c r="V105" s="54">
        <v>0</v>
      </c>
      <c r="W105" s="54">
        <v>0</v>
      </c>
      <c r="X105" s="54">
        <v>0</v>
      </c>
      <c r="Y105" s="54">
        <v>5857.15</v>
      </c>
      <c r="Z105" s="54">
        <v>5857.15</v>
      </c>
      <c r="AA105" s="54">
        <v>0</v>
      </c>
      <c r="AB105" s="54">
        <v>5857.15</v>
      </c>
      <c r="AC105" s="54">
        <v>5857.15</v>
      </c>
      <c r="AD105" s="54">
        <v>5857.15</v>
      </c>
      <c r="AE105" s="55">
        <f t="shared" si="1"/>
        <v>1</v>
      </c>
      <c r="AF105" s="54">
        <v>0</v>
      </c>
      <c r="AG105" s="55">
        <v>1</v>
      </c>
      <c r="AH105" s="54">
        <v>0</v>
      </c>
      <c r="AI105" s="55"/>
    </row>
    <row r="106" spans="1:35" ht="78.75" customHeight="1" outlineLevel="4">
      <c r="A106" s="51" t="s">
        <v>206</v>
      </c>
      <c r="B106" s="52" t="s">
        <v>207</v>
      </c>
      <c r="C106" s="51" t="s">
        <v>206</v>
      </c>
      <c r="D106" s="51"/>
      <c r="E106" s="51"/>
      <c r="F106" s="53"/>
      <c r="G106" s="51"/>
      <c r="H106" s="51"/>
      <c r="I106" s="51"/>
      <c r="J106" s="51"/>
      <c r="K106" s="51"/>
      <c r="L106" s="51"/>
      <c r="M106" s="51"/>
      <c r="N106" s="51"/>
      <c r="O106" s="54">
        <v>0</v>
      </c>
      <c r="P106" s="54">
        <v>1968110</v>
      </c>
      <c r="Q106" s="54">
        <v>1968110</v>
      </c>
      <c r="R106" s="54">
        <v>1968110</v>
      </c>
      <c r="S106" s="54">
        <v>1968110</v>
      </c>
      <c r="T106" s="54">
        <v>0</v>
      </c>
      <c r="U106" s="54">
        <v>0</v>
      </c>
      <c r="V106" s="54">
        <v>0</v>
      </c>
      <c r="W106" s="54">
        <v>0</v>
      </c>
      <c r="X106" s="54">
        <v>0</v>
      </c>
      <c r="Y106" s="54">
        <v>0</v>
      </c>
      <c r="Z106" s="54">
        <v>0</v>
      </c>
      <c r="AA106" s="54">
        <v>0</v>
      </c>
      <c r="AB106" s="54">
        <v>0</v>
      </c>
      <c r="AC106" s="54">
        <v>0</v>
      </c>
      <c r="AD106" s="54">
        <v>0</v>
      </c>
      <c r="AE106" s="55">
        <f t="shared" si="1"/>
        <v>0</v>
      </c>
      <c r="AF106" s="54">
        <v>1968110</v>
      </c>
      <c r="AG106" s="55">
        <v>0</v>
      </c>
      <c r="AH106" s="54">
        <v>0</v>
      </c>
      <c r="AI106" s="55"/>
    </row>
    <row r="107" spans="1:35" ht="26.25" customHeight="1" outlineLevel="4">
      <c r="A107" s="51" t="s">
        <v>208</v>
      </c>
      <c r="B107" s="52" t="s">
        <v>209</v>
      </c>
      <c r="C107" s="51" t="s">
        <v>208</v>
      </c>
      <c r="D107" s="51"/>
      <c r="E107" s="51"/>
      <c r="F107" s="53"/>
      <c r="G107" s="51"/>
      <c r="H107" s="51"/>
      <c r="I107" s="51"/>
      <c r="J107" s="51"/>
      <c r="K107" s="51"/>
      <c r="L107" s="51"/>
      <c r="M107" s="51"/>
      <c r="N107" s="51"/>
      <c r="O107" s="54">
        <v>24848400</v>
      </c>
      <c r="P107" s="54">
        <v>2962945</v>
      </c>
      <c r="Q107" s="54">
        <v>27811345</v>
      </c>
      <c r="R107" s="54">
        <v>27811345</v>
      </c>
      <c r="S107" s="54">
        <v>27811345</v>
      </c>
      <c r="T107" s="54">
        <v>0</v>
      </c>
      <c r="U107" s="54">
        <v>0</v>
      </c>
      <c r="V107" s="54">
        <v>0</v>
      </c>
      <c r="W107" s="54">
        <v>0</v>
      </c>
      <c r="X107" s="54">
        <v>0</v>
      </c>
      <c r="Y107" s="54">
        <v>7459688</v>
      </c>
      <c r="Z107" s="54">
        <v>7459688</v>
      </c>
      <c r="AA107" s="54">
        <v>0</v>
      </c>
      <c r="AB107" s="54">
        <v>7459688</v>
      </c>
      <c r="AC107" s="54">
        <v>7459688</v>
      </c>
      <c r="AD107" s="54">
        <v>7459688</v>
      </c>
      <c r="AE107" s="55">
        <f t="shared" si="1"/>
        <v>0.2682246399805547</v>
      </c>
      <c r="AF107" s="54">
        <v>20351657</v>
      </c>
      <c r="AG107" s="55">
        <v>0.2682246399805547</v>
      </c>
      <c r="AH107" s="54">
        <v>0</v>
      </c>
      <c r="AI107" s="55"/>
    </row>
    <row r="108" spans="1:35" ht="26.25" customHeight="1" outlineLevel="2">
      <c r="A108" s="51" t="s">
        <v>210</v>
      </c>
      <c r="B108" s="52" t="s">
        <v>211</v>
      </c>
      <c r="C108" s="51" t="s">
        <v>210</v>
      </c>
      <c r="D108" s="51"/>
      <c r="E108" s="51"/>
      <c r="F108" s="53"/>
      <c r="G108" s="51"/>
      <c r="H108" s="51"/>
      <c r="I108" s="51"/>
      <c r="J108" s="51"/>
      <c r="K108" s="51"/>
      <c r="L108" s="51"/>
      <c r="M108" s="51"/>
      <c r="N108" s="51"/>
      <c r="O108" s="54">
        <v>123658410</v>
      </c>
      <c r="P108" s="54">
        <v>6107830</v>
      </c>
      <c r="Q108" s="54">
        <f>SUM(Q109:Q114)</f>
        <v>128890240</v>
      </c>
      <c r="R108" s="54">
        <f aca="true" t="shared" si="6" ref="R108:Z108">SUM(R109:R114)</f>
        <v>128890240</v>
      </c>
      <c r="S108" s="54">
        <f t="shared" si="6"/>
        <v>128890240</v>
      </c>
      <c r="T108" s="54">
        <f t="shared" si="6"/>
        <v>0</v>
      </c>
      <c r="U108" s="54">
        <f t="shared" si="6"/>
        <v>0</v>
      </c>
      <c r="V108" s="54">
        <f t="shared" si="6"/>
        <v>0</v>
      </c>
      <c r="W108" s="54">
        <f t="shared" si="6"/>
        <v>0</v>
      </c>
      <c r="X108" s="54">
        <f t="shared" si="6"/>
        <v>0</v>
      </c>
      <c r="Y108" s="54">
        <f t="shared" si="6"/>
        <v>80539235.5</v>
      </c>
      <c r="Z108" s="54">
        <f t="shared" si="6"/>
        <v>80539235.5</v>
      </c>
      <c r="AA108" s="54">
        <v>0</v>
      </c>
      <c r="AB108" s="54">
        <v>80993735.5</v>
      </c>
      <c r="AC108" s="54">
        <v>80993735.5</v>
      </c>
      <c r="AD108" s="54">
        <v>80993735.5</v>
      </c>
      <c r="AE108" s="55">
        <f t="shared" si="1"/>
        <v>0.6248668285511766</v>
      </c>
      <c r="AF108" s="54">
        <v>48772504.5</v>
      </c>
      <c r="AG108" s="55">
        <v>0.6241510542341367</v>
      </c>
      <c r="AH108" s="54">
        <v>0</v>
      </c>
      <c r="AI108" s="55"/>
    </row>
    <row r="109" spans="1:35" ht="39" customHeight="1" outlineLevel="4">
      <c r="A109" s="51" t="s">
        <v>212</v>
      </c>
      <c r="B109" s="52" t="s">
        <v>213</v>
      </c>
      <c r="C109" s="51" t="s">
        <v>212</v>
      </c>
      <c r="D109" s="51"/>
      <c r="E109" s="51"/>
      <c r="F109" s="53"/>
      <c r="G109" s="51"/>
      <c r="H109" s="51"/>
      <c r="I109" s="51"/>
      <c r="J109" s="51"/>
      <c r="K109" s="51"/>
      <c r="L109" s="51"/>
      <c r="M109" s="51"/>
      <c r="N109" s="51"/>
      <c r="O109" s="54">
        <v>114094800</v>
      </c>
      <c r="P109" s="54">
        <v>10518100</v>
      </c>
      <c r="Q109" s="54">
        <v>124612900</v>
      </c>
      <c r="R109" s="54">
        <v>124612900</v>
      </c>
      <c r="S109" s="54">
        <v>124612900</v>
      </c>
      <c r="T109" s="54">
        <v>0</v>
      </c>
      <c r="U109" s="54">
        <v>0</v>
      </c>
      <c r="V109" s="54">
        <v>0</v>
      </c>
      <c r="W109" s="54">
        <v>0</v>
      </c>
      <c r="X109" s="54">
        <v>0</v>
      </c>
      <c r="Y109" s="54">
        <v>77510006.34</v>
      </c>
      <c r="Z109" s="54">
        <v>77510006.34</v>
      </c>
      <c r="AA109" s="54">
        <v>0</v>
      </c>
      <c r="AB109" s="54">
        <v>77510006.34</v>
      </c>
      <c r="AC109" s="54">
        <v>77510006.34</v>
      </c>
      <c r="AD109" s="54">
        <v>77510006.34</v>
      </c>
      <c r="AE109" s="55">
        <f t="shared" si="1"/>
        <v>0.622006279767183</v>
      </c>
      <c r="AF109" s="54">
        <v>47102893.66</v>
      </c>
      <c r="AG109" s="55">
        <v>0.622006279767183</v>
      </c>
      <c r="AH109" s="54">
        <v>0</v>
      </c>
      <c r="AI109" s="55"/>
    </row>
    <row r="110" spans="1:35" ht="92.25" customHeight="1" outlineLevel="4">
      <c r="A110" s="51" t="s">
        <v>214</v>
      </c>
      <c r="B110" s="52" t="s">
        <v>215</v>
      </c>
      <c r="C110" s="51" t="s">
        <v>214</v>
      </c>
      <c r="D110" s="51"/>
      <c r="E110" s="51"/>
      <c r="F110" s="53"/>
      <c r="G110" s="51"/>
      <c r="H110" s="51"/>
      <c r="I110" s="51"/>
      <c r="J110" s="51"/>
      <c r="K110" s="51"/>
      <c r="L110" s="51"/>
      <c r="M110" s="51"/>
      <c r="N110" s="51"/>
      <c r="O110" s="54">
        <v>317500</v>
      </c>
      <c r="P110" s="54">
        <v>0</v>
      </c>
      <c r="Q110" s="54">
        <v>317500</v>
      </c>
      <c r="R110" s="54">
        <v>317500</v>
      </c>
      <c r="S110" s="54">
        <v>317500</v>
      </c>
      <c r="T110" s="54">
        <v>0</v>
      </c>
      <c r="U110" s="54">
        <v>0</v>
      </c>
      <c r="V110" s="54">
        <v>0</v>
      </c>
      <c r="W110" s="54">
        <v>0</v>
      </c>
      <c r="X110" s="54">
        <v>0</v>
      </c>
      <c r="Y110" s="54">
        <v>80264.42</v>
      </c>
      <c r="Z110" s="54">
        <v>80264.42</v>
      </c>
      <c r="AA110" s="54">
        <v>0</v>
      </c>
      <c r="AB110" s="54">
        <v>80264.42</v>
      </c>
      <c r="AC110" s="54">
        <v>80264.42</v>
      </c>
      <c r="AD110" s="54">
        <v>80264.42</v>
      </c>
      <c r="AE110" s="55">
        <f t="shared" si="1"/>
        <v>0.2528013228346457</v>
      </c>
      <c r="AF110" s="54">
        <v>237235.58</v>
      </c>
      <c r="AG110" s="55">
        <v>0.2528013228346457</v>
      </c>
      <c r="AH110" s="54">
        <v>0</v>
      </c>
      <c r="AI110" s="55"/>
    </row>
    <row r="111" spans="1:35" ht="78.75" customHeight="1" outlineLevel="4">
      <c r="A111" s="51" t="s">
        <v>216</v>
      </c>
      <c r="B111" s="52" t="s">
        <v>217</v>
      </c>
      <c r="C111" s="51" t="s">
        <v>216</v>
      </c>
      <c r="D111" s="51"/>
      <c r="E111" s="51"/>
      <c r="F111" s="53"/>
      <c r="G111" s="51"/>
      <c r="H111" s="51"/>
      <c r="I111" s="51"/>
      <c r="J111" s="51"/>
      <c r="K111" s="51"/>
      <c r="L111" s="51"/>
      <c r="M111" s="51"/>
      <c r="N111" s="51"/>
      <c r="O111" s="54">
        <v>998910</v>
      </c>
      <c r="P111" s="54">
        <v>858330</v>
      </c>
      <c r="Q111" s="54">
        <v>1857240</v>
      </c>
      <c r="R111" s="54">
        <v>1857240</v>
      </c>
      <c r="S111" s="54">
        <v>1857240</v>
      </c>
      <c r="T111" s="54">
        <v>0</v>
      </c>
      <c r="U111" s="54">
        <v>0</v>
      </c>
      <c r="V111" s="54">
        <v>0</v>
      </c>
      <c r="W111" s="54">
        <v>0</v>
      </c>
      <c r="X111" s="54">
        <v>0</v>
      </c>
      <c r="Y111" s="54">
        <v>1857240</v>
      </c>
      <c r="Z111" s="54">
        <v>1857240</v>
      </c>
      <c r="AA111" s="54">
        <v>0</v>
      </c>
      <c r="AB111" s="54">
        <v>1857240</v>
      </c>
      <c r="AC111" s="54">
        <v>1857240</v>
      </c>
      <c r="AD111" s="54">
        <v>1857240</v>
      </c>
      <c r="AE111" s="55">
        <f t="shared" si="1"/>
        <v>1</v>
      </c>
      <c r="AF111" s="54">
        <v>0</v>
      </c>
      <c r="AG111" s="55">
        <v>1</v>
      </c>
      <c r="AH111" s="54">
        <v>0</v>
      </c>
      <c r="AI111" s="55"/>
    </row>
    <row r="112" spans="1:35" ht="52.5" customHeight="1" outlineLevel="4">
      <c r="A112" s="51" t="s">
        <v>218</v>
      </c>
      <c r="B112" s="52" t="s">
        <v>219</v>
      </c>
      <c r="C112" s="51" t="s">
        <v>218</v>
      </c>
      <c r="D112" s="51"/>
      <c r="E112" s="51"/>
      <c r="F112" s="53"/>
      <c r="G112" s="51"/>
      <c r="H112" s="51"/>
      <c r="I112" s="51"/>
      <c r="J112" s="51"/>
      <c r="K112" s="51"/>
      <c r="L112" s="51"/>
      <c r="M112" s="51"/>
      <c r="N112" s="51"/>
      <c r="O112" s="54">
        <v>844000</v>
      </c>
      <c r="P112" s="54">
        <v>28000</v>
      </c>
      <c r="Q112" s="54">
        <v>872000</v>
      </c>
      <c r="R112" s="54">
        <v>872000</v>
      </c>
      <c r="S112" s="54">
        <v>872000</v>
      </c>
      <c r="T112" s="54">
        <v>0</v>
      </c>
      <c r="U112" s="54">
        <v>0</v>
      </c>
      <c r="V112" s="54">
        <v>0</v>
      </c>
      <c r="W112" s="54">
        <v>0</v>
      </c>
      <c r="X112" s="54">
        <v>0</v>
      </c>
      <c r="Y112" s="54">
        <v>454500</v>
      </c>
      <c r="Z112" s="54">
        <v>454500</v>
      </c>
      <c r="AA112" s="54">
        <v>0</v>
      </c>
      <c r="AB112" s="54">
        <v>454500</v>
      </c>
      <c r="AC112" s="54">
        <v>454500</v>
      </c>
      <c r="AD112" s="54">
        <v>454500</v>
      </c>
      <c r="AE112" s="55">
        <f t="shared" si="1"/>
        <v>0.5212155963302753</v>
      </c>
      <c r="AF112" s="54">
        <v>417500</v>
      </c>
      <c r="AG112" s="55">
        <v>0.5212155963302753</v>
      </c>
      <c r="AH112" s="54">
        <v>0</v>
      </c>
      <c r="AI112" s="55"/>
    </row>
    <row r="113" spans="1:35" ht="52.5" customHeight="1" outlineLevel="4">
      <c r="A113" s="51" t="s">
        <v>220</v>
      </c>
      <c r="B113" s="52" t="s">
        <v>221</v>
      </c>
      <c r="C113" s="51" t="s">
        <v>220</v>
      </c>
      <c r="D113" s="51"/>
      <c r="E113" s="51"/>
      <c r="F113" s="53"/>
      <c r="G113" s="51"/>
      <c r="H113" s="51"/>
      <c r="I113" s="51"/>
      <c r="J113" s="51"/>
      <c r="K113" s="51"/>
      <c r="L113" s="51"/>
      <c r="M113" s="51"/>
      <c r="N113" s="51"/>
      <c r="O113" s="54">
        <v>382100</v>
      </c>
      <c r="P113" s="54">
        <v>-300000</v>
      </c>
      <c r="Q113" s="54">
        <v>82100</v>
      </c>
      <c r="R113" s="54">
        <v>82100</v>
      </c>
      <c r="S113" s="54">
        <v>82100</v>
      </c>
      <c r="T113" s="54">
        <v>0</v>
      </c>
      <c r="U113" s="54">
        <v>0</v>
      </c>
      <c r="V113" s="54">
        <v>0</v>
      </c>
      <c r="W113" s="54">
        <v>0</v>
      </c>
      <c r="X113" s="54">
        <v>0</v>
      </c>
      <c r="Y113" s="54">
        <v>64563.64</v>
      </c>
      <c r="Z113" s="54">
        <v>64563.64</v>
      </c>
      <c r="AA113" s="54">
        <v>0</v>
      </c>
      <c r="AB113" s="54">
        <v>64563.64</v>
      </c>
      <c r="AC113" s="54">
        <v>64563.64</v>
      </c>
      <c r="AD113" s="54">
        <v>64563.64</v>
      </c>
      <c r="AE113" s="55">
        <f t="shared" si="1"/>
        <v>0.7864024360535932</v>
      </c>
      <c r="AF113" s="54">
        <v>17536.36</v>
      </c>
      <c r="AG113" s="55">
        <v>0.7864024360535932</v>
      </c>
      <c r="AH113" s="54">
        <v>0</v>
      </c>
      <c r="AI113" s="55"/>
    </row>
    <row r="114" spans="1:35" ht="39" customHeight="1" outlineLevel="4">
      <c r="A114" s="51" t="s">
        <v>222</v>
      </c>
      <c r="B114" s="52" t="s">
        <v>223</v>
      </c>
      <c r="C114" s="51" t="s">
        <v>222</v>
      </c>
      <c r="D114" s="51"/>
      <c r="E114" s="51"/>
      <c r="F114" s="53"/>
      <c r="G114" s="51"/>
      <c r="H114" s="51"/>
      <c r="I114" s="51"/>
      <c r="J114" s="51"/>
      <c r="K114" s="51"/>
      <c r="L114" s="51"/>
      <c r="M114" s="51"/>
      <c r="N114" s="51"/>
      <c r="O114" s="54">
        <v>1148500</v>
      </c>
      <c r="P114" s="54">
        <v>0</v>
      </c>
      <c r="Q114" s="54">
        <v>1148500</v>
      </c>
      <c r="R114" s="54">
        <v>1148500</v>
      </c>
      <c r="S114" s="54">
        <v>1148500</v>
      </c>
      <c r="T114" s="54">
        <v>0</v>
      </c>
      <c r="U114" s="54">
        <v>0</v>
      </c>
      <c r="V114" s="54">
        <v>0</v>
      </c>
      <c r="W114" s="54">
        <v>0</v>
      </c>
      <c r="X114" s="54">
        <v>0</v>
      </c>
      <c r="Y114" s="54">
        <v>572661.1</v>
      </c>
      <c r="Z114" s="54">
        <v>572661.1</v>
      </c>
      <c r="AA114" s="54">
        <v>0</v>
      </c>
      <c r="AB114" s="54">
        <v>572661.1</v>
      </c>
      <c r="AC114" s="54">
        <v>572661.1</v>
      </c>
      <c r="AD114" s="54">
        <v>572661.1</v>
      </c>
      <c r="AE114" s="55">
        <f t="shared" si="1"/>
        <v>0.4986165433173705</v>
      </c>
      <c r="AF114" s="54">
        <v>575838.9</v>
      </c>
      <c r="AG114" s="55">
        <v>0.4986165433173705</v>
      </c>
      <c r="AH114" s="54">
        <v>0</v>
      </c>
      <c r="AI114" s="55"/>
    </row>
    <row r="115" spans="1:35" ht="14.25" customHeight="1" outlineLevel="2">
      <c r="A115" s="51" t="s">
        <v>224</v>
      </c>
      <c r="B115" s="52" t="s">
        <v>225</v>
      </c>
      <c r="C115" s="51" t="s">
        <v>224</v>
      </c>
      <c r="D115" s="51"/>
      <c r="E115" s="51"/>
      <c r="F115" s="53"/>
      <c r="G115" s="51"/>
      <c r="H115" s="51"/>
      <c r="I115" s="51"/>
      <c r="J115" s="51"/>
      <c r="K115" s="51"/>
      <c r="L115" s="51"/>
      <c r="M115" s="51"/>
      <c r="N115" s="51"/>
      <c r="O115" s="54">
        <v>5933100</v>
      </c>
      <c r="P115" s="54">
        <v>822000</v>
      </c>
      <c r="Q115" s="54">
        <f>Q116</f>
        <v>3500</v>
      </c>
      <c r="R115" s="54">
        <f aca="true" t="shared" si="7" ref="R115:Z115">R116</f>
        <v>3500</v>
      </c>
      <c r="S115" s="54">
        <f t="shared" si="7"/>
        <v>3500</v>
      </c>
      <c r="T115" s="54">
        <f t="shared" si="7"/>
        <v>0</v>
      </c>
      <c r="U115" s="54">
        <f t="shared" si="7"/>
        <v>0</v>
      </c>
      <c r="V115" s="54">
        <f t="shared" si="7"/>
        <v>0</v>
      </c>
      <c r="W115" s="54">
        <f t="shared" si="7"/>
        <v>0</v>
      </c>
      <c r="X115" s="54">
        <f t="shared" si="7"/>
        <v>0</v>
      </c>
      <c r="Y115" s="54">
        <f t="shared" si="7"/>
        <v>0</v>
      </c>
      <c r="Z115" s="54">
        <f t="shared" si="7"/>
        <v>0</v>
      </c>
      <c r="AA115" s="54">
        <v>0</v>
      </c>
      <c r="AB115" s="54">
        <v>1908300</v>
      </c>
      <c r="AC115" s="54">
        <v>1908300</v>
      </c>
      <c r="AD115" s="54">
        <v>1908300</v>
      </c>
      <c r="AE115" s="55">
        <f t="shared" si="1"/>
        <v>0</v>
      </c>
      <c r="AF115" s="54">
        <v>4846800</v>
      </c>
      <c r="AG115" s="55">
        <v>0.2824976684282986</v>
      </c>
      <c r="AH115" s="54">
        <v>0</v>
      </c>
      <c r="AI115" s="55"/>
    </row>
    <row r="116" spans="1:35" ht="26.25" customHeight="1" outlineLevel="4">
      <c r="A116" s="51" t="s">
        <v>226</v>
      </c>
      <c r="B116" s="52" t="s">
        <v>227</v>
      </c>
      <c r="C116" s="51" t="s">
        <v>226</v>
      </c>
      <c r="D116" s="51"/>
      <c r="E116" s="51"/>
      <c r="F116" s="53"/>
      <c r="G116" s="51"/>
      <c r="H116" s="51"/>
      <c r="I116" s="51"/>
      <c r="J116" s="51"/>
      <c r="K116" s="51"/>
      <c r="L116" s="51"/>
      <c r="M116" s="51"/>
      <c r="N116" s="51"/>
      <c r="O116" s="54">
        <v>0</v>
      </c>
      <c r="P116" s="54">
        <v>3500</v>
      </c>
      <c r="Q116" s="54">
        <v>3500</v>
      </c>
      <c r="R116" s="54">
        <v>3500</v>
      </c>
      <c r="S116" s="54">
        <v>3500</v>
      </c>
      <c r="T116" s="54">
        <v>0</v>
      </c>
      <c r="U116" s="54">
        <v>0</v>
      </c>
      <c r="V116" s="54">
        <v>0</v>
      </c>
      <c r="W116" s="54">
        <v>0</v>
      </c>
      <c r="X116" s="54">
        <v>0</v>
      </c>
      <c r="Y116" s="54">
        <v>0</v>
      </c>
      <c r="Z116" s="54">
        <v>0</v>
      </c>
      <c r="AA116" s="54">
        <v>0</v>
      </c>
      <c r="AB116" s="54">
        <v>0</v>
      </c>
      <c r="AC116" s="54">
        <v>0</v>
      </c>
      <c r="AD116" s="54">
        <v>0</v>
      </c>
      <c r="AE116" s="55">
        <f t="shared" si="1"/>
        <v>0</v>
      </c>
      <c r="AF116" s="54">
        <v>3500</v>
      </c>
      <c r="AG116" s="55">
        <v>0</v>
      </c>
      <c r="AH116" s="54">
        <v>0</v>
      </c>
      <c r="AI116" s="55"/>
    </row>
    <row r="117" spans="1:35" ht="14.25" customHeight="1" outlineLevel="1">
      <c r="A117" s="51" t="s">
        <v>228</v>
      </c>
      <c r="B117" s="52" t="s">
        <v>229</v>
      </c>
      <c r="C117" s="51" t="s">
        <v>228</v>
      </c>
      <c r="D117" s="51"/>
      <c r="E117" s="51"/>
      <c r="F117" s="53"/>
      <c r="G117" s="51"/>
      <c r="H117" s="51"/>
      <c r="I117" s="51"/>
      <c r="J117" s="51"/>
      <c r="K117" s="51"/>
      <c r="L117" s="51"/>
      <c r="M117" s="51"/>
      <c r="N117" s="51"/>
      <c r="O117" s="54">
        <v>0</v>
      </c>
      <c r="P117" s="54">
        <v>507800</v>
      </c>
      <c r="Q117" s="54">
        <v>507800</v>
      </c>
      <c r="R117" s="54">
        <v>507800</v>
      </c>
      <c r="S117" s="54">
        <v>507800</v>
      </c>
      <c r="T117" s="54">
        <v>0</v>
      </c>
      <c r="U117" s="54">
        <v>0</v>
      </c>
      <c r="V117" s="54">
        <v>0</v>
      </c>
      <c r="W117" s="54">
        <v>0</v>
      </c>
      <c r="X117" s="54">
        <v>0</v>
      </c>
      <c r="Y117" s="54">
        <v>331800</v>
      </c>
      <c r="Z117" s="54">
        <v>331800</v>
      </c>
      <c r="AA117" s="54">
        <v>0</v>
      </c>
      <c r="AB117" s="54">
        <v>331800</v>
      </c>
      <c r="AC117" s="54">
        <v>331800</v>
      </c>
      <c r="AD117" s="54">
        <v>331800</v>
      </c>
      <c r="AE117" s="55">
        <f aca="true" t="shared" si="8" ref="AE117:AE122">Z117/Q117</f>
        <v>0.6534068530917684</v>
      </c>
      <c r="AF117" s="54">
        <v>176000</v>
      </c>
      <c r="AG117" s="55">
        <v>0.6534068530917684</v>
      </c>
      <c r="AH117" s="54">
        <v>0</v>
      </c>
      <c r="AI117" s="55"/>
    </row>
    <row r="118" spans="1:35" ht="52.5" customHeight="1" outlineLevel="4">
      <c r="A118" s="51" t="s">
        <v>230</v>
      </c>
      <c r="B118" s="52" t="s">
        <v>231</v>
      </c>
      <c r="C118" s="51" t="s">
        <v>230</v>
      </c>
      <c r="D118" s="51"/>
      <c r="E118" s="51"/>
      <c r="F118" s="53"/>
      <c r="G118" s="51"/>
      <c r="H118" s="51"/>
      <c r="I118" s="51"/>
      <c r="J118" s="51"/>
      <c r="K118" s="51"/>
      <c r="L118" s="51"/>
      <c r="M118" s="51"/>
      <c r="N118" s="51"/>
      <c r="O118" s="54">
        <v>0</v>
      </c>
      <c r="P118" s="54">
        <v>437800</v>
      </c>
      <c r="Q118" s="54">
        <v>437800</v>
      </c>
      <c r="R118" s="54">
        <v>437800</v>
      </c>
      <c r="S118" s="54">
        <v>437800</v>
      </c>
      <c r="T118" s="54">
        <v>0</v>
      </c>
      <c r="U118" s="54">
        <v>0</v>
      </c>
      <c r="V118" s="54">
        <v>0</v>
      </c>
      <c r="W118" s="54">
        <v>0</v>
      </c>
      <c r="X118" s="54">
        <v>0</v>
      </c>
      <c r="Y118" s="54">
        <v>261800</v>
      </c>
      <c r="Z118" s="54">
        <v>261800</v>
      </c>
      <c r="AA118" s="54">
        <v>0</v>
      </c>
      <c r="AB118" s="54">
        <v>261800</v>
      </c>
      <c r="AC118" s="54">
        <v>261800</v>
      </c>
      <c r="AD118" s="54">
        <v>261800</v>
      </c>
      <c r="AE118" s="55">
        <f t="shared" si="8"/>
        <v>0.5979899497487438</v>
      </c>
      <c r="AF118" s="54">
        <v>176000</v>
      </c>
      <c r="AG118" s="55">
        <v>0.5979899497487438</v>
      </c>
      <c r="AH118" s="54">
        <v>0</v>
      </c>
      <c r="AI118" s="55"/>
    </row>
    <row r="119" spans="1:35" ht="26.25" customHeight="1" outlineLevel="4">
      <c r="A119" s="51" t="s">
        <v>232</v>
      </c>
      <c r="B119" s="52" t="s">
        <v>233</v>
      </c>
      <c r="C119" s="51" t="s">
        <v>232</v>
      </c>
      <c r="D119" s="51"/>
      <c r="E119" s="51"/>
      <c r="F119" s="53"/>
      <c r="G119" s="51"/>
      <c r="H119" s="51"/>
      <c r="I119" s="51"/>
      <c r="J119" s="51"/>
      <c r="K119" s="51"/>
      <c r="L119" s="51"/>
      <c r="M119" s="51"/>
      <c r="N119" s="51"/>
      <c r="O119" s="54">
        <v>0</v>
      </c>
      <c r="P119" s="54">
        <v>70000</v>
      </c>
      <c r="Q119" s="54">
        <v>70000</v>
      </c>
      <c r="R119" s="54">
        <v>70000</v>
      </c>
      <c r="S119" s="54">
        <v>70000</v>
      </c>
      <c r="T119" s="54">
        <v>0</v>
      </c>
      <c r="U119" s="54">
        <v>0</v>
      </c>
      <c r="V119" s="54">
        <v>0</v>
      </c>
      <c r="W119" s="54">
        <v>0</v>
      </c>
      <c r="X119" s="54">
        <v>0</v>
      </c>
      <c r="Y119" s="54">
        <v>70000</v>
      </c>
      <c r="Z119" s="54">
        <v>70000</v>
      </c>
      <c r="AA119" s="54">
        <v>0</v>
      </c>
      <c r="AB119" s="54">
        <v>70000</v>
      </c>
      <c r="AC119" s="54">
        <v>70000</v>
      </c>
      <c r="AD119" s="54">
        <v>70000</v>
      </c>
      <c r="AE119" s="55">
        <f t="shared" si="8"/>
        <v>1</v>
      </c>
      <c r="AF119" s="54">
        <v>0</v>
      </c>
      <c r="AG119" s="55">
        <v>1</v>
      </c>
      <c r="AH119" s="54">
        <v>0</v>
      </c>
      <c r="AI119" s="55"/>
    </row>
    <row r="120" spans="1:35" ht="52.5" customHeight="1" outlineLevel="1">
      <c r="A120" s="51" t="s">
        <v>234</v>
      </c>
      <c r="B120" s="52" t="s">
        <v>235</v>
      </c>
      <c r="C120" s="51" t="s">
        <v>234</v>
      </c>
      <c r="D120" s="51"/>
      <c r="E120" s="51"/>
      <c r="F120" s="53"/>
      <c r="G120" s="51"/>
      <c r="H120" s="51"/>
      <c r="I120" s="51"/>
      <c r="J120" s="51"/>
      <c r="K120" s="51"/>
      <c r="L120" s="51"/>
      <c r="M120" s="51"/>
      <c r="N120" s="51"/>
      <c r="O120" s="54">
        <v>0</v>
      </c>
      <c r="P120" s="54">
        <v>-69997.6</v>
      </c>
      <c r="Q120" s="54">
        <v>-69997.6</v>
      </c>
      <c r="R120" s="54">
        <v>-69997.6</v>
      </c>
      <c r="S120" s="54">
        <v>-69997.6</v>
      </c>
      <c r="T120" s="54">
        <v>0</v>
      </c>
      <c r="U120" s="54">
        <v>0</v>
      </c>
      <c r="V120" s="54">
        <v>0</v>
      </c>
      <c r="W120" s="54">
        <v>0</v>
      </c>
      <c r="X120" s="54">
        <v>0</v>
      </c>
      <c r="Y120" s="54">
        <v>-69997.6</v>
      </c>
      <c r="Z120" s="54">
        <v>-69997.6</v>
      </c>
      <c r="AA120" s="54">
        <v>0</v>
      </c>
      <c r="AB120" s="54">
        <v>-69997.6</v>
      </c>
      <c r="AC120" s="54">
        <v>-69997.6</v>
      </c>
      <c r="AD120" s="54">
        <v>-69997.6</v>
      </c>
      <c r="AE120" s="55">
        <f t="shared" si="8"/>
        <v>1</v>
      </c>
      <c r="AF120" s="54">
        <v>0</v>
      </c>
      <c r="AG120" s="55">
        <v>1</v>
      </c>
      <c r="AH120" s="54">
        <v>0</v>
      </c>
      <c r="AI120" s="55"/>
    </row>
    <row r="121" spans="1:35" ht="52.5" customHeight="1" outlineLevel="4">
      <c r="A121" s="51" t="s">
        <v>236</v>
      </c>
      <c r="B121" s="52" t="s">
        <v>237</v>
      </c>
      <c r="C121" s="51" t="s">
        <v>236</v>
      </c>
      <c r="D121" s="51"/>
      <c r="E121" s="51"/>
      <c r="F121" s="53"/>
      <c r="G121" s="51"/>
      <c r="H121" s="51"/>
      <c r="I121" s="51"/>
      <c r="J121" s="51"/>
      <c r="K121" s="51"/>
      <c r="L121" s="51"/>
      <c r="M121" s="51"/>
      <c r="N121" s="51"/>
      <c r="O121" s="54">
        <v>0</v>
      </c>
      <c r="P121" s="54">
        <v>-69997.6</v>
      </c>
      <c r="Q121" s="54">
        <v>-69997.6</v>
      </c>
      <c r="R121" s="54">
        <v>-69997.6</v>
      </c>
      <c r="S121" s="54">
        <v>-69997.6</v>
      </c>
      <c r="T121" s="54">
        <v>0</v>
      </c>
      <c r="U121" s="54">
        <v>0</v>
      </c>
      <c r="V121" s="54">
        <v>0</v>
      </c>
      <c r="W121" s="54">
        <v>0</v>
      </c>
      <c r="X121" s="54">
        <v>0</v>
      </c>
      <c r="Y121" s="54">
        <v>-69997.6</v>
      </c>
      <c r="Z121" s="54">
        <v>-69997.6</v>
      </c>
      <c r="AA121" s="54">
        <v>0</v>
      </c>
      <c r="AB121" s="54">
        <v>-69997.6</v>
      </c>
      <c r="AC121" s="54">
        <v>-69997.6</v>
      </c>
      <c r="AD121" s="54">
        <v>-69997.6</v>
      </c>
      <c r="AE121" s="55">
        <f t="shared" si="8"/>
        <v>1</v>
      </c>
      <c r="AF121" s="54">
        <v>0</v>
      </c>
      <c r="AG121" s="55">
        <v>1</v>
      </c>
      <c r="AH121" s="54">
        <v>0</v>
      </c>
      <c r="AI121" s="55"/>
    </row>
    <row r="122" spans="1:35" ht="14.25" customHeight="1">
      <c r="A122" s="56" t="s">
        <v>238</v>
      </c>
      <c r="B122" s="57"/>
      <c r="C122" s="57"/>
      <c r="D122" s="57"/>
      <c r="E122" s="57"/>
      <c r="F122" s="57"/>
      <c r="G122" s="57"/>
      <c r="H122" s="58"/>
      <c r="I122" s="59"/>
      <c r="J122" s="59"/>
      <c r="K122" s="59"/>
      <c r="L122" s="59"/>
      <c r="M122" s="59"/>
      <c r="N122" s="59"/>
      <c r="O122" s="60">
        <v>265548710</v>
      </c>
      <c r="P122" s="60">
        <v>34942883.55</v>
      </c>
      <c r="Q122" s="60">
        <f>Q9+Q97</f>
        <v>266003098.55</v>
      </c>
      <c r="R122" s="60">
        <f aca="true" t="shared" si="9" ref="R122:Z122">R9+R97</f>
        <v>266003098.55</v>
      </c>
      <c r="S122" s="60">
        <f t="shared" si="9"/>
        <v>266003098.55</v>
      </c>
      <c r="T122" s="60">
        <f t="shared" si="9"/>
        <v>0</v>
      </c>
      <c r="U122" s="60">
        <f t="shared" si="9"/>
        <v>0</v>
      </c>
      <c r="V122" s="60">
        <f t="shared" si="9"/>
        <v>0</v>
      </c>
      <c r="W122" s="60">
        <f t="shared" si="9"/>
        <v>0</v>
      </c>
      <c r="X122" s="60">
        <f t="shared" si="9"/>
        <v>0</v>
      </c>
      <c r="Y122" s="60">
        <f t="shared" si="9"/>
        <v>148218874.99</v>
      </c>
      <c r="Z122" s="60">
        <f t="shared" si="9"/>
        <v>148218874.99</v>
      </c>
      <c r="AA122" s="60">
        <v>905800.57</v>
      </c>
      <c r="AB122" s="60">
        <v>163989673.56</v>
      </c>
      <c r="AC122" s="60">
        <v>163083872.99</v>
      </c>
      <c r="AD122" s="60">
        <v>163083872.99</v>
      </c>
      <c r="AE122" s="61">
        <f t="shared" si="8"/>
        <v>0.5572073250197107</v>
      </c>
      <c r="AF122" s="60">
        <v>137407720.56</v>
      </c>
      <c r="AG122" s="61">
        <v>0.5427235785977614</v>
      </c>
      <c r="AH122" s="60">
        <v>0</v>
      </c>
      <c r="AI122" s="61"/>
    </row>
    <row r="123" spans="1:35" ht="12.75" customHeight="1">
      <c r="A123" s="62"/>
      <c r="B123" s="62"/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62"/>
      <c r="AA123" s="62"/>
      <c r="AB123" s="62"/>
      <c r="AC123" s="62"/>
      <c r="AD123" s="62" t="s">
        <v>2</v>
      </c>
      <c r="AE123" s="62"/>
      <c r="AF123" s="62"/>
      <c r="AG123" s="62"/>
      <c r="AH123" s="62"/>
      <c r="AI123" s="62"/>
    </row>
    <row r="124" spans="1:35" ht="14.25" customHeight="1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63"/>
      <c r="AC124" s="63"/>
      <c r="AD124" s="63"/>
      <c r="AE124" s="63"/>
      <c r="AF124" s="63"/>
      <c r="AG124" s="63"/>
      <c r="AH124" s="63"/>
      <c r="AI124" s="63"/>
    </row>
  </sheetData>
  <sheetProtection/>
  <mergeCells count="14">
    <mergeCell ref="A122:H122"/>
    <mergeCell ref="A124:AA124"/>
    <mergeCell ref="X8:Z8"/>
    <mergeCell ref="AA8:AC8"/>
    <mergeCell ref="AF8:AG8"/>
    <mergeCell ref="AH8:AI8"/>
    <mergeCell ref="A7:AI7"/>
    <mergeCell ref="F8:H8"/>
    <mergeCell ref="I8:K8"/>
    <mergeCell ref="A1:AI1"/>
    <mergeCell ref="A2:AI2"/>
    <mergeCell ref="A3:AI3"/>
    <mergeCell ref="A4:AG4"/>
    <mergeCell ref="A6:AG6"/>
  </mergeCells>
  <printOptions/>
  <pageMargins left="0.39375" right="0.39375" top="0.5902778" bottom="0.5902778" header="0.39375" footer="0.39375"/>
  <pageSetup blackAndWhite="1"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59"/>
  <sheetViews>
    <sheetView showGridLines="0" zoomScalePageLayoutView="0" workbookViewId="0" topLeftCell="A1">
      <pane ySplit="7" topLeftCell="A8" activePane="bottomLeft" state="frozen"/>
      <selection pane="topLeft" activeCell="B13" sqref="B13"/>
      <selection pane="bottomLeft" activeCell="B13" sqref="B13"/>
    </sheetView>
  </sheetViews>
  <sheetFormatPr defaultColWidth="9.140625" defaultRowHeight="15" outlineLevelRow="2"/>
  <cols>
    <col min="1" max="1" width="38.8515625" style="38" customWidth="1"/>
    <col min="2" max="2" width="8.8515625" style="38" hidden="1" customWidth="1"/>
    <col min="3" max="3" width="6.00390625" style="38" customWidth="1"/>
    <col min="4" max="5" width="8.8515625" style="38" hidden="1" customWidth="1"/>
    <col min="6" max="6" width="7.7109375" style="38" customWidth="1"/>
    <col min="7" max="12" width="8.8515625" style="38" hidden="1" customWidth="1"/>
    <col min="13" max="13" width="14.28125" style="38" customWidth="1"/>
    <col min="14" max="29" width="8.8515625" style="38" hidden="1" customWidth="1"/>
    <col min="30" max="30" width="13.28125" style="38" customWidth="1"/>
    <col min="31" max="32" width="8.8515625" style="38" hidden="1" customWidth="1"/>
    <col min="33" max="33" width="11.7109375" style="38" customWidth="1"/>
    <col min="34" max="36" width="8.8515625" style="38" hidden="1" customWidth="1"/>
    <col min="37" max="16384" width="8.8515625" style="38" customWidth="1"/>
  </cols>
  <sheetData>
    <row r="1" spans="1:36" ht="14.25" customHeight="1">
      <c r="A1" s="64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</row>
    <row r="2" spans="1:36" ht="24.75" customHeight="1">
      <c r="A2" s="64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</row>
    <row r="3" spans="1:36" ht="15.75" customHeight="1">
      <c r="A3" s="67" t="s">
        <v>356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9"/>
      <c r="AJ3" s="70"/>
    </row>
    <row r="4" spans="1:36" ht="15.75" customHeight="1">
      <c r="A4" s="71" t="s">
        <v>0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0"/>
      <c r="AJ4" s="70"/>
    </row>
    <row r="5" spans="1:36" ht="12.75" customHeight="1">
      <c r="A5" s="73" t="s">
        <v>1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</row>
    <row r="6" spans="1:36" ht="26.25" customHeight="1">
      <c r="A6" s="75" t="s">
        <v>3</v>
      </c>
      <c r="B6" s="75" t="s">
        <v>2</v>
      </c>
      <c r="C6" s="75" t="s">
        <v>355</v>
      </c>
      <c r="D6" s="75" t="s">
        <v>2</v>
      </c>
      <c r="E6" s="75" t="s">
        <v>2</v>
      </c>
      <c r="F6" s="75" t="s">
        <v>354</v>
      </c>
      <c r="G6" s="75" t="s">
        <v>2</v>
      </c>
      <c r="H6" s="75" t="s">
        <v>2</v>
      </c>
      <c r="I6" s="75" t="s">
        <v>2</v>
      </c>
      <c r="J6" s="75" t="s">
        <v>2</v>
      </c>
      <c r="K6" s="75" t="s">
        <v>2</v>
      </c>
      <c r="L6" s="75" t="s">
        <v>2</v>
      </c>
      <c r="M6" s="75" t="s">
        <v>353</v>
      </c>
      <c r="N6" s="75" t="s">
        <v>2</v>
      </c>
      <c r="O6" s="75" t="s">
        <v>2</v>
      </c>
      <c r="P6" s="75" t="s">
        <v>2</v>
      </c>
      <c r="Q6" s="75" t="s">
        <v>2</v>
      </c>
      <c r="R6" s="75" t="s">
        <v>2</v>
      </c>
      <c r="S6" s="75" t="s">
        <v>2</v>
      </c>
      <c r="T6" s="75" t="s">
        <v>2</v>
      </c>
      <c r="U6" s="75" t="s">
        <v>2</v>
      </c>
      <c r="V6" s="75" t="s">
        <v>2</v>
      </c>
      <c r="W6" s="76" t="s">
        <v>2</v>
      </c>
      <c r="X6" s="75" t="s">
        <v>2</v>
      </c>
      <c r="Y6" s="75" t="s">
        <v>2</v>
      </c>
      <c r="Z6" s="75" t="s">
        <v>2</v>
      </c>
      <c r="AA6" s="75" t="s">
        <v>2</v>
      </c>
      <c r="AB6" s="75" t="s">
        <v>2</v>
      </c>
      <c r="AC6" s="76" t="s">
        <v>2</v>
      </c>
      <c r="AD6" s="75" t="s">
        <v>352</v>
      </c>
      <c r="AE6" s="76" t="s">
        <v>2</v>
      </c>
      <c r="AF6" s="75" t="s">
        <v>2</v>
      </c>
      <c r="AG6" s="75" t="s">
        <v>351</v>
      </c>
      <c r="AH6" s="75" t="s">
        <v>2</v>
      </c>
      <c r="AI6" s="75" t="s">
        <v>2</v>
      </c>
      <c r="AJ6" s="75" t="s">
        <v>2</v>
      </c>
    </row>
    <row r="7" spans="1:36" ht="14.25" customHeight="1">
      <c r="A7" s="77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6"/>
      <c r="X7" s="77"/>
      <c r="Y7" s="77"/>
      <c r="Z7" s="77"/>
      <c r="AA7" s="77"/>
      <c r="AB7" s="77"/>
      <c r="AC7" s="76"/>
      <c r="AD7" s="77"/>
      <c r="AE7" s="76"/>
      <c r="AF7" s="77"/>
      <c r="AG7" s="77"/>
      <c r="AH7" s="77"/>
      <c r="AI7" s="77"/>
      <c r="AJ7" s="77"/>
    </row>
    <row r="8" spans="1:36" ht="14.25" customHeight="1">
      <c r="A8" s="78" t="s">
        <v>350</v>
      </c>
      <c r="B8" s="79" t="s">
        <v>244</v>
      </c>
      <c r="C8" s="79" t="s">
        <v>349</v>
      </c>
      <c r="D8" s="79" t="s">
        <v>245</v>
      </c>
      <c r="E8" s="79" t="s">
        <v>244</v>
      </c>
      <c r="F8" s="79" t="s">
        <v>244</v>
      </c>
      <c r="G8" s="79"/>
      <c r="H8" s="79"/>
      <c r="I8" s="79"/>
      <c r="J8" s="79"/>
      <c r="K8" s="79"/>
      <c r="L8" s="80">
        <v>0</v>
      </c>
      <c r="M8" s="80">
        <v>36157360</v>
      </c>
      <c r="N8" s="80">
        <v>0</v>
      </c>
      <c r="O8" s="80">
        <v>0</v>
      </c>
      <c r="P8" s="80">
        <v>0</v>
      </c>
      <c r="Q8" s="80">
        <v>0</v>
      </c>
      <c r="R8" s="80">
        <v>0</v>
      </c>
      <c r="S8" s="80">
        <v>0</v>
      </c>
      <c r="T8" s="80">
        <v>0</v>
      </c>
      <c r="U8" s="80">
        <v>0</v>
      </c>
      <c r="V8" s="80">
        <v>0</v>
      </c>
      <c r="W8" s="80">
        <v>0</v>
      </c>
      <c r="X8" s="80">
        <v>0</v>
      </c>
      <c r="Y8" s="80">
        <v>0</v>
      </c>
      <c r="Z8" s="80">
        <v>0</v>
      </c>
      <c r="AA8" s="80">
        <v>0</v>
      </c>
      <c r="AB8" s="80">
        <v>0</v>
      </c>
      <c r="AC8" s="80">
        <v>0</v>
      </c>
      <c r="AD8" s="80">
        <f>AD9+AD20+AD30+AD32+AD34</f>
        <v>19046380.11</v>
      </c>
      <c r="AE8" s="80">
        <v>19198659.31</v>
      </c>
      <c r="AF8" s="80">
        <v>-19198659.31</v>
      </c>
      <c r="AG8" s="81">
        <f>AD8/M8</f>
        <v>0.5267635720638896</v>
      </c>
      <c r="AH8" s="80">
        <v>0</v>
      </c>
      <c r="AI8" s="81">
        <v>0</v>
      </c>
      <c r="AJ8" s="80">
        <v>0</v>
      </c>
    </row>
    <row r="9" spans="1:36" ht="75" customHeight="1" outlineLevel="1">
      <c r="A9" s="78" t="s">
        <v>348</v>
      </c>
      <c r="B9" s="79" t="s">
        <v>244</v>
      </c>
      <c r="C9" s="79" t="s">
        <v>347</v>
      </c>
      <c r="D9" s="79" t="s">
        <v>245</v>
      </c>
      <c r="E9" s="79" t="s">
        <v>244</v>
      </c>
      <c r="F9" s="79" t="s">
        <v>244</v>
      </c>
      <c r="G9" s="79"/>
      <c r="H9" s="79"/>
      <c r="I9" s="79"/>
      <c r="J9" s="79"/>
      <c r="K9" s="79"/>
      <c r="L9" s="80">
        <v>0</v>
      </c>
      <c r="M9" s="80">
        <v>24364112</v>
      </c>
      <c r="N9" s="80">
        <v>0</v>
      </c>
      <c r="O9" s="80">
        <v>0</v>
      </c>
      <c r="P9" s="80">
        <v>0</v>
      </c>
      <c r="Q9" s="80">
        <v>0</v>
      </c>
      <c r="R9" s="80">
        <v>0</v>
      </c>
      <c r="S9" s="80">
        <v>0</v>
      </c>
      <c r="T9" s="80">
        <v>0</v>
      </c>
      <c r="U9" s="80">
        <v>0</v>
      </c>
      <c r="V9" s="80">
        <v>0</v>
      </c>
      <c r="W9" s="80">
        <v>0</v>
      </c>
      <c r="X9" s="80">
        <v>0</v>
      </c>
      <c r="Y9" s="80">
        <v>0</v>
      </c>
      <c r="Z9" s="80">
        <v>0</v>
      </c>
      <c r="AA9" s="80">
        <v>0</v>
      </c>
      <c r="AB9" s="80">
        <v>0</v>
      </c>
      <c r="AC9" s="80">
        <v>0</v>
      </c>
      <c r="AD9" s="80">
        <v>12367863.61</v>
      </c>
      <c r="AE9" s="80">
        <v>12367863.61</v>
      </c>
      <c r="AF9" s="80">
        <v>-12367863.61</v>
      </c>
      <c r="AG9" s="81">
        <v>0.5076262828704777</v>
      </c>
      <c r="AH9" s="80">
        <v>0</v>
      </c>
      <c r="AI9" s="81">
        <v>0</v>
      </c>
      <c r="AJ9" s="80">
        <v>0</v>
      </c>
    </row>
    <row r="10" spans="1:36" ht="14.25" customHeight="1" outlineLevel="2">
      <c r="A10" s="78" t="s">
        <v>257</v>
      </c>
      <c r="B10" s="79" t="s">
        <v>244</v>
      </c>
      <c r="C10" s="79" t="s">
        <v>347</v>
      </c>
      <c r="D10" s="79" t="s">
        <v>245</v>
      </c>
      <c r="E10" s="79" t="s">
        <v>244</v>
      </c>
      <c r="F10" s="79" t="s">
        <v>256</v>
      </c>
      <c r="G10" s="79"/>
      <c r="H10" s="79"/>
      <c r="I10" s="79"/>
      <c r="J10" s="79"/>
      <c r="K10" s="79"/>
      <c r="L10" s="80">
        <v>0</v>
      </c>
      <c r="M10" s="80">
        <v>16261926</v>
      </c>
      <c r="N10" s="80">
        <v>0</v>
      </c>
      <c r="O10" s="80">
        <v>0</v>
      </c>
      <c r="P10" s="80">
        <v>0</v>
      </c>
      <c r="Q10" s="80">
        <v>0</v>
      </c>
      <c r="R10" s="80">
        <v>0</v>
      </c>
      <c r="S10" s="80">
        <v>0</v>
      </c>
      <c r="T10" s="80">
        <v>0</v>
      </c>
      <c r="U10" s="80">
        <v>0</v>
      </c>
      <c r="V10" s="80">
        <v>0</v>
      </c>
      <c r="W10" s="80">
        <v>0</v>
      </c>
      <c r="X10" s="80">
        <v>0</v>
      </c>
      <c r="Y10" s="80">
        <v>0</v>
      </c>
      <c r="Z10" s="80">
        <v>0</v>
      </c>
      <c r="AA10" s="80">
        <v>0</v>
      </c>
      <c r="AB10" s="80">
        <v>0</v>
      </c>
      <c r="AC10" s="80">
        <v>0</v>
      </c>
      <c r="AD10" s="80">
        <v>8459715.27</v>
      </c>
      <c r="AE10" s="80">
        <v>8459715.27</v>
      </c>
      <c r="AF10" s="80">
        <v>-8459715.27</v>
      </c>
      <c r="AG10" s="81">
        <v>0.5202160721921868</v>
      </c>
      <c r="AH10" s="80">
        <v>0</v>
      </c>
      <c r="AI10" s="81">
        <v>0</v>
      </c>
      <c r="AJ10" s="80">
        <v>0</v>
      </c>
    </row>
    <row r="11" spans="1:36" ht="14.25" customHeight="1" outlineLevel="2">
      <c r="A11" s="78" t="s">
        <v>293</v>
      </c>
      <c r="B11" s="79" t="s">
        <v>244</v>
      </c>
      <c r="C11" s="79" t="s">
        <v>347</v>
      </c>
      <c r="D11" s="79" t="s">
        <v>245</v>
      </c>
      <c r="E11" s="79" t="s">
        <v>244</v>
      </c>
      <c r="F11" s="79" t="s">
        <v>292</v>
      </c>
      <c r="G11" s="79"/>
      <c r="H11" s="79"/>
      <c r="I11" s="79"/>
      <c r="J11" s="79"/>
      <c r="K11" s="79"/>
      <c r="L11" s="80">
        <v>0</v>
      </c>
      <c r="M11" s="80">
        <v>164420.76</v>
      </c>
      <c r="N11" s="80">
        <v>0</v>
      </c>
      <c r="O11" s="80">
        <v>0</v>
      </c>
      <c r="P11" s="80">
        <v>0</v>
      </c>
      <c r="Q11" s="80">
        <v>0</v>
      </c>
      <c r="R11" s="80">
        <v>0</v>
      </c>
      <c r="S11" s="80">
        <v>0</v>
      </c>
      <c r="T11" s="80">
        <v>0</v>
      </c>
      <c r="U11" s="80">
        <v>0</v>
      </c>
      <c r="V11" s="80">
        <v>0</v>
      </c>
      <c r="W11" s="80">
        <v>0</v>
      </c>
      <c r="X11" s="80">
        <v>0</v>
      </c>
      <c r="Y11" s="80">
        <v>0</v>
      </c>
      <c r="Z11" s="80">
        <v>0</v>
      </c>
      <c r="AA11" s="80">
        <v>0</v>
      </c>
      <c r="AB11" s="80">
        <v>0</v>
      </c>
      <c r="AC11" s="80">
        <v>0</v>
      </c>
      <c r="AD11" s="80">
        <v>160218.76</v>
      </c>
      <c r="AE11" s="80">
        <v>160218.76</v>
      </c>
      <c r="AF11" s="80">
        <v>-160218.76</v>
      </c>
      <c r="AG11" s="81">
        <v>0.9744436164873584</v>
      </c>
      <c r="AH11" s="80">
        <v>0</v>
      </c>
      <c r="AI11" s="81">
        <v>0</v>
      </c>
      <c r="AJ11" s="80">
        <v>0</v>
      </c>
    </row>
    <row r="12" spans="1:36" ht="24.75" customHeight="1" outlineLevel="2">
      <c r="A12" s="78" t="s">
        <v>255</v>
      </c>
      <c r="B12" s="79" t="s">
        <v>244</v>
      </c>
      <c r="C12" s="79" t="s">
        <v>347</v>
      </c>
      <c r="D12" s="79" t="s">
        <v>245</v>
      </c>
      <c r="E12" s="79" t="s">
        <v>244</v>
      </c>
      <c r="F12" s="79" t="s">
        <v>254</v>
      </c>
      <c r="G12" s="79"/>
      <c r="H12" s="79"/>
      <c r="I12" s="79"/>
      <c r="J12" s="79"/>
      <c r="K12" s="79"/>
      <c r="L12" s="80">
        <v>0</v>
      </c>
      <c r="M12" s="80">
        <v>4911253.24</v>
      </c>
      <c r="N12" s="80">
        <v>0</v>
      </c>
      <c r="O12" s="80">
        <v>0</v>
      </c>
      <c r="P12" s="80">
        <v>0</v>
      </c>
      <c r="Q12" s="80">
        <v>0</v>
      </c>
      <c r="R12" s="80">
        <v>0</v>
      </c>
      <c r="S12" s="80">
        <v>0</v>
      </c>
      <c r="T12" s="80">
        <v>0</v>
      </c>
      <c r="U12" s="80">
        <v>0</v>
      </c>
      <c r="V12" s="80">
        <v>0</v>
      </c>
      <c r="W12" s="80">
        <v>0</v>
      </c>
      <c r="X12" s="80">
        <v>0</v>
      </c>
      <c r="Y12" s="80">
        <v>0</v>
      </c>
      <c r="Z12" s="80">
        <v>0</v>
      </c>
      <c r="AA12" s="80">
        <v>0</v>
      </c>
      <c r="AB12" s="80">
        <v>0</v>
      </c>
      <c r="AC12" s="80">
        <v>0</v>
      </c>
      <c r="AD12" s="80">
        <v>2492707.82</v>
      </c>
      <c r="AE12" s="80">
        <v>2492707.82</v>
      </c>
      <c r="AF12" s="80">
        <v>-2492707.82</v>
      </c>
      <c r="AG12" s="81">
        <v>0.5075502520818902</v>
      </c>
      <c r="AH12" s="80">
        <v>0</v>
      </c>
      <c r="AI12" s="81">
        <v>0</v>
      </c>
      <c r="AJ12" s="80">
        <v>0</v>
      </c>
    </row>
    <row r="13" spans="1:36" ht="14.25" customHeight="1" outlineLevel="2">
      <c r="A13" s="78" t="s">
        <v>287</v>
      </c>
      <c r="B13" s="79" t="s">
        <v>244</v>
      </c>
      <c r="C13" s="79" t="s">
        <v>347</v>
      </c>
      <c r="D13" s="79" t="s">
        <v>245</v>
      </c>
      <c r="E13" s="79" t="s">
        <v>244</v>
      </c>
      <c r="F13" s="79" t="s">
        <v>286</v>
      </c>
      <c r="G13" s="79"/>
      <c r="H13" s="79"/>
      <c r="I13" s="79"/>
      <c r="J13" s="79"/>
      <c r="K13" s="79"/>
      <c r="L13" s="80">
        <v>0</v>
      </c>
      <c r="M13" s="80">
        <v>325900</v>
      </c>
      <c r="N13" s="80">
        <v>0</v>
      </c>
      <c r="O13" s="80">
        <v>0</v>
      </c>
      <c r="P13" s="80">
        <v>0</v>
      </c>
      <c r="Q13" s="80">
        <v>0</v>
      </c>
      <c r="R13" s="80">
        <v>0</v>
      </c>
      <c r="S13" s="80">
        <v>0</v>
      </c>
      <c r="T13" s="80">
        <v>0</v>
      </c>
      <c r="U13" s="80">
        <v>0</v>
      </c>
      <c r="V13" s="80">
        <v>0</v>
      </c>
      <c r="W13" s="80">
        <v>0</v>
      </c>
      <c r="X13" s="80">
        <v>0</v>
      </c>
      <c r="Y13" s="80">
        <v>0</v>
      </c>
      <c r="Z13" s="80">
        <v>0</v>
      </c>
      <c r="AA13" s="80">
        <v>0</v>
      </c>
      <c r="AB13" s="80">
        <v>0</v>
      </c>
      <c r="AC13" s="80">
        <v>0</v>
      </c>
      <c r="AD13" s="80">
        <v>158422.99</v>
      </c>
      <c r="AE13" s="80">
        <v>158422.99</v>
      </c>
      <c r="AF13" s="80">
        <v>-158422.99</v>
      </c>
      <c r="AG13" s="81">
        <v>0.4861092052776925</v>
      </c>
      <c r="AH13" s="80">
        <v>0</v>
      </c>
      <c r="AI13" s="81">
        <v>0</v>
      </c>
      <c r="AJ13" s="80">
        <v>0</v>
      </c>
    </row>
    <row r="14" spans="1:36" ht="14.25" customHeight="1" outlineLevel="2">
      <c r="A14" s="78" t="s">
        <v>283</v>
      </c>
      <c r="B14" s="79" t="s">
        <v>244</v>
      </c>
      <c r="C14" s="79" t="s">
        <v>347</v>
      </c>
      <c r="D14" s="79" t="s">
        <v>245</v>
      </c>
      <c r="E14" s="79" t="s">
        <v>244</v>
      </c>
      <c r="F14" s="79" t="s">
        <v>282</v>
      </c>
      <c r="G14" s="79"/>
      <c r="H14" s="79"/>
      <c r="I14" s="79"/>
      <c r="J14" s="79"/>
      <c r="K14" s="79"/>
      <c r="L14" s="80">
        <v>0</v>
      </c>
      <c r="M14" s="80">
        <v>956900</v>
      </c>
      <c r="N14" s="80">
        <v>0</v>
      </c>
      <c r="O14" s="80">
        <v>0</v>
      </c>
      <c r="P14" s="80">
        <v>0</v>
      </c>
      <c r="Q14" s="80">
        <v>0</v>
      </c>
      <c r="R14" s="80">
        <v>0</v>
      </c>
      <c r="S14" s="80">
        <v>0</v>
      </c>
      <c r="T14" s="80">
        <v>0</v>
      </c>
      <c r="U14" s="80">
        <v>0</v>
      </c>
      <c r="V14" s="80">
        <v>0</v>
      </c>
      <c r="W14" s="80">
        <v>0</v>
      </c>
      <c r="X14" s="80">
        <v>0</v>
      </c>
      <c r="Y14" s="80">
        <v>0</v>
      </c>
      <c r="Z14" s="80">
        <v>0</v>
      </c>
      <c r="AA14" s="80">
        <v>0</v>
      </c>
      <c r="AB14" s="80">
        <v>0</v>
      </c>
      <c r="AC14" s="80">
        <v>0</v>
      </c>
      <c r="AD14" s="80">
        <v>515048.31</v>
      </c>
      <c r="AE14" s="80">
        <v>515048.31</v>
      </c>
      <c r="AF14" s="80">
        <v>-515048.31</v>
      </c>
      <c r="AG14" s="81">
        <v>0.5382467446964155</v>
      </c>
      <c r="AH14" s="80">
        <v>0</v>
      </c>
      <c r="AI14" s="81">
        <v>0</v>
      </c>
      <c r="AJ14" s="80">
        <v>0</v>
      </c>
    </row>
    <row r="15" spans="1:36" ht="24.75" customHeight="1" outlineLevel="2">
      <c r="A15" s="78" t="s">
        <v>281</v>
      </c>
      <c r="B15" s="79" t="s">
        <v>244</v>
      </c>
      <c r="C15" s="79" t="s">
        <v>347</v>
      </c>
      <c r="D15" s="79" t="s">
        <v>245</v>
      </c>
      <c r="E15" s="79" t="s">
        <v>244</v>
      </c>
      <c r="F15" s="79" t="s">
        <v>280</v>
      </c>
      <c r="G15" s="79"/>
      <c r="H15" s="79"/>
      <c r="I15" s="79"/>
      <c r="J15" s="79"/>
      <c r="K15" s="79"/>
      <c r="L15" s="80">
        <v>0</v>
      </c>
      <c r="M15" s="80">
        <v>896452</v>
      </c>
      <c r="N15" s="80">
        <v>0</v>
      </c>
      <c r="O15" s="80">
        <v>0</v>
      </c>
      <c r="P15" s="80">
        <v>0</v>
      </c>
      <c r="Q15" s="80">
        <v>0</v>
      </c>
      <c r="R15" s="80">
        <v>0</v>
      </c>
      <c r="S15" s="80">
        <v>0</v>
      </c>
      <c r="T15" s="80">
        <v>0</v>
      </c>
      <c r="U15" s="80">
        <v>0</v>
      </c>
      <c r="V15" s="80">
        <v>0</v>
      </c>
      <c r="W15" s="80">
        <v>0</v>
      </c>
      <c r="X15" s="80">
        <v>0</v>
      </c>
      <c r="Y15" s="80">
        <v>0</v>
      </c>
      <c r="Z15" s="80">
        <v>0</v>
      </c>
      <c r="AA15" s="80">
        <v>0</v>
      </c>
      <c r="AB15" s="80">
        <v>0</v>
      </c>
      <c r="AC15" s="80">
        <v>0</v>
      </c>
      <c r="AD15" s="80">
        <v>117310.28</v>
      </c>
      <c r="AE15" s="80">
        <v>117310.28</v>
      </c>
      <c r="AF15" s="80">
        <v>-117310.28</v>
      </c>
      <c r="AG15" s="81">
        <v>0.13086063726780686</v>
      </c>
      <c r="AH15" s="80">
        <v>0</v>
      </c>
      <c r="AI15" s="81">
        <v>0</v>
      </c>
      <c r="AJ15" s="80">
        <v>0</v>
      </c>
    </row>
    <row r="16" spans="1:36" ht="14.25" customHeight="1" outlineLevel="2">
      <c r="A16" s="78" t="s">
        <v>265</v>
      </c>
      <c r="B16" s="79" t="s">
        <v>244</v>
      </c>
      <c r="C16" s="79" t="s">
        <v>347</v>
      </c>
      <c r="D16" s="79" t="s">
        <v>245</v>
      </c>
      <c r="E16" s="79" t="s">
        <v>244</v>
      </c>
      <c r="F16" s="79" t="s">
        <v>264</v>
      </c>
      <c r="G16" s="79"/>
      <c r="H16" s="79"/>
      <c r="I16" s="79"/>
      <c r="J16" s="79"/>
      <c r="K16" s="79"/>
      <c r="L16" s="80">
        <v>0</v>
      </c>
      <c r="M16" s="80">
        <v>200500</v>
      </c>
      <c r="N16" s="80">
        <v>0</v>
      </c>
      <c r="O16" s="80">
        <v>0</v>
      </c>
      <c r="P16" s="80">
        <v>0</v>
      </c>
      <c r="Q16" s="80">
        <v>0</v>
      </c>
      <c r="R16" s="80">
        <v>0</v>
      </c>
      <c r="S16" s="80">
        <v>0</v>
      </c>
      <c r="T16" s="80">
        <v>0</v>
      </c>
      <c r="U16" s="80">
        <v>0</v>
      </c>
      <c r="V16" s="80">
        <v>0</v>
      </c>
      <c r="W16" s="80">
        <v>0</v>
      </c>
      <c r="X16" s="80">
        <v>0</v>
      </c>
      <c r="Y16" s="80">
        <v>0</v>
      </c>
      <c r="Z16" s="80">
        <v>0</v>
      </c>
      <c r="AA16" s="80">
        <v>0</v>
      </c>
      <c r="AB16" s="80">
        <v>0</v>
      </c>
      <c r="AC16" s="80">
        <v>0</v>
      </c>
      <c r="AD16" s="80">
        <v>100086.01</v>
      </c>
      <c r="AE16" s="80">
        <v>100086.01</v>
      </c>
      <c r="AF16" s="80">
        <v>-100086.01</v>
      </c>
      <c r="AG16" s="81">
        <v>0.4991820947630923</v>
      </c>
      <c r="AH16" s="80">
        <v>0</v>
      </c>
      <c r="AI16" s="81">
        <v>0</v>
      </c>
      <c r="AJ16" s="80">
        <v>0</v>
      </c>
    </row>
    <row r="17" spans="1:36" ht="14.25" customHeight="1" outlineLevel="2">
      <c r="A17" s="78" t="s">
        <v>247</v>
      </c>
      <c r="B17" s="79" t="s">
        <v>244</v>
      </c>
      <c r="C17" s="79" t="s">
        <v>347</v>
      </c>
      <c r="D17" s="79" t="s">
        <v>245</v>
      </c>
      <c r="E17" s="79" t="s">
        <v>244</v>
      </c>
      <c r="F17" s="79" t="s">
        <v>243</v>
      </c>
      <c r="G17" s="79"/>
      <c r="H17" s="79"/>
      <c r="I17" s="79"/>
      <c r="J17" s="79"/>
      <c r="K17" s="79"/>
      <c r="L17" s="80">
        <v>0</v>
      </c>
      <c r="M17" s="80">
        <v>223000</v>
      </c>
      <c r="N17" s="80">
        <v>0</v>
      </c>
      <c r="O17" s="80">
        <v>0</v>
      </c>
      <c r="P17" s="80">
        <v>0</v>
      </c>
      <c r="Q17" s="80">
        <v>0</v>
      </c>
      <c r="R17" s="80">
        <v>0</v>
      </c>
      <c r="S17" s="80">
        <v>0</v>
      </c>
      <c r="T17" s="80">
        <v>0</v>
      </c>
      <c r="U17" s="80">
        <v>0</v>
      </c>
      <c r="V17" s="80">
        <v>0</v>
      </c>
      <c r="W17" s="80">
        <v>0</v>
      </c>
      <c r="X17" s="80">
        <v>0</v>
      </c>
      <c r="Y17" s="80">
        <v>0</v>
      </c>
      <c r="Z17" s="80">
        <v>0</v>
      </c>
      <c r="AA17" s="80">
        <v>0</v>
      </c>
      <c r="AB17" s="80">
        <v>0</v>
      </c>
      <c r="AC17" s="80">
        <v>0</v>
      </c>
      <c r="AD17" s="80">
        <v>125836.57</v>
      </c>
      <c r="AE17" s="80">
        <v>125836.57</v>
      </c>
      <c r="AF17" s="80">
        <v>-125836.57</v>
      </c>
      <c r="AG17" s="81">
        <v>0.5642895515695068</v>
      </c>
      <c r="AH17" s="80">
        <v>0</v>
      </c>
      <c r="AI17" s="81">
        <v>0</v>
      </c>
      <c r="AJ17" s="80">
        <v>0</v>
      </c>
    </row>
    <row r="18" spans="1:36" ht="24.75" customHeight="1" outlineLevel="2">
      <c r="A18" s="78" t="s">
        <v>261</v>
      </c>
      <c r="B18" s="79" t="s">
        <v>244</v>
      </c>
      <c r="C18" s="79" t="s">
        <v>347</v>
      </c>
      <c r="D18" s="79" t="s">
        <v>245</v>
      </c>
      <c r="E18" s="79" t="s">
        <v>244</v>
      </c>
      <c r="F18" s="79" t="s">
        <v>259</v>
      </c>
      <c r="G18" s="79"/>
      <c r="H18" s="79"/>
      <c r="I18" s="79"/>
      <c r="J18" s="79"/>
      <c r="K18" s="79"/>
      <c r="L18" s="80">
        <v>0</v>
      </c>
      <c r="M18" s="80">
        <v>198000</v>
      </c>
      <c r="N18" s="80">
        <v>0</v>
      </c>
      <c r="O18" s="80">
        <v>0</v>
      </c>
      <c r="P18" s="80">
        <v>0</v>
      </c>
      <c r="Q18" s="80">
        <v>0</v>
      </c>
      <c r="R18" s="80">
        <v>0</v>
      </c>
      <c r="S18" s="80">
        <v>0</v>
      </c>
      <c r="T18" s="80">
        <v>0</v>
      </c>
      <c r="U18" s="80">
        <v>0</v>
      </c>
      <c r="V18" s="80">
        <v>0</v>
      </c>
      <c r="W18" s="80">
        <v>0</v>
      </c>
      <c r="X18" s="80">
        <v>0</v>
      </c>
      <c r="Y18" s="80">
        <v>0</v>
      </c>
      <c r="Z18" s="80">
        <v>0</v>
      </c>
      <c r="AA18" s="80">
        <v>0</v>
      </c>
      <c r="AB18" s="80">
        <v>0</v>
      </c>
      <c r="AC18" s="80">
        <v>0</v>
      </c>
      <c r="AD18" s="80">
        <v>156630.7</v>
      </c>
      <c r="AE18" s="80">
        <v>156630.7</v>
      </c>
      <c r="AF18" s="80">
        <v>-156630.7</v>
      </c>
      <c r="AG18" s="81">
        <v>0.7910641414141414</v>
      </c>
      <c r="AH18" s="80">
        <v>0</v>
      </c>
      <c r="AI18" s="81">
        <v>0</v>
      </c>
      <c r="AJ18" s="80">
        <v>0</v>
      </c>
    </row>
    <row r="19" spans="1:36" ht="24.75" customHeight="1" outlineLevel="2">
      <c r="A19" s="78" t="s">
        <v>253</v>
      </c>
      <c r="B19" s="79" t="s">
        <v>244</v>
      </c>
      <c r="C19" s="79" t="s">
        <v>347</v>
      </c>
      <c r="D19" s="79" t="s">
        <v>245</v>
      </c>
      <c r="E19" s="79" t="s">
        <v>244</v>
      </c>
      <c r="F19" s="79" t="s">
        <v>251</v>
      </c>
      <c r="G19" s="79"/>
      <c r="H19" s="79"/>
      <c r="I19" s="79"/>
      <c r="J19" s="79"/>
      <c r="K19" s="79"/>
      <c r="L19" s="80">
        <v>0</v>
      </c>
      <c r="M19" s="80">
        <v>225760</v>
      </c>
      <c r="N19" s="80">
        <v>0</v>
      </c>
      <c r="O19" s="80">
        <v>0</v>
      </c>
      <c r="P19" s="80">
        <v>0</v>
      </c>
      <c r="Q19" s="80">
        <v>0</v>
      </c>
      <c r="R19" s="80">
        <v>0</v>
      </c>
      <c r="S19" s="80">
        <v>0</v>
      </c>
      <c r="T19" s="80">
        <v>0</v>
      </c>
      <c r="U19" s="80">
        <v>0</v>
      </c>
      <c r="V19" s="80">
        <v>0</v>
      </c>
      <c r="W19" s="80">
        <v>0</v>
      </c>
      <c r="X19" s="80">
        <v>0</v>
      </c>
      <c r="Y19" s="80">
        <v>0</v>
      </c>
      <c r="Z19" s="80">
        <v>0</v>
      </c>
      <c r="AA19" s="80">
        <v>0</v>
      </c>
      <c r="AB19" s="80">
        <v>0</v>
      </c>
      <c r="AC19" s="80">
        <v>0</v>
      </c>
      <c r="AD19" s="80">
        <v>81886.9</v>
      </c>
      <c r="AE19" s="80">
        <v>81886.9</v>
      </c>
      <c r="AF19" s="80">
        <v>-81886.9</v>
      </c>
      <c r="AG19" s="81">
        <v>0.36271660170092135</v>
      </c>
      <c r="AH19" s="80">
        <v>0</v>
      </c>
      <c r="AI19" s="81">
        <v>0</v>
      </c>
      <c r="AJ19" s="80">
        <v>0</v>
      </c>
    </row>
    <row r="20" spans="1:36" ht="50.25" customHeight="1" outlineLevel="1">
      <c r="A20" s="78" t="s">
        <v>346</v>
      </c>
      <c r="B20" s="79" t="s">
        <v>244</v>
      </c>
      <c r="C20" s="79" t="s">
        <v>345</v>
      </c>
      <c r="D20" s="79" t="s">
        <v>245</v>
      </c>
      <c r="E20" s="79" t="s">
        <v>244</v>
      </c>
      <c r="F20" s="79" t="s">
        <v>244</v>
      </c>
      <c r="G20" s="79"/>
      <c r="H20" s="79"/>
      <c r="I20" s="79"/>
      <c r="J20" s="79"/>
      <c r="K20" s="79"/>
      <c r="L20" s="80">
        <v>0</v>
      </c>
      <c r="M20" s="80">
        <v>4315000</v>
      </c>
      <c r="N20" s="80">
        <v>0</v>
      </c>
      <c r="O20" s="80">
        <v>0</v>
      </c>
      <c r="P20" s="80">
        <v>0</v>
      </c>
      <c r="Q20" s="80">
        <v>0</v>
      </c>
      <c r="R20" s="80">
        <v>0</v>
      </c>
      <c r="S20" s="80">
        <v>0</v>
      </c>
      <c r="T20" s="80">
        <v>0</v>
      </c>
      <c r="U20" s="80">
        <v>0</v>
      </c>
      <c r="V20" s="80">
        <v>0</v>
      </c>
      <c r="W20" s="80">
        <v>0</v>
      </c>
      <c r="X20" s="80">
        <v>0</v>
      </c>
      <c r="Y20" s="80">
        <v>0</v>
      </c>
      <c r="Z20" s="80">
        <v>0</v>
      </c>
      <c r="AA20" s="80">
        <v>0</v>
      </c>
      <c r="AB20" s="80">
        <v>0</v>
      </c>
      <c r="AC20" s="80">
        <v>0</v>
      </c>
      <c r="AD20" s="80">
        <v>2029176.7</v>
      </c>
      <c r="AE20" s="80">
        <v>2029176.7</v>
      </c>
      <c r="AF20" s="80">
        <v>-2029176.7</v>
      </c>
      <c r="AG20" s="81">
        <v>0.4702611123986095</v>
      </c>
      <c r="AH20" s="80">
        <v>0</v>
      </c>
      <c r="AI20" s="81">
        <v>0</v>
      </c>
      <c r="AJ20" s="80">
        <v>0</v>
      </c>
    </row>
    <row r="21" spans="1:36" ht="14.25" customHeight="1" outlineLevel="2">
      <c r="A21" s="78" t="s">
        <v>257</v>
      </c>
      <c r="B21" s="79" t="s">
        <v>244</v>
      </c>
      <c r="C21" s="79" t="s">
        <v>345</v>
      </c>
      <c r="D21" s="79" t="s">
        <v>245</v>
      </c>
      <c r="E21" s="79" t="s">
        <v>244</v>
      </c>
      <c r="F21" s="79" t="s">
        <v>256</v>
      </c>
      <c r="G21" s="79"/>
      <c r="H21" s="79"/>
      <c r="I21" s="79"/>
      <c r="J21" s="79"/>
      <c r="K21" s="79"/>
      <c r="L21" s="80">
        <v>0</v>
      </c>
      <c r="M21" s="80">
        <v>3144060</v>
      </c>
      <c r="N21" s="80">
        <v>0</v>
      </c>
      <c r="O21" s="80">
        <v>0</v>
      </c>
      <c r="P21" s="80">
        <v>0</v>
      </c>
      <c r="Q21" s="80">
        <v>0</v>
      </c>
      <c r="R21" s="80">
        <v>0</v>
      </c>
      <c r="S21" s="80">
        <v>0</v>
      </c>
      <c r="T21" s="80">
        <v>0</v>
      </c>
      <c r="U21" s="80">
        <v>0</v>
      </c>
      <c r="V21" s="80">
        <v>0</v>
      </c>
      <c r="W21" s="80">
        <v>0</v>
      </c>
      <c r="X21" s="80">
        <v>0</v>
      </c>
      <c r="Y21" s="80">
        <v>0</v>
      </c>
      <c r="Z21" s="80">
        <v>0</v>
      </c>
      <c r="AA21" s="80">
        <v>0</v>
      </c>
      <c r="AB21" s="80">
        <v>0</v>
      </c>
      <c r="AC21" s="80">
        <v>0</v>
      </c>
      <c r="AD21" s="80">
        <v>1508212.52</v>
      </c>
      <c r="AE21" s="80">
        <v>1508212.52</v>
      </c>
      <c r="AF21" s="80">
        <v>-1508212.52</v>
      </c>
      <c r="AG21" s="81">
        <v>0.4797022067008899</v>
      </c>
      <c r="AH21" s="80">
        <v>0</v>
      </c>
      <c r="AI21" s="81">
        <v>0</v>
      </c>
      <c r="AJ21" s="80">
        <v>0</v>
      </c>
    </row>
    <row r="22" spans="1:36" ht="14.25" customHeight="1" outlineLevel="2">
      <c r="A22" s="78" t="s">
        <v>293</v>
      </c>
      <c r="B22" s="79" t="s">
        <v>244</v>
      </c>
      <c r="C22" s="79" t="s">
        <v>345</v>
      </c>
      <c r="D22" s="79" t="s">
        <v>245</v>
      </c>
      <c r="E22" s="79" t="s">
        <v>244</v>
      </c>
      <c r="F22" s="79" t="s">
        <v>292</v>
      </c>
      <c r="G22" s="79"/>
      <c r="H22" s="79"/>
      <c r="I22" s="79"/>
      <c r="J22" s="79"/>
      <c r="K22" s="79"/>
      <c r="L22" s="80">
        <v>0</v>
      </c>
      <c r="M22" s="80">
        <v>2000</v>
      </c>
      <c r="N22" s="80">
        <v>0</v>
      </c>
      <c r="O22" s="80">
        <v>0</v>
      </c>
      <c r="P22" s="80">
        <v>0</v>
      </c>
      <c r="Q22" s="80">
        <v>0</v>
      </c>
      <c r="R22" s="80">
        <v>0</v>
      </c>
      <c r="S22" s="80">
        <v>0</v>
      </c>
      <c r="T22" s="80">
        <v>0</v>
      </c>
      <c r="U22" s="80">
        <v>0</v>
      </c>
      <c r="V22" s="80">
        <v>0</v>
      </c>
      <c r="W22" s="80">
        <v>0</v>
      </c>
      <c r="X22" s="80">
        <v>0</v>
      </c>
      <c r="Y22" s="80">
        <v>0</v>
      </c>
      <c r="Z22" s="80">
        <v>0</v>
      </c>
      <c r="AA22" s="80">
        <v>0</v>
      </c>
      <c r="AB22" s="80">
        <v>0</v>
      </c>
      <c r="AC22" s="80">
        <v>0</v>
      </c>
      <c r="AD22" s="80">
        <v>0</v>
      </c>
      <c r="AE22" s="80">
        <v>0</v>
      </c>
      <c r="AF22" s="80">
        <v>0</v>
      </c>
      <c r="AG22" s="81">
        <v>0</v>
      </c>
      <c r="AH22" s="80">
        <v>0</v>
      </c>
      <c r="AI22" s="81">
        <v>0</v>
      </c>
      <c r="AJ22" s="80">
        <v>0</v>
      </c>
    </row>
    <row r="23" spans="1:36" ht="24.75" customHeight="1" outlineLevel="2">
      <c r="A23" s="78" t="s">
        <v>255</v>
      </c>
      <c r="B23" s="79" t="s">
        <v>244</v>
      </c>
      <c r="C23" s="79" t="s">
        <v>345</v>
      </c>
      <c r="D23" s="79" t="s">
        <v>245</v>
      </c>
      <c r="E23" s="79" t="s">
        <v>244</v>
      </c>
      <c r="F23" s="79" t="s">
        <v>254</v>
      </c>
      <c r="G23" s="79"/>
      <c r="H23" s="79"/>
      <c r="I23" s="79"/>
      <c r="J23" s="79"/>
      <c r="K23" s="79"/>
      <c r="L23" s="80">
        <v>0</v>
      </c>
      <c r="M23" s="80">
        <v>949540</v>
      </c>
      <c r="N23" s="80">
        <v>0</v>
      </c>
      <c r="O23" s="80">
        <v>0</v>
      </c>
      <c r="P23" s="80">
        <v>0</v>
      </c>
      <c r="Q23" s="80">
        <v>0</v>
      </c>
      <c r="R23" s="80">
        <v>0</v>
      </c>
      <c r="S23" s="80">
        <v>0</v>
      </c>
      <c r="T23" s="80">
        <v>0</v>
      </c>
      <c r="U23" s="80">
        <v>0</v>
      </c>
      <c r="V23" s="80">
        <v>0</v>
      </c>
      <c r="W23" s="80">
        <v>0</v>
      </c>
      <c r="X23" s="80">
        <v>0</v>
      </c>
      <c r="Y23" s="80">
        <v>0</v>
      </c>
      <c r="Z23" s="80">
        <v>0</v>
      </c>
      <c r="AA23" s="80">
        <v>0</v>
      </c>
      <c r="AB23" s="80">
        <v>0</v>
      </c>
      <c r="AC23" s="80">
        <v>0</v>
      </c>
      <c r="AD23" s="80">
        <v>467436.42</v>
      </c>
      <c r="AE23" s="80">
        <v>467436.42</v>
      </c>
      <c r="AF23" s="80">
        <v>-467436.42</v>
      </c>
      <c r="AG23" s="81">
        <v>0.49227670240326893</v>
      </c>
      <c r="AH23" s="80">
        <v>0</v>
      </c>
      <c r="AI23" s="81">
        <v>0</v>
      </c>
      <c r="AJ23" s="80">
        <v>0</v>
      </c>
    </row>
    <row r="24" spans="1:36" ht="14.25" customHeight="1" outlineLevel="2">
      <c r="A24" s="78" t="s">
        <v>287</v>
      </c>
      <c r="B24" s="79" t="s">
        <v>244</v>
      </c>
      <c r="C24" s="79" t="s">
        <v>345</v>
      </c>
      <c r="D24" s="79" t="s">
        <v>245</v>
      </c>
      <c r="E24" s="79" t="s">
        <v>244</v>
      </c>
      <c r="F24" s="79" t="s">
        <v>286</v>
      </c>
      <c r="G24" s="79"/>
      <c r="H24" s="79"/>
      <c r="I24" s="79"/>
      <c r="J24" s="79"/>
      <c r="K24" s="79"/>
      <c r="L24" s="80">
        <v>0</v>
      </c>
      <c r="M24" s="80">
        <v>18000</v>
      </c>
      <c r="N24" s="80">
        <v>0</v>
      </c>
      <c r="O24" s="80">
        <v>0</v>
      </c>
      <c r="P24" s="80">
        <v>0</v>
      </c>
      <c r="Q24" s="80">
        <v>0</v>
      </c>
      <c r="R24" s="80">
        <v>0</v>
      </c>
      <c r="S24" s="80">
        <v>0</v>
      </c>
      <c r="T24" s="80">
        <v>0</v>
      </c>
      <c r="U24" s="80">
        <v>0</v>
      </c>
      <c r="V24" s="80">
        <v>0</v>
      </c>
      <c r="W24" s="80">
        <v>0</v>
      </c>
      <c r="X24" s="80">
        <v>0</v>
      </c>
      <c r="Y24" s="80">
        <v>0</v>
      </c>
      <c r="Z24" s="80">
        <v>0</v>
      </c>
      <c r="AA24" s="80">
        <v>0</v>
      </c>
      <c r="AB24" s="80">
        <v>0</v>
      </c>
      <c r="AC24" s="80">
        <v>0</v>
      </c>
      <c r="AD24" s="80">
        <v>10583.2</v>
      </c>
      <c r="AE24" s="80">
        <v>10583.2</v>
      </c>
      <c r="AF24" s="80">
        <v>-10583.2</v>
      </c>
      <c r="AG24" s="81">
        <v>0.5879555555555556</v>
      </c>
      <c r="AH24" s="80">
        <v>0</v>
      </c>
      <c r="AI24" s="81">
        <v>0</v>
      </c>
      <c r="AJ24" s="80">
        <v>0</v>
      </c>
    </row>
    <row r="25" spans="1:36" ht="14.25" customHeight="1" outlineLevel="2">
      <c r="A25" s="78" t="s">
        <v>283</v>
      </c>
      <c r="B25" s="79" t="s">
        <v>244</v>
      </c>
      <c r="C25" s="79" t="s">
        <v>345</v>
      </c>
      <c r="D25" s="79" t="s">
        <v>245</v>
      </c>
      <c r="E25" s="79" t="s">
        <v>244</v>
      </c>
      <c r="F25" s="79" t="s">
        <v>282</v>
      </c>
      <c r="G25" s="79"/>
      <c r="H25" s="79"/>
      <c r="I25" s="79"/>
      <c r="J25" s="79"/>
      <c r="K25" s="79"/>
      <c r="L25" s="80">
        <v>0</v>
      </c>
      <c r="M25" s="80">
        <v>0</v>
      </c>
      <c r="N25" s="80">
        <v>0</v>
      </c>
      <c r="O25" s="80">
        <v>0</v>
      </c>
      <c r="P25" s="80">
        <v>0</v>
      </c>
      <c r="Q25" s="80">
        <v>0</v>
      </c>
      <c r="R25" s="80">
        <v>0</v>
      </c>
      <c r="S25" s="80">
        <v>0</v>
      </c>
      <c r="T25" s="80">
        <v>0</v>
      </c>
      <c r="U25" s="80">
        <v>0</v>
      </c>
      <c r="V25" s="80">
        <v>0</v>
      </c>
      <c r="W25" s="80">
        <v>0</v>
      </c>
      <c r="X25" s="80">
        <v>0</v>
      </c>
      <c r="Y25" s="80">
        <v>0</v>
      </c>
      <c r="Z25" s="80">
        <v>0</v>
      </c>
      <c r="AA25" s="80">
        <v>0</v>
      </c>
      <c r="AB25" s="80">
        <v>0</v>
      </c>
      <c r="AC25" s="80">
        <v>0</v>
      </c>
      <c r="AD25" s="80">
        <v>0</v>
      </c>
      <c r="AE25" s="80">
        <v>0</v>
      </c>
      <c r="AF25" s="80">
        <v>0</v>
      </c>
      <c r="AG25" s="81">
        <v>0</v>
      </c>
      <c r="AH25" s="80">
        <v>0</v>
      </c>
      <c r="AI25" s="81">
        <v>0</v>
      </c>
      <c r="AJ25" s="80">
        <v>0</v>
      </c>
    </row>
    <row r="26" spans="1:36" ht="24.75" customHeight="1" outlineLevel="2">
      <c r="A26" s="78" t="s">
        <v>281</v>
      </c>
      <c r="B26" s="79" t="s">
        <v>244</v>
      </c>
      <c r="C26" s="79" t="s">
        <v>345</v>
      </c>
      <c r="D26" s="79" t="s">
        <v>245</v>
      </c>
      <c r="E26" s="79" t="s">
        <v>244</v>
      </c>
      <c r="F26" s="79" t="s">
        <v>280</v>
      </c>
      <c r="G26" s="79"/>
      <c r="H26" s="79"/>
      <c r="I26" s="79"/>
      <c r="J26" s="79"/>
      <c r="K26" s="79"/>
      <c r="L26" s="80">
        <v>0</v>
      </c>
      <c r="M26" s="80">
        <v>20000</v>
      </c>
      <c r="N26" s="80">
        <v>0</v>
      </c>
      <c r="O26" s="80">
        <v>0</v>
      </c>
      <c r="P26" s="80">
        <v>0</v>
      </c>
      <c r="Q26" s="80">
        <v>0</v>
      </c>
      <c r="R26" s="80">
        <v>0</v>
      </c>
      <c r="S26" s="80">
        <v>0</v>
      </c>
      <c r="T26" s="80">
        <v>0</v>
      </c>
      <c r="U26" s="80">
        <v>0</v>
      </c>
      <c r="V26" s="80">
        <v>0</v>
      </c>
      <c r="W26" s="80">
        <v>0</v>
      </c>
      <c r="X26" s="80">
        <v>0</v>
      </c>
      <c r="Y26" s="80">
        <v>0</v>
      </c>
      <c r="Z26" s="80">
        <v>0</v>
      </c>
      <c r="AA26" s="80">
        <v>0</v>
      </c>
      <c r="AB26" s="80">
        <v>0</v>
      </c>
      <c r="AC26" s="80">
        <v>0</v>
      </c>
      <c r="AD26" s="80">
        <v>6060</v>
      </c>
      <c r="AE26" s="80">
        <v>6060</v>
      </c>
      <c r="AF26" s="80">
        <v>-6060</v>
      </c>
      <c r="AG26" s="81">
        <v>0.303</v>
      </c>
      <c r="AH26" s="80">
        <v>0</v>
      </c>
      <c r="AI26" s="81">
        <v>0</v>
      </c>
      <c r="AJ26" s="80">
        <v>0</v>
      </c>
    </row>
    <row r="27" spans="1:36" ht="14.25" customHeight="1" outlineLevel="2">
      <c r="A27" s="78" t="s">
        <v>265</v>
      </c>
      <c r="B27" s="79" t="s">
        <v>244</v>
      </c>
      <c r="C27" s="79" t="s">
        <v>345</v>
      </c>
      <c r="D27" s="79" t="s">
        <v>245</v>
      </c>
      <c r="E27" s="79" t="s">
        <v>244</v>
      </c>
      <c r="F27" s="79" t="s">
        <v>264</v>
      </c>
      <c r="G27" s="79"/>
      <c r="H27" s="79"/>
      <c r="I27" s="79"/>
      <c r="J27" s="79"/>
      <c r="K27" s="79"/>
      <c r="L27" s="80">
        <v>0</v>
      </c>
      <c r="M27" s="80">
        <v>129410</v>
      </c>
      <c r="N27" s="80">
        <v>0</v>
      </c>
      <c r="O27" s="80">
        <v>0</v>
      </c>
      <c r="P27" s="80">
        <v>0</v>
      </c>
      <c r="Q27" s="80">
        <v>0</v>
      </c>
      <c r="R27" s="80">
        <v>0</v>
      </c>
      <c r="S27" s="80">
        <v>0</v>
      </c>
      <c r="T27" s="80">
        <v>0</v>
      </c>
      <c r="U27" s="80">
        <v>0</v>
      </c>
      <c r="V27" s="80">
        <v>0</v>
      </c>
      <c r="W27" s="80">
        <v>0</v>
      </c>
      <c r="X27" s="80">
        <v>0</v>
      </c>
      <c r="Y27" s="80">
        <v>0</v>
      </c>
      <c r="Z27" s="80">
        <v>0</v>
      </c>
      <c r="AA27" s="80">
        <v>0</v>
      </c>
      <c r="AB27" s="80">
        <v>0</v>
      </c>
      <c r="AC27" s="80">
        <v>0</v>
      </c>
      <c r="AD27" s="80">
        <v>24074</v>
      </c>
      <c r="AE27" s="80">
        <v>24074</v>
      </c>
      <c r="AF27" s="80">
        <v>-24074</v>
      </c>
      <c r="AG27" s="81">
        <v>0.18602890039409628</v>
      </c>
      <c r="AH27" s="80">
        <v>0</v>
      </c>
      <c r="AI27" s="81">
        <v>0</v>
      </c>
      <c r="AJ27" s="80">
        <v>0</v>
      </c>
    </row>
    <row r="28" spans="1:36" ht="14.25" customHeight="1" outlineLevel="2">
      <c r="A28" s="78" t="s">
        <v>247</v>
      </c>
      <c r="B28" s="79" t="s">
        <v>244</v>
      </c>
      <c r="C28" s="79" t="s">
        <v>345</v>
      </c>
      <c r="D28" s="79" t="s">
        <v>245</v>
      </c>
      <c r="E28" s="79" t="s">
        <v>244</v>
      </c>
      <c r="F28" s="79" t="s">
        <v>243</v>
      </c>
      <c r="G28" s="79"/>
      <c r="H28" s="79"/>
      <c r="I28" s="79"/>
      <c r="J28" s="79"/>
      <c r="K28" s="79"/>
      <c r="L28" s="80">
        <v>0</v>
      </c>
      <c r="M28" s="80">
        <v>90</v>
      </c>
      <c r="N28" s="80">
        <v>0</v>
      </c>
      <c r="O28" s="80">
        <v>0</v>
      </c>
      <c r="P28" s="80">
        <v>0</v>
      </c>
      <c r="Q28" s="80">
        <v>0</v>
      </c>
      <c r="R28" s="80">
        <v>0</v>
      </c>
      <c r="S28" s="80">
        <v>0</v>
      </c>
      <c r="T28" s="80">
        <v>0</v>
      </c>
      <c r="U28" s="80">
        <v>0</v>
      </c>
      <c r="V28" s="80">
        <v>0</v>
      </c>
      <c r="W28" s="80">
        <v>0</v>
      </c>
      <c r="X28" s="80">
        <v>0</v>
      </c>
      <c r="Y28" s="80">
        <v>0</v>
      </c>
      <c r="Z28" s="80">
        <v>0</v>
      </c>
      <c r="AA28" s="80">
        <v>0</v>
      </c>
      <c r="AB28" s="80">
        <v>0</v>
      </c>
      <c r="AC28" s="80">
        <v>0</v>
      </c>
      <c r="AD28" s="80">
        <v>88</v>
      </c>
      <c r="AE28" s="80">
        <v>88</v>
      </c>
      <c r="AF28" s="80">
        <v>-88</v>
      </c>
      <c r="AG28" s="81">
        <v>0.9777777777777777</v>
      </c>
      <c r="AH28" s="80">
        <v>0</v>
      </c>
      <c r="AI28" s="81">
        <v>0</v>
      </c>
      <c r="AJ28" s="80">
        <v>0</v>
      </c>
    </row>
    <row r="29" spans="1:36" ht="24.75" customHeight="1" outlineLevel="2">
      <c r="A29" s="78" t="s">
        <v>253</v>
      </c>
      <c r="B29" s="79" t="s">
        <v>244</v>
      </c>
      <c r="C29" s="79" t="s">
        <v>345</v>
      </c>
      <c r="D29" s="79" t="s">
        <v>245</v>
      </c>
      <c r="E29" s="79" t="s">
        <v>244</v>
      </c>
      <c r="F29" s="79" t="s">
        <v>251</v>
      </c>
      <c r="G29" s="79"/>
      <c r="H29" s="79"/>
      <c r="I29" s="79"/>
      <c r="J29" s="79"/>
      <c r="K29" s="79"/>
      <c r="L29" s="80">
        <v>0</v>
      </c>
      <c r="M29" s="80">
        <v>51900</v>
      </c>
      <c r="N29" s="80">
        <v>0</v>
      </c>
      <c r="O29" s="80">
        <v>0</v>
      </c>
      <c r="P29" s="80">
        <v>0</v>
      </c>
      <c r="Q29" s="80">
        <v>0</v>
      </c>
      <c r="R29" s="80">
        <v>0</v>
      </c>
      <c r="S29" s="80">
        <v>0</v>
      </c>
      <c r="T29" s="80">
        <v>0</v>
      </c>
      <c r="U29" s="80">
        <v>0</v>
      </c>
      <c r="V29" s="80">
        <v>0</v>
      </c>
      <c r="W29" s="80">
        <v>0</v>
      </c>
      <c r="X29" s="80">
        <v>0</v>
      </c>
      <c r="Y29" s="80">
        <v>0</v>
      </c>
      <c r="Z29" s="80">
        <v>0</v>
      </c>
      <c r="AA29" s="80">
        <v>0</v>
      </c>
      <c r="AB29" s="80">
        <v>0</v>
      </c>
      <c r="AC29" s="80">
        <v>0</v>
      </c>
      <c r="AD29" s="80">
        <v>12722.56</v>
      </c>
      <c r="AE29" s="80">
        <v>12722.56</v>
      </c>
      <c r="AF29" s="80">
        <v>-12722.56</v>
      </c>
      <c r="AG29" s="81">
        <v>0.24513603082851637</v>
      </c>
      <c r="AH29" s="80">
        <v>0</v>
      </c>
      <c r="AI29" s="81">
        <v>0</v>
      </c>
      <c r="AJ29" s="80">
        <v>0</v>
      </c>
    </row>
    <row r="30" spans="1:36" ht="24.75" customHeight="1" outlineLevel="1">
      <c r="A30" s="78" t="s">
        <v>344</v>
      </c>
      <c r="B30" s="79" t="s">
        <v>244</v>
      </c>
      <c r="C30" s="79" t="s">
        <v>343</v>
      </c>
      <c r="D30" s="79" t="s">
        <v>245</v>
      </c>
      <c r="E30" s="79" t="s">
        <v>244</v>
      </c>
      <c r="F30" s="79" t="s">
        <v>244</v>
      </c>
      <c r="G30" s="79"/>
      <c r="H30" s="79"/>
      <c r="I30" s="79"/>
      <c r="J30" s="79"/>
      <c r="K30" s="79"/>
      <c r="L30" s="80">
        <v>0</v>
      </c>
      <c r="M30" s="80">
        <v>155200</v>
      </c>
      <c r="N30" s="80">
        <v>0</v>
      </c>
      <c r="O30" s="80">
        <v>0</v>
      </c>
      <c r="P30" s="80">
        <v>0</v>
      </c>
      <c r="Q30" s="80">
        <v>0</v>
      </c>
      <c r="R30" s="80">
        <v>0</v>
      </c>
      <c r="S30" s="80">
        <v>0</v>
      </c>
      <c r="T30" s="80">
        <v>0</v>
      </c>
      <c r="U30" s="80">
        <v>0</v>
      </c>
      <c r="V30" s="80">
        <v>0</v>
      </c>
      <c r="W30" s="80">
        <v>0</v>
      </c>
      <c r="X30" s="80">
        <v>0</v>
      </c>
      <c r="Y30" s="80">
        <v>0</v>
      </c>
      <c r="Z30" s="80">
        <v>0</v>
      </c>
      <c r="AA30" s="80">
        <v>0</v>
      </c>
      <c r="AB30" s="80">
        <v>0</v>
      </c>
      <c r="AC30" s="80">
        <v>0</v>
      </c>
      <c r="AD30" s="80">
        <f>AD31</f>
        <v>2920.8</v>
      </c>
      <c r="AE30" s="80">
        <v>155200</v>
      </c>
      <c r="AF30" s="80">
        <v>-155200</v>
      </c>
      <c r="AG30" s="81">
        <f>AD30/M30</f>
        <v>0.01881958762886598</v>
      </c>
      <c r="AH30" s="80">
        <v>0</v>
      </c>
      <c r="AI30" s="81">
        <v>0</v>
      </c>
      <c r="AJ30" s="80">
        <v>0</v>
      </c>
    </row>
    <row r="31" spans="1:36" ht="14.25" customHeight="1" outlineLevel="2">
      <c r="A31" s="78" t="s">
        <v>247</v>
      </c>
      <c r="B31" s="79" t="s">
        <v>244</v>
      </c>
      <c r="C31" s="79" t="s">
        <v>343</v>
      </c>
      <c r="D31" s="79" t="s">
        <v>245</v>
      </c>
      <c r="E31" s="79" t="s">
        <v>244</v>
      </c>
      <c r="F31" s="79" t="s">
        <v>243</v>
      </c>
      <c r="G31" s="79"/>
      <c r="H31" s="79"/>
      <c r="I31" s="79"/>
      <c r="J31" s="79"/>
      <c r="K31" s="79"/>
      <c r="L31" s="80">
        <v>0</v>
      </c>
      <c r="M31" s="80">
        <v>155200</v>
      </c>
      <c r="N31" s="80">
        <v>0</v>
      </c>
      <c r="O31" s="80">
        <v>0</v>
      </c>
      <c r="P31" s="80">
        <v>0</v>
      </c>
      <c r="Q31" s="80">
        <v>0</v>
      </c>
      <c r="R31" s="80">
        <v>0</v>
      </c>
      <c r="S31" s="80">
        <v>0</v>
      </c>
      <c r="T31" s="80">
        <v>0</v>
      </c>
      <c r="U31" s="80">
        <v>0</v>
      </c>
      <c r="V31" s="80">
        <v>0</v>
      </c>
      <c r="W31" s="80">
        <v>0</v>
      </c>
      <c r="X31" s="80">
        <v>0</v>
      </c>
      <c r="Y31" s="80">
        <v>0</v>
      </c>
      <c r="Z31" s="80">
        <v>0</v>
      </c>
      <c r="AA31" s="80">
        <v>0</v>
      </c>
      <c r="AB31" s="80">
        <v>0</v>
      </c>
      <c r="AC31" s="80">
        <v>0</v>
      </c>
      <c r="AD31" s="80">
        <v>2920.8</v>
      </c>
      <c r="AE31" s="80">
        <v>155200</v>
      </c>
      <c r="AF31" s="80">
        <v>-155200</v>
      </c>
      <c r="AG31" s="81">
        <f>AD31/M31</f>
        <v>0.01881958762886598</v>
      </c>
      <c r="AH31" s="80">
        <v>0</v>
      </c>
      <c r="AI31" s="81">
        <v>0</v>
      </c>
      <c r="AJ31" s="80">
        <v>0</v>
      </c>
    </row>
    <row r="32" spans="1:36" ht="14.25" customHeight="1" outlineLevel="1">
      <c r="A32" s="78" t="s">
        <v>342</v>
      </c>
      <c r="B32" s="79" t="s">
        <v>244</v>
      </c>
      <c r="C32" s="79" t="s">
        <v>341</v>
      </c>
      <c r="D32" s="79" t="s">
        <v>245</v>
      </c>
      <c r="E32" s="79" t="s">
        <v>244</v>
      </c>
      <c r="F32" s="79" t="s">
        <v>244</v>
      </c>
      <c r="G32" s="79"/>
      <c r="H32" s="79"/>
      <c r="I32" s="79"/>
      <c r="J32" s="79"/>
      <c r="K32" s="79"/>
      <c r="L32" s="80">
        <v>0</v>
      </c>
      <c r="M32" s="80">
        <v>233200</v>
      </c>
      <c r="N32" s="80">
        <v>0</v>
      </c>
      <c r="O32" s="80">
        <v>0</v>
      </c>
      <c r="P32" s="80">
        <v>0</v>
      </c>
      <c r="Q32" s="80">
        <v>0</v>
      </c>
      <c r="R32" s="80">
        <v>0</v>
      </c>
      <c r="S32" s="80">
        <v>0</v>
      </c>
      <c r="T32" s="80">
        <v>0</v>
      </c>
      <c r="U32" s="80">
        <v>0</v>
      </c>
      <c r="V32" s="80">
        <v>0</v>
      </c>
      <c r="W32" s="80">
        <v>0</v>
      </c>
      <c r="X32" s="80">
        <v>0</v>
      </c>
      <c r="Y32" s="80">
        <v>0</v>
      </c>
      <c r="Z32" s="80">
        <v>0</v>
      </c>
      <c r="AA32" s="80">
        <v>0</v>
      </c>
      <c r="AB32" s="80">
        <v>0</v>
      </c>
      <c r="AC32" s="80">
        <v>0</v>
      </c>
      <c r="AD32" s="80">
        <v>0</v>
      </c>
      <c r="AE32" s="80">
        <v>0</v>
      </c>
      <c r="AF32" s="80">
        <v>0</v>
      </c>
      <c r="AG32" s="81">
        <v>0</v>
      </c>
      <c r="AH32" s="80">
        <v>0</v>
      </c>
      <c r="AI32" s="81">
        <v>0</v>
      </c>
      <c r="AJ32" s="80">
        <v>0</v>
      </c>
    </row>
    <row r="33" spans="1:36" ht="14.25" customHeight="1" outlineLevel="2">
      <c r="A33" s="78" t="s">
        <v>247</v>
      </c>
      <c r="B33" s="79" t="s">
        <v>244</v>
      </c>
      <c r="C33" s="79" t="s">
        <v>341</v>
      </c>
      <c r="D33" s="79" t="s">
        <v>245</v>
      </c>
      <c r="E33" s="79" t="s">
        <v>244</v>
      </c>
      <c r="F33" s="79" t="s">
        <v>243</v>
      </c>
      <c r="G33" s="79"/>
      <c r="H33" s="79"/>
      <c r="I33" s="79"/>
      <c r="J33" s="79"/>
      <c r="K33" s="79"/>
      <c r="L33" s="80">
        <v>0</v>
      </c>
      <c r="M33" s="80">
        <v>233200</v>
      </c>
      <c r="N33" s="80">
        <v>0</v>
      </c>
      <c r="O33" s="80">
        <v>0</v>
      </c>
      <c r="P33" s="80">
        <v>0</v>
      </c>
      <c r="Q33" s="80">
        <v>0</v>
      </c>
      <c r="R33" s="80">
        <v>0</v>
      </c>
      <c r="S33" s="80">
        <v>0</v>
      </c>
      <c r="T33" s="80">
        <v>0</v>
      </c>
      <c r="U33" s="80">
        <v>0</v>
      </c>
      <c r="V33" s="80">
        <v>0</v>
      </c>
      <c r="W33" s="80">
        <v>0</v>
      </c>
      <c r="X33" s="80">
        <v>0</v>
      </c>
      <c r="Y33" s="80">
        <v>0</v>
      </c>
      <c r="Z33" s="80">
        <v>0</v>
      </c>
      <c r="AA33" s="80">
        <v>0</v>
      </c>
      <c r="AB33" s="80">
        <v>0</v>
      </c>
      <c r="AC33" s="80">
        <v>0</v>
      </c>
      <c r="AD33" s="80">
        <v>0</v>
      </c>
      <c r="AE33" s="80">
        <v>0</v>
      </c>
      <c r="AF33" s="80">
        <v>0</v>
      </c>
      <c r="AG33" s="81">
        <v>0</v>
      </c>
      <c r="AH33" s="80">
        <v>0</v>
      </c>
      <c r="AI33" s="81">
        <v>0</v>
      </c>
      <c r="AJ33" s="80">
        <v>0</v>
      </c>
    </row>
    <row r="34" spans="1:36" ht="24.75" customHeight="1" outlineLevel="1">
      <c r="A34" s="78" t="s">
        <v>340</v>
      </c>
      <c r="B34" s="79" t="s">
        <v>244</v>
      </c>
      <c r="C34" s="79" t="s">
        <v>339</v>
      </c>
      <c r="D34" s="79" t="s">
        <v>245</v>
      </c>
      <c r="E34" s="79" t="s">
        <v>244</v>
      </c>
      <c r="F34" s="79" t="s">
        <v>244</v>
      </c>
      <c r="G34" s="79"/>
      <c r="H34" s="79"/>
      <c r="I34" s="79"/>
      <c r="J34" s="79"/>
      <c r="K34" s="79"/>
      <c r="L34" s="80">
        <v>0</v>
      </c>
      <c r="M34" s="80">
        <v>7089848</v>
      </c>
      <c r="N34" s="80">
        <v>0</v>
      </c>
      <c r="O34" s="80">
        <v>0</v>
      </c>
      <c r="P34" s="80">
        <v>0</v>
      </c>
      <c r="Q34" s="80">
        <v>0</v>
      </c>
      <c r="R34" s="80">
        <v>0</v>
      </c>
      <c r="S34" s="80">
        <v>0</v>
      </c>
      <c r="T34" s="80">
        <v>0</v>
      </c>
      <c r="U34" s="80">
        <v>0</v>
      </c>
      <c r="V34" s="80">
        <v>0</v>
      </c>
      <c r="W34" s="80">
        <v>0</v>
      </c>
      <c r="X34" s="80">
        <v>0</v>
      </c>
      <c r="Y34" s="80">
        <v>0</v>
      </c>
      <c r="Z34" s="80">
        <v>0</v>
      </c>
      <c r="AA34" s="80">
        <v>0</v>
      </c>
      <c r="AB34" s="80">
        <v>0</v>
      </c>
      <c r="AC34" s="80">
        <v>0</v>
      </c>
      <c r="AD34" s="80">
        <v>4646419</v>
      </c>
      <c r="AE34" s="80">
        <v>4646419</v>
      </c>
      <c r="AF34" s="80">
        <v>-4646419</v>
      </c>
      <c r="AG34" s="81">
        <v>0.6553622870335161</v>
      </c>
      <c r="AH34" s="80">
        <v>0</v>
      </c>
      <c r="AI34" s="81">
        <v>0</v>
      </c>
      <c r="AJ34" s="80">
        <v>0</v>
      </c>
    </row>
    <row r="35" spans="1:36" ht="24.75" customHeight="1" outlineLevel="2">
      <c r="A35" s="78" t="s">
        <v>281</v>
      </c>
      <c r="B35" s="79" t="s">
        <v>244</v>
      </c>
      <c r="C35" s="79" t="s">
        <v>339</v>
      </c>
      <c r="D35" s="79" t="s">
        <v>245</v>
      </c>
      <c r="E35" s="79" t="s">
        <v>244</v>
      </c>
      <c r="F35" s="79" t="s">
        <v>280</v>
      </c>
      <c r="G35" s="79"/>
      <c r="H35" s="79"/>
      <c r="I35" s="79"/>
      <c r="J35" s="79"/>
      <c r="K35" s="79"/>
      <c r="L35" s="80">
        <v>0</v>
      </c>
      <c r="M35" s="80">
        <v>81700</v>
      </c>
      <c r="N35" s="80">
        <v>0</v>
      </c>
      <c r="O35" s="80">
        <v>0</v>
      </c>
      <c r="P35" s="80">
        <v>0</v>
      </c>
      <c r="Q35" s="80">
        <v>0</v>
      </c>
      <c r="R35" s="80">
        <v>0</v>
      </c>
      <c r="S35" s="80">
        <v>0</v>
      </c>
      <c r="T35" s="80">
        <v>0</v>
      </c>
      <c r="U35" s="80">
        <v>0</v>
      </c>
      <c r="V35" s="80">
        <v>0</v>
      </c>
      <c r="W35" s="80">
        <v>0</v>
      </c>
      <c r="X35" s="80">
        <v>0</v>
      </c>
      <c r="Y35" s="80">
        <v>0</v>
      </c>
      <c r="Z35" s="80">
        <v>0</v>
      </c>
      <c r="AA35" s="80">
        <v>0</v>
      </c>
      <c r="AB35" s="80">
        <v>0</v>
      </c>
      <c r="AC35" s="80">
        <v>0</v>
      </c>
      <c r="AD35" s="80">
        <v>61675</v>
      </c>
      <c r="AE35" s="80">
        <v>61675</v>
      </c>
      <c r="AF35" s="80">
        <v>-61675</v>
      </c>
      <c r="AG35" s="81">
        <v>0.7548959608323134</v>
      </c>
      <c r="AH35" s="80">
        <v>0</v>
      </c>
      <c r="AI35" s="81">
        <v>0</v>
      </c>
      <c r="AJ35" s="80">
        <v>0</v>
      </c>
    </row>
    <row r="36" spans="1:36" ht="14.25" customHeight="1" outlineLevel="2">
      <c r="A36" s="78" t="s">
        <v>265</v>
      </c>
      <c r="B36" s="79" t="s">
        <v>244</v>
      </c>
      <c r="C36" s="79" t="s">
        <v>339</v>
      </c>
      <c r="D36" s="79" t="s">
        <v>245</v>
      </c>
      <c r="E36" s="79" t="s">
        <v>244</v>
      </c>
      <c r="F36" s="79" t="s">
        <v>264</v>
      </c>
      <c r="G36" s="79"/>
      <c r="H36" s="79"/>
      <c r="I36" s="79"/>
      <c r="J36" s="79"/>
      <c r="K36" s="79"/>
      <c r="L36" s="80">
        <v>0</v>
      </c>
      <c r="M36" s="80">
        <v>711100</v>
      </c>
      <c r="N36" s="80">
        <v>0</v>
      </c>
      <c r="O36" s="80">
        <v>0</v>
      </c>
      <c r="P36" s="80">
        <v>0</v>
      </c>
      <c r="Q36" s="80">
        <v>0</v>
      </c>
      <c r="R36" s="80">
        <v>0</v>
      </c>
      <c r="S36" s="80">
        <v>0</v>
      </c>
      <c r="T36" s="80">
        <v>0</v>
      </c>
      <c r="U36" s="80">
        <v>0</v>
      </c>
      <c r="V36" s="80">
        <v>0</v>
      </c>
      <c r="W36" s="80">
        <v>0</v>
      </c>
      <c r="X36" s="80">
        <v>0</v>
      </c>
      <c r="Y36" s="80">
        <v>0</v>
      </c>
      <c r="Z36" s="80">
        <v>0</v>
      </c>
      <c r="AA36" s="80">
        <v>0</v>
      </c>
      <c r="AB36" s="80">
        <v>0</v>
      </c>
      <c r="AC36" s="80">
        <v>0</v>
      </c>
      <c r="AD36" s="80">
        <v>556220</v>
      </c>
      <c r="AE36" s="80">
        <v>556220</v>
      </c>
      <c r="AF36" s="80">
        <v>-556220</v>
      </c>
      <c r="AG36" s="81">
        <v>0.7821965968218253</v>
      </c>
      <c r="AH36" s="80">
        <v>0</v>
      </c>
      <c r="AI36" s="81">
        <v>0</v>
      </c>
      <c r="AJ36" s="80">
        <v>0</v>
      </c>
    </row>
    <row r="37" spans="1:36" ht="37.5" customHeight="1" outlineLevel="2">
      <c r="A37" s="78" t="s">
        <v>279</v>
      </c>
      <c r="B37" s="79" t="s">
        <v>244</v>
      </c>
      <c r="C37" s="79" t="s">
        <v>339</v>
      </c>
      <c r="D37" s="79" t="s">
        <v>245</v>
      </c>
      <c r="E37" s="79" t="s">
        <v>244</v>
      </c>
      <c r="F37" s="79" t="s">
        <v>278</v>
      </c>
      <c r="G37" s="79"/>
      <c r="H37" s="79"/>
      <c r="I37" s="79"/>
      <c r="J37" s="79"/>
      <c r="K37" s="79"/>
      <c r="L37" s="80">
        <v>0</v>
      </c>
      <c r="M37" s="80">
        <v>6000200</v>
      </c>
      <c r="N37" s="80">
        <v>0</v>
      </c>
      <c r="O37" s="80">
        <v>0</v>
      </c>
      <c r="P37" s="80">
        <v>0</v>
      </c>
      <c r="Q37" s="80">
        <v>0</v>
      </c>
      <c r="R37" s="80">
        <v>0</v>
      </c>
      <c r="S37" s="80">
        <v>0</v>
      </c>
      <c r="T37" s="80">
        <v>0</v>
      </c>
      <c r="U37" s="80">
        <v>0</v>
      </c>
      <c r="V37" s="80">
        <v>0</v>
      </c>
      <c r="W37" s="80">
        <v>0</v>
      </c>
      <c r="X37" s="80">
        <v>0</v>
      </c>
      <c r="Y37" s="80">
        <v>0</v>
      </c>
      <c r="Z37" s="80">
        <v>0</v>
      </c>
      <c r="AA37" s="80">
        <v>0</v>
      </c>
      <c r="AB37" s="80">
        <v>0</v>
      </c>
      <c r="AC37" s="80">
        <v>0</v>
      </c>
      <c r="AD37" s="80">
        <v>3937700</v>
      </c>
      <c r="AE37" s="80">
        <v>3937700</v>
      </c>
      <c r="AF37" s="80">
        <v>-3937700</v>
      </c>
      <c r="AG37" s="81">
        <v>0.6562614579514017</v>
      </c>
      <c r="AH37" s="80">
        <v>0</v>
      </c>
      <c r="AI37" s="81">
        <v>0</v>
      </c>
      <c r="AJ37" s="80">
        <v>0</v>
      </c>
    </row>
    <row r="38" spans="1:36" ht="14.25" customHeight="1" outlineLevel="2">
      <c r="A38" s="78" t="s">
        <v>247</v>
      </c>
      <c r="B38" s="79" t="s">
        <v>244</v>
      </c>
      <c r="C38" s="79" t="s">
        <v>339</v>
      </c>
      <c r="D38" s="79" t="s">
        <v>245</v>
      </c>
      <c r="E38" s="79" t="s">
        <v>244</v>
      </c>
      <c r="F38" s="79" t="s">
        <v>243</v>
      </c>
      <c r="G38" s="79"/>
      <c r="H38" s="79"/>
      <c r="I38" s="79"/>
      <c r="J38" s="79"/>
      <c r="K38" s="79"/>
      <c r="L38" s="80">
        <v>0</v>
      </c>
      <c r="M38" s="80">
        <v>232548</v>
      </c>
      <c r="N38" s="80">
        <v>0</v>
      </c>
      <c r="O38" s="80">
        <v>0</v>
      </c>
      <c r="P38" s="80">
        <v>0</v>
      </c>
      <c r="Q38" s="80">
        <v>0</v>
      </c>
      <c r="R38" s="80">
        <v>0</v>
      </c>
      <c r="S38" s="80">
        <v>0</v>
      </c>
      <c r="T38" s="80">
        <v>0</v>
      </c>
      <c r="U38" s="80">
        <v>0</v>
      </c>
      <c r="V38" s="80">
        <v>0</v>
      </c>
      <c r="W38" s="80">
        <v>0</v>
      </c>
      <c r="X38" s="80">
        <v>0</v>
      </c>
      <c r="Y38" s="80">
        <v>0</v>
      </c>
      <c r="Z38" s="80">
        <v>0</v>
      </c>
      <c r="AA38" s="80">
        <v>0</v>
      </c>
      <c r="AB38" s="80">
        <v>0</v>
      </c>
      <c r="AC38" s="80">
        <v>0</v>
      </c>
      <c r="AD38" s="80">
        <v>60024</v>
      </c>
      <c r="AE38" s="80">
        <v>60024</v>
      </c>
      <c r="AF38" s="80">
        <v>-60024</v>
      </c>
      <c r="AG38" s="81">
        <v>0.25811445379018527</v>
      </c>
      <c r="AH38" s="80">
        <v>0</v>
      </c>
      <c r="AI38" s="81">
        <v>0</v>
      </c>
      <c r="AJ38" s="80">
        <v>0</v>
      </c>
    </row>
    <row r="39" spans="1:36" ht="24.75" customHeight="1" outlineLevel="2">
      <c r="A39" s="78" t="s">
        <v>261</v>
      </c>
      <c r="B39" s="79" t="s">
        <v>244</v>
      </c>
      <c r="C39" s="79" t="s">
        <v>339</v>
      </c>
      <c r="D39" s="79" t="s">
        <v>245</v>
      </c>
      <c r="E39" s="79" t="s">
        <v>244</v>
      </c>
      <c r="F39" s="79" t="s">
        <v>259</v>
      </c>
      <c r="G39" s="79"/>
      <c r="H39" s="79"/>
      <c r="I39" s="79"/>
      <c r="J39" s="79"/>
      <c r="K39" s="79"/>
      <c r="L39" s="80">
        <v>0</v>
      </c>
      <c r="M39" s="80">
        <v>64300</v>
      </c>
      <c r="N39" s="80">
        <v>0</v>
      </c>
      <c r="O39" s="80">
        <v>0</v>
      </c>
      <c r="P39" s="80">
        <v>0</v>
      </c>
      <c r="Q39" s="80">
        <v>0</v>
      </c>
      <c r="R39" s="80">
        <v>0</v>
      </c>
      <c r="S39" s="80">
        <v>0</v>
      </c>
      <c r="T39" s="80">
        <v>0</v>
      </c>
      <c r="U39" s="80">
        <v>0</v>
      </c>
      <c r="V39" s="80">
        <v>0</v>
      </c>
      <c r="W39" s="80">
        <v>0</v>
      </c>
      <c r="X39" s="80">
        <v>0</v>
      </c>
      <c r="Y39" s="80">
        <v>0</v>
      </c>
      <c r="Z39" s="80">
        <v>0</v>
      </c>
      <c r="AA39" s="80">
        <v>0</v>
      </c>
      <c r="AB39" s="80">
        <v>0</v>
      </c>
      <c r="AC39" s="80">
        <v>0</v>
      </c>
      <c r="AD39" s="80">
        <v>30800</v>
      </c>
      <c r="AE39" s="80">
        <v>30800</v>
      </c>
      <c r="AF39" s="80">
        <v>-30800</v>
      </c>
      <c r="AG39" s="81">
        <v>0.47900466562986005</v>
      </c>
      <c r="AH39" s="80">
        <v>0</v>
      </c>
      <c r="AI39" s="81">
        <v>0</v>
      </c>
      <c r="AJ39" s="80">
        <v>0</v>
      </c>
    </row>
    <row r="40" spans="1:36" ht="14.25" customHeight="1">
      <c r="A40" s="78" t="s">
        <v>338</v>
      </c>
      <c r="B40" s="79" t="s">
        <v>244</v>
      </c>
      <c r="C40" s="79" t="s">
        <v>337</v>
      </c>
      <c r="D40" s="79" t="s">
        <v>245</v>
      </c>
      <c r="E40" s="79" t="s">
        <v>244</v>
      </c>
      <c r="F40" s="79" t="s">
        <v>244</v>
      </c>
      <c r="G40" s="79"/>
      <c r="H40" s="79"/>
      <c r="I40" s="79"/>
      <c r="J40" s="79"/>
      <c r="K40" s="79"/>
      <c r="L40" s="80">
        <v>0</v>
      </c>
      <c r="M40" s="80">
        <v>872000</v>
      </c>
      <c r="N40" s="80">
        <v>0</v>
      </c>
      <c r="O40" s="80">
        <v>0</v>
      </c>
      <c r="P40" s="80">
        <v>0</v>
      </c>
      <c r="Q40" s="80">
        <v>0</v>
      </c>
      <c r="R40" s="80">
        <v>0</v>
      </c>
      <c r="S40" s="80">
        <v>0</v>
      </c>
      <c r="T40" s="80">
        <v>0</v>
      </c>
      <c r="U40" s="80">
        <v>0</v>
      </c>
      <c r="V40" s="80">
        <v>0</v>
      </c>
      <c r="W40" s="80">
        <v>0</v>
      </c>
      <c r="X40" s="80">
        <v>0</v>
      </c>
      <c r="Y40" s="80">
        <v>0</v>
      </c>
      <c r="Z40" s="80">
        <v>0</v>
      </c>
      <c r="AA40" s="80">
        <v>0</v>
      </c>
      <c r="AB40" s="80">
        <v>0</v>
      </c>
      <c r="AC40" s="80">
        <v>0</v>
      </c>
      <c r="AD40" s="80">
        <v>444286.67</v>
      </c>
      <c r="AE40" s="80">
        <v>444286.67</v>
      </c>
      <c r="AF40" s="80">
        <v>-444286.67</v>
      </c>
      <c r="AG40" s="81">
        <v>0.5095030619266055</v>
      </c>
      <c r="AH40" s="80">
        <v>0</v>
      </c>
      <c r="AI40" s="81">
        <v>0</v>
      </c>
      <c r="AJ40" s="80">
        <v>0</v>
      </c>
    </row>
    <row r="41" spans="1:36" ht="24.75" customHeight="1" outlineLevel="1">
      <c r="A41" s="78" t="s">
        <v>336</v>
      </c>
      <c r="B41" s="79" t="s">
        <v>244</v>
      </c>
      <c r="C41" s="79" t="s">
        <v>335</v>
      </c>
      <c r="D41" s="79" t="s">
        <v>245</v>
      </c>
      <c r="E41" s="79" t="s">
        <v>244</v>
      </c>
      <c r="F41" s="79" t="s">
        <v>244</v>
      </c>
      <c r="G41" s="79"/>
      <c r="H41" s="79"/>
      <c r="I41" s="79"/>
      <c r="J41" s="79"/>
      <c r="K41" s="79"/>
      <c r="L41" s="80">
        <v>0</v>
      </c>
      <c r="M41" s="80">
        <v>872000</v>
      </c>
      <c r="N41" s="80">
        <v>0</v>
      </c>
      <c r="O41" s="80">
        <v>0</v>
      </c>
      <c r="P41" s="80">
        <v>0</v>
      </c>
      <c r="Q41" s="80">
        <v>0</v>
      </c>
      <c r="R41" s="80">
        <v>0</v>
      </c>
      <c r="S41" s="80">
        <v>0</v>
      </c>
      <c r="T41" s="80">
        <v>0</v>
      </c>
      <c r="U41" s="80">
        <v>0</v>
      </c>
      <c r="V41" s="80">
        <v>0</v>
      </c>
      <c r="W41" s="80">
        <v>0</v>
      </c>
      <c r="X41" s="80">
        <v>0</v>
      </c>
      <c r="Y41" s="80">
        <v>0</v>
      </c>
      <c r="Z41" s="80">
        <v>0</v>
      </c>
      <c r="AA41" s="80">
        <v>0</v>
      </c>
      <c r="AB41" s="80">
        <v>0</v>
      </c>
      <c r="AC41" s="80">
        <v>0</v>
      </c>
      <c r="AD41" s="80">
        <v>444286.67</v>
      </c>
      <c r="AE41" s="80">
        <v>444286.67</v>
      </c>
      <c r="AF41" s="80">
        <v>-444286.67</v>
      </c>
      <c r="AG41" s="81">
        <v>0.5095030619266055</v>
      </c>
      <c r="AH41" s="80">
        <v>0</v>
      </c>
      <c r="AI41" s="81">
        <v>0</v>
      </c>
      <c r="AJ41" s="80">
        <v>0</v>
      </c>
    </row>
    <row r="42" spans="1:36" ht="14.25" customHeight="1" outlineLevel="2">
      <c r="A42" s="78" t="s">
        <v>257</v>
      </c>
      <c r="B42" s="79" t="s">
        <v>244</v>
      </c>
      <c r="C42" s="79" t="s">
        <v>335</v>
      </c>
      <c r="D42" s="79" t="s">
        <v>245</v>
      </c>
      <c r="E42" s="79" t="s">
        <v>244</v>
      </c>
      <c r="F42" s="79" t="s">
        <v>256</v>
      </c>
      <c r="G42" s="79"/>
      <c r="H42" s="79"/>
      <c r="I42" s="79"/>
      <c r="J42" s="79"/>
      <c r="K42" s="79"/>
      <c r="L42" s="80">
        <v>0</v>
      </c>
      <c r="M42" s="80">
        <v>617500</v>
      </c>
      <c r="N42" s="80">
        <v>0</v>
      </c>
      <c r="O42" s="80">
        <v>0</v>
      </c>
      <c r="P42" s="80">
        <v>0</v>
      </c>
      <c r="Q42" s="80">
        <v>0</v>
      </c>
      <c r="R42" s="80">
        <v>0</v>
      </c>
      <c r="S42" s="80">
        <v>0</v>
      </c>
      <c r="T42" s="80">
        <v>0</v>
      </c>
      <c r="U42" s="80">
        <v>0</v>
      </c>
      <c r="V42" s="80">
        <v>0</v>
      </c>
      <c r="W42" s="80">
        <v>0</v>
      </c>
      <c r="X42" s="80">
        <v>0</v>
      </c>
      <c r="Y42" s="80">
        <v>0</v>
      </c>
      <c r="Z42" s="80">
        <v>0</v>
      </c>
      <c r="AA42" s="80">
        <v>0</v>
      </c>
      <c r="AB42" s="80">
        <v>0</v>
      </c>
      <c r="AC42" s="80">
        <v>0</v>
      </c>
      <c r="AD42" s="80">
        <v>303097.68</v>
      </c>
      <c r="AE42" s="80">
        <v>303097.68</v>
      </c>
      <c r="AF42" s="80">
        <v>-303097.68</v>
      </c>
      <c r="AG42" s="81">
        <v>0.4908464453441296</v>
      </c>
      <c r="AH42" s="80">
        <v>0</v>
      </c>
      <c r="AI42" s="81">
        <v>0</v>
      </c>
      <c r="AJ42" s="80">
        <v>0</v>
      </c>
    </row>
    <row r="43" spans="1:36" ht="14.25" customHeight="1" outlineLevel="2">
      <c r="A43" s="78" t="s">
        <v>293</v>
      </c>
      <c r="B43" s="79" t="s">
        <v>244</v>
      </c>
      <c r="C43" s="79" t="s">
        <v>335</v>
      </c>
      <c r="D43" s="79" t="s">
        <v>245</v>
      </c>
      <c r="E43" s="79" t="s">
        <v>244</v>
      </c>
      <c r="F43" s="79" t="s">
        <v>292</v>
      </c>
      <c r="G43" s="79"/>
      <c r="H43" s="79"/>
      <c r="I43" s="79"/>
      <c r="J43" s="79"/>
      <c r="K43" s="79"/>
      <c r="L43" s="80">
        <v>0</v>
      </c>
      <c r="M43" s="80">
        <v>9900</v>
      </c>
      <c r="N43" s="80">
        <v>0</v>
      </c>
      <c r="O43" s="80">
        <v>0</v>
      </c>
      <c r="P43" s="80">
        <v>0</v>
      </c>
      <c r="Q43" s="80">
        <v>0</v>
      </c>
      <c r="R43" s="80">
        <v>0</v>
      </c>
      <c r="S43" s="80">
        <v>0</v>
      </c>
      <c r="T43" s="80">
        <v>0</v>
      </c>
      <c r="U43" s="80">
        <v>0</v>
      </c>
      <c r="V43" s="80">
        <v>0</v>
      </c>
      <c r="W43" s="80">
        <v>0</v>
      </c>
      <c r="X43" s="80">
        <v>0</v>
      </c>
      <c r="Y43" s="80">
        <v>0</v>
      </c>
      <c r="Z43" s="80">
        <v>0</v>
      </c>
      <c r="AA43" s="80">
        <v>0</v>
      </c>
      <c r="AB43" s="80">
        <v>0</v>
      </c>
      <c r="AC43" s="80">
        <v>0</v>
      </c>
      <c r="AD43" s="80">
        <v>1599</v>
      </c>
      <c r="AE43" s="80">
        <v>1599</v>
      </c>
      <c r="AF43" s="80">
        <v>-1599</v>
      </c>
      <c r="AG43" s="81">
        <v>0.16151515151515153</v>
      </c>
      <c r="AH43" s="80">
        <v>0</v>
      </c>
      <c r="AI43" s="81">
        <v>0</v>
      </c>
      <c r="AJ43" s="80">
        <v>0</v>
      </c>
    </row>
    <row r="44" spans="1:36" ht="24.75" customHeight="1" outlineLevel="2">
      <c r="A44" s="78" t="s">
        <v>255</v>
      </c>
      <c r="B44" s="79" t="s">
        <v>244</v>
      </c>
      <c r="C44" s="79" t="s">
        <v>335</v>
      </c>
      <c r="D44" s="79" t="s">
        <v>245</v>
      </c>
      <c r="E44" s="79" t="s">
        <v>244</v>
      </c>
      <c r="F44" s="79" t="s">
        <v>254</v>
      </c>
      <c r="G44" s="79"/>
      <c r="H44" s="79"/>
      <c r="I44" s="79"/>
      <c r="J44" s="79"/>
      <c r="K44" s="79"/>
      <c r="L44" s="80">
        <v>0</v>
      </c>
      <c r="M44" s="80">
        <v>186600</v>
      </c>
      <c r="N44" s="80">
        <v>0</v>
      </c>
      <c r="O44" s="80">
        <v>0</v>
      </c>
      <c r="P44" s="80">
        <v>0</v>
      </c>
      <c r="Q44" s="80">
        <v>0</v>
      </c>
      <c r="R44" s="80">
        <v>0</v>
      </c>
      <c r="S44" s="80">
        <v>0</v>
      </c>
      <c r="T44" s="80">
        <v>0</v>
      </c>
      <c r="U44" s="80">
        <v>0</v>
      </c>
      <c r="V44" s="80">
        <v>0</v>
      </c>
      <c r="W44" s="80">
        <v>0</v>
      </c>
      <c r="X44" s="80">
        <v>0</v>
      </c>
      <c r="Y44" s="80">
        <v>0</v>
      </c>
      <c r="Z44" s="80">
        <v>0</v>
      </c>
      <c r="AA44" s="80">
        <v>0</v>
      </c>
      <c r="AB44" s="80">
        <v>0</v>
      </c>
      <c r="AC44" s="80">
        <v>0</v>
      </c>
      <c r="AD44" s="80">
        <v>88114.99</v>
      </c>
      <c r="AE44" s="80">
        <v>88114.99</v>
      </c>
      <c r="AF44" s="80">
        <v>-88114.99</v>
      </c>
      <c r="AG44" s="81">
        <v>0.4722132368703108</v>
      </c>
      <c r="AH44" s="80">
        <v>0</v>
      </c>
      <c r="AI44" s="81">
        <v>0</v>
      </c>
      <c r="AJ44" s="80">
        <v>0</v>
      </c>
    </row>
    <row r="45" spans="1:36" ht="24.75" customHeight="1" outlineLevel="2">
      <c r="A45" s="78" t="s">
        <v>261</v>
      </c>
      <c r="B45" s="79" t="s">
        <v>244</v>
      </c>
      <c r="C45" s="79" t="s">
        <v>335</v>
      </c>
      <c r="D45" s="79" t="s">
        <v>245</v>
      </c>
      <c r="E45" s="79" t="s">
        <v>244</v>
      </c>
      <c r="F45" s="79" t="s">
        <v>259</v>
      </c>
      <c r="G45" s="79"/>
      <c r="H45" s="79"/>
      <c r="I45" s="79"/>
      <c r="J45" s="79"/>
      <c r="K45" s="79"/>
      <c r="L45" s="80">
        <v>0</v>
      </c>
      <c r="M45" s="80">
        <v>15000</v>
      </c>
      <c r="N45" s="80">
        <v>0</v>
      </c>
      <c r="O45" s="80">
        <v>0</v>
      </c>
      <c r="P45" s="80">
        <v>0</v>
      </c>
      <c r="Q45" s="80">
        <v>0</v>
      </c>
      <c r="R45" s="80">
        <v>0</v>
      </c>
      <c r="S45" s="80">
        <v>0</v>
      </c>
      <c r="T45" s="80">
        <v>0</v>
      </c>
      <c r="U45" s="80">
        <v>0</v>
      </c>
      <c r="V45" s="80">
        <v>0</v>
      </c>
      <c r="W45" s="80">
        <v>0</v>
      </c>
      <c r="X45" s="80">
        <v>0</v>
      </c>
      <c r="Y45" s="80">
        <v>0</v>
      </c>
      <c r="Z45" s="80">
        <v>0</v>
      </c>
      <c r="AA45" s="80">
        <v>0</v>
      </c>
      <c r="AB45" s="80">
        <v>0</v>
      </c>
      <c r="AC45" s="80">
        <v>0</v>
      </c>
      <c r="AD45" s="80">
        <v>15000</v>
      </c>
      <c r="AE45" s="80">
        <v>15000</v>
      </c>
      <c r="AF45" s="80">
        <v>-15000</v>
      </c>
      <c r="AG45" s="81">
        <v>1</v>
      </c>
      <c r="AH45" s="80">
        <v>0</v>
      </c>
      <c r="AI45" s="81">
        <v>0</v>
      </c>
      <c r="AJ45" s="80">
        <v>0</v>
      </c>
    </row>
    <row r="46" spans="1:36" ht="24.75" customHeight="1" outlineLevel="2">
      <c r="A46" s="78" t="s">
        <v>253</v>
      </c>
      <c r="B46" s="79" t="s">
        <v>244</v>
      </c>
      <c r="C46" s="79" t="s">
        <v>335</v>
      </c>
      <c r="D46" s="79" t="s">
        <v>245</v>
      </c>
      <c r="E46" s="79" t="s">
        <v>244</v>
      </c>
      <c r="F46" s="79" t="s">
        <v>251</v>
      </c>
      <c r="G46" s="79"/>
      <c r="H46" s="79"/>
      <c r="I46" s="79"/>
      <c r="J46" s="79"/>
      <c r="K46" s="79"/>
      <c r="L46" s="80">
        <v>0</v>
      </c>
      <c r="M46" s="80">
        <v>43000</v>
      </c>
      <c r="N46" s="80">
        <v>0</v>
      </c>
      <c r="O46" s="80">
        <v>0</v>
      </c>
      <c r="P46" s="80">
        <v>0</v>
      </c>
      <c r="Q46" s="80">
        <v>0</v>
      </c>
      <c r="R46" s="80">
        <v>0</v>
      </c>
      <c r="S46" s="80">
        <v>0</v>
      </c>
      <c r="T46" s="80">
        <v>0</v>
      </c>
      <c r="U46" s="80">
        <v>0</v>
      </c>
      <c r="V46" s="80">
        <v>0</v>
      </c>
      <c r="W46" s="80">
        <v>0</v>
      </c>
      <c r="X46" s="80">
        <v>0</v>
      </c>
      <c r="Y46" s="80">
        <v>0</v>
      </c>
      <c r="Z46" s="80">
        <v>0</v>
      </c>
      <c r="AA46" s="80">
        <v>0</v>
      </c>
      <c r="AB46" s="80">
        <v>0</v>
      </c>
      <c r="AC46" s="80">
        <v>0</v>
      </c>
      <c r="AD46" s="80">
        <v>36475</v>
      </c>
      <c r="AE46" s="80">
        <v>36475</v>
      </c>
      <c r="AF46" s="80">
        <v>-36475</v>
      </c>
      <c r="AG46" s="81">
        <v>0.8482558139534884</v>
      </c>
      <c r="AH46" s="80">
        <v>0</v>
      </c>
      <c r="AI46" s="81">
        <v>0</v>
      </c>
      <c r="AJ46" s="80">
        <v>0</v>
      </c>
    </row>
    <row r="47" spans="1:36" ht="37.5" customHeight="1">
      <c r="A47" s="78" t="s">
        <v>334</v>
      </c>
      <c r="B47" s="79" t="s">
        <v>244</v>
      </c>
      <c r="C47" s="79" t="s">
        <v>333</v>
      </c>
      <c r="D47" s="79" t="s">
        <v>245</v>
      </c>
      <c r="E47" s="79" t="s">
        <v>244</v>
      </c>
      <c r="F47" s="79" t="s">
        <v>244</v>
      </c>
      <c r="G47" s="79"/>
      <c r="H47" s="79"/>
      <c r="I47" s="79"/>
      <c r="J47" s="79"/>
      <c r="K47" s="79"/>
      <c r="L47" s="80">
        <v>0</v>
      </c>
      <c r="M47" s="80">
        <v>2628800</v>
      </c>
      <c r="N47" s="80">
        <v>0</v>
      </c>
      <c r="O47" s="80">
        <v>0</v>
      </c>
      <c r="P47" s="80">
        <v>0</v>
      </c>
      <c r="Q47" s="80">
        <v>0</v>
      </c>
      <c r="R47" s="80">
        <v>0</v>
      </c>
      <c r="S47" s="80">
        <v>0</v>
      </c>
      <c r="T47" s="80">
        <v>0</v>
      </c>
      <c r="U47" s="80">
        <v>0</v>
      </c>
      <c r="V47" s="80">
        <v>0</v>
      </c>
      <c r="W47" s="80">
        <v>0</v>
      </c>
      <c r="X47" s="80">
        <v>0</v>
      </c>
      <c r="Y47" s="80">
        <v>0</v>
      </c>
      <c r="Z47" s="80">
        <v>0</v>
      </c>
      <c r="AA47" s="80">
        <v>0</v>
      </c>
      <c r="AB47" s="80">
        <v>0</v>
      </c>
      <c r="AC47" s="80">
        <v>0</v>
      </c>
      <c r="AD47" s="80">
        <v>1516352.12</v>
      </c>
      <c r="AE47" s="80">
        <v>1516352.12</v>
      </c>
      <c r="AF47" s="80">
        <v>-1516352.12</v>
      </c>
      <c r="AG47" s="81">
        <v>0.5768229306147291</v>
      </c>
      <c r="AH47" s="80">
        <v>0</v>
      </c>
      <c r="AI47" s="81">
        <v>0</v>
      </c>
      <c r="AJ47" s="80">
        <v>0</v>
      </c>
    </row>
    <row r="48" spans="1:36" ht="14.25" customHeight="1" outlineLevel="1">
      <c r="A48" s="78" t="s">
        <v>332</v>
      </c>
      <c r="B48" s="79" t="s">
        <v>244</v>
      </c>
      <c r="C48" s="79" t="s">
        <v>331</v>
      </c>
      <c r="D48" s="79" t="s">
        <v>245</v>
      </c>
      <c r="E48" s="79" t="s">
        <v>244</v>
      </c>
      <c r="F48" s="79" t="s">
        <v>244</v>
      </c>
      <c r="G48" s="79"/>
      <c r="H48" s="79"/>
      <c r="I48" s="79"/>
      <c r="J48" s="79"/>
      <c r="K48" s="79"/>
      <c r="L48" s="80">
        <v>0</v>
      </c>
      <c r="M48" s="80">
        <v>1148500</v>
      </c>
      <c r="N48" s="80">
        <v>0</v>
      </c>
      <c r="O48" s="80">
        <v>0</v>
      </c>
      <c r="P48" s="80">
        <v>0</v>
      </c>
      <c r="Q48" s="80">
        <v>0</v>
      </c>
      <c r="R48" s="80">
        <v>0</v>
      </c>
      <c r="S48" s="80">
        <v>0</v>
      </c>
      <c r="T48" s="80">
        <v>0</v>
      </c>
      <c r="U48" s="80">
        <v>0</v>
      </c>
      <c r="V48" s="80">
        <v>0</v>
      </c>
      <c r="W48" s="80">
        <v>0</v>
      </c>
      <c r="X48" s="80">
        <v>0</v>
      </c>
      <c r="Y48" s="80">
        <v>0</v>
      </c>
      <c r="Z48" s="80">
        <v>0</v>
      </c>
      <c r="AA48" s="80">
        <v>0</v>
      </c>
      <c r="AB48" s="80">
        <v>0</v>
      </c>
      <c r="AC48" s="80">
        <v>0</v>
      </c>
      <c r="AD48" s="80">
        <v>572661.1</v>
      </c>
      <c r="AE48" s="80">
        <v>572661.1</v>
      </c>
      <c r="AF48" s="80">
        <v>-572661.1</v>
      </c>
      <c r="AG48" s="81">
        <v>0.4986165433173705</v>
      </c>
      <c r="AH48" s="80">
        <v>0</v>
      </c>
      <c r="AI48" s="81">
        <v>0</v>
      </c>
      <c r="AJ48" s="80">
        <v>0</v>
      </c>
    </row>
    <row r="49" spans="1:36" ht="14.25" customHeight="1" outlineLevel="2">
      <c r="A49" s="78" t="s">
        <v>257</v>
      </c>
      <c r="B49" s="79" t="s">
        <v>244</v>
      </c>
      <c r="C49" s="79" t="s">
        <v>331</v>
      </c>
      <c r="D49" s="79" t="s">
        <v>245</v>
      </c>
      <c r="E49" s="79" t="s">
        <v>244</v>
      </c>
      <c r="F49" s="79" t="s">
        <v>256</v>
      </c>
      <c r="G49" s="79"/>
      <c r="H49" s="79"/>
      <c r="I49" s="79"/>
      <c r="J49" s="79"/>
      <c r="K49" s="79"/>
      <c r="L49" s="80">
        <v>0</v>
      </c>
      <c r="M49" s="80">
        <v>610800</v>
      </c>
      <c r="N49" s="80">
        <v>0</v>
      </c>
      <c r="O49" s="80">
        <v>0</v>
      </c>
      <c r="P49" s="80">
        <v>0</v>
      </c>
      <c r="Q49" s="80">
        <v>0</v>
      </c>
      <c r="R49" s="80">
        <v>0</v>
      </c>
      <c r="S49" s="80">
        <v>0</v>
      </c>
      <c r="T49" s="80">
        <v>0</v>
      </c>
      <c r="U49" s="80">
        <v>0</v>
      </c>
      <c r="V49" s="80">
        <v>0</v>
      </c>
      <c r="W49" s="80">
        <v>0</v>
      </c>
      <c r="X49" s="80">
        <v>0</v>
      </c>
      <c r="Y49" s="80">
        <v>0</v>
      </c>
      <c r="Z49" s="80">
        <v>0</v>
      </c>
      <c r="AA49" s="80">
        <v>0</v>
      </c>
      <c r="AB49" s="80">
        <v>0</v>
      </c>
      <c r="AC49" s="80">
        <v>0</v>
      </c>
      <c r="AD49" s="80">
        <v>333590.25</v>
      </c>
      <c r="AE49" s="80">
        <v>333590.25</v>
      </c>
      <c r="AF49" s="80">
        <v>-333590.25</v>
      </c>
      <c r="AG49" s="81">
        <v>0.5461529960707269</v>
      </c>
      <c r="AH49" s="80">
        <v>0</v>
      </c>
      <c r="AI49" s="81">
        <v>0</v>
      </c>
      <c r="AJ49" s="80">
        <v>0</v>
      </c>
    </row>
    <row r="50" spans="1:36" ht="14.25" customHeight="1" outlineLevel="2">
      <c r="A50" s="78" t="s">
        <v>293</v>
      </c>
      <c r="B50" s="79" t="s">
        <v>244</v>
      </c>
      <c r="C50" s="79" t="s">
        <v>331</v>
      </c>
      <c r="D50" s="79" t="s">
        <v>245</v>
      </c>
      <c r="E50" s="79" t="s">
        <v>244</v>
      </c>
      <c r="F50" s="79" t="s">
        <v>292</v>
      </c>
      <c r="G50" s="79"/>
      <c r="H50" s="79"/>
      <c r="I50" s="79"/>
      <c r="J50" s="79"/>
      <c r="K50" s="79"/>
      <c r="L50" s="80">
        <v>0</v>
      </c>
      <c r="M50" s="80">
        <v>1000</v>
      </c>
      <c r="N50" s="80">
        <v>0</v>
      </c>
      <c r="O50" s="80">
        <v>0</v>
      </c>
      <c r="P50" s="80">
        <v>0</v>
      </c>
      <c r="Q50" s="80">
        <v>0</v>
      </c>
      <c r="R50" s="80">
        <v>0</v>
      </c>
      <c r="S50" s="80">
        <v>0</v>
      </c>
      <c r="T50" s="80">
        <v>0</v>
      </c>
      <c r="U50" s="80">
        <v>0</v>
      </c>
      <c r="V50" s="80">
        <v>0</v>
      </c>
      <c r="W50" s="80">
        <v>0</v>
      </c>
      <c r="X50" s="80">
        <v>0</v>
      </c>
      <c r="Y50" s="80">
        <v>0</v>
      </c>
      <c r="Z50" s="80">
        <v>0</v>
      </c>
      <c r="AA50" s="80">
        <v>0</v>
      </c>
      <c r="AB50" s="80">
        <v>0</v>
      </c>
      <c r="AC50" s="80">
        <v>0</v>
      </c>
      <c r="AD50" s="80">
        <v>0</v>
      </c>
      <c r="AE50" s="80">
        <v>0</v>
      </c>
      <c r="AF50" s="80">
        <v>0</v>
      </c>
      <c r="AG50" s="81">
        <v>0</v>
      </c>
      <c r="AH50" s="80">
        <v>0</v>
      </c>
      <c r="AI50" s="81">
        <v>0</v>
      </c>
      <c r="AJ50" s="80">
        <v>0</v>
      </c>
    </row>
    <row r="51" spans="1:36" ht="24.75" customHeight="1" outlineLevel="2">
      <c r="A51" s="78" t="s">
        <v>255</v>
      </c>
      <c r="B51" s="79" t="s">
        <v>244</v>
      </c>
      <c r="C51" s="79" t="s">
        <v>331</v>
      </c>
      <c r="D51" s="79" t="s">
        <v>245</v>
      </c>
      <c r="E51" s="79" t="s">
        <v>244</v>
      </c>
      <c r="F51" s="79" t="s">
        <v>254</v>
      </c>
      <c r="G51" s="79"/>
      <c r="H51" s="79"/>
      <c r="I51" s="79"/>
      <c r="J51" s="79"/>
      <c r="K51" s="79"/>
      <c r="L51" s="80">
        <v>0</v>
      </c>
      <c r="M51" s="80">
        <v>184500</v>
      </c>
      <c r="N51" s="80">
        <v>0</v>
      </c>
      <c r="O51" s="80">
        <v>0</v>
      </c>
      <c r="P51" s="80">
        <v>0</v>
      </c>
      <c r="Q51" s="80">
        <v>0</v>
      </c>
      <c r="R51" s="80">
        <v>0</v>
      </c>
      <c r="S51" s="80">
        <v>0</v>
      </c>
      <c r="T51" s="80">
        <v>0</v>
      </c>
      <c r="U51" s="80">
        <v>0</v>
      </c>
      <c r="V51" s="80">
        <v>0</v>
      </c>
      <c r="W51" s="80">
        <v>0</v>
      </c>
      <c r="X51" s="80">
        <v>0</v>
      </c>
      <c r="Y51" s="80">
        <v>0</v>
      </c>
      <c r="Z51" s="80">
        <v>0</v>
      </c>
      <c r="AA51" s="80">
        <v>0</v>
      </c>
      <c r="AB51" s="80">
        <v>0</v>
      </c>
      <c r="AC51" s="80">
        <v>0</v>
      </c>
      <c r="AD51" s="80">
        <v>80678.57</v>
      </c>
      <c r="AE51" s="80">
        <v>80678.57</v>
      </c>
      <c r="AF51" s="80">
        <v>-80678.57</v>
      </c>
      <c r="AG51" s="81">
        <v>0.43728222222222224</v>
      </c>
      <c r="AH51" s="80">
        <v>0</v>
      </c>
      <c r="AI51" s="81">
        <v>0</v>
      </c>
      <c r="AJ51" s="80">
        <v>0</v>
      </c>
    </row>
    <row r="52" spans="1:36" ht="14.25" customHeight="1" outlineLevel="2">
      <c r="A52" s="78" t="s">
        <v>287</v>
      </c>
      <c r="B52" s="79" t="s">
        <v>244</v>
      </c>
      <c r="C52" s="79" t="s">
        <v>331</v>
      </c>
      <c r="D52" s="79" t="s">
        <v>245</v>
      </c>
      <c r="E52" s="79" t="s">
        <v>244</v>
      </c>
      <c r="F52" s="79" t="s">
        <v>286</v>
      </c>
      <c r="G52" s="79"/>
      <c r="H52" s="79"/>
      <c r="I52" s="79"/>
      <c r="J52" s="79"/>
      <c r="K52" s="79"/>
      <c r="L52" s="80">
        <v>0</v>
      </c>
      <c r="M52" s="80">
        <v>23000</v>
      </c>
      <c r="N52" s="80">
        <v>0</v>
      </c>
      <c r="O52" s="80">
        <v>0</v>
      </c>
      <c r="P52" s="80">
        <v>0</v>
      </c>
      <c r="Q52" s="80">
        <v>0</v>
      </c>
      <c r="R52" s="80">
        <v>0</v>
      </c>
      <c r="S52" s="80">
        <v>0</v>
      </c>
      <c r="T52" s="80">
        <v>0</v>
      </c>
      <c r="U52" s="80">
        <v>0</v>
      </c>
      <c r="V52" s="80">
        <v>0</v>
      </c>
      <c r="W52" s="80">
        <v>0</v>
      </c>
      <c r="X52" s="80">
        <v>0</v>
      </c>
      <c r="Y52" s="80">
        <v>0</v>
      </c>
      <c r="Z52" s="80">
        <v>0</v>
      </c>
      <c r="AA52" s="80">
        <v>0</v>
      </c>
      <c r="AB52" s="80">
        <v>0</v>
      </c>
      <c r="AC52" s="80">
        <v>0</v>
      </c>
      <c r="AD52" s="80">
        <v>9026.57</v>
      </c>
      <c r="AE52" s="80">
        <v>9026.57</v>
      </c>
      <c r="AF52" s="80">
        <v>-9026.57</v>
      </c>
      <c r="AG52" s="81">
        <v>0.3924595652173913</v>
      </c>
      <c r="AH52" s="80">
        <v>0</v>
      </c>
      <c r="AI52" s="81">
        <v>0</v>
      </c>
      <c r="AJ52" s="80">
        <v>0</v>
      </c>
    </row>
    <row r="53" spans="1:36" ht="14.25" customHeight="1" outlineLevel="2">
      <c r="A53" s="78" t="s">
        <v>283</v>
      </c>
      <c r="B53" s="79" t="s">
        <v>244</v>
      </c>
      <c r="C53" s="79" t="s">
        <v>331</v>
      </c>
      <c r="D53" s="79" t="s">
        <v>245</v>
      </c>
      <c r="E53" s="79" t="s">
        <v>244</v>
      </c>
      <c r="F53" s="79" t="s">
        <v>282</v>
      </c>
      <c r="G53" s="79"/>
      <c r="H53" s="79"/>
      <c r="I53" s="79"/>
      <c r="J53" s="79"/>
      <c r="K53" s="79"/>
      <c r="L53" s="80">
        <v>0</v>
      </c>
      <c r="M53" s="80">
        <v>121500</v>
      </c>
      <c r="N53" s="80">
        <v>0</v>
      </c>
      <c r="O53" s="80">
        <v>0</v>
      </c>
      <c r="P53" s="80">
        <v>0</v>
      </c>
      <c r="Q53" s="80">
        <v>0</v>
      </c>
      <c r="R53" s="80">
        <v>0</v>
      </c>
      <c r="S53" s="80">
        <v>0</v>
      </c>
      <c r="T53" s="80">
        <v>0</v>
      </c>
      <c r="U53" s="80">
        <v>0</v>
      </c>
      <c r="V53" s="80">
        <v>0</v>
      </c>
      <c r="W53" s="80">
        <v>0</v>
      </c>
      <c r="X53" s="80">
        <v>0</v>
      </c>
      <c r="Y53" s="80">
        <v>0</v>
      </c>
      <c r="Z53" s="80">
        <v>0</v>
      </c>
      <c r="AA53" s="80">
        <v>0</v>
      </c>
      <c r="AB53" s="80">
        <v>0</v>
      </c>
      <c r="AC53" s="80">
        <v>0</v>
      </c>
      <c r="AD53" s="80">
        <v>40286.71</v>
      </c>
      <c r="AE53" s="80">
        <v>40286.71</v>
      </c>
      <c r="AF53" s="80">
        <v>-40286.71</v>
      </c>
      <c r="AG53" s="81">
        <v>0.3315778600823045</v>
      </c>
      <c r="AH53" s="80">
        <v>0</v>
      </c>
      <c r="AI53" s="81">
        <v>0</v>
      </c>
      <c r="AJ53" s="80">
        <v>0</v>
      </c>
    </row>
    <row r="54" spans="1:36" ht="24.75" customHeight="1" outlineLevel="2">
      <c r="A54" s="78" t="s">
        <v>281</v>
      </c>
      <c r="B54" s="79" t="s">
        <v>244</v>
      </c>
      <c r="C54" s="79" t="s">
        <v>331</v>
      </c>
      <c r="D54" s="79" t="s">
        <v>245</v>
      </c>
      <c r="E54" s="79" t="s">
        <v>244</v>
      </c>
      <c r="F54" s="79" t="s">
        <v>280</v>
      </c>
      <c r="G54" s="79"/>
      <c r="H54" s="79"/>
      <c r="I54" s="79"/>
      <c r="J54" s="79"/>
      <c r="K54" s="79"/>
      <c r="L54" s="80">
        <v>0</v>
      </c>
      <c r="M54" s="80">
        <v>148300</v>
      </c>
      <c r="N54" s="80">
        <v>0</v>
      </c>
      <c r="O54" s="80">
        <v>0</v>
      </c>
      <c r="P54" s="80">
        <v>0</v>
      </c>
      <c r="Q54" s="80">
        <v>0</v>
      </c>
      <c r="R54" s="80">
        <v>0</v>
      </c>
      <c r="S54" s="80">
        <v>0</v>
      </c>
      <c r="T54" s="80">
        <v>0</v>
      </c>
      <c r="U54" s="80">
        <v>0</v>
      </c>
      <c r="V54" s="80">
        <v>0</v>
      </c>
      <c r="W54" s="80">
        <v>0</v>
      </c>
      <c r="X54" s="80">
        <v>0</v>
      </c>
      <c r="Y54" s="80">
        <v>0</v>
      </c>
      <c r="Z54" s="80">
        <v>0</v>
      </c>
      <c r="AA54" s="80">
        <v>0</v>
      </c>
      <c r="AB54" s="80">
        <v>0</v>
      </c>
      <c r="AC54" s="80">
        <v>0</v>
      </c>
      <c r="AD54" s="80">
        <v>76450</v>
      </c>
      <c r="AE54" s="80">
        <v>76450</v>
      </c>
      <c r="AF54" s="80">
        <v>-76450</v>
      </c>
      <c r="AG54" s="81">
        <v>0.5155091031692515</v>
      </c>
      <c r="AH54" s="80">
        <v>0</v>
      </c>
      <c r="AI54" s="81">
        <v>0</v>
      </c>
      <c r="AJ54" s="80">
        <v>0</v>
      </c>
    </row>
    <row r="55" spans="1:36" ht="14.25" customHeight="1" outlineLevel="2">
      <c r="A55" s="78" t="s">
        <v>265</v>
      </c>
      <c r="B55" s="79" t="s">
        <v>244</v>
      </c>
      <c r="C55" s="79" t="s">
        <v>331</v>
      </c>
      <c r="D55" s="79" t="s">
        <v>245</v>
      </c>
      <c r="E55" s="79" t="s">
        <v>244</v>
      </c>
      <c r="F55" s="79" t="s">
        <v>264</v>
      </c>
      <c r="G55" s="79"/>
      <c r="H55" s="79"/>
      <c r="I55" s="79"/>
      <c r="J55" s="79"/>
      <c r="K55" s="79"/>
      <c r="L55" s="80">
        <v>0</v>
      </c>
      <c r="M55" s="80">
        <v>5100</v>
      </c>
      <c r="N55" s="80">
        <v>0</v>
      </c>
      <c r="O55" s="80">
        <v>0</v>
      </c>
      <c r="P55" s="80">
        <v>0</v>
      </c>
      <c r="Q55" s="80">
        <v>0</v>
      </c>
      <c r="R55" s="80">
        <v>0</v>
      </c>
      <c r="S55" s="80">
        <v>0</v>
      </c>
      <c r="T55" s="80">
        <v>0</v>
      </c>
      <c r="U55" s="80">
        <v>0</v>
      </c>
      <c r="V55" s="80">
        <v>0</v>
      </c>
      <c r="W55" s="80">
        <v>0</v>
      </c>
      <c r="X55" s="80">
        <v>0</v>
      </c>
      <c r="Y55" s="80">
        <v>0</v>
      </c>
      <c r="Z55" s="80">
        <v>0</v>
      </c>
      <c r="AA55" s="80">
        <v>0</v>
      </c>
      <c r="AB55" s="80">
        <v>0</v>
      </c>
      <c r="AC55" s="80">
        <v>0</v>
      </c>
      <c r="AD55" s="80">
        <v>665</v>
      </c>
      <c r="AE55" s="80">
        <v>665</v>
      </c>
      <c r="AF55" s="80">
        <v>-665</v>
      </c>
      <c r="AG55" s="81">
        <v>0.1303921568627451</v>
      </c>
      <c r="AH55" s="80">
        <v>0</v>
      </c>
      <c r="AI55" s="81">
        <v>0</v>
      </c>
      <c r="AJ55" s="80">
        <v>0</v>
      </c>
    </row>
    <row r="56" spans="1:36" ht="14.25" customHeight="1" outlineLevel="2">
      <c r="A56" s="78" t="s">
        <v>247</v>
      </c>
      <c r="B56" s="79" t="s">
        <v>244</v>
      </c>
      <c r="C56" s="79" t="s">
        <v>331</v>
      </c>
      <c r="D56" s="79" t="s">
        <v>245</v>
      </c>
      <c r="E56" s="79" t="s">
        <v>244</v>
      </c>
      <c r="F56" s="79" t="s">
        <v>243</v>
      </c>
      <c r="G56" s="79"/>
      <c r="H56" s="79"/>
      <c r="I56" s="79"/>
      <c r="J56" s="79"/>
      <c r="K56" s="79"/>
      <c r="L56" s="80">
        <v>0</v>
      </c>
      <c r="M56" s="80">
        <v>15000</v>
      </c>
      <c r="N56" s="80">
        <v>0</v>
      </c>
      <c r="O56" s="80">
        <v>0</v>
      </c>
      <c r="P56" s="80">
        <v>0</v>
      </c>
      <c r="Q56" s="80">
        <v>0</v>
      </c>
      <c r="R56" s="80">
        <v>0</v>
      </c>
      <c r="S56" s="80">
        <v>0</v>
      </c>
      <c r="T56" s="80">
        <v>0</v>
      </c>
      <c r="U56" s="80">
        <v>0</v>
      </c>
      <c r="V56" s="80">
        <v>0</v>
      </c>
      <c r="W56" s="80">
        <v>0</v>
      </c>
      <c r="X56" s="80">
        <v>0</v>
      </c>
      <c r="Y56" s="80">
        <v>0</v>
      </c>
      <c r="Z56" s="80">
        <v>0</v>
      </c>
      <c r="AA56" s="80">
        <v>0</v>
      </c>
      <c r="AB56" s="80">
        <v>0</v>
      </c>
      <c r="AC56" s="80">
        <v>0</v>
      </c>
      <c r="AD56" s="80">
        <v>5000</v>
      </c>
      <c r="AE56" s="80">
        <v>5000</v>
      </c>
      <c r="AF56" s="80">
        <v>-5000</v>
      </c>
      <c r="AG56" s="81">
        <v>0.3333333333333333</v>
      </c>
      <c r="AH56" s="80">
        <v>0</v>
      </c>
      <c r="AI56" s="81">
        <v>0</v>
      </c>
      <c r="AJ56" s="80">
        <v>0</v>
      </c>
    </row>
    <row r="57" spans="1:36" ht="24.75" customHeight="1" outlineLevel="2">
      <c r="A57" s="78" t="s">
        <v>253</v>
      </c>
      <c r="B57" s="79" t="s">
        <v>244</v>
      </c>
      <c r="C57" s="79" t="s">
        <v>331</v>
      </c>
      <c r="D57" s="79" t="s">
        <v>245</v>
      </c>
      <c r="E57" s="79" t="s">
        <v>244</v>
      </c>
      <c r="F57" s="79" t="s">
        <v>251</v>
      </c>
      <c r="G57" s="79"/>
      <c r="H57" s="79"/>
      <c r="I57" s="79"/>
      <c r="J57" s="79"/>
      <c r="K57" s="79"/>
      <c r="L57" s="80">
        <v>0</v>
      </c>
      <c r="M57" s="80">
        <v>39300</v>
      </c>
      <c r="N57" s="80">
        <v>0</v>
      </c>
      <c r="O57" s="80">
        <v>0</v>
      </c>
      <c r="P57" s="80">
        <v>0</v>
      </c>
      <c r="Q57" s="80">
        <v>0</v>
      </c>
      <c r="R57" s="80">
        <v>0</v>
      </c>
      <c r="S57" s="80">
        <v>0</v>
      </c>
      <c r="T57" s="80">
        <v>0</v>
      </c>
      <c r="U57" s="80">
        <v>0</v>
      </c>
      <c r="V57" s="80">
        <v>0</v>
      </c>
      <c r="W57" s="80">
        <v>0</v>
      </c>
      <c r="X57" s="80">
        <v>0</v>
      </c>
      <c r="Y57" s="80">
        <v>0</v>
      </c>
      <c r="Z57" s="80">
        <v>0</v>
      </c>
      <c r="AA57" s="80">
        <v>0</v>
      </c>
      <c r="AB57" s="80">
        <v>0</v>
      </c>
      <c r="AC57" s="80">
        <v>0</v>
      </c>
      <c r="AD57" s="80">
        <v>26964</v>
      </c>
      <c r="AE57" s="80">
        <v>26964</v>
      </c>
      <c r="AF57" s="80">
        <v>-26964</v>
      </c>
      <c r="AG57" s="81">
        <v>0.6861068702290076</v>
      </c>
      <c r="AH57" s="80">
        <v>0</v>
      </c>
      <c r="AI57" s="81">
        <v>0</v>
      </c>
      <c r="AJ57" s="80">
        <v>0</v>
      </c>
    </row>
    <row r="58" spans="1:36" ht="50.25" customHeight="1" outlineLevel="1">
      <c r="A58" s="78" t="s">
        <v>330</v>
      </c>
      <c r="B58" s="79" t="s">
        <v>244</v>
      </c>
      <c r="C58" s="79" t="s">
        <v>329</v>
      </c>
      <c r="D58" s="79" t="s">
        <v>245</v>
      </c>
      <c r="E58" s="79" t="s">
        <v>244</v>
      </c>
      <c r="F58" s="79" t="s">
        <v>244</v>
      </c>
      <c r="G58" s="79"/>
      <c r="H58" s="79"/>
      <c r="I58" s="79"/>
      <c r="J58" s="79"/>
      <c r="K58" s="79"/>
      <c r="L58" s="80">
        <v>0</v>
      </c>
      <c r="M58" s="80">
        <v>1292100</v>
      </c>
      <c r="N58" s="80">
        <v>0</v>
      </c>
      <c r="O58" s="80">
        <v>0</v>
      </c>
      <c r="P58" s="80">
        <v>0</v>
      </c>
      <c r="Q58" s="80">
        <v>0</v>
      </c>
      <c r="R58" s="80">
        <v>0</v>
      </c>
      <c r="S58" s="80">
        <v>0</v>
      </c>
      <c r="T58" s="80">
        <v>0</v>
      </c>
      <c r="U58" s="80">
        <v>0</v>
      </c>
      <c r="V58" s="80">
        <v>0</v>
      </c>
      <c r="W58" s="80">
        <v>0</v>
      </c>
      <c r="X58" s="80">
        <v>0</v>
      </c>
      <c r="Y58" s="80">
        <v>0</v>
      </c>
      <c r="Z58" s="80">
        <v>0</v>
      </c>
      <c r="AA58" s="80">
        <v>0</v>
      </c>
      <c r="AB58" s="80">
        <v>0</v>
      </c>
      <c r="AC58" s="80">
        <v>0</v>
      </c>
      <c r="AD58" s="80">
        <v>880000</v>
      </c>
      <c r="AE58" s="80">
        <v>880000</v>
      </c>
      <c r="AF58" s="80">
        <v>-880000</v>
      </c>
      <c r="AG58" s="81">
        <v>0.681061837319093</v>
      </c>
      <c r="AH58" s="80">
        <v>0</v>
      </c>
      <c r="AI58" s="81">
        <v>0</v>
      </c>
      <c r="AJ58" s="80">
        <v>0</v>
      </c>
    </row>
    <row r="59" spans="1:36" ht="37.5" customHeight="1" outlineLevel="2">
      <c r="A59" s="78" t="s">
        <v>279</v>
      </c>
      <c r="B59" s="79" t="s">
        <v>244</v>
      </c>
      <c r="C59" s="79" t="s">
        <v>329</v>
      </c>
      <c r="D59" s="79" t="s">
        <v>245</v>
      </c>
      <c r="E59" s="79" t="s">
        <v>244</v>
      </c>
      <c r="F59" s="79" t="s">
        <v>278</v>
      </c>
      <c r="G59" s="79"/>
      <c r="H59" s="79"/>
      <c r="I59" s="79"/>
      <c r="J59" s="79"/>
      <c r="K59" s="79"/>
      <c r="L59" s="80">
        <v>0</v>
      </c>
      <c r="M59" s="80">
        <v>1292100</v>
      </c>
      <c r="N59" s="80">
        <v>0</v>
      </c>
      <c r="O59" s="80">
        <v>0</v>
      </c>
      <c r="P59" s="80">
        <v>0</v>
      </c>
      <c r="Q59" s="80">
        <v>0</v>
      </c>
      <c r="R59" s="80">
        <v>0</v>
      </c>
      <c r="S59" s="80">
        <v>0</v>
      </c>
      <c r="T59" s="80">
        <v>0</v>
      </c>
      <c r="U59" s="80">
        <v>0</v>
      </c>
      <c r="V59" s="80">
        <v>0</v>
      </c>
      <c r="W59" s="80">
        <v>0</v>
      </c>
      <c r="X59" s="80">
        <v>0</v>
      </c>
      <c r="Y59" s="80">
        <v>0</v>
      </c>
      <c r="Z59" s="80">
        <v>0</v>
      </c>
      <c r="AA59" s="80">
        <v>0</v>
      </c>
      <c r="AB59" s="80">
        <v>0</v>
      </c>
      <c r="AC59" s="80">
        <v>0</v>
      </c>
      <c r="AD59" s="80">
        <v>880000</v>
      </c>
      <c r="AE59" s="80">
        <v>880000</v>
      </c>
      <c r="AF59" s="80">
        <v>-880000</v>
      </c>
      <c r="AG59" s="81">
        <v>0.681061837319093</v>
      </c>
      <c r="AH59" s="80">
        <v>0</v>
      </c>
      <c r="AI59" s="81">
        <v>0</v>
      </c>
      <c r="AJ59" s="80">
        <v>0</v>
      </c>
    </row>
    <row r="60" spans="1:36" ht="14.25" customHeight="1" outlineLevel="1">
      <c r="A60" s="78" t="s">
        <v>328</v>
      </c>
      <c r="B60" s="79" t="s">
        <v>244</v>
      </c>
      <c r="C60" s="79" t="s">
        <v>327</v>
      </c>
      <c r="D60" s="79" t="s">
        <v>245</v>
      </c>
      <c r="E60" s="79" t="s">
        <v>244</v>
      </c>
      <c r="F60" s="79" t="s">
        <v>244</v>
      </c>
      <c r="G60" s="79"/>
      <c r="H60" s="79"/>
      <c r="I60" s="79"/>
      <c r="J60" s="79"/>
      <c r="K60" s="79"/>
      <c r="L60" s="80">
        <v>0</v>
      </c>
      <c r="M60" s="80">
        <v>188200</v>
      </c>
      <c r="N60" s="80">
        <v>0</v>
      </c>
      <c r="O60" s="80">
        <v>0</v>
      </c>
      <c r="P60" s="80">
        <v>0</v>
      </c>
      <c r="Q60" s="80">
        <v>0</v>
      </c>
      <c r="R60" s="80">
        <v>0</v>
      </c>
      <c r="S60" s="80">
        <v>0</v>
      </c>
      <c r="T60" s="80">
        <v>0</v>
      </c>
      <c r="U60" s="80">
        <v>0</v>
      </c>
      <c r="V60" s="80">
        <v>0</v>
      </c>
      <c r="W60" s="80">
        <v>0</v>
      </c>
      <c r="X60" s="80">
        <v>0</v>
      </c>
      <c r="Y60" s="80">
        <v>0</v>
      </c>
      <c r="Z60" s="80">
        <v>0</v>
      </c>
      <c r="AA60" s="80">
        <v>0</v>
      </c>
      <c r="AB60" s="80">
        <v>0</v>
      </c>
      <c r="AC60" s="80">
        <v>0</v>
      </c>
      <c r="AD60" s="80">
        <v>63691.02</v>
      </c>
      <c r="AE60" s="80">
        <v>63691.02</v>
      </c>
      <c r="AF60" s="80">
        <v>-63691.02</v>
      </c>
      <c r="AG60" s="81">
        <v>0.3384219978746015</v>
      </c>
      <c r="AH60" s="80">
        <v>0</v>
      </c>
      <c r="AI60" s="81">
        <v>0</v>
      </c>
      <c r="AJ60" s="80">
        <v>0</v>
      </c>
    </row>
    <row r="61" spans="1:36" ht="14.25" customHeight="1" outlineLevel="2">
      <c r="A61" s="78" t="s">
        <v>287</v>
      </c>
      <c r="B61" s="79" t="s">
        <v>244</v>
      </c>
      <c r="C61" s="79" t="s">
        <v>327</v>
      </c>
      <c r="D61" s="79" t="s">
        <v>245</v>
      </c>
      <c r="E61" s="79" t="s">
        <v>244</v>
      </c>
      <c r="F61" s="79" t="s">
        <v>286</v>
      </c>
      <c r="G61" s="79"/>
      <c r="H61" s="79"/>
      <c r="I61" s="79"/>
      <c r="J61" s="79"/>
      <c r="K61" s="79"/>
      <c r="L61" s="80">
        <v>0</v>
      </c>
      <c r="M61" s="80">
        <v>2500</v>
      </c>
      <c r="N61" s="80">
        <v>0</v>
      </c>
      <c r="O61" s="80">
        <v>0</v>
      </c>
      <c r="P61" s="80">
        <v>0</v>
      </c>
      <c r="Q61" s="80">
        <v>0</v>
      </c>
      <c r="R61" s="80">
        <v>0</v>
      </c>
      <c r="S61" s="80">
        <v>0</v>
      </c>
      <c r="T61" s="80">
        <v>0</v>
      </c>
      <c r="U61" s="80">
        <v>0</v>
      </c>
      <c r="V61" s="80">
        <v>0</v>
      </c>
      <c r="W61" s="80">
        <v>0</v>
      </c>
      <c r="X61" s="80">
        <v>0</v>
      </c>
      <c r="Y61" s="80">
        <v>0</v>
      </c>
      <c r="Z61" s="80">
        <v>0</v>
      </c>
      <c r="AA61" s="80">
        <v>0</v>
      </c>
      <c r="AB61" s="80">
        <v>0</v>
      </c>
      <c r="AC61" s="80">
        <v>0</v>
      </c>
      <c r="AD61" s="80">
        <v>0</v>
      </c>
      <c r="AE61" s="80">
        <v>0</v>
      </c>
      <c r="AF61" s="80">
        <v>0</v>
      </c>
      <c r="AG61" s="81">
        <v>0</v>
      </c>
      <c r="AH61" s="80">
        <v>0</v>
      </c>
      <c r="AI61" s="81">
        <v>0</v>
      </c>
      <c r="AJ61" s="80">
        <v>0</v>
      </c>
    </row>
    <row r="62" spans="1:36" ht="14.25" customHeight="1" outlineLevel="2">
      <c r="A62" s="78" t="s">
        <v>265</v>
      </c>
      <c r="B62" s="79" t="s">
        <v>244</v>
      </c>
      <c r="C62" s="79" t="s">
        <v>327</v>
      </c>
      <c r="D62" s="79" t="s">
        <v>245</v>
      </c>
      <c r="E62" s="79" t="s">
        <v>244</v>
      </c>
      <c r="F62" s="79" t="s">
        <v>264</v>
      </c>
      <c r="G62" s="79"/>
      <c r="H62" s="79"/>
      <c r="I62" s="79"/>
      <c r="J62" s="79"/>
      <c r="K62" s="79"/>
      <c r="L62" s="80">
        <v>0</v>
      </c>
      <c r="M62" s="80">
        <v>57900</v>
      </c>
      <c r="N62" s="80">
        <v>0</v>
      </c>
      <c r="O62" s="80">
        <v>0</v>
      </c>
      <c r="P62" s="80">
        <v>0</v>
      </c>
      <c r="Q62" s="80">
        <v>0</v>
      </c>
      <c r="R62" s="80">
        <v>0</v>
      </c>
      <c r="S62" s="80">
        <v>0</v>
      </c>
      <c r="T62" s="80">
        <v>0</v>
      </c>
      <c r="U62" s="80">
        <v>0</v>
      </c>
      <c r="V62" s="80">
        <v>0</v>
      </c>
      <c r="W62" s="80">
        <v>0</v>
      </c>
      <c r="X62" s="80">
        <v>0</v>
      </c>
      <c r="Y62" s="80">
        <v>0</v>
      </c>
      <c r="Z62" s="80">
        <v>0</v>
      </c>
      <c r="AA62" s="80">
        <v>0</v>
      </c>
      <c r="AB62" s="80">
        <v>0</v>
      </c>
      <c r="AC62" s="80">
        <v>0</v>
      </c>
      <c r="AD62" s="80">
        <v>49291.02</v>
      </c>
      <c r="AE62" s="80">
        <v>49291.02</v>
      </c>
      <c r="AF62" s="80">
        <v>-49291.02</v>
      </c>
      <c r="AG62" s="81">
        <v>0.8513129533678756</v>
      </c>
      <c r="AH62" s="80">
        <v>0</v>
      </c>
      <c r="AI62" s="81">
        <v>0</v>
      </c>
      <c r="AJ62" s="80">
        <v>0</v>
      </c>
    </row>
    <row r="63" spans="1:36" ht="14.25" customHeight="1" outlineLevel="2">
      <c r="A63" s="78" t="s">
        <v>247</v>
      </c>
      <c r="B63" s="79" t="s">
        <v>244</v>
      </c>
      <c r="C63" s="79" t="s">
        <v>327</v>
      </c>
      <c r="D63" s="79" t="s">
        <v>245</v>
      </c>
      <c r="E63" s="79" t="s">
        <v>244</v>
      </c>
      <c r="F63" s="79" t="s">
        <v>243</v>
      </c>
      <c r="G63" s="79"/>
      <c r="H63" s="79"/>
      <c r="I63" s="79"/>
      <c r="J63" s="79"/>
      <c r="K63" s="79"/>
      <c r="L63" s="80">
        <v>0</v>
      </c>
      <c r="M63" s="80">
        <v>19800</v>
      </c>
      <c r="N63" s="80">
        <v>0</v>
      </c>
      <c r="O63" s="80">
        <v>0</v>
      </c>
      <c r="P63" s="80">
        <v>0</v>
      </c>
      <c r="Q63" s="80">
        <v>0</v>
      </c>
      <c r="R63" s="80">
        <v>0</v>
      </c>
      <c r="S63" s="80">
        <v>0</v>
      </c>
      <c r="T63" s="80">
        <v>0</v>
      </c>
      <c r="U63" s="80">
        <v>0</v>
      </c>
      <c r="V63" s="80">
        <v>0</v>
      </c>
      <c r="W63" s="80">
        <v>0</v>
      </c>
      <c r="X63" s="80">
        <v>0</v>
      </c>
      <c r="Y63" s="80">
        <v>0</v>
      </c>
      <c r="Z63" s="80">
        <v>0</v>
      </c>
      <c r="AA63" s="80">
        <v>0</v>
      </c>
      <c r="AB63" s="80">
        <v>0</v>
      </c>
      <c r="AC63" s="80">
        <v>0</v>
      </c>
      <c r="AD63" s="80">
        <v>14400</v>
      </c>
      <c r="AE63" s="80">
        <v>14400</v>
      </c>
      <c r="AF63" s="80">
        <v>-14400</v>
      </c>
      <c r="AG63" s="81">
        <v>0.7272727272727273</v>
      </c>
      <c r="AH63" s="80">
        <v>0</v>
      </c>
      <c r="AI63" s="81">
        <v>0</v>
      </c>
      <c r="AJ63" s="80">
        <v>0</v>
      </c>
    </row>
    <row r="64" spans="1:36" ht="24.75" customHeight="1" outlineLevel="2">
      <c r="A64" s="78" t="s">
        <v>261</v>
      </c>
      <c r="B64" s="79" t="s">
        <v>244</v>
      </c>
      <c r="C64" s="79" t="s">
        <v>327</v>
      </c>
      <c r="D64" s="79" t="s">
        <v>245</v>
      </c>
      <c r="E64" s="79" t="s">
        <v>244</v>
      </c>
      <c r="F64" s="79" t="s">
        <v>259</v>
      </c>
      <c r="G64" s="79"/>
      <c r="H64" s="79"/>
      <c r="I64" s="79"/>
      <c r="J64" s="79"/>
      <c r="K64" s="79"/>
      <c r="L64" s="80">
        <v>0</v>
      </c>
      <c r="M64" s="80">
        <v>100000</v>
      </c>
      <c r="N64" s="80">
        <v>0</v>
      </c>
      <c r="O64" s="80">
        <v>0</v>
      </c>
      <c r="P64" s="80">
        <v>0</v>
      </c>
      <c r="Q64" s="80">
        <v>0</v>
      </c>
      <c r="R64" s="80">
        <v>0</v>
      </c>
      <c r="S64" s="80">
        <v>0</v>
      </c>
      <c r="T64" s="80">
        <v>0</v>
      </c>
      <c r="U64" s="80">
        <v>0</v>
      </c>
      <c r="V64" s="80">
        <v>0</v>
      </c>
      <c r="W64" s="80">
        <v>0</v>
      </c>
      <c r="X64" s="80">
        <v>0</v>
      </c>
      <c r="Y64" s="80">
        <v>0</v>
      </c>
      <c r="Z64" s="80">
        <v>0</v>
      </c>
      <c r="AA64" s="80">
        <v>0</v>
      </c>
      <c r="AB64" s="80">
        <v>0</v>
      </c>
      <c r="AC64" s="80">
        <v>0</v>
      </c>
      <c r="AD64" s="80">
        <v>0</v>
      </c>
      <c r="AE64" s="80">
        <v>0</v>
      </c>
      <c r="AF64" s="80">
        <v>0</v>
      </c>
      <c r="AG64" s="81">
        <v>0</v>
      </c>
      <c r="AH64" s="80">
        <v>0</v>
      </c>
      <c r="AI64" s="81">
        <v>0</v>
      </c>
      <c r="AJ64" s="80">
        <v>0</v>
      </c>
    </row>
    <row r="65" spans="1:36" ht="24.75" customHeight="1" outlineLevel="2">
      <c r="A65" s="78" t="s">
        <v>253</v>
      </c>
      <c r="B65" s="79" t="s">
        <v>244</v>
      </c>
      <c r="C65" s="79" t="s">
        <v>327</v>
      </c>
      <c r="D65" s="79" t="s">
        <v>245</v>
      </c>
      <c r="E65" s="79" t="s">
        <v>244</v>
      </c>
      <c r="F65" s="79" t="s">
        <v>251</v>
      </c>
      <c r="G65" s="79"/>
      <c r="H65" s="79"/>
      <c r="I65" s="79"/>
      <c r="J65" s="79"/>
      <c r="K65" s="79"/>
      <c r="L65" s="80">
        <v>0</v>
      </c>
      <c r="M65" s="80">
        <v>8000</v>
      </c>
      <c r="N65" s="80">
        <v>0</v>
      </c>
      <c r="O65" s="80">
        <v>0</v>
      </c>
      <c r="P65" s="80">
        <v>0</v>
      </c>
      <c r="Q65" s="80">
        <v>0</v>
      </c>
      <c r="R65" s="80">
        <v>0</v>
      </c>
      <c r="S65" s="80">
        <v>0</v>
      </c>
      <c r="T65" s="80">
        <v>0</v>
      </c>
      <c r="U65" s="80">
        <v>0</v>
      </c>
      <c r="V65" s="80">
        <v>0</v>
      </c>
      <c r="W65" s="80">
        <v>0</v>
      </c>
      <c r="X65" s="80">
        <v>0</v>
      </c>
      <c r="Y65" s="80">
        <v>0</v>
      </c>
      <c r="Z65" s="80">
        <v>0</v>
      </c>
      <c r="AA65" s="80">
        <v>0</v>
      </c>
      <c r="AB65" s="80">
        <v>0</v>
      </c>
      <c r="AC65" s="80">
        <v>0</v>
      </c>
      <c r="AD65" s="80">
        <v>0</v>
      </c>
      <c r="AE65" s="80">
        <v>0</v>
      </c>
      <c r="AF65" s="80">
        <v>0</v>
      </c>
      <c r="AG65" s="81">
        <v>0</v>
      </c>
      <c r="AH65" s="80">
        <v>0</v>
      </c>
      <c r="AI65" s="81">
        <v>0</v>
      </c>
      <c r="AJ65" s="80">
        <v>0</v>
      </c>
    </row>
    <row r="66" spans="1:36" ht="14.25" customHeight="1">
      <c r="A66" s="78" t="s">
        <v>326</v>
      </c>
      <c r="B66" s="79" t="s">
        <v>244</v>
      </c>
      <c r="C66" s="79" t="s">
        <v>325</v>
      </c>
      <c r="D66" s="79" t="s">
        <v>245</v>
      </c>
      <c r="E66" s="79" t="s">
        <v>244</v>
      </c>
      <c r="F66" s="79" t="s">
        <v>244</v>
      </c>
      <c r="G66" s="79"/>
      <c r="H66" s="79"/>
      <c r="I66" s="79"/>
      <c r="J66" s="79"/>
      <c r="K66" s="79"/>
      <c r="L66" s="80">
        <v>0</v>
      </c>
      <c r="M66" s="80">
        <v>40144080.85</v>
      </c>
      <c r="N66" s="80">
        <v>0</v>
      </c>
      <c r="O66" s="80">
        <v>0</v>
      </c>
      <c r="P66" s="80">
        <v>0</v>
      </c>
      <c r="Q66" s="80">
        <v>0</v>
      </c>
      <c r="R66" s="80">
        <v>0</v>
      </c>
      <c r="S66" s="80">
        <v>0</v>
      </c>
      <c r="T66" s="80">
        <v>0</v>
      </c>
      <c r="U66" s="80">
        <v>0</v>
      </c>
      <c r="V66" s="80">
        <v>0</v>
      </c>
      <c r="W66" s="80">
        <v>0</v>
      </c>
      <c r="X66" s="80">
        <v>0</v>
      </c>
      <c r="Y66" s="80">
        <v>0</v>
      </c>
      <c r="Z66" s="80">
        <v>0</v>
      </c>
      <c r="AA66" s="80">
        <v>0</v>
      </c>
      <c r="AB66" s="80">
        <v>0</v>
      </c>
      <c r="AC66" s="80">
        <v>0</v>
      </c>
      <c r="AD66" s="80">
        <v>11237144.76</v>
      </c>
      <c r="AE66" s="80">
        <v>11237144.76</v>
      </c>
      <c r="AF66" s="80">
        <v>-11237144.76</v>
      </c>
      <c r="AG66" s="81">
        <v>0.2799203399870594</v>
      </c>
      <c r="AH66" s="80">
        <v>0</v>
      </c>
      <c r="AI66" s="81">
        <v>0</v>
      </c>
      <c r="AJ66" s="80">
        <v>0</v>
      </c>
    </row>
    <row r="67" spans="1:36" ht="14.25" customHeight="1" outlineLevel="1">
      <c r="A67" s="78" t="s">
        <v>324</v>
      </c>
      <c r="B67" s="79" t="s">
        <v>244</v>
      </c>
      <c r="C67" s="79" t="s">
        <v>323</v>
      </c>
      <c r="D67" s="79" t="s">
        <v>245</v>
      </c>
      <c r="E67" s="79" t="s">
        <v>244</v>
      </c>
      <c r="F67" s="79" t="s">
        <v>244</v>
      </c>
      <c r="G67" s="79"/>
      <c r="H67" s="79"/>
      <c r="I67" s="79"/>
      <c r="J67" s="79"/>
      <c r="K67" s="79"/>
      <c r="L67" s="80">
        <v>0</v>
      </c>
      <c r="M67" s="80">
        <v>754074.6</v>
      </c>
      <c r="N67" s="80">
        <v>0</v>
      </c>
      <c r="O67" s="80">
        <v>0</v>
      </c>
      <c r="P67" s="80">
        <v>0</v>
      </c>
      <c r="Q67" s="80">
        <v>0</v>
      </c>
      <c r="R67" s="80">
        <v>0</v>
      </c>
      <c r="S67" s="80">
        <v>0</v>
      </c>
      <c r="T67" s="80">
        <v>0</v>
      </c>
      <c r="U67" s="80">
        <v>0</v>
      </c>
      <c r="V67" s="80">
        <v>0</v>
      </c>
      <c r="W67" s="80">
        <v>0</v>
      </c>
      <c r="X67" s="80">
        <v>0</v>
      </c>
      <c r="Y67" s="80">
        <v>0</v>
      </c>
      <c r="Z67" s="80">
        <v>0</v>
      </c>
      <c r="AA67" s="80">
        <v>0</v>
      </c>
      <c r="AB67" s="80">
        <v>0</v>
      </c>
      <c r="AC67" s="80">
        <v>0</v>
      </c>
      <c r="AD67" s="80">
        <v>26000</v>
      </c>
      <c r="AE67" s="80">
        <v>26000</v>
      </c>
      <c r="AF67" s="80">
        <v>-26000</v>
      </c>
      <c r="AG67" s="81">
        <v>0.034479347268824595</v>
      </c>
      <c r="AH67" s="80">
        <v>0</v>
      </c>
      <c r="AI67" s="81">
        <v>0</v>
      </c>
      <c r="AJ67" s="80">
        <v>0</v>
      </c>
    </row>
    <row r="68" spans="1:36" ht="14.25" customHeight="1" outlineLevel="2">
      <c r="A68" s="78" t="s">
        <v>265</v>
      </c>
      <c r="B68" s="79" t="s">
        <v>244</v>
      </c>
      <c r="C68" s="79" t="s">
        <v>323</v>
      </c>
      <c r="D68" s="79" t="s">
        <v>245</v>
      </c>
      <c r="E68" s="79" t="s">
        <v>244</v>
      </c>
      <c r="F68" s="79" t="s">
        <v>264</v>
      </c>
      <c r="G68" s="79"/>
      <c r="H68" s="79"/>
      <c r="I68" s="79"/>
      <c r="J68" s="79"/>
      <c r="K68" s="79"/>
      <c r="L68" s="80">
        <v>0</v>
      </c>
      <c r="M68" s="80">
        <v>4074.6</v>
      </c>
      <c r="N68" s="80">
        <v>0</v>
      </c>
      <c r="O68" s="80">
        <v>0</v>
      </c>
      <c r="P68" s="80">
        <v>0</v>
      </c>
      <c r="Q68" s="80">
        <v>0</v>
      </c>
      <c r="R68" s="80">
        <v>0</v>
      </c>
      <c r="S68" s="80">
        <v>0</v>
      </c>
      <c r="T68" s="80">
        <v>0</v>
      </c>
      <c r="U68" s="80">
        <v>0</v>
      </c>
      <c r="V68" s="80">
        <v>0</v>
      </c>
      <c r="W68" s="80">
        <v>0</v>
      </c>
      <c r="X68" s="80">
        <v>0</v>
      </c>
      <c r="Y68" s="80">
        <v>0</v>
      </c>
      <c r="Z68" s="80">
        <v>0</v>
      </c>
      <c r="AA68" s="80">
        <v>0</v>
      </c>
      <c r="AB68" s="80">
        <v>0</v>
      </c>
      <c r="AC68" s="80">
        <v>0</v>
      </c>
      <c r="AD68" s="80">
        <v>0</v>
      </c>
      <c r="AE68" s="80">
        <v>0</v>
      </c>
      <c r="AF68" s="80">
        <v>0</v>
      </c>
      <c r="AG68" s="81">
        <v>0</v>
      </c>
      <c r="AH68" s="80">
        <v>0</v>
      </c>
      <c r="AI68" s="81">
        <v>0</v>
      </c>
      <c r="AJ68" s="80">
        <v>0</v>
      </c>
    </row>
    <row r="69" spans="1:36" ht="14.25" customHeight="1" outlineLevel="2">
      <c r="A69" s="78" t="s">
        <v>247</v>
      </c>
      <c r="B69" s="79" t="s">
        <v>244</v>
      </c>
      <c r="C69" s="79" t="s">
        <v>323</v>
      </c>
      <c r="D69" s="79" t="s">
        <v>245</v>
      </c>
      <c r="E69" s="79" t="s">
        <v>244</v>
      </c>
      <c r="F69" s="79" t="s">
        <v>243</v>
      </c>
      <c r="G69" s="79"/>
      <c r="H69" s="79"/>
      <c r="I69" s="79"/>
      <c r="J69" s="79"/>
      <c r="K69" s="79"/>
      <c r="L69" s="80">
        <v>0</v>
      </c>
      <c r="M69" s="80">
        <v>120000</v>
      </c>
      <c r="N69" s="80">
        <v>0</v>
      </c>
      <c r="O69" s="80">
        <v>0</v>
      </c>
      <c r="P69" s="80">
        <v>0</v>
      </c>
      <c r="Q69" s="80">
        <v>0</v>
      </c>
      <c r="R69" s="80">
        <v>0</v>
      </c>
      <c r="S69" s="80">
        <v>0</v>
      </c>
      <c r="T69" s="80">
        <v>0</v>
      </c>
      <c r="U69" s="80">
        <v>0</v>
      </c>
      <c r="V69" s="80">
        <v>0</v>
      </c>
      <c r="W69" s="80">
        <v>0</v>
      </c>
      <c r="X69" s="80">
        <v>0</v>
      </c>
      <c r="Y69" s="80">
        <v>0</v>
      </c>
      <c r="Z69" s="80">
        <v>0</v>
      </c>
      <c r="AA69" s="80">
        <v>0</v>
      </c>
      <c r="AB69" s="80">
        <v>0</v>
      </c>
      <c r="AC69" s="80">
        <v>0</v>
      </c>
      <c r="AD69" s="80">
        <v>26000</v>
      </c>
      <c r="AE69" s="80">
        <v>26000</v>
      </c>
      <c r="AF69" s="80">
        <v>-26000</v>
      </c>
      <c r="AG69" s="81">
        <v>0.21666666666666667</v>
      </c>
      <c r="AH69" s="80">
        <v>0</v>
      </c>
      <c r="AI69" s="81">
        <v>0</v>
      </c>
      <c r="AJ69" s="80">
        <v>0</v>
      </c>
    </row>
    <row r="70" spans="1:36" ht="24.75" customHeight="1" outlineLevel="2">
      <c r="A70" s="78" t="s">
        <v>261</v>
      </c>
      <c r="B70" s="79" t="s">
        <v>244</v>
      </c>
      <c r="C70" s="79" t="s">
        <v>323</v>
      </c>
      <c r="D70" s="79" t="s">
        <v>245</v>
      </c>
      <c r="E70" s="79" t="s">
        <v>244</v>
      </c>
      <c r="F70" s="79" t="s">
        <v>259</v>
      </c>
      <c r="G70" s="79"/>
      <c r="H70" s="79"/>
      <c r="I70" s="79"/>
      <c r="J70" s="79"/>
      <c r="K70" s="79"/>
      <c r="L70" s="80">
        <v>0</v>
      </c>
      <c r="M70" s="80">
        <v>630000</v>
      </c>
      <c r="N70" s="80">
        <v>0</v>
      </c>
      <c r="O70" s="80">
        <v>0</v>
      </c>
      <c r="P70" s="80">
        <v>0</v>
      </c>
      <c r="Q70" s="80">
        <v>0</v>
      </c>
      <c r="R70" s="80">
        <v>0</v>
      </c>
      <c r="S70" s="80">
        <v>0</v>
      </c>
      <c r="T70" s="80">
        <v>0</v>
      </c>
      <c r="U70" s="80">
        <v>0</v>
      </c>
      <c r="V70" s="80">
        <v>0</v>
      </c>
      <c r="W70" s="80">
        <v>0</v>
      </c>
      <c r="X70" s="80">
        <v>0</v>
      </c>
      <c r="Y70" s="80">
        <v>0</v>
      </c>
      <c r="Z70" s="80">
        <v>0</v>
      </c>
      <c r="AA70" s="80">
        <v>0</v>
      </c>
      <c r="AB70" s="80">
        <v>0</v>
      </c>
      <c r="AC70" s="80">
        <v>0</v>
      </c>
      <c r="AD70" s="80">
        <v>0</v>
      </c>
      <c r="AE70" s="80">
        <v>0</v>
      </c>
      <c r="AF70" s="80">
        <v>0</v>
      </c>
      <c r="AG70" s="81">
        <v>0</v>
      </c>
      <c r="AH70" s="80">
        <v>0</v>
      </c>
      <c r="AI70" s="81">
        <v>0</v>
      </c>
      <c r="AJ70" s="80">
        <v>0</v>
      </c>
    </row>
    <row r="71" spans="1:36" ht="24.75" customHeight="1" outlineLevel="1">
      <c r="A71" s="78" t="s">
        <v>322</v>
      </c>
      <c r="B71" s="79" t="s">
        <v>244</v>
      </c>
      <c r="C71" s="79" t="s">
        <v>321</v>
      </c>
      <c r="D71" s="79" t="s">
        <v>245</v>
      </c>
      <c r="E71" s="79" t="s">
        <v>244</v>
      </c>
      <c r="F71" s="79" t="s">
        <v>244</v>
      </c>
      <c r="G71" s="79"/>
      <c r="H71" s="79"/>
      <c r="I71" s="79"/>
      <c r="J71" s="79"/>
      <c r="K71" s="79"/>
      <c r="L71" s="80">
        <v>0</v>
      </c>
      <c r="M71" s="80">
        <v>38107590.25</v>
      </c>
      <c r="N71" s="80">
        <v>0</v>
      </c>
      <c r="O71" s="80">
        <v>0</v>
      </c>
      <c r="P71" s="80">
        <v>0</v>
      </c>
      <c r="Q71" s="80">
        <v>0</v>
      </c>
      <c r="R71" s="80">
        <v>0</v>
      </c>
      <c r="S71" s="80">
        <v>0</v>
      </c>
      <c r="T71" s="80">
        <v>0</v>
      </c>
      <c r="U71" s="80">
        <v>0</v>
      </c>
      <c r="V71" s="80">
        <v>0</v>
      </c>
      <c r="W71" s="80">
        <v>0</v>
      </c>
      <c r="X71" s="80">
        <v>0</v>
      </c>
      <c r="Y71" s="80">
        <v>0</v>
      </c>
      <c r="Z71" s="80">
        <v>0</v>
      </c>
      <c r="AA71" s="80">
        <v>0</v>
      </c>
      <c r="AB71" s="80">
        <v>0</v>
      </c>
      <c r="AC71" s="80">
        <v>0</v>
      </c>
      <c r="AD71" s="80">
        <v>10700748.76</v>
      </c>
      <c r="AE71" s="80">
        <v>10700748.76</v>
      </c>
      <c r="AF71" s="80">
        <v>-10700748.76</v>
      </c>
      <c r="AG71" s="81">
        <v>0.28080360604801036</v>
      </c>
      <c r="AH71" s="80">
        <v>0</v>
      </c>
      <c r="AI71" s="81">
        <v>0</v>
      </c>
      <c r="AJ71" s="80">
        <v>0</v>
      </c>
    </row>
    <row r="72" spans="1:36" ht="24.75" customHeight="1" outlineLevel="2">
      <c r="A72" s="78" t="s">
        <v>281</v>
      </c>
      <c r="B72" s="79" t="s">
        <v>244</v>
      </c>
      <c r="C72" s="79" t="s">
        <v>321</v>
      </c>
      <c r="D72" s="79" t="s">
        <v>245</v>
      </c>
      <c r="E72" s="79" t="s">
        <v>244</v>
      </c>
      <c r="F72" s="79" t="s">
        <v>280</v>
      </c>
      <c r="G72" s="79"/>
      <c r="H72" s="79"/>
      <c r="I72" s="79"/>
      <c r="J72" s="79"/>
      <c r="K72" s="79"/>
      <c r="L72" s="80">
        <v>0</v>
      </c>
      <c r="M72" s="80">
        <v>33610517.95</v>
      </c>
      <c r="N72" s="80">
        <v>0</v>
      </c>
      <c r="O72" s="80">
        <v>0</v>
      </c>
      <c r="P72" s="80">
        <v>0</v>
      </c>
      <c r="Q72" s="80">
        <v>0</v>
      </c>
      <c r="R72" s="80">
        <v>0</v>
      </c>
      <c r="S72" s="80">
        <v>0</v>
      </c>
      <c r="T72" s="80">
        <v>0</v>
      </c>
      <c r="U72" s="80">
        <v>0</v>
      </c>
      <c r="V72" s="80">
        <v>0</v>
      </c>
      <c r="W72" s="80">
        <v>0</v>
      </c>
      <c r="X72" s="80">
        <v>0</v>
      </c>
      <c r="Y72" s="80">
        <v>0</v>
      </c>
      <c r="Z72" s="80">
        <v>0</v>
      </c>
      <c r="AA72" s="80">
        <v>0</v>
      </c>
      <c r="AB72" s="80">
        <v>0</v>
      </c>
      <c r="AC72" s="80">
        <v>0</v>
      </c>
      <c r="AD72" s="80">
        <v>9101939.76</v>
      </c>
      <c r="AE72" s="80">
        <v>9101939.76</v>
      </c>
      <c r="AF72" s="80">
        <v>-9101939.76</v>
      </c>
      <c r="AG72" s="81">
        <v>0.2708062926474479</v>
      </c>
      <c r="AH72" s="80">
        <v>0</v>
      </c>
      <c r="AI72" s="81">
        <v>0</v>
      </c>
      <c r="AJ72" s="80">
        <v>0</v>
      </c>
    </row>
    <row r="73" spans="1:36" ht="14.25" customHeight="1" outlineLevel="2">
      <c r="A73" s="78" t="s">
        <v>265</v>
      </c>
      <c r="B73" s="79" t="s">
        <v>244</v>
      </c>
      <c r="C73" s="79" t="s">
        <v>321</v>
      </c>
      <c r="D73" s="79" t="s">
        <v>245</v>
      </c>
      <c r="E73" s="79" t="s">
        <v>244</v>
      </c>
      <c r="F73" s="79" t="s">
        <v>264</v>
      </c>
      <c r="G73" s="79"/>
      <c r="H73" s="79"/>
      <c r="I73" s="79"/>
      <c r="J73" s="79"/>
      <c r="K73" s="79"/>
      <c r="L73" s="80">
        <v>0</v>
      </c>
      <c r="M73" s="80">
        <v>1385156</v>
      </c>
      <c r="N73" s="80">
        <v>0</v>
      </c>
      <c r="O73" s="80">
        <v>0</v>
      </c>
      <c r="P73" s="80">
        <v>0</v>
      </c>
      <c r="Q73" s="80">
        <v>0</v>
      </c>
      <c r="R73" s="80">
        <v>0</v>
      </c>
      <c r="S73" s="80">
        <v>0</v>
      </c>
      <c r="T73" s="80">
        <v>0</v>
      </c>
      <c r="U73" s="80">
        <v>0</v>
      </c>
      <c r="V73" s="80">
        <v>0</v>
      </c>
      <c r="W73" s="80">
        <v>0</v>
      </c>
      <c r="X73" s="80">
        <v>0</v>
      </c>
      <c r="Y73" s="80">
        <v>0</v>
      </c>
      <c r="Z73" s="80">
        <v>0</v>
      </c>
      <c r="AA73" s="80">
        <v>0</v>
      </c>
      <c r="AB73" s="80">
        <v>0</v>
      </c>
      <c r="AC73" s="80">
        <v>0</v>
      </c>
      <c r="AD73" s="80">
        <v>255841</v>
      </c>
      <c r="AE73" s="80">
        <v>255841</v>
      </c>
      <c r="AF73" s="80">
        <v>-255841</v>
      </c>
      <c r="AG73" s="81">
        <v>0.18470193970931795</v>
      </c>
      <c r="AH73" s="80">
        <v>0</v>
      </c>
      <c r="AI73" s="81">
        <v>0</v>
      </c>
      <c r="AJ73" s="80">
        <v>0</v>
      </c>
    </row>
    <row r="74" spans="1:36" ht="24.75" customHeight="1" outlineLevel="2">
      <c r="A74" s="78" t="s">
        <v>261</v>
      </c>
      <c r="B74" s="79" t="s">
        <v>244</v>
      </c>
      <c r="C74" s="79" t="s">
        <v>321</v>
      </c>
      <c r="D74" s="79" t="s">
        <v>245</v>
      </c>
      <c r="E74" s="79" t="s">
        <v>244</v>
      </c>
      <c r="F74" s="79" t="s">
        <v>259</v>
      </c>
      <c r="G74" s="79"/>
      <c r="H74" s="79"/>
      <c r="I74" s="79"/>
      <c r="J74" s="79"/>
      <c r="K74" s="79"/>
      <c r="L74" s="80">
        <v>0</v>
      </c>
      <c r="M74" s="80">
        <v>3111916.3</v>
      </c>
      <c r="N74" s="80">
        <v>0</v>
      </c>
      <c r="O74" s="80">
        <v>0</v>
      </c>
      <c r="P74" s="80">
        <v>0</v>
      </c>
      <c r="Q74" s="80">
        <v>0</v>
      </c>
      <c r="R74" s="80">
        <v>0</v>
      </c>
      <c r="S74" s="80">
        <v>0</v>
      </c>
      <c r="T74" s="80">
        <v>0</v>
      </c>
      <c r="U74" s="80">
        <v>0</v>
      </c>
      <c r="V74" s="80">
        <v>0</v>
      </c>
      <c r="W74" s="80">
        <v>0</v>
      </c>
      <c r="X74" s="80">
        <v>0</v>
      </c>
      <c r="Y74" s="80">
        <v>0</v>
      </c>
      <c r="Z74" s="80">
        <v>0</v>
      </c>
      <c r="AA74" s="80">
        <v>0</v>
      </c>
      <c r="AB74" s="80">
        <v>0</v>
      </c>
      <c r="AC74" s="80">
        <v>0</v>
      </c>
      <c r="AD74" s="80">
        <v>1342968</v>
      </c>
      <c r="AE74" s="80">
        <v>1342968</v>
      </c>
      <c r="AF74" s="80">
        <v>-1342968</v>
      </c>
      <c r="AG74" s="81">
        <v>0.43155659424387477</v>
      </c>
      <c r="AH74" s="80">
        <v>0</v>
      </c>
      <c r="AI74" s="81">
        <v>0</v>
      </c>
      <c r="AJ74" s="80">
        <v>0</v>
      </c>
    </row>
    <row r="75" spans="1:36" ht="24.75" customHeight="1" outlineLevel="1">
      <c r="A75" s="78" t="s">
        <v>320</v>
      </c>
      <c r="B75" s="79" t="s">
        <v>244</v>
      </c>
      <c r="C75" s="79" t="s">
        <v>318</v>
      </c>
      <c r="D75" s="79" t="s">
        <v>245</v>
      </c>
      <c r="E75" s="79" t="s">
        <v>244</v>
      </c>
      <c r="F75" s="79" t="s">
        <v>244</v>
      </c>
      <c r="G75" s="79"/>
      <c r="H75" s="79"/>
      <c r="I75" s="79"/>
      <c r="J75" s="79"/>
      <c r="K75" s="79"/>
      <c r="L75" s="80">
        <v>0</v>
      </c>
      <c r="M75" s="80">
        <v>1282416</v>
      </c>
      <c r="N75" s="80">
        <v>0</v>
      </c>
      <c r="O75" s="80">
        <v>0</v>
      </c>
      <c r="P75" s="80">
        <v>0</v>
      </c>
      <c r="Q75" s="80">
        <v>0</v>
      </c>
      <c r="R75" s="80">
        <v>0</v>
      </c>
      <c r="S75" s="80">
        <v>0</v>
      </c>
      <c r="T75" s="80">
        <v>0</v>
      </c>
      <c r="U75" s="80">
        <v>0</v>
      </c>
      <c r="V75" s="80">
        <v>0</v>
      </c>
      <c r="W75" s="80">
        <v>0</v>
      </c>
      <c r="X75" s="80">
        <v>0</v>
      </c>
      <c r="Y75" s="80">
        <v>0</v>
      </c>
      <c r="Z75" s="80">
        <v>0</v>
      </c>
      <c r="AA75" s="80">
        <v>0</v>
      </c>
      <c r="AB75" s="80">
        <v>0</v>
      </c>
      <c r="AC75" s="80">
        <v>0</v>
      </c>
      <c r="AD75" s="80">
        <v>510396</v>
      </c>
      <c r="AE75" s="80">
        <v>510396</v>
      </c>
      <c r="AF75" s="80">
        <v>-510396</v>
      </c>
      <c r="AG75" s="81">
        <v>0.39799565819515664</v>
      </c>
      <c r="AH75" s="80">
        <v>0</v>
      </c>
      <c r="AI75" s="81">
        <v>0</v>
      </c>
      <c r="AJ75" s="80">
        <v>0</v>
      </c>
    </row>
    <row r="76" spans="1:36" ht="14.25" customHeight="1" outlineLevel="2">
      <c r="A76" s="78" t="s">
        <v>265</v>
      </c>
      <c r="B76" s="79" t="s">
        <v>244</v>
      </c>
      <c r="C76" s="79" t="s">
        <v>318</v>
      </c>
      <c r="D76" s="79" t="s">
        <v>245</v>
      </c>
      <c r="E76" s="79" t="s">
        <v>244</v>
      </c>
      <c r="F76" s="79" t="s">
        <v>264</v>
      </c>
      <c r="G76" s="79"/>
      <c r="H76" s="79"/>
      <c r="I76" s="79"/>
      <c r="J76" s="79"/>
      <c r="K76" s="79"/>
      <c r="L76" s="80">
        <v>0</v>
      </c>
      <c r="M76" s="80">
        <v>1232416</v>
      </c>
      <c r="N76" s="80">
        <v>0</v>
      </c>
      <c r="O76" s="80">
        <v>0</v>
      </c>
      <c r="P76" s="80">
        <v>0</v>
      </c>
      <c r="Q76" s="80">
        <v>0</v>
      </c>
      <c r="R76" s="80">
        <v>0</v>
      </c>
      <c r="S76" s="80">
        <v>0</v>
      </c>
      <c r="T76" s="80">
        <v>0</v>
      </c>
      <c r="U76" s="80">
        <v>0</v>
      </c>
      <c r="V76" s="80">
        <v>0</v>
      </c>
      <c r="W76" s="80">
        <v>0</v>
      </c>
      <c r="X76" s="80">
        <v>0</v>
      </c>
      <c r="Y76" s="80">
        <v>0</v>
      </c>
      <c r="Z76" s="80">
        <v>0</v>
      </c>
      <c r="AA76" s="80">
        <v>0</v>
      </c>
      <c r="AB76" s="80">
        <v>0</v>
      </c>
      <c r="AC76" s="80">
        <v>0</v>
      </c>
      <c r="AD76" s="80">
        <v>510396</v>
      </c>
      <c r="AE76" s="80">
        <v>510396</v>
      </c>
      <c r="AF76" s="80">
        <v>-510396</v>
      </c>
      <c r="AG76" s="81">
        <v>0.41414262716485345</v>
      </c>
      <c r="AH76" s="80">
        <v>0</v>
      </c>
      <c r="AI76" s="81">
        <v>0</v>
      </c>
      <c r="AJ76" s="80">
        <v>0</v>
      </c>
    </row>
    <row r="77" spans="1:36" ht="50.25" customHeight="1" outlineLevel="2">
      <c r="A77" s="78" t="s">
        <v>319</v>
      </c>
      <c r="B77" s="79" t="s">
        <v>244</v>
      </c>
      <c r="C77" s="79" t="s">
        <v>318</v>
      </c>
      <c r="D77" s="79" t="s">
        <v>245</v>
      </c>
      <c r="E77" s="79" t="s">
        <v>244</v>
      </c>
      <c r="F77" s="79" t="s">
        <v>317</v>
      </c>
      <c r="G77" s="79"/>
      <c r="H77" s="79"/>
      <c r="I77" s="79"/>
      <c r="J77" s="79"/>
      <c r="K77" s="79"/>
      <c r="L77" s="80">
        <v>0</v>
      </c>
      <c r="M77" s="80">
        <v>50000</v>
      </c>
      <c r="N77" s="80">
        <v>0</v>
      </c>
      <c r="O77" s="80">
        <v>0</v>
      </c>
      <c r="P77" s="80">
        <v>0</v>
      </c>
      <c r="Q77" s="80">
        <v>0</v>
      </c>
      <c r="R77" s="80">
        <v>0</v>
      </c>
      <c r="S77" s="80">
        <v>0</v>
      </c>
      <c r="T77" s="80">
        <v>0</v>
      </c>
      <c r="U77" s="80">
        <v>0</v>
      </c>
      <c r="V77" s="80">
        <v>0</v>
      </c>
      <c r="W77" s="80">
        <v>0</v>
      </c>
      <c r="X77" s="80">
        <v>0</v>
      </c>
      <c r="Y77" s="80">
        <v>0</v>
      </c>
      <c r="Z77" s="80">
        <v>0</v>
      </c>
      <c r="AA77" s="80">
        <v>0</v>
      </c>
      <c r="AB77" s="80">
        <v>0</v>
      </c>
      <c r="AC77" s="80">
        <v>0</v>
      </c>
      <c r="AD77" s="80">
        <v>0</v>
      </c>
      <c r="AE77" s="80">
        <v>0</v>
      </c>
      <c r="AF77" s="80">
        <v>0</v>
      </c>
      <c r="AG77" s="81">
        <v>0</v>
      </c>
      <c r="AH77" s="80">
        <v>0</v>
      </c>
      <c r="AI77" s="81">
        <v>0</v>
      </c>
      <c r="AJ77" s="80">
        <v>0</v>
      </c>
    </row>
    <row r="78" spans="1:36" ht="24.75" customHeight="1">
      <c r="A78" s="78" t="s">
        <v>316</v>
      </c>
      <c r="B78" s="79" t="s">
        <v>244</v>
      </c>
      <c r="C78" s="79" t="s">
        <v>315</v>
      </c>
      <c r="D78" s="79" t="s">
        <v>245</v>
      </c>
      <c r="E78" s="79" t="s">
        <v>244</v>
      </c>
      <c r="F78" s="79" t="s">
        <v>244</v>
      </c>
      <c r="G78" s="79"/>
      <c r="H78" s="79"/>
      <c r="I78" s="79"/>
      <c r="J78" s="79"/>
      <c r="K78" s="79"/>
      <c r="L78" s="80">
        <v>0</v>
      </c>
      <c r="M78" s="80">
        <v>9357653.81</v>
      </c>
      <c r="N78" s="80">
        <v>0</v>
      </c>
      <c r="O78" s="80">
        <v>0</v>
      </c>
      <c r="P78" s="80">
        <v>0</v>
      </c>
      <c r="Q78" s="80">
        <v>0</v>
      </c>
      <c r="R78" s="80">
        <v>0</v>
      </c>
      <c r="S78" s="80">
        <v>0</v>
      </c>
      <c r="T78" s="80">
        <v>0</v>
      </c>
      <c r="U78" s="80">
        <v>0</v>
      </c>
      <c r="V78" s="80">
        <v>0</v>
      </c>
      <c r="W78" s="80">
        <v>0</v>
      </c>
      <c r="X78" s="80">
        <v>0</v>
      </c>
      <c r="Y78" s="80">
        <v>0</v>
      </c>
      <c r="Z78" s="80">
        <v>0</v>
      </c>
      <c r="AA78" s="80">
        <v>0</v>
      </c>
      <c r="AB78" s="80">
        <v>0</v>
      </c>
      <c r="AC78" s="80">
        <v>0</v>
      </c>
      <c r="AD78" s="80">
        <v>5011549.33</v>
      </c>
      <c r="AE78" s="80">
        <v>5011549.33</v>
      </c>
      <c r="AF78" s="80">
        <v>-5011549.33</v>
      </c>
      <c r="AG78" s="81">
        <v>0.5355561801874352</v>
      </c>
      <c r="AH78" s="80">
        <v>0</v>
      </c>
      <c r="AI78" s="81">
        <v>0</v>
      </c>
      <c r="AJ78" s="80">
        <v>0</v>
      </c>
    </row>
    <row r="79" spans="1:36" ht="14.25" customHeight="1" outlineLevel="1">
      <c r="A79" s="78" t="s">
        <v>314</v>
      </c>
      <c r="B79" s="79" t="s">
        <v>244</v>
      </c>
      <c r="C79" s="79" t="s">
        <v>313</v>
      </c>
      <c r="D79" s="79" t="s">
        <v>245</v>
      </c>
      <c r="E79" s="79" t="s">
        <v>244</v>
      </c>
      <c r="F79" s="79" t="s">
        <v>244</v>
      </c>
      <c r="G79" s="79"/>
      <c r="H79" s="79"/>
      <c r="I79" s="79"/>
      <c r="J79" s="79"/>
      <c r="K79" s="79"/>
      <c r="L79" s="80">
        <v>0</v>
      </c>
      <c r="M79" s="80">
        <v>420000</v>
      </c>
      <c r="N79" s="80">
        <v>0</v>
      </c>
      <c r="O79" s="80">
        <v>0</v>
      </c>
      <c r="P79" s="80">
        <v>0</v>
      </c>
      <c r="Q79" s="80">
        <v>0</v>
      </c>
      <c r="R79" s="80">
        <v>0</v>
      </c>
      <c r="S79" s="80">
        <v>0</v>
      </c>
      <c r="T79" s="80">
        <v>0</v>
      </c>
      <c r="U79" s="80">
        <v>0</v>
      </c>
      <c r="V79" s="80">
        <v>0</v>
      </c>
      <c r="W79" s="80">
        <v>0</v>
      </c>
      <c r="X79" s="80">
        <v>0</v>
      </c>
      <c r="Y79" s="80">
        <v>0</v>
      </c>
      <c r="Z79" s="80">
        <v>0</v>
      </c>
      <c r="AA79" s="80">
        <v>0</v>
      </c>
      <c r="AB79" s="80">
        <v>0</v>
      </c>
      <c r="AC79" s="80">
        <v>0</v>
      </c>
      <c r="AD79" s="80">
        <v>173017.66</v>
      </c>
      <c r="AE79" s="80">
        <v>173017.66</v>
      </c>
      <c r="AF79" s="80">
        <v>-173017.66</v>
      </c>
      <c r="AG79" s="81">
        <v>0.4119468095238095</v>
      </c>
      <c r="AH79" s="80">
        <v>0</v>
      </c>
      <c r="AI79" s="81">
        <v>0</v>
      </c>
      <c r="AJ79" s="80">
        <v>0</v>
      </c>
    </row>
    <row r="80" spans="1:36" ht="24.75" customHeight="1" outlineLevel="2">
      <c r="A80" s="78" t="s">
        <v>281</v>
      </c>
      <c r="B80" s="79" t="s">
        <v>244</v>
      </c>
      <c r="C80" s="79" t="s">
        <v>313</v>
      </c>
      <c r="D80" s="79" t="s">
        <v>245</v>
      </c>
      <c r="E80" s="79" t="s">
        <v>244</v>
      </c>
      <c r="F80" s="79" t="s">
        <v>280</v>
      </c>
      <c r="G80" s="79"/>
      <c r="H80" s="79"/>
      <c r="I80" s="79"/>
      <c r="J80" s="79"/>
      <c r="K80" s="79"/>
      <c r="L80" s="80">
        <v>0</v>
      </c>
      <c r="M80" s="80">
        <v>420000</v>
      </c>
      <c r="N80" s="80">
        <v>0</v>
      </c>
      <c r="O80" s="80">
        <v>0</v>
      </c>
      <c r="P80" s="80">
        <v>0</v>
      </c>
      <c r="Q80" s="80">
        <v>0</v>
      </c>
      <c r="R80" s="80">
        <v>0</v>
      </c>
      <c r="S80" s="80">
        <v>0</v>
      </c>
      <c r="T80" s="80">
        <v>0</v>
      </c>
      <c r="U80" s="80">
        <v>0</v>
      </c>
      <c r="V80" s="80">
        <v>0</v>
      </c>
      <c r="W80" s="80">
        <v>0</v>
      </c>
      <c r="X80" s="80">
        <v>0</v>
      </c>
      <c r="Y80" s="80">
        <v>0</v>
      </c>
      <c r="Z80" s="80">
        <v>0</v>
      </c>
      <c r="AA80" s="80">
        <v>0</v>
      </c>
      <c r="AB80" s="80">
        <v>0</v>
      </c>
      <c r="AC80" s="80">
        <v>0</v>
      </c>
      <c r="AD80" s="80">
        <v>173017.66</v>
      </c>
      <c r="AE80" s="80">
        <v>173017.66</v>
      </c>
      <c r="AF80" s="80">
        <v>-173017.66</v>
      </c>
      <c r="AG80" s="81">
        <v>0.4119468095238095</v>
      </c>
      <c r="AH80" s="80">
        <v>0</v>
      </c>
      <c r="AI80" s="81">
        <v>0</v>
      </c>
      <c r="AJ80" s="80">
        <v>0</v>
      </c>
    </row>
    <row r="81" spans="1:36" ht="14.25" customHeight="1" outlineLevel="1">
      <c r="A81" s="78" t="s">
        <v>312</v>
      </c>
      <c r="B81" s="79" t="s">
        <v>244</v>
      </c>
      <c r="C81" s="79" t="s">
        <v>311</v>
      </c>
      <c r="D81" s="79" t="s">
        <v>245</v>
      </c>
      <c r="E81" s="79" t="s">
        <v>244</v>
      </c>
      <c r="F81" s="79" t="s">
        <v>244</v>
      </c>
      <c r="G81" s="79"/>
      <c r="H81" s="79"/>
      <c r="I81" s="79"/>
      <c r="J81" s="79"/>
      <c r="K81" s="79"/>
      <c r="L81" s="80">
        <v>0</v>
      </c>
      <c r="M81" s="80">
        <v>1548700</v>
      </c>
      <c r="N81" s="80">
        <v>0</v>
      </c>
      <c r="O81" s="80">
        <v>0</v>
      </c>
      <c r="P81" s="80">
        <v>0</v>
      </c>
      <c r="Q81" s="80">
        <v>0</v>
      </c>
      <c r="R81" s="80">
        <v>0</v>
      </c>
      <c r="S81" s="80">
        <v>0</v>
      </c>
      <c r="T81" s="80">
        <v>0</v>
      </c>
      <c r="U81" s="80">
        <v>0</v>
      </c>
      <c r="V81" s="80">
        <v>0</v>
      </c>
      <c r="W81" s="80">
        <v>0</v>
      </c>
      <c r="X81" s="80">
        <v>0</v>
      </c>
      <c r="Y81" s="80">
        <v>0</v>
      </c>
      <c r="Z81" s="80">
        <v>0</v>
      </c>
      <c r="AA81" s="80">
        <v>0</v>
      </c>
      <c r="AB81" s="80">
        <v>0</v>
      </c>
      <c r="AC81" s="80">
        <v>0</v>
      </c>
      <c r="AD81" s="80">
        <v>574586.76</v>
      </c>
      <c r="AE81" s="80">
        <v>574586.76</v>
      </c>
      <c r="AF81" s="80">
        <v>-574586.76</v>
      </c>
      <c r="AG81" s="81">
        <v>0.3710123070962743</v>
      </c>
      <c r="AH81" s="80">
        <v>0</v>
      </c>
      <c r="AI81" s="81">
        <v>0</v>
      </c>
      <c r="AJ81" s="80">
        <v>0</v>
      </c>
    </row>
    <row r="82" spans="1:36" ht="14.25" customHeight="1" outlineLevel="2">
      <c r="A82" s="78" t="s">
        <v>265</v>
      </c>
      <c r="B82" s="79" t="s">
        <v>244</v>
      </c>
      <c r="C82" s="79" t="s">
        <v>311</v>
      </c>
      <c r="D82" s="79" t="s">
        <v>245</v>
      </c>
      <c r="E82" s="79" t="s">
        <v>244</v>
      </c>
      <c r="F82" s="79" t="s">
        <v>264</v>
      </c>
      <c r="G82" s="79"/>
      <c r="H82" s="79"/>
      <c r="I82" s="79"/>
      <c r="J82" s="79"/>
      <c r="K82" s="79"/>
      <c r="L82" s="80">
        <v>0</v>
      </c>
      <c r="M82" s="80">
        <v>1187600</v>
      </c>
      <c r="N82" s="80">
        <v>0</v>
      </c>
      <c r="O82" s="80">
        <v>0</v>
      </c>
      <c r="P82" s="80">
        <v>0</v>
      </c>
      <c r="Q82" s="80">
        <v>0</v>
      </c>
      <c r="R82" s="80">
        <v>0</v>
      </c>
      <c r="S82" s="80">
        <v>0</v>
      </c>
      <c r="T82" s="80">
        <v>0</v>
      </c>
      <c r="U82" s="80">
        <v>0</v>
      </c>
      <c r="V82" s="80">
        <v>0</v>
      </c>
      <c r="W82" s="80">
        <v>0</v>
      </c>
      <c r="X82" s="80">
        <v>0</v>
      </c>
      <c r="Y82" s="80">
        <v>0</v>
      </c>
      <c r="Z82" s="80">
        <v>0</v>
      </c>
      <c r="AA82" s="80">
        <v>0</v>
      </c>
      <c r="AB82" s="80">
        <v>0</v>
      </c>
      <c r="AC82" s="80">
        <v>0</v>
      </c>
      <c r="AD82" s="80">
        <v>323527.77</v>
      </c>
      <c r="AE82" s="80">
        <v>323527.77</v>
      </c>
      <c r="AF82" s="80">
        <v>-323527.77</v>
      </c>
      <c r="AG82" s="81">
        <v>0.2724214971370832</v>
      </c>
      <c r="AH82" s="80">
        <v>0</v>
      </c>
      <c r="AI82" s="81">
        <v>0</v>
      </c>
      <c r="AJ82" s="80">
        <v>0</v>
      </c>
    </row>
    <row r="83" spans="1:36" ht="14.25" customHeight="1" outlineLevel="2">
      <c r="A83" s="78" t="s">
        <v>247</v>
      </c>
      <c r="B83" s="79" t="s">
        <v>244</v>
      </c>
      <c r="C83" s="79" t="s">
        <v>311</v>
      </c>
      <c r="D83" s="79" t="s">
        <v>245</v>
      </c>
      <c r="E83" s="79" t="s">
        <v>244</v>
      </c>
      <c r="F83" s="79" t="s">
        <v>243</v>
      </c>
      <c r="G83" s="79"/>
      <c r="H83" s="79"/>
      <c r="I83" s="79"/>
      <c r="J83" s="79"/>
      <c r="K83" s="79"/>
      <c r="L83" s="80">
        <v>0</v>
      </c>
      <c r="M83" s="80">
        <v>361100</v>
      </c>
      <c r="N83" s="80">
        <v>0</v>
      </c>
      <c r="O83" s="80">
        <v>0</v>
      </c>
      <c r="P83" s="80">
        <v>0</v>
      </c>
      <c r="Q83" s="80">
        <v>0</v>
      </c>
      <c r="R83" s="80">
        <v>0</v>
      </c>
      <c r="S83" s="80">
        <v>0</v>
      </c>
      <c r="T83" s="80">
        <v>0</v>
      </c>
      <c r="U83" s="80">
        <v>0</v>
      </c>
      <c r="V83" s="80">
        <v>0</v>
      </c>
      <c r="W83" s="80">
        <v>0</v>
      </c>
      <c r="X83" s="80">
        <v>0</v>
      </c>
      <c r="Y83" s="80">
        <v>0</v>
      </c>
      <c r="Z83" s="80">
        <v>0</v>
      </c>
      <c r="AA83" s="80">
        <v>0</v>
      </c>
      <c r="AB83" s="80">
        <v>0</v>
      </c>
      <c r="AC83" s="80">
        <v>0</v>
      </c>
      <c r="AD83" s="80">
        <v>251058.99</v>
      </c>
      <c r="AE83" s="80">
        <v>251058.99</v>
      </c>
      <c r="AF83" s="80">
        <v>-251058.99</v>
      </c>
      <c r="AG83" s="81">
        <v>0.6952616726668512</v>
      </c>
      <c r="AH83" s="80">
        <v>0</v>
      </c>
      <c r="AI83" s="81">
        <v>0</v>
      </c>
      <c r="AJ83" s="80">
        <v>0</v>
      </c>
    </row>
    <row r="84" spans="1:36" ht="14.25" customHeight="1" outlineLevel="1">
      <c r="A84" s="78" t="s">
        <v>310</v>
      </c>
      <c r="B84" s="79" t="s">
        <v>244</v>
      </c>
      <c r="C84" s="79" t="s">
        <v>309</v>
      </c>
      <c r="D84" s="79" t="s">
        <v>245</v>
      </c>
      <c r="E84" s="79" t="s">
        <v>244</v>
      </c>
      <c r="F84" s="79" t="s">
        <v>244</v>
      </c>
      <c r="G84" s="79"/>
      <c r="H84" s="79"/>
      <c r="I84" s="79"/>
      <c r="J84" s="79"/>
      <c r="K84" s="79"/>
      <c r="L84" s="80">
        <v>0</v>
      </c>
      <c r="M84" s="80">
        <v>7238953.81</v>
      </c>
      <c r="N84" s="80">
        <v>0</v>
      </c>
      <c r="O84" s="80">
        <v>0</v>
      </c>
      <c r="P84" s="80">
        <v>0</v>
      </c>
      <c r="Q84" s="80">
        <v>0</v>
      </c>
      <c r="R84" s="80">
        <v>0</v>
      </c>
      <c r="S84" s="80">
        <v>0</v>
      </c>
      <c r="T84" s="80">
        <v>0</v>
      </c>
      <c r="U84" s="80">
        <v>0</v>
      </c>
      <c r="V84" s="80">
        <v>0</v>
      </c>
      <c r="W84" s="80">
        <v>0</v>
      </c>
      <c r="X84" s="80">
        <v>0</v>
      </c>
      <c r="Y84" s="80">
        <v>0</v>
      </c>
      <c r="Z84" s="80">
        <v>0</v>
      </c>
      <c r="AA84" s="80">
        <v>0</v>
      </c>
      <c r="AB84" s="80">
        <v>0</v>
      </c>
      <c r="AC84" s="80">
        <v>0</v>
      </c>
      <c r="AD84" s="80">
        <v>4263944.91</v>
      </c>
      <c r="AE84" s="80">
        <v>4263944.91</v>
      </c>
      <c r="AF84" s="80">
        <v>-4263944.91</v>
      </c>
      <c r="AG84" s="81">
        <v>0.5890277824552109</v>
      </c>
      <c r="AH84" s="80">
        <v>0</v>
      </c>
      <c r="AI84" s="81">
        <v>0</v>
      </c>
      <c r="AJ84" s="80">
        <v>0</v>
      </c>
    </row>
    <row r="85" spans="1:36" ht="14.25" customHeight="1" outlineLevel="2">
      <c r="A85" s="78" t="s">
        <v>285</v>
      </c>
      <c r="B85" s="79" t="s">
        <v>244</v>
      </c>
      <c r="C85" s="79" t="s">
        <v>309</v>
      </c>
      <c r="D85" s="79" t="s">
        <v>245</v>
      </c>
      <c r="E85" s="79" t="s">
        <v>244</v>
      </c>
      <c r="F85" s="79" t="s">
        <v>284</v>
      </c>
      <c r="G85" s="79"/>
      <c r="H85" s="79"/>
      <c r="I85" s="79"/>
      <c r="J85" s="79"/>
      <c r="K85" s="79"/>
      <c r="L85" s="80">
        <v>0</v>
      </c>
      <c r="M85" s="80">
        <v>212800</v>
      </c>
      <c r="N85" s="80">
        <v>0</v>
      </c>
      <c r="O85" s="80">
        <v>0</v>
      </c>
      <c r="P85" s="80">
        <v>0</v>
      </c>
      <c r="Q85" s="80">
        <v>0</v>
      </c>
      <c r="R85" s="80">
        <v>0</v>
      </c>
      <c r="S85" s="80">
        <v>0</v>
      </c>
      <c r="T85" s="80">
        <v>0</v>
      </c>
      <c r="U85" s="80">
        <v>0</v>
      </c>
      <c r="V85" s="80">
        <v>0</v>
      </c>
      <c r="W85" s="80">
        <v>0</v>
      </c>
      <c r="X85" s="80">
        <v>0</v>
      </c>
      <c r="Y85" s="80">
        <v>0</v>
      </c>
      <c r="Z85" s="80">
        <v>0</v>
      </c>
      <c r="AA85" s="80">
        <v>0</v>
      </c>
      <c r="AB85" s="80">
        <v>0</v>
      </c>
      <c r="AC85" s="80">
        <v>0</v>
      </c>
      <c r="AD85" s="80">
        <v>162100</v>
      </c>
      <c r="AE85" s="80">
        <v>162100</v>
      </c>
      <c r="AF85" s="80">
        <v>-162100</v>
      </c>
      <c r="AG85" s="81">
        <v>0.7617481203007519</v>
      </c>
      <c r="AH85" s="80">
        <v>0</v>
      </c>
      <c r="AI85" s="81">
        <v>0</v>
      </c>
      <c r="AJ85" s="80">
        <v>0</v>
      </c>
    </row>
    <row r="86" spans="1:36" ht="14.25" customHeight="1" outlineLevel="2">
      <c r="A86" s="78" t="s">
        <v>283</v>
      </c>
      <c r="B86" s="79" t="s">
        <v>244</v>
      </c>
      <c r="C86" s="79" t="s">
        <v>309</v>
      </c>
      <c r="D86" s="79" t="s">
        <v>245</v>
      </c>
      <c r="E86" s="79" t="s">
        <v>244</v>
      </c>
      <c r="F86" s="79" t="s">
        <v>282</v>
      </c>
      <c r="G86" s="79"/>
      <c r="H86" s="79"/>
      <c r="I86" s="79"/>
      <c r="J86" s="79"/>
      <c r="K86" s="79"/>
      <c r="L86" s="80">
        <v>0</v>
      </c>
      <c r="M86" s="80">
        <v>3185100</v>
      </c>
      <c r="N86" s="80">
        <v>0</v>
      </c>
      <c r="O86" s="80">
        <v>0</v>
      </c>
      <c r="P86" s="80">
        <v>0</v>
      </c>
      <c r="Q86" s="80">
        <v>0</v>
      </c>
      <c r="R86" s="80">
        <v>0</v>
      </c>
      <c r="S86" s="80">
        <v>0</v>
      </c>
      <c r="T86" s="80">
        <v>0</v>
      </c>
      <c r="U86" s="80">
        <v>0</v>
      </c>
      <c r="V86" s="80">
        <v>0</v>
      </c>
      <c r="W86" s="80">
        <v>0</v>
      </c>
      <c r="X86" s="80">
        <v>0</v>
      </c>
      <c r="Y86" s="80">
        <v>0</v>
      </c>
      <c r="Z86" s="80">
        <v>0</v>
      </c>
      <c r="AA86" s="80">
        <v>0</v>
      </c>
      <c r="AB86" s="80">
        <v>0</v>
      </c>
      <c r="AC86" s="80">
        <v>0</v>
      </c>
      <c r="AD86" s="80">
        <v>2606449.81</v>
      </c>
      <c r="AE86" s="80">
        <v>2606449.81</v>
      </c>
      <c r="AF86" s="80">
        <v>-2606449.81</v>
      </c>
      <c r="AG86" s="81">
        <v>0.818325895576277</v>
      </c>
      <c r="AH86" s="80">
        <v>0</v>
      </c>
      <c r="AI86" s="81">
        <v>0</v>
      </c>
      <c r="AJ86" s="80">
        <v>0</v>
      </c>
    </row>
    <row r="87" spans="1:36" ht="24.75" customHeight="1" outlineLevel="2">
      <c r="A87" s="78" t="s">
        <v>281</v>
      </c>
      <c r="B87" s="79" t="s">
        <v>244</v>
      </c>
      <c r="C87" s="79" t="s">
        <v>309</v>
      </c>
      <c r="D87" s="79" t="s">
        <v>245</v>
      </c>
      <c r="E87" s="79" t="s">
        <v>244</v>
      </c>
      <c r="F87" s="79" t="s">
        <v>280</v>
      </c>
      <c r="G87" s="79"/>
      <c r="H87" s="79"/>
      <c r="I87" s="79"/>
      <c r="J87" s="79"/>
      <c r="K87" s="79"/>
      <c r="L87" s="80">
        <v>0</v>
      </c>
      <c r="M87" s="80">
        <v>2416096.8</v>
      </c>
      <c r="N87" s="80">
        <v>0</v>
      </c>
      <c r="O87" s="80">
        <v>0</v>
      </c>
      <c r="P87" s="80">
        <v>0</v>
      </c>
      <c r="Q87" s="80">
        <v>0</v>
      </c>
      <c r="R87" s="80">
        <v>0</v>
      </c>
      <c r="S87" s="80">
        <v>0</v>
      </c>
      <c r="T87" s="80">
        <v>0</v>
      </c>
      <c r="U87" s="80">
        <v>0</v>
      </c>
      <c r="V87" s="80">
        <v>0</v>
      </c>
      <c r="W87" s="80">
        <v>0</v>
      </c>
      <c r="X87" s="80">
        <v>0</v>
      </c>
      <c r="Y87" s="80">
        <v>0</v>
      </c>
      <c r="Z87" s="80">
        <v>0</v>
      </c>
      <c r="AA87" s="80">
        <v>0</v>
      </c>
      <c r="AB87" s="80">
        <v>0</v>
      </c>
      <c r="AC87" s="80">
        <v>0</v>
      </c>
      <c r="AD87" s="80">
        <v>1073504</v>
      </c>
      <c r="AE87" s="80">
        <v>1073504</v>
      </c>
      <c r="AF87" s="80">
        <v>-1073504</v>
      </c>
      <c r="AG87" s="81">
        <v>0.44431332387013633</v>
      </c>
      <c r="AH87" s="80">
        <v>0</v>
      </c>
      <c r="AI87" s="81">
        <v>0</v>
      </c>
      <c r="AJ87" s="80">
        <v>0</v>
      </c>
    </row>
    <row r="88" spans="1:36" ht="14.25" customHeight="1" outlineLevel="2">
      <c r="A88" s="78" t="s">
        <v>265</v>
      </c>
      <c r="B88" s="79" t="s">
        <v>244</v>
      </c>
      <c r="C88" s="79" t="s">
        <v>309</v>
      </c>
      <c r="D88" s="79" t="s">
        <v>245</v>
      </c>
      <c r="E88" s="79" t="s">
        <v>244</v>
      </c>
      <c r="F88" s="79" t="s">
        <v>264</v>
      </c>
      <c r="G88" s="79"/>
      <c r="H88" s="79"/>
      <c r="I88" s="79"/>
      <c r="J88" s="79"/>
      <c r="K88" s="79"/>
      <c r="L88" s="80">
        <v>0</v>
      </c>
      <c r="M88" s="80">
        <v>68175.11</v>
      </c>
      <c r="N88" s="80">
        <v>0</v>
      </c>
      <c r="O88" s="80">
        <v>0</v>
      </c>
      <c r="P88" s="80">
        <v>0</v>
      </c>
      <c r="Q88" s="80">
        <v>0</v>
      </c>
      <c r="R88" s="80">
        <v>0</v>
      </c>
      <c r="S88" s="80">
        <v>0</v>
      </c>
      <c r="T88" s="80">
        <v>0</v>
      </c>
      <c r="U88" s="80">
        <v>0</v>
      </c>
      <c r="V88" s="80">
        <v>0</v>
      </c>
      <c r="W88" s="80">
        <v>0</v>
      </c>
      <c r="X88" s="80">
        <v>0</v>
      </c>
      <c r="Y88" s="80">
        <v>0</v>
      </c>
      <c r="Z88" s="80">
        <v>0</v>
      </c>
      <c r="AA88" s="80">
        <v>0</v>
      </c>
      <c r="AB88" s="80">
        <v>0</v>
      </c>
      <c r="AC88" s="80">
        <v>0</v>
      </c>
      <c r="AD88" s="80">
        <v>5661.7</v>
      </c>
      <c r="AE88" s="80">
        <v>5661.7</v>
      </c>
      <c r="AF88" s="80">
        <v>-5661.7</v>
      </c>
      <c r="AG88" s="81">
        <v>0.08304643732881399</v>
      </c>
      <c r="AH88" s="80">
        <v>0</v>
      </c>
      <c r="AI88" s="81">
        <v>0</v>
      </c>
      <c r="AJ88" s="80">
        <v>0</v>
      </c>
    </row>
    <row r="89" spans="1:36" ht="14.25" customHeight="1" outlineLevel="2">
      <c r="A89" s="78" t="s">
        <v>247</v>
      </c>
      <c r="B89" s="79" t="s">
        <v>244</v>
      </c>
      <c r="C89" s="79" t="s">
        <v>309</v>
      </c>
      <c r="D89" s="79" t="s">
        <v>245</v>
      </c>
      <c r="E89" s="79" t="s">
        <v>244</v>
      </c>
      <c r="F89" s="79" t="s">
        <v>243</v>
      </c>
      <c r="G89" s="79"/>
      <c r="H89" s="79"/>
      <c r="I89" s="79"/>
      <c r="J89" s="79"/>
      <c r="K89" s="79"/>
      <c r="L89" s="80">
        <v>0</v>
      </c>
      <c r="M89" s="80">
        <v>5734.4</v>
      </c>
      <c r="N89" s="80">
        <v>0</v>
      </c>
      <c r="O89" s="80">
        <v>0</v>
      </c>
      <c r="P89" s="80">
        <v>0</v>
      </c>
      <c r="Q89" s="80">
        <v>0</v>
      </c>
      <c r="R89" s="80">
        <v>0</v>
      </c>
      <c r="S89" s="80">
        <v>0</v>
      </c>
      <c r="T89" s="80">
        <v>0</v>
      </c>
      <c r="U89" s="80">
        <v>0</v>
      </c>
      <c r="V89" s="80">
        <v>0</v>
      </c>
      <c r="W89" s="80">
        <v>0</v>
      </c>
      <c r="X89" s="80">
        <v>0</v>
      </c>
      <c r="Y89" s="80">
        <v>0</v>
      </c>
      <c r="Z89" s="80">
        <v>0</v>
      </c>
      <c r="AA89" s="80">
        <v>0</v>
      </c>
      <c r="AB89" s="80">
        <v>0</v>
      </c>
      <c r="AC89" s="80">
        <v>0</v>
      </c>
      <c r="AD89" s="80">
        <v>5734.4</v>
      </c>
      <c r="AE89" s="80">
        <v>5734.4</v>
      </c>
      <c r="AF89" s="80">
        <v>-5734.4</v>
      </c>
      <c r="AG89" s="81">
        <v>1</v>
      </c>
      <c r="AH89" s="80">
        <v>0</v>
      </c>
      <c r="AI89" s="81">
        <v>0</v>
      </c>
      <c r="AJ89" s="80">
        <v>0</v>
      </c>
    </row>
    <row r="90" spans="1:36" ht="24.75" customHeight="1" outlineLevel="2">
      <c r="A90" s="78" t="s">
        <v>261</v>
      </c>
      <c r="B90" s="79" t="s">
        <v>244</v>
      </c>
      <c r="C90" s="79" t="s">
        <v>309</v>
      </c>
      <c r="D90" s="79" t="s">
        <v>245</v>
      </c>
      <c r="E90" s="79" t="s">
        <v>244</v>
      </c>
      <c r="F90" s="79" t="s">
        <v>259</v>
      </c>
      <c r="G90" s="79"/>
      <c r="H90" s="79"/>
      <c r="I90" s="79"/>
      <c r="J90" s="79"/>
      <c r="K90" s="79"/>
      <c r="L90" s="80">
        <v>0</v>
      </c>
      <c r="M90" s="80">
        <v>643450</v>
      </c>
      <c r="N90" s="80">
        <v>0</v>
      </c>
      <c r="O90" s="80">
        <v>0</v>
      </c>
      <c r="P90" s="80">
        <v>0</v>
      </c>
      <c r="Q90" s="80">
        <v>0</v>
      </c>
      <c r="R90" s="80">
        <v>0</v>
      </c>
      <c r="S90" s="80">
        <v>0</v>
      </c>
      <c r="T90" s="80">
        <v>0</v>
      </c>
      <c r="U90" s="80">
        <v>0</v>
      </c>
      <c r="V90" s="80">
        <v>0</v>
      </c>
      <c r="W90" s="80">
        <v>0</v>
      </c>
      <c r="X90" s="80">
        <v>0</v>
      </c>
      <c r="Y90" s="80">
        <v>0</v>
      </c>
      <c r="Z90" s="80">
        <v>0</v>
      </c>
      <c r="AA90" s="80">
        <v>0</v>
      </c>
      <c r="AB90" s="80">
        <v>0</v>
      </c>
      <c r="AC90" s="80">
        <v>0</v>
      </c>
      <c r="AD90" s="80">
        <v>88108.5</v>
      </c>
      <c r="AE90" s="80">
        <v>88108.5</v>
      </c>
      <c r="AF90" s="80">
        <v>-88108.5</v>
      </c>
      <c r="AG90" s="81">
        <v>0.13693138550003886</v>
      </c>
      <c r="AH90" s="80">
        <v>0</v>
      </c>
      <c r="AI90" s="81">
        <v>0</v>
      </c>
      <c r="AJ90" s="80">
        <v>0</v>
      </c>
    </row>
    <row r="91" spans="1:36" ht="24.75" customHeight="1" outlineLevel="2">
      <c r="A91" s="78" t="s">
        <v>253</v>
      </c>
      <c r="B91" s="79" t="s">
        <v>244</v>
      </c>
      <c r="C91" s="79" t="s">
        <v>309</v>
      </c>
      <c r="D91" s="79" t="s">
        <v>245</v>
      </c>
      <c r="E91" s="79" t="s">
        <v>244</v>
      </c>
      <c r="F91" s="79" t="s">
        <v>251</v>
      </c>
      <c r="G91" s="79"/>
      <c r="H91" s="79"/>
      <c r="I91" s="79"/>
      <c r="J91" s="79"/>
      <c r="K91" s="79"/>
      <c r="L91" s="80">
        <v>0</v>
      </c>
      <c r="M91" s="80">
        <v>707597.5</v>
      </c>
      <c r="N91" s="80">
        <v>0</v>
      </c>
      <c r="O91" s="80">
        <v>0</v>
      </c>
      <c r="P91" s="80">
        <v>0</v>
      </c>
      <c r="Q91" s="80">
        <v>0</v>
      </c>
      <c r="R91" s="80">
        <v>0</v>
      </c>
      <c r="S91" s="80">
        <v>0</v>
      </c>
      <c r="T91" s="80">
        <v>0</v>
      </c>
      <c r="U91" s="80">
        <v>0</v>
      </c>
      <c r="V91" s="80">
        <v>0</v>
      </c>
      <c r="W91" s="80">
        <v>0</v>
      </c>
      <c r="X91" s="80">
        <v>0</v>
      </c>
      <c r="Y91" s="80">
        <v>0</v>
      </c>
      <c r="Z91" s="80">
        <v>0</v>
      </c>
      <c r="AA91" s="80">
        <v>0</v>
      </c>
      <c r="AB91" s="80">
        <v>0</v>
      </c>
      <c r="AC91" s="80">
        <v>0</v>
      </c>
      <c r="AD91" s="80">
        <v>322386.5</v>
      </c>
      <c r="AE91" s="80">
        <v>322386.5</v>
      </c>
      <c r="AF91" s="80">
        <v>-322386.5</v>
      </c>
      <c r="AG91" s="81">
        <v>0.4556071778094185</v>
      </c>
      <c r="AH91" s="80">
        <v>0</v>
      </c>
      <c r="AI91" s="81">
        <v>0</v>
      </c>
      <c r="AJ91" s="80">
        <v>0</v>
      </c>
    </row>
    <row r="92" spans="1:36" ht="24.75" customHeight="1" outlineLevel="1">
      <c r="A92" s="78" t="s">
        <v>308</v>
      </c>
      <c r="B92" s="79" t="s">
        <v>244</v>
      </c>
      <c r="C92" s="79" t="s">
        <v>307</v>
      </c>
      <c r="D92" s="79" t="s">
        <v>245</v>
      </c>
      <c r="E92" s="79" t="s">
        <v>244</v>
      </c>
      <c r="F92" s="79" t="s">
        <v>244</v>
      </c>
      <c r="G92" s="79"/>
      <c r="H92" s="79"/>
      <c r="I92" s="79"/>
      <c r="J92" s="79"/>
      <c r="K92" s="79"/>
      <c r="L92" s="80">
        <v>0</v>
      </c>
      <c r="M92" s="80">
        <v>150000</v>
      </c>
      <c r="N92" s="80">
        <v>0</v>
      </c>
      <c r="O92" s="80">
        <v>0</v>
      </c>
      <c r="P92" s="80">
        <v>0</v>
      </c>
      <c r="Q92" s="80">
        <v>0</v>
      </c>
      <c r="R92" s="80">
        <v>0</v>
      </c>
      <c r="S92" s="80">
        <v>0</v>
      </c>
      <c r="T92" s="80">
        <v>0</v>
      </c>
      <c r="U92" s="80">
        <v>0</v>
      </c>
      <c r="V92" s="80">
        <v>0</v>
      </c>
      <c r="W92" s="80">
        <v>0</v>
      </c>
      <c r="X92" s="80">
        <v>0</v>
      </c>
      <c r="Y92" s="80">
        <v>0</v>
      </c>
      <c r="Z92" s="80">
        <v>0</v>
      </c>
      <c r="AA92" s="80">
        <v>0</v>
      </c>
      <c r="AB92" s="80">
        <v>0</v>
      </c>
      <c r="AC92" s="80">
        <v>0</v>
      </c>
      <c r="AD92" s="80">
        <v>0</v>
      </c>
      <c r="AE92" s="80">
        <v>0</v>
      </c>
      <c r="AF92" s="80">
        <v>0</v>
      </c>
      <c r="AG92" s="81">
        <v>0</v>
      </c>
      <c r="AH92" s="80">
        <v>0</v>
      </c>
      <c r="AI92" s="81">
        <v>0</v>
      </c>
      <c r="AJ92" s="80">
        <v>0</v>
      </c>
    </row>
    <row r="93" spans="1:36" ht="14.25" customHeight="1" outlineLevel="2">
      <c r="A93" s="78" t="s">
        <v>265</v>
      </c>
      <c r="B93" s="79" t="s">
        <v>244</v>
      </c>
      <c r="C93" s="79" t="s">
        <v>307</v>
      </c>
      <c r="D93" s="79" t="s">
        <v>245</v>
      </c>
      <c r="E93" s="79" t="s">
        <v>244</v>
      </c>
      <c r="F93" s="79" t="s">
        <v>264</v>
      </c>
      <c r="G93" s="79"/>
      <c r="H93" s="79"/>
      <c r="I93" s="79"/>
      <c r="J93" s="79"/>
      <c r="K93" s="79"/>
      <c r="L93" s="80">
        <v>0</v>
      </c>
      <c r="M93" s="80">
        <v>150000</v>
      </c>
      <c r="N93" s="80">
        <v>0</v>
      </c>
      <c r="O93" s="80">
        <v>0</v>
      </c>
      <c r="P93" s="80">
        <v>0</v>
      </c>
      <c r="Q93" s="80">
        <v>0</v>
      </c>
      <c r="R93" s="80">
        <v>0</v>
      </c>
      <c r="S93" s="80">
        <v>0</v>
      </c>
      <c r="T93" s="80">
        <v>0</v>
      </c>
      <c r="U93" s="80">
        <v>0</v>
      </c>
      <c r="V93" s="80">
        <v>0</v>
      </c>
      <c r="W93" s="80">
        <v>0</v>
      </c>
      <c r="X93" s="80">
        <v>0</v>
      </c>
      <c r="Y93" s="80">
        <v>0</v>
      </c>
      <c r="Z93" s="80">
        <v>0</v>
      </c>
      <c r="AA93" s="80">
        <v>0</v>
      </c>
      <c r="AB93" s="80">
        <v>0</v>
      </c>
      <c r="AC93" s="80">
        <v>0</v>
      </c>
      <c r="AD93" s="80">
        <v>0</v>
      </c>
      <c r="AE93" s="80">
        <v>0</v>
      </c>
      <c r="AF93" s="80">
        <v>0</v>
      </c>
      <c r="AG93" s="81">
        <v>0</v>
      </c>
      <c r="AH93" s="80">
        <v>0</v>
      </c>
      <c r="AI93" s="81">
        <v>0</v>
      </c>
      <c r="AJ93" s="80">
        <v>0</v>
      </c>
    </row>
    <row r="94" spans="1:36" ht="14.25" customHeight="1">
      <c r="A94" s="78" t="s">
        <v>306</v>
      </c>
      <c r="B94" s="79" t="s">
        <v>244</v>
      </c>
      <c r="C94" s="79" t="s">
        <v>305</v>
      </c>
      <c r="D94" s="79" t="s">
        <v>245</v>
      </c>
      <c r="E94" s="79" t="s">
        <v>244</v>
      </c>
      <c r="F94" s="79" t="s">
        <v>244</v>
      </c>
      <c r="G94" s="79"/>
      <c r="H94" s="79"/>
      <c r="I94" s="79"/>
      <c r="J94" s="79"/>
      <c r="K94" s="79"/>
      <c r="L94" s="80">
        <v>0</v>
      </c>
      <c r="M94" s="80">
        <v>147657844</v>
      </c>
      <c r="N94" s="80">
        <v>0</v>
      </c>
      <c r="O94" s="80">
        <v>0</v>
      </c>
      <c r="P94" s="80">
        <v>0</v>
      </c>
      <c r="Q94" s="80">
        <v>0</v>
      </c>
      <c r="R94" s="80">
        <v>0</v>
      </c>
      <c r="S94" s="80">
        <v>0</v>
      </c>
      <c r="T94" s="80">
        <v>0</v>
      </c>
      <c r="U94" s="80">
        <v>0</v>
      </c>
      <c r="V94" s="80">
        <v>0</v>
      </c>
      <c r="W94" s="80">
        <v>0</v>
      </c>
      <c r="X94" s="80">
        <v>0</v>
      </c>
      <c r="Y94" s="80">
        <v>0</v>
      </c>
      <c r="Z94" s="80">
        <v>0</v>
      </c>
      <c r="AA94" s="80">
        <v>0</v>
      </c>
      <c r="AB94" s="80">
        <v>0</v>
      </c>
      <c r="AC94" s="80">
        <v>0</v>
      </c>
      <c r="AD94" s="80">
        <v>91607111.17</v>
      </c>
      <c r="AE94" s="80">
        <v>91607111.17</v>
      </c>
      <c r="AF94" s="80">
        <v>-91607111.17</v>
      </c>
      <c r="AG94" s="81">
        <v>0.6204012512196778</v>
      </c>
      <c r="AH94" s="80">
        <v>0</v>
      </c>
      <c r="AI94" s="81">
        <v>0</v>
      </c>
      <c r="AJ94" s="80">
        <v>0</v>
      </c>
    </row>
    <row r="95" spans="1:36" ht="14.25" customHeight="1" outlineLevel="1">
      <c r="A95" s="78" t="s">
        <v>304</v>
      </c>
      <c r="B95" s="79" t="s">
        <v>244</v>
      </c>
      <c r="C95" s="79" t="s">
        <v>303</v>
      </c>
      <c r="D95" s="79" t="s">
        <v>245</v>
      </c>
      <c r="E95" s="79" t="s">
        <v>244</v>
      </c>
      <c r="F95" s="79" t="s">
        <v>244</v>
      </c>
      <c r="G95" s="79"/>
      <c r="H95" s="79"/>
      <c r="I95" s="79"/>
      <c r="J95" s="79"/>
      <c r="K95" s="79"/>
      <c r="L95" s="80">
        <v>0</v>
      </c>
      <c r="M95" s="80">
        <v>28662300</v>
      </c>
      <c r="N95" s="80">
        <v>0</v>
      </c>
      <c r="O95" s="80">
        <v>0</v>
      </c>
      <c r="P95" s="80">
        <v>0</v>
      </c>
      <c r="Q95" s="80">
        <v>0</v>
      </c>
      <c r="R95" s="80">
        <v>0</v>
      </c>
      <c r="S95" s="80">
        <v>0</v>
      </c>
      <c r="T95" s="80">
        <v>0</v>
      </c>
      <c r="U95" s="80">
        <v>0</v>
      </c>
      <c r="V95" s="80">
        <v>0</v>
      </c>
      <c r="W95" s="80">
        <v>0</v>
      </c>
      <c r="X95" s="80">
        <v>0</v>
      </c>
      <c r="Y95" s="80">
        <v>0</v>
      </c>
      <c r="Z95" s="80">
        <v>0</v>
      </c>
      <c r="AA95" s="80">
        <v>0</v>
      </c>
      <c r="AB95" s="80">
        <v>0</v>
      </c>
      <c r="AC95" s="80">
        <v>0</v>
      </c>
      <c r="AD95" s="80">
        <v>17771255</v>
      </c>
      <c r="AE95" s="80">
        <v>17771255</v>
      </c>
      <c r="AF95" s="80">
        <v>-17771255</v>
      </c>
      <c r="AG95" s="81">
        <v>0.6200219452032809</v>
      </c>
      <c r="AH95" s="80">
        <v>0</v>
      </c>
      <c r="AI95" s="81">
        <v>0</v>
      </c>
      <c r="AJ95" s="80">
        <v>0</v>
      </c>
    </row>
    <row r="96" spans="1:36" ht="37.5" customHeight="1" outlineLevel="2">
      <c r="A96" s="78" t="s">
        <v>279</v>
      </c>
      <c r="B96" s="79" t="s">
        <v>244</v>
      </c>
      <c r="C96" s="79" t="s">
        <v>303</v>
      </c>
      <c r="D96" s="79" t="s">
        <v>245</v>
      </c>
      <c r="E96" s="79" t="s">
        <v>244</v>
      </c>
      <c r="F96" s="79" t="s">
        <v>278</v>
      </c>
      <c r="G96" s="79"/>
      <c r="H96" s="79"/>
      <c r="I96" s="79"/>
      <c r="J96" s="79"/>
      <c r="K96" s="79"/>
      <c r="L96" s="80">
        <v>0</v>
      </c>
      <c r="M96" s="80">
        <v>28662300</v>
      </c>
      <c r="N96" s="80">
        <v>0</v>
      </c>
      <c r="O96" s="80">
        <v>0</v>
      </c>
      <c r="P96" s="80">
        <v>0</v>
      </c>
      <c r="Q96" s="80">
        <v>0</v>
      </c>
      <c r="R96" s="80">
        <v>0</v>
      </c>
      <c r="S96" s="80">
        <v>0</v>
      </c>
      <c r="T96" s="80">
        <v>0</v>
      </c>
      <c r="U96" s="80">
        <v>0</v>
      </c>
      <c r="V96" s="80">
        <v>0</v>
      </c>
      <c r="W96" s="80">
        <v>0</v>
      </c>
      <c r="X96" s="80">
        <v>0</v>
      </c>
      <c r="Y96" s="80">
        <v>0</v>
      </c>
      <c r="Z96" s="80">
        <v>0</v>
      </c>
      <c r="AA96" s="80">
        <v>0</v>
      </c>
      <c r="AB96" s="80">
        <v>0</v>
      </c>
      <c r="AC96" s="80">
        <v>0</v>
      </c>
      <c r="AD96" s="80">
        <v>17771255</v>
      </c>
      <c r="AE96" s="80">
        <v>17771255</v>
      </c>
      <c r="AF96" s="80">
        <v>-17771255</v>
      </c>
      <c r="AG96" s="81">
        <v>0.6200219452032809</v>
      </c>
      <c r="AH96" s="80">
        <v>0</v>
      </c>
      <c r="AI96" s="81">
        <v>0</v>
      </c>
      <c r="AJ96" s="80">
        <v>0</v>
      </c>
    </row>
    <row r="97" spans="1:36" ht="14.25" customHeight="1" outlineLevel="1">
      <c r="A97" s="78" t="s">
        <v>302</v>
      </c>
      <c r="B97" s="79" t="s">
        <v>244</v>
      </c>
      <c r="C97" s="79" t="s">
        <v>301</v>
      </c>
      <c r="D97" s="79" t="s">
        <v>245</v>
      </c>
      <c r="E97" s="79" t="s">
        <v>244</v>
      </c>
      <c r="F97" s="79" t="s">
        <v>244</v>
      </c>
      <c r="G97" s="79"/>
      <c r="H97" s="79"/>
      <c r="I97" s="79"/>
      <c r="J97" s="79"/>
      <c r="K97" s="79"/>
      <c r="L97" s="80">
        <v>0</v>
      </c>
      <c r="M97" s="80">
        <v>103577244</v>
      </c>
      <c r="N97" s="80">
        <v>0</v>
      </c>
      <c r="O97" s="80">
        <v>0</v>
      </c>
      <c r="P97" s="80">
        <v>0</v>
      </c>
      <c r="Q97" s="80">
        <v>0</v>
      </c>
      <c r="R97" s="80">
        <v>0</v>
      </c>
      <c r="S97" s="80">
        <v>0</v>
      </c>
      <c r="T97" s="80">
        <v>0</v>
      </c>
      <c r="U97" s="80">
        <v>0</v>
      </c>
      <c r="V97" s="80">
        <v>0</v>
      </c>
      <c r="W97" s="80">
        <v>0</v>
      </c>
      <c r="X97" s="80">
        <v>0</v>
      </c>
      <c r="Y97" s="80">
        <v>0</v>
      </c>
      <c r="Z97" s="80">
        <v>0</v>
      </c>
      <c r="AA97" s="80">
        <v>0</v>
      </c>
      <c r="AB97" s="80">
        <v>0</v>
      </c>
      <c r="AC97" s="80">
        <v>0</v>
      </c>
      <c r="AD97" s="80">
        <v>64536085.66</v>
      </c>
      <c r="AE97" s="80">
        <v>64536085.66</v>
      </c>
      <c r="AF97" s="80">
        <v>-64536085.66</v>
      </c>
      <c r="AG97" s="81">
        <v>0.6230720491076206</v>
      </c>
      <c r="AH97" s="80">
        <v>0</v>
      </c>
      <c r="AI97" s="81">
        <v>0</v>
      </c>
      <c r="AJ97" s="80">
        <v>0</v>
      </c>
    </row>
    <row r="98" spans="1:36" ht="37.5" customHeight="1" outlineLevel="2">
      <c r="A98" s="78" t="s">
        <v>279</v>
      </c>
      <c r="B98" s="79" t="s">
        <v>244</v>
      </c>
      <c r="C98" s="79" t="s">
        <v>301</v>
      </c>
      <c r="D98" s="79" t="s">
        <v>245</v>
      </c>
      <c r="E98" s="79" t="s">
        <v>244</v>
      </c>
      <c r="F98" s="79" t="s">
        <v>278</v>
      </c>
      <c r="G98" s="79"/>
      <c r="H98" s="79"/>
      <c r="I98" s="79"/>
      <c r="J98" s="79"/>
      <c r="K98" s="79"/>
      <c r="L98" s="80">
        <v>0</v>
      </c>
      <c r="M98" s="80">
        <v>103577244</v>
      </c>
      <c r="N98" s="80">
        <v>0</v>
      </c>
      <c r="O98" s="80">
        <v>0</v>
      </c>
      <c r="P98" s="80">
        <v>0</v>
      </c>
      <c r="Q98" s="80">
        <v>0</v>
      </c>
      <c r="R98" s="80">
        <v>0</v>
      </c>
      <c r="S98" s="80">
        <v>0</v>
      </c>
      <c r="T98" s="80">
        <v>0</v>
      </c>
      <c r="U98" s="80">
        <v>0</v>
      </c>
      <c r="V98" s="80">
        <v>0</v>
      </c>
      <c r="W98" s="80">
        <v>0</v>
      </c>
      <c r="X98" s="80">
        <v>0</v>
      </c>
      <c r="Y98" s="80">
        <v>0</v>
      </c>
      <c r="Z98" s="80">
        <v>0</v>
      </c>
      <c r="AA98" s="80">
        <v>0</v>
      </c>
      <c r="AB98" s="80">
        <v>0</v>
      </c>
      <c r="AC98" s="80">
        <v>0</v>
      </c>
      <c r="AD98" s="80">
        <v>64536085.66</v>
      </c>
      <c r="AE98" s="80">
        <v>64536085.66</v>
      </c>
      <c r="AF98" s="80">
        <v>-64536085.66</v>
      </c>
      <c r="AG98" s="81">
        <v>0.6230720491076206</v>
      </c>
      <c r="AH98" s="80">
        <v>0</v>
      </c>
      <c r="AI98" s="81">
        <v>0</v>
      </c>
      <c r="AJ98" s="80">
        <v>0</v>
      </c>
    </row>
    <row r="99" spans="1:36" ht="14.25" customHeight="1" outlineLevel="1">
      <c r="A99" s="78" t="s">
        <v>300</v>
      </c>
      <c r="B99" s="79" t="s">
        <v>244</v>
      </c>
      <c r="C99" s="79" t="s">
        <v>299</v>
      </c>
      <c r="D99" s="79" t="s">
        <v>245</v>
      </c>
      <c r="E99" s="79" t="s">
        <v>244</v>
      </c>
      <c r="F99" s="79" t="s">
        <v>244</v>
      </c>
      <c r="G99" s="79"/>
      <c r="H99" s="79"/>
      <c r="I99" s="79"/>
      <c r="J99" s="79"/>
      <c r="K99" s="79"/>
      <c r="L99" s="80">
        <v>0</v>
      </c>
      <c r="M99" s="80">
        <v>7371900</v>
      </c>
      <c r="N99" s="80">
        <v>0</v>
      </c>
      <c r="O99" s="80">
        <v>0</v>
      </c>
      <c r="P99" s="80">
        <v>0</v>
      </c>
      <c r="Q99" s="80">
        <v>0</v>
      </c>
      <c r="R99" s="80">
        <v>0</v>
      </c>
      <c r="S99" s="80">
        <v>0</v>
      </c>
      <c r="T99" s="80">
        <v>0</v>
      </c>
      <c r="U99" s="80">
        <v>0</v>
      </c>
      <c r="V99" s="80">
        <v>0</v>
      </c>
      <c r="W99" s="80">
        <v>0</v>
      </c>
      <c r="X99" s="80">
        <v>0</v>
      </c>
      <c r="Y99" s="80">
        <v>0</v>
      </c>
      <c r="Z99" s="80">
        <v>0</v>
      </c>
      <c r="AA99" s="80">
        <v>0</v>
      </c>
      <c r="AB99" s="80">
        <v>0</v>
      </c>
      <c r="AC99" s="80">
        <v>0</v>
      </c>
      <c r="AD99" s="80">
        <v>4206600</v>
      </c>
      <c r="AE99" s="80">
        <v>4206600</v>
      </c>
      <c r="AF99" s="80">
        <v>-4206600</v>
      </c>
      <c r="AG99" s="81">
        <v>0.5706262971554145</v>
      </c>
      <c r="AH99" s="80">
        <v>0</v>
      </c>
      <c r="AI99" s="81">
        <v>0</v>
      </c>
      <c r="AJ99" s="80">
        <v>0</v>
      </c>
    </row>
    <row r="100" spans="1:36" ht="37.5" customHeight="1" outlineLevel="2">
      <c r="A100" s="78" t="s">
        <v>279</v>
      </c>
      <c r="B100" s="79" t="s">
        <v>244</v>
      </c>
      <c r="C100" s="79" t="s">
        <v>299</v>
      </c>
      <c r="D100" s="79" t="s">
        <v>245</v>
      </c>
      <c r="E100" s="79" t="s">
        <v>244</v>
      </c>
      <c r="F100" s="79" t="s">
        <v>278</v>
      </c>
      <c r="G100" s="79"/>
      <c r="H100" s="79"/>
      <c r="I100" s="79"/>
      <c r="J100" s="79"/>
      <c r="K100" s="79"/>
      <c r="L100" s="80">
        <v>0</v>
      </c>
      <c r="M100" s="80">
        <v>7371900</v>
      </c>
      <c r="N100" s="80">
        <v>0</v>
      </c>
      <c r="O100" s="80">
        <v>0</v>
      </c>
      <c r="P100" s="80">
        <v>0</v>
      </c>
      <c r="Q100" s="80">
        <v>0</v>
      </c>
      <c r="R100" s="80">
        <v>0</v>
      </c>
      <c r="S100" s="80">
        <v>0</v>
      </c>
      <c r="T100" s="80">
        <v>0</v>
      </c>
      <c r="U100" s="80">
        <v>0</v>
      </c>
      <c r="V100" s="80">
        <v>0</v>
      </c>
      <c r="W100" s="80">
        <v>0</v>
      </c>
      <c r="X100" s="80">
        <v>0</v>
      </c>
      <c r="Y100" s="80">
        <v>0</v>
      </c>
      <c r="Z100" s="80">
        <v>0</v>
      </c>
      <c r="AA100" s="80">
        <v>0</v>
      </c>
      <c r="AB100" s="80">
        <v>0</v>
      </c>
      <c r="AC100" s="80">
        <v>0</v>
      </c>
      <c r="AD100" s="80">
        <v>4206600</v>
      </c>
      <c r="AE100" s="80">
        <v>4206600</v>
      </c>
      <c r="AF100" s="80">
        <v>-4206600</v>
      </c>
      <c r="AG100" s="81">
        <v>0.5706262971554145</v>
      </c>
      <c r="AH100" s="80">
        <v>0</v>
      </c>
      <c r="AI100" s="81">
        <v>0</v>
      </c>
      <c r="AJ100" s="80">
        <v>0</v>
      </c>
    </row>
    <row r="101" spans="1:36" ht="37.5" customHeight="1" outlineLevel="1">
      <c r="A101" s="78" t="s">
        <v>298</v>
      </c>
      <c r="B101" s="79" t="s">
        <v>244</v>
      </c>
      <c r="C101" s="79" t="s">
        <v>297</v>
      </c>
      <c r="D101" s="79" t="s">
        <v>245</v>
      </c>
      <c r="E101" s="79" t="s">
        <v>244</v>
      </c>
      <c r="F101" s="79" t="s">
        <v>244</v>
      </c>
      <c r="G101" s="79"/>
      <c r="H101" s="79"/>
      <c r="I101" s="79"/>
      <c r="J101" s="79"/>
      <c r="K101" s="79"/>
      <c r="L101" s="80">
        <v>0</v>
      </c>
      <c r="M101" s="80">
        <v>37000</v>
      </c>
      <c r="N101" s="80">
        <v>0</v>
      </c>
      <c r="O101" s="80">
        <v>0</v>
      </c>
      <c r="P101" s="80">
        <v>0</v>
      </c>
      <c r="Q101" s="80">
        <v>0</v>
      </c>
      <c r="R101" s="80">
        <v>0</v>
      </c>
      <c r="S101" s="80">
        <v>0</v>
      </c>
      <c r="T101" s="80">
        <v>0</v>
      </c>
      <c r="U101" s="80">
        <v>0</v>
      </c>
      <c r="V101" s="80">
        <v>0</v>
      </c>
      <c r="W101" s="80">
        <v>0</v>
      </c>
      <c r="X101" s="80">
        <v>0</v>
      </c>
      <c r="Y101" s="80">
        <v>0</v>
      </c>
      <c r="Z101" s="80">
        <v>0</v>
      </c>
      <c r="AA101" s="80">
        <v>0</v>
      </c>
      <c r="AB101" s="80">
        <v>0</v>
      </c>
      <c r="AC101" s="80">
        <v>0</v>
      </c>
      <c r="AD101" s="80">
        <v>5600</v>
      </c>
      <c r="AE101" s="80">
        <v>5600</v>
      </c>
      <c r="AF101" s="80">
        <v>-5600</v>
      </c>
      <c r="AG101" s="81">
        <v>0.15135135135135136</v>
      </c>
      <c r="AH101" s="80">
        <v>0</v>
      </c>
      <c r="AI101" s="81">
        <v>0</v>
      </c>
      <c r="AJ101" s="80">
        <v>0</v>
      </c>
    </row>
    <row r="102" spans="1:36" ht="14.25" customHeight="1" outlineLevel="2">
      <c r="A102" s="78" t="s">
        <v>265</v>
      </c>
      <c r="B102" s="79" t="s">
        <v>244</v>
      </c>
      <c r="C102" s="79" t="s">
        <v>297</v>
      </c>
      <c r="D102" s="79" t="s">
        <v>245</v>
      </c>
      <c r="E102" s="79" t="s">
        <v>244</v>
      </c>
      <c r="F102" s="79" t="s">
        <v>264</v>
      </c>
      <c r="G102" s="79"/>
      <c r="H102" s="79"/>
      <c r="I102" s="79"/>
      <c r="J102" s="79"/>
      <c r="K102" s="79"/>
      <c r="L102" s="80">
        <v>0</v>
      </c>
      <c r="M102" s="80">
        <v>37000</v>
      </c>
      <c r="N102" s="80">
        <v>0</v>
      </c>
      <c r="O102" s="80">
        <v>0</v>
      </c>
      <c r="P102" s="80">
        <v>0</v>
      </c>
      <c r="Q102" s="80">
        <v>0</v>
      </c>
      <c r="R102" s="80">
        <v>0</v>
      </c>
      <c r="S102" s="80">
        <v>0</v>
      </c>
      <c r="T102" s="80">
        <v>0</v>
      </c>
      <c r="U102" s="80">
        <v>0</v>
      </c>
      <c r="V102" s="80">
        <v>0</v>
      </c>
      <c r="W102" s="80">
        <v>0</v>
      </c>
      <c r="X102" s="80">
        <v>0</v>
      </c>
      <c r="Y102" s="80">
        <v>0</v>
      </c>
      <c r="Z102" s="80">
        <v>0</v>
      </c>
      <c r="AA102" s="80">
        <v>0</v>
      </c>
      <c r="AB102" s="80">
        <v>0</v>
      </c>
      <c r="AC102" s="80">
        <v>0</v>
      </c>
      <c r="AD102" s="80">
        <v>5600</v>
      </c>
      <c r="AE102" s="80">
        <v>5600</v>
      </c>
      <c r="AF102" s="80">
        <v>-5600</v>
      </c>
      <c r="AG102" s="81">
        <v>0.15135135135135136</v>
      </c>
      <c r="AH102" s="80">
        <v>0</v>
      </c>
      <c r="AI102" s="81">
        <v>0</v>
      </c>
      <c r="AJ102" s="80">
        <v>0</v>
      </c>
    </row>
    <row r="103" spans="1:36" ht="14.25" customHeight="1" outlineLevel="1">
      <c r="A103" s="78" t="s">
        <v>296</v>
      </c>
      <c r="B103" s="79" t="s">
        <v>244</v>
      </c>
      <c r="C103" s="79" t="s">
        <v>295</v>
      </c>
      <c r="D103" s="79" t="s">
        <v>245</v>
      </c>
      <c r="E103" s="79" t="s">
        <v>244</v>
      </c>
      <c r="F103" s="79" t="s">
        <v>244</v>
      </c>
      <c r="G103" s="79"/>
      <c r="H103" s="79"/>
      <c r="I103" s="79"/>
      <c r="J103" s="79"/>
      <c r="K103" s="79"/>
      <c r="L103" s="80">
        <v>0</v>
      </c>
      <c r="M103" s="80">
        <v>1315000</v>
      </c>
      <c r="N103" s="80">
        <v>0</v>
      </c>
      <c r="O103" s="80">
        <v>0</v>
      </c>
      <c r="P103" s="80">
        <v>0</v>
      </c>
      <c r="Q103" s="80">
        <v>0</v>
      </c>
      <c r="R103" s="80">
        <v>0</v>
      </c>
      <c r="S103" s="80">
        <v>0</v>
      </c>
      <c r="T103" s="80">
        <v>0</v>
      </c>
      <c r="U103" s="80">
        <v>0</v>
      </c>
      <c r="V103" s="80">
        <v>0</v>
      </c>
      <c r="W103" s="80">
        <v>0</v>
      </c>
      <c r="X103" s="80">
        <v>0</v>
      </c>
      <c r="Y103" s="80">
        <v>0</v>
      </c>
      <c r="Z103" s="80">
        <v>0</v>
      </c>
      <c r="AA103" s="80">
        <v>0</v>
      </c>
      <c r="AB103" s="80">
        <v>0</v>
      </c>
      <c r="AC103" s="80">
        <v>0</v>
      </c>
      <c r="AD103" s="80">
        <v>880200.7</v>
      </c>
      <c r="AE103" s="80">
        <v>880200.7</v>
      </c>
      <c r="AF103" s="80">
        <v>-880200.7</v>
      </c>
      <c r="AG103" s="81">
        <v>0.6693541444866921</v>
      </c>
      <c r="AH103" s="80">
        <v>0</v>
      </c>
      <c r="AI103" s="81">
        <v>0</v>
      </c>
      <c r="AJ103" s="80">
        <v>0</v>
      </c>
    </row>
    <row r="104" spans="1:36" ht="14.25" customHeight="1" outlineLevel="2">
      <c r="A104" s="78" t="s">
        <v>265</v>
      </c>
      <c r="B104" s="79" t="s">
        <v>244</v>
      </c>
      <c r="C104" s="79" t="s">
        <v>295</v>
      </c>
      <c r="D104" s="79" t="s">
        <v>245</v>
      </c>
      <c r="E104" s="79" t="s">
        <v>244</v>
      </c>
      <c r="F104" s="79" t="s">
        <v>264</v>
      </c>
      <c r="G104" s="79"/>
      <c r="H104" s="79"/>
      <c r="I104" s="79"/>
      <c r="J104" s="79"/>
      <c r="K104" s="79"/>
      <c r="L104" s="80">
        <v>0</v>
      </c>
      <c r="M104" s="80">
        <v>11200</v>
      </c>
      <c r="N104" s="80">
        <v>0</v>
      </c>
      <c r="O104" s="80">
        <v>0</v>
      </c>
      <c r="P104" s="80">
        <v>0</v>
      </c>
      <c r="Q104" s="80">
        <v>0</v>
      </c>
      <c r="R104" s="80">
        <v>0</v>
      </c>
      <c r="S104" s="80">
        <v>0</v>
      </c>
      <c r="T104" s="80">
        <v>0</v>
      </c>
      <c r="U104" s="80">
        <v>0</v>
      </c>
      <c r="V104" s="80">
        <v>0</v>
      </c>
      <c r="W104" s="80">
        <v>0</v>
      </c>
      <c r="X104" s="80">
        <v>0</v>
      </c>
      <c r="Y104" s="80">
        <v>0</v>
      </c>
      <c r="Z104" s="80">
        <v>0</v>
      </c>
      <c r="AA104" s="80">
        <v>0</v>
      </c>
      <c r="AB104" s="80">
        <v>0</v>
      </c>
      <c r="AC104" s="80">
        <v>0</v>
      </c>
      <c r="AD104" s="80">
        <v>5154.24</v>
      </c>
      <c r="AE104" s="80">
        <v>5154.24</v>
      </c>
      <c r="AF104" s="80">
        <v>-5154.24</v>
      </c>
      <c r="AG104" s="81">
        <v>0.4602</v>
      </c>
      <c r="AH104" s="80">
        <v>0</v>
      </c>
      <c r="AI104" s="81">
        <v>0</v>
      </c>
      <c r="AJ104" s="80">
        <v>0</v>
      </c>
    </row>
    <row r="105" spans="1:36" ht="37.5" customHeight="1" outlineLevel="2">
      <c r="A105" s="78" t="s">
        <v>279</v>
      </c>
      <c r="B105" s="79" t="s">
        <v>244</v>
      </c>
      <c r="C105" s="79" t="s">
        <v>295</v>
      </c>
      <c r="D105" s="79" t="s">
        <v>245</v>
      </c>
      <c r="E105" s="79" t="s">
        <v>244</v>
      </c>
      <c r="F105" s="79" t="s">
        <v>278</v>
      </c>
      <c r="G105" s="79"/>
      <c r="H105" s="79"/>
      <c r="I105" s="79"/>
      <c r="J105" s="79"/>
      <c r="K105" s="79"/>
      <c r="L105" s="80">
        <v>0</v>
      </c>
      <c r="M105" s="80">
        <v>700000</v>
      </c>
      <c r="N105" s="80">
        <v>0</v>
      </c>
      <c r="O105" s="80">
        <v>0</v>
      </c>
      <c r="P105" s="80">
        <v>0</v>
      </c>
      <c r="Q105" s="80">
        <v>0</v>
      </c>
      <c r="R105" s="80">
        <v>0</v>
      </c>
      <c r="S105" s="80">
        <v>0</v>
      </c>
      <c r="T105" s="80">
        <v>0</v>
      </c>
      <c r="U105" s="80">
        <v>0</v>
      </c>
      <c r="V105" s="80">
        <v>0</v>
      </c>
      <c r="W105" s="80">
        <v>0</v>
      </c>
      <c r="X105" s="80">
        <v>0</v>
      </c>
      <c r="Y105" s="80">
        <v>0</v>
      </c>
      <c r="Z105" s="80">
        <v>0</v>
      </c>
      <c r="AA105" s="80">
        <v>0</v>
      </c>
      <c r="AB105" s="80">
        <v>0</v>
      </c>
      <c r="AC105" s="80">
        <v>0</v>
      </c>
      <c r="AD105" s="80">
        <v>659083.46</v>
      </c>
      <c r="AE105" s="80">
        <v>659083.46</v>
      </c>
      <c r="AF105" s="80">
        <v>-659083.46</v>
      </c>
      <c r="AG105" s="81">
        <v>0.9415478</v>
      </c>
      <c r="AH105" s="80">
        <v>0</v>
      </c>
      <c r="AI105" s="81">
        <v>0</v>
      </c>
      <c r="AJ105" s="80">
        <v>0</v>
      </c>
    </row>
    <row r="106" spans="1:36" ht="24.75" customHeight="1" outlineLevel="2">
      <c r="A106" s="78" t="s">
        <v>263</v>
      </c>
      <c r="B106" s="79" t="s">
        <v>244</v>
      </c>
      <c r="C106" s="79" t="s">
        <v>295</v>
      </c>
      <c r="D106" s="79" t="s">
        <v>245</v>
      </c>
      <c r="E106" s="79" t="s">
        <v>244</v>
      </c>
      <c r="F106" s="79" t="s">
        <v>262</v>
      </c>
      <c r="G106" s="79"/>
      <c r="H106" s="79"/>
      <c r="I106" s="79"/>
      <c r="J106" s="79"/>
      <c r="K106" s="79"/>
      <c r="L106" s="80">
        <v>0</v>
      </c>
      <c r="M106" s="80">
        <v>450000</v>
      </c>
      <c r="N106" s="80">
        <v>0</v>
      </c>
      <c r="O106" s="80">
        <v>0</v>
      </c>
      <c r="P106" s="80">
        <v>0</v>
      </c>
      <c r="Q106" s="80">
        <v>0</v>
      </c>
      <c r="R106" s="80">
        <v>0</v>
      </c>
      <c r="S106" s="80">
        <v>0</v>
      </c>
      <c r="T106" s="80">
        <v>0</v>
      </c>
      <c r="U106" s="80">
        <v>0</v>
      </c>
      <c r="V106" s="80">
        <v>0</v>
      </c>
      <c r="W106" s="80">
        <v>0</v>
      </c>
      <c r="X106" s="80">
        <v>0</v>
      </c>
      <c r="Y106" s="80">
        <v>0</v>
      </c>
      <c r="Z106" s="80">
        <v>0</v>
      </c>
      <c r="AA106" s="80">
        <v>0</v>
      </c>
      <c r="AB106" s="80">
        <v>0</v>
      </c>
      <c r="AC106" s="80">
        <v>0</v>
      </c>
      <c r="AD106" s="80">
        <v>141897</v>
      </c>
      <c r="AE106" s="80">
        <v>141897</v>
      </c>
      <c r="AF106" s="80">
        <v>-141897</v>
      </c>
      <c r="AG106" s="81">
        <v>0.31532666666666664</v>
      </c>
      <c r="AH106" s="80">
        <v>0</v>
      </c>
      <c r="AI106" s="81">
        <v>0</v>
      </c>
      <c r="AJ106" s="80">
        <v>0</v>
      </c>
    </row>
    <row r="107" spans="1:36" ht="14.25" customHeight="1" outlineLevel="2">
      <c r="A107" s="78" t="s">
        <v>247</v>
      </c>
      <c r="B107" s="79" t="s">
        <v>244</v>
      </c>
      <c r="C107" s="79" t="s">
        <v>295</v>
      </c>
      <c r="D107" s="79" t="s">
        <v>245</v>
      </c>
      <c r="E107" s="79" t="s">
        <v>244</v>
      </c>
      <c r="F107" s="79" t="s">
        <v>243</v>
      </c>
      <c r="G107" s="79"/>
      <c r="H107" s="79"/>
      <c r="I107" s="79"/>
      <c r="J107" s="79"/>
      <c r="K107" s="79"/>
      <c r="L107" s="80">
        <v>0</v>
      </c>
      <c r="M107" s="80">
        <v>125000</v>
      </c>
      <c r="N107" s="80">
        <v>0</v>
      </c>
      <c r="O107" s="80">
        <v>0</v>
      </c>
      <c r="P107" s="80">
        <v>0</v>
      </c>
      <c r="Q107" s="80">
        <v>0</v>
      </c>
      <c r="R107" s="80">
        <v>0</v>
      </c>
      <c r="S107" s="80">
        <v>0</v>
      </c>
      <c r="T107" s="80">
        <v>0</v>
      </c>
      <c r="U107" s="80">
        <v>0</v>
      </c>
      <c r="V107" s="80">
        <v>0</v>
      </c>
      <c r="W107" s="80">
        <v>0</v>
      </c>
      <c r="X107" s="80">
        <v>0</v>
      </c>
      <c r="Y107" s="80">
        <v>0</v>
      </c>
      <c r="Z107" s="80">
        <v>0</v>
      </c>
      <c r="AA107" s="80">
        <v>0</v>
      </c>
      <c r="AB107" s="80">
        <v>0</v>
      </c>
      <c r="AC107" s="80">
        <v>0</v>
      </c>
      <c r="AD107" s="80">
        <v>74066</v>
      </c>
      <c r="AE107" s="80">
        <v>74066</v>
      </c>
      <c r="AF107" s="80">
        <v>-74066</v>
      </c>
      <c r="AG107" s="81">
        <v>0.592528</v>
      </c>
      <c r="AH107" s="80">
        <v>0</v>
      </c>
      <c r="AI107" s="81">
        <v>0</v>
      </c>
      <c r="AJ107" s="80">
        <v>0</v>
      </c>
    </row>
    <row r="108" spans="1:36" ht="24.75" customHeight="1" outlineLevel="2">
      <c r="A108" s="78" t="s">
        <v>253</v>
      </c>
      <c r="B108" s="79" t="s">
        <v>244</v>
      </c>
      <c r="C108" s="79" t="s">
        <v>295</v>
      </c>
      <c r="D108" s="79" t="s">
        <v>245</v>
      </c>
      <c r="E108" s="79" t="s">
        <v>244</v>
      </c>
      <c r="F108" s="79" t="s">
        <v>251</v>
      </c>
      <c r="G108" s="79"/>
      <c r="H108" s="79"/>
      <c r="I108" s="79"/>
      <c r="J108" s="79"/>
      <c r="K108" s="79"/>
      <c r="L108" s="80">
        <v>0</v>
      </c>
      <c r="M108" s="80">
        <v>28800</v>
      </c>
      <c r="N108" s="80">
        <v>0</v>
      </c>
      <c r="O108" s="80">
        <v>0</v>
      </c>
      <c r="P108" s="80">
        <v>0</v>
      </c>
      <c r="Q108" s="80">
        <v>0</v>
      </c>
      <c r="R108" s="80">
        <v>0</v>
      </c>
      <c r="S108" s="80">
        <v>0</v>
      </c>
      <c r="T108" s="80">
        <v>0</v>
      </c>
      <c r="U108" s="80">
        <v>0</v>
      </c>
      <c r="V108" s="80">
        <v>0</v>
      </c>
      <c r="W108" s="80">
        <v>0</v>
      </c>
      <c r="X108" s="80">
        <v>0</v>
      </c>
      <c r="Y108" s="80">
        <v>0</v>
      </c>
      <c r="Z108" s="80">
        <v>0</v>
      </c>
      <c r="AA108" s="80">
        <v>0</v>
      </c>
      <c r="AB108" s="80">
        <v>0</v>
      </c>
      <c r="AC108" s="80">
        <v>0</v>
      </c>
      <c r="AD108" s="80">
        <v>0</v>
      </c>
      <c r="AE108" s="80">
        <v>0</v>
      </c>
      <c r="AF108" s="80">
        <v>0</v>
      </c>
      <c r="AG108" s="81">
        <v>0</v>
      </c>
      <c r="AH108" s="80">
        <v>0</v>
      </c>
      <c r="AI108" s="81">
        <v>0</v>
      </c>
      <c r="AJ108" s="80">
        <v>0</v>
      </c>
    </row>
    <row r="109" spans="1:36" ht="24.75" customHeight="1" outlineLevel="1">
      <c r="A109" s="78" t="s">
        <v>294</v>
      </c>
      <c r="B109" s="79" t="s">
        <v>244</v>
      </c>
      <c r="C109" s="79" t="s">
        <v>291</v>
      </c>
      <c r="D109" s="79" t="s">
        <v>245</v>
      </c>
      <c r="E109" s="79" t="s">
        <v>244</v>
      </c>
      <c r="F109" s="79" t="s">
        <v>244</v>
      </c>
      <c r="G109" s="79"/>
      <c r="H109" s="79"/>
      <c r="I109" s="79"/>
      <c r="J109" s="79"/>
      <c r="K109" s="79"/>
      <c r="L109" s="80">
        <v>0</v>
      </c>
      <c r="M109" s="80">
        <v>6694400</v>
      </c>
      <c r="N109" s="80">
        <v>0</v>
      </c>
      <c r="O109" s="80">
        <v>0</v>
      </c>
      <c r="P109" s="80">
        <v>0</v>
      </c>
      <c r="Q109" s="80">
        <v>0</v>
      </c>
      <c r="R109" s="80">
        <v>0</v>
      </c>
      <c r="S109" s="80">
        <v>0</v>
      </c>
      <c r="T109" s="80">
        <v>0</v>
      </c>
      <c r="U109" s="80">
        <v>0</v>
      </c>
      <c r="V109" s="80">
        <v>0</v>
      </c>
      <c r="W109" s="80">
        <v>0</v>
      </c>
      <c r="X109" s="80">
        <v>0</v>
      </c>
      <c r="Y109" s="80">
        <v>0</v>
      </c>
      <c r="Z109" s="80">
        <v>0</v>
      </c>
      <c r="AA109" s="80">
        <v>0</v>
      </c>
      <c r="AB109" s="80">
        <v>0</v>
      </c>
      <c r="AC109" s="80">
        <v>0</v>
      </c>
      <c r="AD109" s="80">
        <v>4207369.81</v>
      </c>
      <c r="AE109" s="80">
        <v>4207369.81</v>
      </c>
      <c r="AF109" s="80">
        <v>-4207369.81</v>
      </c>
      <c r="AG109" s="81">
        <v>0.6284909491515296</v>
      </c>
      <c r="AH109" s="80">
        <v>0</v>
      </c>
      <c r="AI109" s="81">
        <v>0</v>
      </c>
      <c r="AJ109" s="80">
        <v>0</v>
      </c>
    </row>
    <row r="110" spans="1:36" ht="14.25" customHeight="1" outlineLevel="2">
      <c r="A110" s="78" t="s">
        <v>257</v>
      </c>
      <c r="B110" s="79" t="s">
        <v>244</v>
      </c>
      <c r="C110" s="79" t="s">
        <v>291</v>
      </c>
      <c r="D110" s="79" t="s">
        <v>245</v>
      </c>
      <c r="E110" s="79" t="s">
        <v>244</v>
      </c>
      <c r="F110" s="79" t="s">
        <v>256</v>
      </c>
      <c r="G110" s="79"/>
      <c r="H110" s="79"/>
      <c r="I110" s="79"/>
      <c r="J110" s="79"/>
      <c r="K110" s="79"/>
      <c r="L110" s="80">
        <v>0</v>
      </c>
      <c r="M110" s="80">
        <v>1503300</v>
      </c>
      <c r="N110" s="80">
        <v>0</v>
      </c>
      <c r="O110" s="80">
        <v>0</v>
      </c>
      <c r="P110" s="80">
        <v>0</v>
      </c>
      <c r="Q110" s="80">
        <v>0</v>
      </c>
      <c r="R110" s="80">
        <v>0</v>
      </c>
      <c r="S110" s="80">
        <v>0</v>
      </c>
      <c r="T110" s="80">
        <v>0</v>
      </c>
      <c r="U110" s="80">
        <v>0</v>
      </c>
      <c r="V110" s="80">
        <v>0</v>
      </c>
      <c r="W110" s="80">
        <v>0</v>
      </c>
      <c r="X110" s="80">
        <v>0</v>
      </c>
      <c r="Y110" s="80">
        <v>0</v>
      </c>
      <c r="Z110" s="80">
        <v>0</v>
      </c>
      <c r="AA110" s="80">
        <v>0</v>
      </c>
      <c r="AB110" s="80">
        <v>0</v>
      </c>
      <c r="AC110" s="80">
        <v>0</v>
      </c>
      <c r="AD110" s="80">
        <v>839528.92</v>
      </c>
      <c r="AE110" s="80">
        <v>839528.92</v>
      </c>
      <c r="AF110" s="80">
        <v>-839528.92</v>
      </c>
      <c r="AG110" s="81">
        <v>0.5584573405175282</v>
      </c>
      <c r="AH110" s="80">
        <v>0</v>
      </c>
      <c r="AI110" s="81">
        <v>0</v>
      </c>
      <c r="AJ110" s="80">
        <v>0</v>
      </c>
    </row>
    <row r="111" spans="1:36" ht="14.25" customHeight="1" outlineLevel="2">
      <c r="A111" s="78" t="s">
        <v>293</v>
      </c>
      <c r="B111" s="79" t="s">
        <v>244</v>
      </c>
      <c r="C111" s="79" t="s">
        <v>291</v>
      </c>
      <c r="D111" s="79" t="s">
        <v>245</v>
      </c>
      <c r="E111" s="79" t="s">
        <v>244</v>
      </c>
      <c r="F111" s="79" t="s">
        <v>292</v>
      </c>
      <c r="G111" s="79"/>
      <c r="H111" s="79"/>
      <c r="I111" s="79"/>
      <c r="J111" s="79"/>
      <c r="K111" s="79"/>
      <c r="L111" s="80">
        <v>0</v>
      </c>
      <c r="M111" s="80">
        <v>3000</v>
      </c>
      <c r="N111" s="80">
        <v>0</v>
      </c>
      <c r="O111" s="80">
        <v>0</v>
      </c>
      <c r="P111" s="80">
        <v>0</v>
      </c>
      <c r="Q111" s="80">
        <v>0</v>
      </c>
      <c r="R111" s="80">
        <v>0</v>
      </c>
      <c r="S111" s="80">
        <v>0</v>
      </c>
      <c r="T111" s="80">
        <v>0</v>
      </c>
      <c r="U111" s="80">
        <v>0</v>
      </c>
      <c r="V111" s="80">
        <v>0</v>
      </c>
      <c r="W111" s="80">
        <v>0</v>
      </c>
      <c r="X111" s="80">
        <v>0</v>
      </c>
      <c r="Y111" s="80">
        <v>0</v>
      </c>
      <c r="Z111" s="80">
        <v>0</v>
      </c>
      <c r="AA111" s="80">
        <v>0</v>
      </c>
      <c r="AB111" s="80">
        <v>0</v>
      </c>
      <c r="AC111" s="80">
        <v>0</v>
      </c>
      <c r="AD111" s="80">
        <v>0</v>
      </c>
      <c r="AE111" s="80">
        <v>0</v>
      </c>
      <c r="AF111" s="80">
        <v>0</v>
      </c>
      <c r="AG111" s="81">
        <v>0</v>
      </c>
      <c r="AH111" s="80">
        <v>0</v>
      </c>
      <c r="AI111" s="81">
        <v>0</v>
      </c>
      <c r="AJ111" s="80">
        <v>0</v>
      </c>
    </row>
    <row r="112" spans="1:36" ht="24.75" customHeight="1" outlineLevel="2">
      <c r="A112" s="78" t="s">
        <v>255</v>
      </c>
      <c r="B112" s="79" t="s">
        <v>244</v>
      </c>
      <c r="C112" s="79" t="s">
        <v>291</v>
      </c>
      <c r="D112" s="79" t="s">
        <v>245</v>
      </c>
      <c r="E112" s="79" t="s">
        <v>244</v>
      </c>
      <c r="F112" s="79" t="s">
        <v>254</v>
      </c>
      <c r="G112" s="79"/>
      <c r="H112" s="79"/>
      <c r="I112" s="79"/>
      <c r="J112" s="79"/>
      <c r="K112" s="79"/>
      <c r="L112" s="80">
        <v>0</v>
      </c>
      <c r="M112" s="80">
        <v>454000</v>
      </c>
      <c r="N112" s="80">
        <v>0</v>
      </c>
      <c r="O112" s="80">
        <v>0</v>
      </c>
      <c r="P112" s="80">
        <v>0</v>
      </c>
      <c r="Q112" s="80">
        <v>0</v>
      </c>
      <c r="R112" s="80">
        <v>0</v>
      </c>
      <c r="S112" s="80">
        <v>0</v>
      </c>
      <c r="T112" s="80">
        <v>0</v>
      </c>
      <c r="U112" s="80">
        <v>0</v>
      </c>
      <c r="V112" s="80">
        <v>0</v>
      </c>
      <c r="W112" s="80">
        <v>0</v>
      </c>
      <c r="X112" s="80">
        <v>0</v>
      </c>
      <c r="Y112" s="80">
        <v>0</v>
      </c>
      <c r="Z112" s="80">
        <v>0</v>
      </c>
      <c r="AA112" s="80">
        <v>0</v>
      </c>
      <c r="AB112" s="80">
        <v>0</v>
      </c>
      <c r="AC112" s="80">
        <v>0</v>
      </c>
      <c r="AD112" s="80">
        <v>263400</v>
      </c>
      <c r="AE112" s="80">
        <v>263400</v>
      </c>
      <c r="AF112" s="80">
        <v>-263400</v>
      </c>
      <c r="AG112" s="81">
        <v>0.5801762114537445</v>
      </c>
      <c r="AH112" s="80">
        <v>0</v>
      </c>
      <c r="AI112" s="81">
        <v>0</v>
      </c>
      <c r="AJ112" s="80">
        <v>0</v>
      </c>
    </row>
    <row r="113" spans="1:36" ht="14.25" customHeight="1" outlineLevel="2">
      <c r="A113" s="78" t="s">
        <v>287</v>
      </c>
      <c r="B113" s="79" t="s">
        <v>244</v>
      </c>
      <c r="C113" s="79" t="s">
        <v>291</v>
      </c>
      <c r="D113" s="79" t="s">
        <v>245</v>
      </c>
      <c r="E113" s="79" t="s">
        <v>244</v>
      </c>
      <c r="F113" s="79" t="s">
        <v>286</v>
      </c>
      <c r="G113" s="79"/>
      <c r="H113" s="79"/>
      <c r="I113" s="79"/>
      <c r="J113" s="79"/>
      <c r="K113" s="79"/>
      <c r="L113" s="80">
        <v>0</v>
      </c>
      <c r="M113" s="80">
        <v>60000</v>
      </c>
      <c r="N113" s="80">
        <v>0</v>
      </c>
      <c r="O113" s="80">
        <v>0</v>
      </c>
      <c r="P113" s="80">
        <v>0</v>
      </c>
      <c r="Q113" s="80">
        <v>0</v>
      </c>
      <c r="R113" s="80">
        <v>0</v>
      </c>
      <c r="S113" s="80">
        <v>0</v>
      </c>
      <c r="T113" s="80">
        <v>0</v>
      </c>
      <c r="U113" s="80">
        <v>0</v>
      </c>
      <c r="V113" s="80">
        <v>0</v>
      </c>
      <c r="W113" s="80">
        <v>0</v>
      </c>
      <c r="X113" s="80">
        <v>0</v>
      </c>
      <c r="Y113" s="80">
        <v>0</v>
      </c>
      <c r="Z113" s="80">
        <v>0</v>
      </c>
      <c r="AA113" s="80">
        <v>0</v>
      </c>
      <c r="AB113" s="80">
        <v>0</v>
      </c>
      <c r="AC113" s="80">
        <v>0</v>
      </c>
      <c r="AD113" s="80">
        <v>32242.92</v>
      </c>
      <c r="AE113" s="80">
        <v>32242.92</v>
      </c>
      <c r="AF113" s="80">
        <v>-32242.92</v>
      </c>
      <c r="AG113" s="81">
        <v>0.537382</v>
      </c>
      <c r="AH113" s="80">
        <v>0</v>
      </c>
      <c r="AI113" s="81">
        <v>0</v>
      </c>
      <c r="AJ113" s="80">
        <v>0</v>
      </c>
    </row>
    <row r="114" spans="1:36" ht="14.25" customHeight="1" outlineLevel="2">
      <c r="A114" s="78" t="s">
        <v>283</v>
      </c>
      <c r="B114" s="79" t="s">
        <v>244</v>
      </c>
      <c r="C114" s="79" t="s">
        <v>291</v>
      </c>
      <c r="D114" s="79" t="s">
        <v>245</v>
      </c>
      <c r="E114" s="79" t="s">
        <v>244</v>
      </c>
      <c r="F114" s="79" t="s">
        <v>282</v>
      </c>
      <c r="G114" s="79"/>
      <c r="H114" s="79"/>
      <c r="I114" s="79"/>
      <c r="J114" s="79"/>
      <c r="K114" s="79"/>
      <c r="L114" s="80">
        <v>0</v>
      </c>
      <c r="M114" s="80">
        <v>175000</v>
      </c>
      <c r="N114" s="80">
        <v>0</v>
      </c>
      <c r="O114" s="80">
        <v>0</v>
      </c>
      <c r="P114" s="80">
        <v>0</v>
      </c>
      <c r="Q114" s="80">
        <v>0</v>
      </c>
      <c r="R114" s="80">
        <v>0</v>
      </c>
      <c r="S114" s="80">
        <v>0</v>
      </c>
      <c r="T114" s="80">
        <v>0</v>
      </c>
      <c r="U114" s="80">
        <v>0</v>
      </c>
      <c r="V114" s="80">
        <v>0</v>
      </c>
      <c r="W114" s="80">
        <v>0</v>
      </c>
      <c r="X114" s="80">
        <v>0</v>
      </c>
      <c r="Y114" s="80">
        <v>0</v>
      </c>
      <c r="Z114" s="80">
        <v>0</v>
      </c>
      <c r="AA114" s="80">
        <v>0</v>
      </c>
      <c r="AB114" s="80">
        <v>0</v>
      </c>
      <c r="AC114" s="80">
        <v>0</v>
      </c>
      <c r="AD114" s="80">
        <v>118890.87</v>
      </c>
      <c r="AE114" s="80">
        <v>118890.87</v>
      </c>
      <c r="AF114" s="80">
        <v>-118890.87</v>
      </c>
      <c r="AG114" s="81">
        <v>0.6793764</v>
      </c>
      <c r="AH114" s="80">
        <v>0</v>
      </c>
      <c r="AI114" s="81">
        <v>0</v>
      </c>
      <c r="AJ114" s="80">
        <v>0</v>
      </c>
    </row>
    <row r="115" spans="1:36" ht="24.75" customHeight="1" outlineLevel="2">
      <c r="A115" s="78" t="s">
        <v>281</v>
      </c>
      <c r="B115" s="79" t="s">
        <v>244</v>
      </c>
      <c r="C115" s="79" t="s">
        <v>291</v>
      </c>
      <c r="D115" s="79" t="s">
        <v>245</v>
      </c>
      <c r="E115" s="79" t="s">
        <v>244</v>
      </c>
      <c r="F115" s="79" t="s">
        <v>280</v>
      </c>
      <c r="G115" s="79"/>
      <c r="H115" s="79"/>
      <c r="I115" s="79"/>
      <c r="J115" s="79"/>
      <c r="K115" s="79"/>
      <c r="L115" s="80">
        <v>0</v>
      </c>
      <c r="M115" s="80">
        <v>25000</v>
      </c>
      <c r="N115" s="80">
        <v>0</v>
      </c>
      <c r="O115" s="80">
        <v>0</v>
      </c>
      <c r="P115" s="80">
        <v>0</v>
      </c>
      <c r="Q115" s="80">
        <v>0</v>
      </c>
      <c r="R115" s="80">
        <v>0</v>
      </c>
      <c r="S115" s="80">
        <v>0</v>
      </c>
      <c r="T115" s="80">
        <v>0</v>
      </c>
      <c r="U115" s="80">
        <v>0</v>
      </c>
      <c r="V115" s="80">
        <v>0</v>
      </c>
      <c r="W115" s="80">
        <v>0</v>
      </c>
      <c r="X115" s="80">
        <v>0</v>
      </c>
      <c r="Y115" s="80">
        <v>0</v>
      </c>
      <c r="Z115" s="80">
        <v>0</v>
      </c>
      <c r="AA115" s="80">
        <v>0</v>
      </c>
      <c r="AB115" s="80">
        <v>0</v>
      </c>
      <c r="AC115" s="80">
        <v>0</v>
      </c>
      <c r="AD115" s="80">
        <v>17824.94</v>
      </c>
      <c r="AE115" s="80">
        <v>17824.94</v>
      </c>
      <c r="AF115" s="80">
        <v>-17824.94</v>
      </c>
      <c r="AG115" s="81">
        <v>0.7129976</v>
      </c>
      <c r="AH115" s="80">
        <v>0</v>
      </c>
      <c r="AI115" s="81">
        <v>0</v>
      </c>
      <c r="AJ115" s="80">
        <v>0</v>
      </c>
    </row>
    <row r="116" spans="1:36" ht="14.25" customHeight="1" outlineLevel="2">
      <c r="A116" s="78" t="s">
        <v>265</v>
      </c>
      <c r="B116" s="79" t="s">
        <v>244</v>
      </c>
      <c r="C116" s="79" t="s">
        <v>291</v>
      </c>
      <c r="D116" s="79" t="s">
        <v>245</v>
      </c>
      <c r="E116" s="79" t="s">
        <v>244</v>
      </c>
      <c r="F116" s="79" t="s">
        <v>264</v>
      </c>
      <c r="G116" s="79"/>
      <c r="H116" s="79"/>
      <c r="I116" s="79"/>
      <c r="J116" s="79"/>
      <c r="K116" s="79"/>
      <c r="L116" s="80">
        <v>0</v>
      </c>
      <c r="M116" s="80">
        <v>92000</v>
      </c>
      <c r="N116" s="80">
        <v>0</v>
      </c>
      <c r="O116" s="80">
        <v>0</v>
      </c>
      <c r="P116" s="80">
        <v>0</v>
      </c>
      <c r="Q116" s="80">
        <v>0</v>
      </c>
      <c r="R116" s="80">
        <v>0</v>
      </c>
      <c r="S116" s="80">
        <v>0</v>
      </c>
      <c r="T116" s="80">
        <v>0</v>
      </c>
      <c r="U116" s="80">
        <v>0</v>
      </c>
      <c r="V116" s="80">
        <v>0</v>
      </c>
      <c r="W116" s="80">
        <v>0</v>
      </c>
      <c r="X116" s="80">
        <v>0</v>
      </c>
      <c r="Y116" s="80">
        <v>0</v>
      </c>
      <c r="Z116" s="80">
        <v>0</v>
      </c>
      <c r="AA116" s="80">
        <v>0</v>
      </c>
      <c r="AB116" s="80">
        <v>0</v>
      </c>
      <c r="AC116" s="80">
        <v>0</v>
      </c>
      <c r="AD116" s="80">
        <v>71188.16</v>
      </c>
      <c r="AE116" s="80">
        <v>71188.16</v>
      </c>
      <c r="AF116" s="80">
        <v>-71188.16</v>
      </c>
      <c r="AG116" s="81">
        <v>0.773784347826087</v>
      </c>
      <c r="AH116" s="80">
        <v>0</v>
      </c>
      <c r="AI116" s="81">
        <v>0</v>
      </c>
      <c r="AJ116" s="80">
        <v>0</v>
      </c>
    </row>
    <row r="117" spans="1:36" ht="37.5" customHeight="1" outlineLevel="2">
      <c r="A117" s="78" t="s">
        <v>279</v>
      </c>
      <c r="B117" s="79" t="s">
        <v>244</v>
      </c>
      <c r="C117" s="79" t="s">
        <v>291</v>
      </c>
      <c r="D117" s="79" t="s">
        <v>245</v>
      </c>
      <c r="E117" s="79" t="s">
        <v>244</v>
      </c>
      <c r="F117" s="79" t="s">
        <v>278</v>
      </c>
      <c r="G117" s="79"/>
      <c r="H117" s="79"/>
      <c r="I117" s="79"/>
      <c r="J117" s="79"/>
      <c r="K117" s="79"/>
      <c r="L117" s="80">
        <v>0</v>
      </c>
      <c r="M117" s="80">
        <v>4132400</v>
      </c>
      <c r="N117" s="80">
        <v>0</v>
      </c>
      <c r="O117" s="80">
        <v>0</v>
      </c>
      <c r="P117" s="80">
        <v>0</v>
      </c>
      <c r="Q117" s="80">
        <v>0</v>
      </c>
      <c r="R117" s="80">
        <v>0</v>
      </c>
      <c r="S117" s="80">
        <v>0</v>
      </c>
      <c r="T117" s="80">
        <v>0</v>
      </c>
      <c r="U117" s="80">
        <v>0</v>
      </c>
      <c r="V117" s="80">
        <v>0</v>
      </c>
      <c r="W117" s="80">
        <v>0</v>
      </c>
      <c r="X117" s="80">
        <v>0</v>
      </c>
      <c r="Y117" s="80">
        <v>0</v>
      </c>
      <c r="Z117" s="80">
        <v>0</v>
      </c>
      <c r="AA117" s="80">
        <v>0</v>
      </c>
      <c r="AB117" s="80">
        <v>0</v>
      </c>
      <c r="AC117" s="80">
        <v>0</v>
      </c>
      <c r="AD117" s="80">
        <v>2715000</v>
      </c>
      <c r="AE117" s="80">
        <v>2715000</v>
      </c>
      <c r="AF117" s="80">
        <v>-2715000</v>
      </c>
      <c r="AG117" s="81">
        <v>0.6570031942696738</v>
      </c>
      <c r="AH117" s="80">
        <v>0</v>
      </c>
      <c r="AI117" s="81">
        <v>0</v>
      </c>
      <c r="AJ117" s="80">
        <v>0</v>
      </c>
    </row>
    <row r="118" spans="1:36" ht="14.25" customHeight="1" outlineLevel="2">
      <c r="A118" s="78" t="s">
        <v>247</v>
      </c>
      <c r="B118" s="79" t="s">
        <v>244</v>
      </c>
      <c r="C118" s="79" t="s">
        <v>291</v>
      </c>
      <c r="D118" s="79" t="s">
        <v>245</v>
      </c>
      <c r="E118" s="79" t="s">
        <v>244</v>
      </c>
      <c r="F118" s="79" t="s">
        <v>243</v>
      </c>
      <c r="G118" s="79"/>
      <c r="H118" s="79"/>
      <c r="I118" s="79"/>
      <c r="J118" s="79"/>
      <c r="K118" s="79"/>
      <c r="L118" s="80">
        <v>0</v>
      </c>
      <c r="M118" s="80">
        <v>58700</v>
      </c>
      <c r="N118" s="80">
        <v>0</v>
      </c>
      <c r="O118" s="80">
        <v>0</v>
      </c>
      <c r="P118" s="80">
        <v>0</v>
      </c>
      <c r="Q118" s="80">
        <v>0</v>
      </c>
      <c r="R118" s="80">
        <v>0</v>
      </c>
      <c r="S118" s="80">
        <v>0</v>
      </c>
      <c r="T118" s="80">
        <v>0</v>
      </c>
      <c r="U118" s="80">
        <v>0</v>
      </c>
      <c r="V118" s="80">
        <v>0</v>
      </c>
      <c r="W118" s="80">
        <v>0</v>
      </c>
      <c r="X118" s="80">
        <v>0</v>
      </c>
      <c r="Y118" s="80">
        <v>0</v>
      </c>
      <c r="Z118" s="80">
        <v>0</v>
      </c>
      <c r="AA118" s="80">
        <v>0</v>
      </c>
      <c r="AB118" s="80">
        <v>0</v>
      </c>
      <c r="AC118" s="80">
        <v>0</v>
      </c>
      <c r="AD118" s="80">
        <v>17687</v>
      </c>
      <c r="AE118" s="80">
        <v>17687</v>
      </c>
      <c r="AF118" s="80">
        <v>-17687</v>
      </c>
      <c r="AG118" s="81">
        <v>0.3013117546848382</v>
      </c>
      <c r="AH118" s="80">
        <v>0</v>
      </c>
      <c r="AI118" s="81">
        <v>0</v>
      </c>
      <c r="AJ118" s="80">
        <v>0</v>
      </c>
    </row>
    <row r="119" spans="1:36" ht="24.75" customHeight="1" outlineLevel="2">
      <c r="A119" s="78" t="s">
        <v>261</v>
      </c>
      <c r="B119" s="79" t="s">
        <v>244</v>
      </c>
      <c r="C119" s="79" t="s">
        <v>291</v>
      </c>
      <c r="D119" s="79" t="s">
        <v>245</v>
      </c>
      <c r="E119" s="79" t="s">
        <v>244</v>
      </c>
      <c r="F119" s="79" t="s">
        <v>259</v>
      </c>
      <c r="G119" s="79"/>
      <c r="H119" s="79"/>
      <c r="I119" s="79"/>
      <c r="J119" s="79"/>
      <c r="K119" s="79"/>
      <c r="L119" s="80">
        <v>0</v>
      </c>
      <c r="M119" s="80">
        <v>500</v>
      </c>
      <c r="N119" s="80">
        <v>0</v>
      </c>
      <c r="O119" s="80">
        <v>0</v>
      </c>
      <c r="P119" s="80">
        <v>0</v>
      </c>
      <c r="Q119" s="80">
        <v>0</v>
      </c>
      <c r="R119" s="80">
        <v>0</v>
      </c>
      <c r="S119" s="80">
        <v>0</v>
      </c>
      <c r="T119" s="80">
        <v>0</v>
      </c>
      <c r="U119" s="80">
        <v>0</v>
      </c>
      <c r="V119" s="80">
        <v>0</v>
      </c>
      <c r="W119" s="80">
        <v>0</v>
      </c>
      <c r="X119" s="80">
        <v>0</v>
      </c>
      <c r="Y119" s="80">
        <v>0</v>
      </c>
      <c r="Z119" s="80">
        <v>0</v>
      </c>
      <c r="AA119" s="80">
        <v>0</v>
      </c>
      <c r="AB119" s="80">
        <v>0</v>
      </c>
      <c r="AC119" s="80">
        <v>0</v>
      </c>
      <c r="AD119" s="80">
        <v>0</v>
      </c>
      <c r="AE119" s="80">
        <v>0</v>
      </c>
      <c r="AF119" s="80">
        <v>0</v>
      </c>
      <c r="AG119" s="81">
        <v>0</v>
      </c>
      <c r="AH119" s="80">
        <v>0</v>
      </c>
      <c r="AI119" s="81">
        <v>0</v>
      </c>
      <c r="AJ119" s="80">
        <v>0</v>
      </c>
    </row>
    <row r="120" spans="1:36" ht="24.75" customHeight="1" outlineLevel="2">
      <c r="A120" s="78" t="s">
        <v>253</v>
      </c>
      <c r="B120" s="79" t="s">
        <v>244</v>
      </c>
      <c r="C120" s="79" t="s">
        <v>291</v>
      </c>
      <c r="D120" s="79" t="s">
        <v>245</v>
      </c>
      <c r="E120" s="79" t="s">
        <v>244</v>
      </c>
      <c r="F120" s="79" t="s">
        <v>251</v>
      </c>
      <c r="G120" s="79"/>
      <c r="H120" s="79"/>
      <c r="I120" s="79"/>
      <c r="J120" s="79"/>
      <c r="K120" s="79"/>
      <c r="L120" s="80">
        <v>0</v>
      </c>
      <c r="M120" s="80">
        <v>190500</v>
      </c>
      <c r="N120" s="80">
        <v>0</v>
      </c>
      <c r="O120" s="80">
        <v>0</v>
      </c>
      <c r="P120" s="80">
        <v>0</v>
      </c>
      <c r="Q120" s="80">
        <v>0</v>
      </c>
      <c r="R120" s="80">
        <v>0</v>
      </c>
      <c r="S120" s="80">
        <v>0</v>
      </c>
      <c r="T120" s="80">
        <v>0</v>
      </c>
      <c r="U120" s="80">
        <v>0</v>
      </c>
      <c r="V120" s="80">
        <v>0</v>
      </c>
      <c r="W120" s="80">
        <v>0</v>
      </c>
      <c r="X120" s="80">
        <v>0</v>
      </c>
      <c r="Y120" s="80">
        <v>0</v>
      </c>
      <c r="Z120" s="80">
        <v>0</v>
      </c>
      <c r="AA120" s="80">
        <v>0</v>
      </c>
      <c r="AB120" s="80">
        <v>0</v>
      </c>
      <c r="AC120" s="80">
        <v>0</v>
      </c>
      <c r="AD120" s="80">
        <v>131607</v>
      </c>
      <c r="AE120" s="80">
        <v>131607</v>
      </c>
      <c r="AF120" s="80">
        <v>-131607</v>
      </c>
      <c r="AG120" s="81">
        <v>0.6908503937007874</v>
      </c>
      <c r="AH120" s="80">
        <v>0</v>
      </c>
      <c r="AI120" s="81">
        <v>0</v>
      </c>
      <c r="AJ120" s="80">
        <v>0</v>
      </c>
    </row>
    <row r="121" spans="1:36" ht="14.25" customHeight="1">
      <c r="A121" s="78" t="s">
        <v>290</v>
      </c>
      <c r="B121" s="79" t="s">
        <v>244</v>
      </c>
      <c r="C121" s="79" t="s">
        <v>289</v>
      </c>
      <c r="D121" s="79" t="s">
        <v>245</v>
      </c>
      <c r="E121" s="79" t="s">
        <v>244</v>
      </c>
      <c r="F121" s="79" t="s">
        <v>244</v>
      </c>
      <c r="G121" s="79"/>
      <c r="H121" s="79"/>
      <c r="I121" s="79"/>
      <c r="J121" s="79"/>
      <c r="K121" s="79"/>
      <c r="L121" s="80">
        <v>0</v>
      </c>
      <c r="M121" s="80">
        <v>19616317.49</v>
      </c>
      <c r="N121" s="80">
        <v>0</v>
      </c>
      <c r="O121" s="80">
        <v>0</v>
      </c>
      <c r="P121" s="80">
        <v>0</v>
      </c>
      <c r="Q121" s="80">
        <v>0</v>
      </c>
      <c r="R121" s="80">
        <v>0</v>
      </c>
      <c r="S121" s="80">
        <v>0</v>
      </c>
      <c r="T121" s="80">
        <v>0</v>
      </c>
      <c r="U121" s="80">
        <v>0</v>
      </c>
      <c r="V121" s="80">
        <v>0</v>
      </c>
      <c r="W121" s="80">
        <v>0</v>
      </c>
      <c r="X121" s="80">
        <v>0</v>
      </c>
      <c r="Y121" s="80">
        <v>0</v>
      </c>
      <c r="Z121" s="80">
        <v>0</v>
      </c>
      <c r="AA121" s="80">
        <v>0</v>
      </c>
      <c r="AB121" s="80">
        <v>0</v>
      </c>
      <c r="AC121" s="80">
        <v>0</v>
      </c>
      <c r="AD121" s="80">
        <v>7365351.04</v>
      </c>
      <c r="AE121" s="80">
        <v>7365351.04</v>
      </c>
      <c r="AF121" s="80">
        <v>-7365351.04</v>
      </c>
      <c r="AG121" s="81">
        <v>0.37547062764225275</v>
      </c>
      <c r="AH121" s="80">
        <v>0</v>
      </c>
      <c r="AI121" s="81">
        <v>0</v>
      </c>
      <c r="AJ121" s="80">
        <v>0</v>
      </c>
    </row>
    <row r="122" spans="1:36" ht="14.25" customHeight="1" outlineLevel="1">
      <c r="A122" s="78" t="s">
        <v>288</v>
      </c>
      <c r="B122" s="79" t="s">
        <v>244</v>
      </c>
      <c r="C122" s="79" t="s">
        <v>277</v>
      </c>
      <c r="D122" s="79" t="s">
        <v>245</v>
      </c>
      <c r="E122" s="79" t="s">
        <v>244</v>
      </c>
      <c r="F122" s="79" t="s">
        <v>244</v>
      </c>
      <c r="G122" s="79"/>
      <c r="H122" s="79"/>
      <c r="I122" s="79"/>
      <c r="J122" s="79"/>
      <c r="K122" s="79"/>
      <c r="L122" s="80">
        <v>0</v>
      </c>
      <c r="M122" s="80">
        <v>17522097.89</v>
      </c>
      <c r="N122" s="80">
        <v>0</v>
      </c>
      <c r="O122" s="80">
        <v>0</v>
      </c>
      <c r="P122" s="80">
        <v>0</v>
      </c>
      <c r="Q122" s="80">
        <v>0</v>
      </c>
      <c r="R122" s="80">
        <v>0</v>
      </c>
      <c r="S122" s="80">
        <v>0</v>
      </c>
      <c r="T122" s="80">
        <v>0</v>
      </c>
      <c r="U122" s="80">
        <v>0</v>
      </c>
      <c r="V122" s="80">
        <v>0</v>
      </c>
      <c r="W122" s="80">
        <v>0</v>
      </c>
      <c r="X122" s="80">
        <v>0</v>
      </c>
      <c r="Y122" s="80">
        <v>0</v>
      </c>
      <c r="Z122" s="80">
        <v>0</v>
      </c>
      <c r="AA122" s="80">
        <v>0</v>
      </c>
      <c r="AB122" s="80">
        <v>0</v>
      </c>
      <c r="AC122" s="80">
        <v>0</v>
      </c>
      <c r="AD122" s="80">
        <v>6466719.66</v>
      </c>
      <c r="AE122" s="80">
        <v>6466719.66</v>
      </c>
      <c r="AF122" s="80">
        <v>-6466719.66</v>
      </c>
      <c r="AG122" s="81">
        <v>0.36906081113098954</v>
      </c>
      <c r="AH122" s="80">
        <v>0</v>
      </c>
      <c r="AI122" s="81">
        <v>0</v>
      </c>
      <c r="AJ122" s="80">
        <v>0</v>
      </c>
    </row>
    <row r="123" spans="1:36" ht="14.25" customHeight="1" outlineLevel="2">
      <c r="A123" s="78" t="s">
        <v>257</v>
      </c>
      <c r="B123" s="79" t="s">
        <v>244</v>
      </c>
      <c r="C123" s="79" t="s">
        <v>277</v>
      </c>
      <c r="D123" s="79" t="s">
        <v>245</v>
      </c>
      <c r="E123" s="79" t="s">
        <v>244</v>
      </c>
      <c r="F123" s="79" t="s">
        <v>256</v>
      </c>
      <c r="G123" s="79"/>
      <c r="H123" s="79"/>
      <c r="I123" s="79"/>
      <c r="J123" s="79"/>
      <c r="K123" s="79"/>
      <c r="L123" s="80">
        <v>0</v>
      </c>
      <c r="M123" s="80">
        <v>0</v>
      </c>
      <c r="N123" s="80">
        <v>0</v>
      </c>
      <c r="O123" s="80">
        <v>0</v>
      </c>
      <c r="P123" s="80">
        <v>0</v>
      </c>
      <c r="Q123" s="80">
        <v>0</v>
      </c>
      <c r="R123" s="80">
        <v>0</v>
      </c>
      <c r="S123" s="80">
        <v>0</v>
      </c>
      <c r="T123" s="80">
        <v>0</v>
      </c>
      <c r="U123" s="80">
        <v>0</v>
      </c>
      <c r="V123" s="80">
        <v>0</v>
      </c>
      <c r="W123" s="80">
        <v>0</v>
      </c>
      <c r="X123" s="80">
        <v>0</v>
      </c>
      <c r="Y123" s="80">
        <v>0</v>
      </c>
      <c r="Z123" s="80">
        <v>0</v>
      </c>
      <c r="AA123" s="80">
        <v>0</v>
      </c>
      <c r="AB123" s="80">
        <v>0</v>
      </c>
      <c r="AC123" s="80">
        <v>0</v>
      </c>
      <c r="AD123" s="80">
        <v>0</v>
      </c>
      <c r="AE123" s="80">
        <v>0</v>
      </c>
      <c r="AF123" s="80">
        <v>0</v>
      </c>
      <c r="AG123" s="81">
        <v>0</v>
      </c>
      <c r="AH123" s="80">
        <v>0</v>
      </c>
      <c r="AI123" s="81">
        <v>0</v>
      </c>
      <c r="AJ123" s="80">
        <v>0</v>
      </c>
    </row>
    <row r="124" spans="1:36" ht="24.75" customHeight="1" outlineLevel="2">
      <c r="A124" s="78" t="s">
        <v>255</v>
      </c>
      <c r="B124" s="79" t="s">
        <v>244</v>
      </c>
      <c r="C124" s="79" t="s">
        <v>277</v>
      </c>
      <c r="D124" s="79" t="s">
        <v>245</v>
      </c>
      <c r="E124" s="79" t="s">
        <v>244</v>
      </c>
      <c r="F124" s="79" t="s">
        <v>254</v>
      </c>
      <c r="G124" s="79"/>
      <c r="H124" s="79"/>
      <c r="I124" s="79"/>
      <c r="J124" s="79"/>
      <c r="K124" s="79"/>
      <c r="L124" s="80">
        <v>0</v>
      </c>
      <c r="M124" s="80">
        <v>0</v>
      </c>
      <c r="N124" s="80">
        <v>0</v>
      </c>
      <c r="O124" s="80">
        <v>0</v>
      </c>
      <c r="P124" s="80">
        <v>0</v>
      </c>
      <c r="Q124" s="80">
        <v>0</v>
      </c>
      <c r="R124" s="80">
        <v>0</v>
      </c>
      <c r="S124" s="80">
        <v>0</v>
      </c>
      <c r="T124" s="80">
        <v>0</v>
      </c>
      <c r="U124" s="80">
        <v>0</v>
      </c>
      <c r="V124" s="80">
        <v>0</v>
      </c>
      <c r="W124" s="80">
        <v>0</v>
      </c>
      <c r="X124" s="80">
        <v>0</v>
      </c>
      <c r="Y124" s="80">
        <v>0</v>
      </c>
      <c r="Z124" s="80">
        <v>0</v>
      </c>
      <c r="AA124" s="80">
        <v>0</v>
      </c>
      <c r="AB124" s="80">
        <v>0</v>
      </c>
      <c r="AC124" s="80">
        <v>0</v>
      </c>
      <c r="AD124" s="80">
        <v>0</v>
      </c>
      <c r="AE124" s="80">
        <v>0</v>
      </c>
      <c r="AF124" s="80">
        <v>0</v>
      </c>
      <c r="AG124" s="81">
        <v>0</v>
      </c>
      <c r="AH124" s="80">
        <v>0</v>
      </c>
      <c r="AI124" s="81">
        <v>0</v>
      </c>
      <c r="AJ124" s="80">
        <v>0</v>
      </c>
    </row>
    <row r="125" spans="1:36" ht="14.25" customHeight="1" outlineLevel="2">
      <c r="A125" s="78" t="s">
        <v>287</v>
      </c>
      <c r="B125" s="79" t="s">
        <v>244</v>
      </c>
      <c r="C125" s="79" t="s">
        <v>277</v>
      </c>
      <c r="D125" s="79" t="s">
        <v>245</v>
      </c>
      <c r="E125" s="79" t="s">
        <v>244</v>
      </c>
      <c r="F125" s="79" t="s">
        <v>286</v>
      </c>
      <c r="G125" s="79"/>
      <c r="H125" s="79"/>
      <c r="I125" s="79"/>
      <c r="J125" s="79"/>
      <c r="K125" s="79"/>
      <c r="L125" s="80">
        <v>0</v>
      </c>
      <c r="M125" s="80">
        <v>165092.75</v>
      </c>
      <c r="N125" s="80">
        <v>0</v>
      </c>
      <c r="O125" s="80">
        <v>0</v>
      </c>
      <c r="P125" s="80">
        <v>0</v>
      </c>
      <c r="Q125" s="80">
        <v>0</v>
      </c>
      <c r="R125" s="80">
        <v>0</v>
      </c>
      <c r="S125" s="80">
        <v>0</v>
      </c>
      <c r="T125" s="80">
        <v>0</v>
      </c>
      <c r="U125" s="80">
        <v>0</v>
      </c>
      <c r="V125" s="80">
        <v>0</v>
      </c>
      <c r="W125" s="80">
        <v>0</v>
      </c>
      <c r="X125" s="80">
        <v>0</v>
      </c>
      <c r="Y125" s="80">
        <v>0</v>
      </c>
      <c r="Z125" s="80">
        <v>0</v>
      </c>
      <c r="AA125" s="80">
        <v>0</v>
      </c>
      <c r="AB125" s="80">
        <v>0</v>
      </c>
      <c r="AC125" s="80">
        <v>0</v>
      </c>
      <c r="AD125" s="80">
        <v>47601.56</v>
      </c>
      <c r="AE125" s="80">
        <v>47601.56</v>
      </c>
      <c r="AF125" s="80">
        <v>-47601.56</v>
      </c>
      <c r="AG125" s="81">
        <v>0.2883322253702843</v>
      </c>
      <c r="AH125" s="80">
        <v>0</v>
      </c>
      <c r="AI125" s="81">
        <v>0</v>
      </c>
      <c r="AJ125" s="80">
        <v>0</v>
      </c>
    </row>
    <row r="126" spans="1:36" ht="14.25" customHeight="1" outlineLevel="2">
      <c r="A126" s="78" t="s">
        <v>285</v>
      </c>
      <c r="B126" s="79" t="s">
        <v>244</v>
      </c>
      <c r="C126" s="79" t="s">
        <v>277</v>
      </c>
      <c r="D126" s="79" t="s">
        <v>245</v>
      </c>
      <c r="E126" s="79" t="s">
        <v>244</v>
      </c>
      <c r="F126" s="79" t="s">
        <v>284</v>
      </c>
      <c r="G126" s="79"/>
      <c r="H126" s="79"/>
      <c r="I126" s="79"/>
      <c r="J126" s="79"/>
      <c r="K126" s="79"/>
      <c r="L126" s="80">
        <v>0</v>
      </c>
      <c r="M126" s="80">
        <v>7181.2</v>
      </c>
      <c r="N126" s="80">
        <v>0</v>
      </c>
      <c r="O126" s="80">
        <v>0</v>
      </c>
      <c r="P126" s="80">
        <v>0</v>
      </c>
      <c r="Q126" s="80">
        <v>0</v>
      </c>
      <c r="R126" s="80">
        <v>0</v>
      </c>
      <c r="S126" s="80">
        <v>0</v>
      </c>
      <c r="T126" s="80">
        <v>0</v>
      </c>
      <c r="U126" s="80">
        <v>0</v>
      </c>
      <c r="V126" s="80">
        <v>0</v>
      </c>
      <c r="W126" s="80">
        <v>0</v>
      </c>
      <c r="X126" s="80">
        <v>0</v>
      </c>
      <c r="Y126" s="80">
        <v>0</v>
      </c>
      <c r="Z126" s="80">
        <v>0</v>
      </c>
      <c r="AA126" s="80">
        <v>0</v>
      </c>
      <c r="AB126" s="80">
        <v>0</v>
      </c>
      <c r="AC126" s="80">
        <v>0</v>
      </c>
      <c r="AD126" s="80">
        <v>4181.2</v>
      </c>
      <c r="AE126" s="80">
        <v>4181.2</v>
      </c>
      <c r="AF126" s="80">
        <v>-4181.2</v>
      </c>
      <c r="AG126" s="81">
        <v>0.5822425221411464</v>
      </c>
      <c r="AH126" s="80">
        <v>0</v>
      </c>
      <c r="AI126" s="81">
        <v>0</v>
      </c>
      <c r="AJ126" s="80">
        <v>0</v>
      </c>
    </row>
    <row r="127" spans="1:36" ht="14.25" customHeight="1" outlineLevel="2">
      <c r="A127" s="78" t="s">
        <v>283</v>
      </c>
      <c r="B127" s="79" t="s">
        <v>244</v>
      </c>
      <c r="C127" s="79" t="s">
        <v>277</v>
      </c>
      <c r="D127" s="79" t="s">
        <v>245</v>
      </c>
      <c r="E127" s="79" t="s">
        <v>244</v>
      </c>
      <c r="F127" s="79" t="s">
        <v>282</v>
      </c>
      <c r="G127" s="79"/>
      <c r="H127" s="79"/>
      <c r="I127" s="79"/>
      <c r="J127" s="79"/>
      <c r="K127" s="79"/>
      <c r="L127" s="80">
        <v>0</v>
      </c>
      <c r="M127" s="80">
        <v>3990368.5</v>
      </c>
      <c r="N127" s="80">
        <v>0</v>
      </c>
      <c r="O127" s="80">
        <v>0</v>
      </c>
      <c r="P127" s="80">
        <v>0</v>
      </c>
      <c r="Q127" s="80">
        <v>0</v>
      </c>
      <c r="R127" s="80">
        <v>0</v>
      </c>
      <c r="S127" s="80">
        <v>0</v>
      </c>
      <c r="T127" s="80">
        <v>0</v>
      </c>
      <c r="U127" s="80">
        <v>0</v>
      </c>
      <c r="V127" s="80">
        <v>0</v>
      </c>
      <c r="W127" s="80">
        <v>0</v>
      </c>
      <c r="X127" s="80">
        <v>0</v>
      </c>
      <c r="Y127" s="80">
        <v>0</v>
      </c>
      <c r="Z127" s="80">
        <v>0</v>
      </c>
      <c r="AA127" s="80">
        <v>0</v>
      </c>
      <c r="AB127" s="80">
        <v>0</v>
      </c>
      <c r="AC127" s="80">
        <v>0</v>
      </c>
      <c r="AD127" s="80">
        <v>2216392.09</v>
      </c>
      <c r="AE127" s="80">
        <v>2216392.09</v>
      </c>
      <c r="AF127" s="80">
        <v>-2216392.09</v>
      </c>
      <c r="AG127" s="81">
        <v>0.5554354416139763</v>
      </c>
      <c r="AH127" s="80">
        <v>0</v>
      </c>
      <c r="AI127" s="81">
        <v>0</v>
      </c>
      <c r="AJ127" s="80">
        <v>0</v>
      </c>
    </row>
    <row r="128" spans="1:36" ht="24.75" customHeight="1" outlineLevel="2">
      <c r="A128" s="78" t="s">
        <v>281</v>
      </c>
      <c r="B128" s="79" t="s">
        <v>244</v>
      </c>
      <c r="C128" s="79" t="s">
        <v>277</v>
      </c>
      <c r="D128" s="79" t="s">
        <v>245</v>
      </c>
      <c r="E128" s="79" t="s">
        <v>244</v>
      </c>
      <c r="F128" s="79" t="s">
        <v>280</v>
      </c>
      <c r="G128" s="79"/>
      <c r="H128" s="79"/>
      <c r="I128" s="79"/>
      <c r="J128" s="79"/>
      <c r="K128" s="79"/>
      <c r="L128" s="80">
        <v>0</v>
      </c>
      <c r="M128" s="80">
        <v>1631860.11</v>
      </c>
      <c r="N128" s="80">
        <v>0</v>
      </c>
      <c r="O128" s="80">
        <v>0</v>
      </c>
      <c r="P128" s="80">
        <v>0</v>
      </c>
      <c r="Q128" s="80">
        <v>0</v>
      </c>
      <c r="R128" s="80">
        <v>0</v>
      </c>
      <c r="S128" s="80">
        <v>0</v>
      </c>
      <c r="T128" s="80">
        <v>0</v>
      </c>
      <c r="U128" s="80">
        <v>0</v>
      </c>
      <c r="V128" s="80">
        <v>0</v>
      </c>
      <c r="W128" s="80">
        <v>0</v>
      </c>
      <c r="X128" s="80">
        <v>0</v>
      </c>
      <c r="Y128" s="80">
        <v>0</v>
      </c>
      <c r="Z128" s="80">
        <v>0</v>
      </c>
      <c r="AA128" s="80">
        <v>0</v>
      </c>
      <c r="AB128" s="80">
        <v>0</v>
      </c>
      <c r="AC128" s="80">
        <v>0</v>
      </c>
      <c r="AD128" s="80">
        <v>54765.66</v>
      </c>
      <c r="AE128" s="80">
        <v>54765.66</v>
      </c>
      <c r="AF128" s="80">
        <v>-54765.66</v>
      </c>
      <c r="AG128" s="81">
        <v>0.03356026638827515</v>
      </c>
      <c r="AH128" s="80">
        <v>0</v>
      </c>
      <c r="AI128" s="81">
        <v>0</v>
      </c>
      <c r="AJ128" s="80">
        <v>0</v>
      </c>
    </row>
    <row r="129" spans="1:36" ht="14.25" customHeight="1" outlineLevel="2">
      <c r="A129" s="78" t="s">
        <v>265</v>
      </c>
      <c r="B129" s="79" t="s">
        <v>244</v>
      </c>
      <c r="C129" s="79" t="s">
        <v>277</v>
      </c>
      <c r="D129" s="79" t="s">
        <v>245</v>
      </c>
      <c r="E129" s="79" t="s">
        <v>244</v>
      </c>
      <c r="F129" s="79" t="s">
        <v>264</v>
      </c>
      <c r="G129" s="79"/>
      <c r="H129" s="79"/>
      <c r="I129" s="79"/>
      <c r="J129" s="79"/>
      <c r="K129" s="79"/>
      <c r="L129" s="80">
        <v>0</v>
      </c>
      <c r="M129" s="80">
        <v>76722.18</v>
      </c>
      <c r="N129" s="80">
        <v>0</v>
      </c>
      <c r="O129" s="80">
        <v>0</v>
      </c>
      <c r="P129" s="80">
        <v>0</v>
      </c>
      <c r="Q129" s="80">
        <v>0</v>
      </c>
      <c r="R129" s="80">
        <v>0</v>
      </c>
      <c r="S129" s="80">
        <v>0</v>
      </c>
      <c r="T129" s="80">
        <v>0</v>
      </c>
      <c r="U129" s="80">
        <v>0</v>
      </c>
      <c r="V129" s="80">
        <v>0</v>
      </c>
      <c r="W129" s="80">
        <v>0</v>
      </c>
      <c r="X129" s="80">
        <v>0</v>
      </c>
      <c r="Y129" s="80">
        <v>0</v>
      </c>
      <c r="Z129" s="80">
        <v>0</v>
      </c>
      <c r="AA129" s="80">
        <v>0</v>
      </c>
      <c r="AB129" s="80">
        <v>0</v>
      </c>
      <c r="AC129" s="80">
        <v>0</v>
      </c>
      <c r="AD129" s="80">
        <v>0</v>
      </c>
      <c r="AE129" s="80">
        <v>0</v>
      </c>
      <c r="AF129" s="80">
        <v>0</v>
      </c>
      <c r="AG129" s="81">
        <v>0</v>
      </c>
      <c r="AH129" s="80">
        <v>0</v>
      </c>
      <c r="AI129" s="81">
        <v>0</v>
      </c>
      <c r="AJ129" s="80">
        <v>0</v>
      </c>
    </row>
    <row r="130" spans="1:36" ht="37.5" customHeight="1" outlineLevel="2">
      <c r="A130" s="78" t="s">
        <v>279</v>
      </c>
      <c r="B130" s="79" t="s">
        <v>244</v>
      </c>
      <c r="C130" s="79" t="s">
        <v>277</v>
      </c>
      <c r="D130" s="79" t="s">
        <v>245</v>
      </c>
      <c r="E130" s="79" t="s">
        <v>244</v>
      </c>
      <c r="F130" s="79" t="s">
        <v>278</v>
      </c>
      <c r="G130" s="79"/>
      <c r="H130" s="79"/>
      <c r="I130" s="79"/>
      <c r="J130" s="79"/>
      <c r="K130" s="79"/>
      <c r="L130" s="80">
        <v>0</v>
      </c>
      <c r="M130" s="80">
        <v>10567457.15</v>
      </c>
      <c r="N130" s="80">
        <v>0</v>
      </c>
      <c r="O130" s="80">
        <v>0</v>
      </c>
      <c r="P130" s="80">
        <v>0</v>
      </c>
      <c r="Q130" s="80">
        <v>0</v>
      </c>
      <c r="R130" s="80">
        <v>0</v>
      </c>
      <c r="S130" s="80">
        <v>0</v>
      </c>
      <c r="T130" s="80">
        <v>0</v>
      </c>
      <c r="U130" s="80">
        <v>0</v>
      </c>
      <c r="V130" s="80">
        <v>0</v>
      </c>
      <c r="W130" s="80">
        <v>0</v>
      </c>
      <c r="X130" s="80">
        <v>0</v>
      </c>
      <c r="Y130" s="80">
        <v>0</v>
      </c>
      <c r="Z130" s="80">
        <v>0</v>
      </c>
      <c r="AA130" s="80">
        <v>0</v>
      </c>
      <c r="AB130" s="80">
        <v>0</v>
      </c>
      <c r="AC130" s="80">
        <v>0</v>
      </c>
      <c r="AD130" s="80">
        <v>3780657.15</v>
      </c>
      <c r="AE130" s="80">
        <v>3780657.15</v>
      </c>
      <c r="AF130" s="80">
        <v>-3780657.15</v>
      </c>
      <c r="AG130" s="81">
        <v>0.3577641334462378</v>
      </c>
      <c r="AH130" s="80">
        <v>0</v>
      </c>
      <c r="AI130" s="81">
        <v>0</v>
      </c>
      <c r="AJ130" s="80">
        <v>0</v>
      </c>
    </row>
    <row r="131" spans="1:36" ht="14.25" customHeight="1" outlineLevel="2">
      <c r="A131" s="78" t="s">
        <v>247</v>
      </c>
      <c r="B131" s="79" t="s">
        <v>244</v>
      </c>
      <c r="C131" s="79" t="s">
        <v>277</v>
      </c>
      <c r="D131" s="79" t="s">
        <v>245</v>
      </c>
      <c r="E131" s="79" t="s">
        <v>244</v>
      </c>
      <c r="F131" s="79" t="s">
        <v>243</v>
      </c>
      <c r="G131" s="79"/>
      <c r="H131" s="79"/>
      <c r="I131" s="79"/>
      <c r="J131" s="79"/>
      <c r="K131" s="79"/>
      <c r="L131" s="80">
        <v>0</v>
      </c>
      <c r="M131" s="80">
        <v>463300</v>
      </c>
      <c r="N131" s="80">
        <v>0</v>
      </c>
      <c r="O131" s="80">
        <v>0</v>
      </c>
      <c r="P131" s="80">
        <v>0</v>
      </c>
      <c r="Q131" s="80">
        <v>0</v>
      </c>
      <c r="R131" s="80">
        <v>0</v>
      </c>
      <c r="S131" s="80">
        <v>0</v>
      </c>
      <c r="T131" s="80">
        <v>0</v>
      </c>
      <c r="U131" s="80">
        <v>0</v>
      </c>
      <c r="V131" s="80">
        <v>0</v>
      </c>
      <c r="W131" s="80">
        <v>0</v>
      </c>
      <c r="X131" s="80">
        <v>0</v>
      </c>
      <c r="Y131" s="80">
        <v>0</v>
      </c>
      <c r="Z131" s="80">
        <v>0</v>
      </c>
      <c r="AA131" s="80">
        <v>0</v>
      </c>
      <c r="AB131" s="80">
        <v>0</v>
      </c>
      <c r="AC131" s="80">
        <v>0</v>
      </c>
      <c r="AD131" s="80">
        <v>289676</v>
      </c>
      <c r="AE131" s="80">
        <v>289676</v>
      </c>
      <c r="AF131" s="80">
        <v>-289676</v>
      </c>
      <c r="AG131" s="81">
        <v>0.6252449816533564</v>
      </c>
      <c r="AH131" s="80">
        <v>0</v>
      </c>
      <c r="AI131" s="81">
        <v>0</v>
      </c>
      <c r="AJ131" s="80">
        <v>0</v>
      </c>
    </row>
    <row r="132" spans="1:36" ht="24.75" customHeight="1" outlineLevel="2">
      <c r="A132" s="78" t="s">
        <v>261</v>
      </c>
      <c r="B132" s="79" t="s">
        <v>244</v>
      </c>
      <c r="C132" s="79" t="s">
        <v>277</v>
      </c>
      <c r="D132" s="79" t="s">
        <v>245</v>
      </c>
      <c r="E132" s="79" t="s">
        <v>244</v>
      </c>
      <c r="F132" s="79" t="s">
        <v>259</v>
      </c>
      <c r="G132" s="79"/>
      <c r="H132" s="79"/>
      <c r="I132" s="79"/>
      <c r="J132" s="79"/>
      <c r="K132" s="79"/>
      <c r="L132" s="80">
        <v>0</v>
      </c>
      <c r="M132" s="80">
        <v>525116</v>
      </c>
      <c r="N132" s="80">
        <v>0</v>
      </c>
      <c r="O132" s="80">
        <v>0</v>
      </c>
      <c r="P132" s="80">
        <v>0</v>
      </c>
      <c r="Q132" s="80">
        <v>0</v>
      </c>
      <c r="R132" s="80">
        <v>0</v>
      </c>
      <c r="S132" s="80">
        <v>0</v>
      </c>
      <c r="T132" s="80">
        <v>0</v>
      </c>
      <c r="U132" s="80">
        <v>0</v>
      </c>
      <c r="V132" s="80">
        <v>0</v>
      </c>
      <c r="W132" s="80">
        <v>0</v>
      </c>
      <c r="X132" s="80">
        <v>0</v>
      </c>
      <c r="Y132" s="80">
        <v>0</v>
      </c>
      <c r="Z132" s="80">
        <v>0</v>
      </c>
      <c r="AA132" s="80">
        <v>0</v>
      </c>
      <c r="AB132" s="80">
        <v>0</v>
      </c>
      <c r="AC132" s="80">
        <v>0</v>
      </c>
      <c r="AD132" s="80">
        <v>8446</v>
      </c>
      <c r="AE132" s="80">
        <v>8446</v>
      </c>
      <c r="AF132" s="80">
        <v>-8446</v>
      </c>
      <c r="AG132" s="81">
        <v>0.016084065235109957</v>
      </c>
      <c r="AH132" s="80">
        <v>0</v>
      </c>
      <c r="AI132" s="81">
        <v>0</v>
      </c>
      <c r="AJ132" s="80">
        <v>0</v>
      </c>
    </row>
    <row r="133" spans="1:36" ht="24.75" customHeight="1" outlineLevel="2">
      <c r="A133" s="78" t="s">
        <v>253</v>
      </c>
      <c r="B133" s="79" t="s">
        <v>244</v>
      </c>
      <c r="C133" s="79" t="s">
        <v>277</v>
      </c>
      <c r="D133" s="79" t="s">
        <v>245</v>
      </c>
      <c r="E133" s="79" t="s">
        <v>244</v>
      </c>
      <c r="F133" s="79" t="s">
        <v>251</v>
      </c>
      <c r="G133" s="79"/>
      <c r="H133" s="79"/>
      <c r="I133" s="79"/>
      <c r="J133" s="79"/>
      <c r="K133" s="79"/>
      <c r="L133" s="80">
        <v>0</v>
      </c>
      <c r="M133" s="80">
        <v>95000</v>
      </c>
      <c r="N133" s="80">
        <v>0</v>
      </c>
      <c r="O133" s="80">
        <v>0</v>
      </c>
      <c r="P133" s="80">
        <v>0</v>
      </c>
      <c r="Q133" s="80">
        <v>0</v>
      </c>
      <c r="R133" s="80">
        <v>0</v>
      </c>
      <c r="S133" s="80">
        <v>0</v>
      </c>
      <c r="T133" s="80">
        <v>0</v>
      </c>
      <c r="U133" s="80">
        <v>0</v>
      </c>
      <c r="V133" s="80">
        <v>0</v>
      </c>
      <c r="W133" s="80">
        <v>0</v>
      </c>
      <c r="X133" s="80">
        <v>0</v>
      </c>
      <c r="Y133" s="80">
        <v>0</v>
      </c>
      <c r="Z133" s="80">
        <v>0</v>
      </c>
      <c r="AA133" s="80">
        <v>0</v>
      </c>
      <c r="AB133" s="80">
        <v>0</v>
      </c>
      <c r="AC133" s="80">
        <v>0</v>
      </c>
      <c r="AD133" s="80">
        <v>65000</v>
      </c>
      <c r="AE133" s="80">
        <v>65000</v>
      </c>
      <c r="AF133" s="80">
        <v>-65000</v>
      </c>
      <c r="AG133" s="81">
        <v>0.6842105263157895</v>
      </c>
      <c r="AH133" s="80">
        <v>0</v>
      </c>
      <c r="AI133" s="81">
        <v>0</v>
      </c>
      <c r="AJ133" s="80">
        <v>0</v>
      </c>
    </row>
    <row r="134" spans="1:36" ht="24.75" customHeight="1" outlineLevel="1">
      <c r="A134" s="78" t="s">
        <v>276</v>
      </c>
      <c r="B134" s="79" t="s">
        <v>244</v>
      </c>
      <c r="C134" s="79" t="s">
        <v>275</v>
      </c>
      <c r="D134" s="79" t="s">
        <v>245</v>
      </c>
      <c r="E134" s="79" t="s">
        <v>244</v>
      </c>
      <c r="F134" s="79" t="s">
        <v>244</v>
      </c>
      <c r="G134" s="79"/>
      <c r="H134" s="79"/>
      <c r="I134" s="79"/>
      <c r="J134" s="79"/>
      <c r="K134" s="79"/>
      <c r="L134" s="80">
        <v>0</v>
      </c>
      <c r="M134" s="80">
        <v>2094219.6</v>
      </c>
      <c r="N134" s="80">
        <v>0</v>
      </c>
      <c r="O134" s="80">
        <v>0</v>
      </c>
      <c r="P134" s="80">
        <v>0</v>
      </c>
      <c r="Q134" s="80">
        <v>0</v>
      </c>
      <c r="R134" s="80">
        <v>0</v>
      </c>
      <c r="S134" s="80">
        <v>0</v>
      </c>
      <c r="T134" s="80">
        <v>0</v>
      </c>
      <c r="U134" s="80">
        <v>0</v>
      </c>
      <c r="V134" s="80">
        <v>0</v>
      </c>
      <c r="W134" s="80">
        <v>0</v>
      </c>
      <c r="X134" s="80">
        <v>0</v>
      </c>
      <c r="Y134" s="80">
        <v>0</v>
      </c>
      <c r="Z134" s="80">
        <v>0</v>
      </c>
      <c r="AA134" s="80">
        <v>0</v>
      </c>
      <c r="AB134" s="80">
        <v>0</v>
      </c>
      <c r="AC134" s="80">
        <v>0</v>
      </c>
      <c r="AD134" s="80">
        <v>898631.38</v>
      </c>
      <c r="AE134" s="80">
        <v>898631.38</v>
      </c>
      <c r="AF134" s="80">
        <v>-898631.38</v>
      </c>
      <c r="AG134" s="81">
        <v>0.4291008354615724</v>
      </c>
      <c r="AH134" s="80">
        <v>0</v>
      </c>
      <c r="AI134" s="81">
        <v>0</v>
      </c>
      <c r="AJ134" s="80">
        <v>0</v>
      </c>
    </row>
    <row r="135" spans="1:36" ht="14.25" customHeight="1" outlineLevel="2">
      <c r="A135" s="78" t="s">
        <v>257</v>
      </c>
      <c r="B135" s="79" t="s">
        <v>244</v>
      </c>
      <c r="C135" s="79" t="s">
        <v>275</v>
      </c>
      <c r="D135" s="79" t="s">
        <v>245</v>
      </c>
      <c r="E135" s="79" t="s">
        <v>244</v>
      </c>
      <c r="F135" s="79" t="s">
        <v>256</v>
      </c>
      <c r="G135" s="79"/>
      <c r="H135" s="79"/>
      <c r="I135" s="79"/>
      <c r="J135" s="79"/>
      <c r="K135" s="79"/>
      <c r="L135" s="80">
        <v>0</v>
      </c>
      <c r="M135" s="80">
        <v>1564800</v>
      </c>
      <c r="N135" s="80">
        <v>0</v>
      </c>
      <c r="O135" s="80">
        <v>0</v>
      </c>
      <c r="P135" s="80">
        <v>0</v>
      </c>
      <c r="Q135" s="80">
        <v>0</v>
      </c>
      <c r="R135" s="80">
        <v>0</v>
      </c>
      <c r="S135" s="80">
        <v>0</v>
      </c>
      <c r="T135" s="80">
        <v>0</v>
      </c>
      <c r="U135" s="80">
        <v>0</v>
      </c>
      <c r="V135" s="80">
        <v>0</v>
      </c>
      <c r="W135" s="80">
        <v>0</v>
      </c>
      <c r="X135" s="80">
        <v>0</v>
      </c>
      <c r="Y135" s="80">
        <v>0</v>
      </c>
      <c r="Z135" s="80">
        <v>0</v>
      </c>
      <c r="AA135" s="80">
        <v>0</v>
      </c>
      <c r="AB135" s="80">
        <v>0</v>
      </c>
      <c r="AC135" s="80">
        <v>0</v>
      </c>
      <c r="AD135" s="80">
        <v>643307.27</v>
      </c>
      <c r="AE135" s="80">
        <v>643307.27</v>
      </c>
      <c r="AF135" s="80">
        <v>-643307.27</v>
      </c>
      <c r="AG135" s="81">
        <v>0.4111114966768916</v>
      </c>
      <c r="AH135" s="80">
        <v>0</v>
      </c>
      <c r="AI135" s="81">
        <v>0</v>
      </c>
      <c r="AJ135" s="80">
        <v>0</v>
      </c>
    </row>
    <row r="136" spans="1:36" ht="24.75" customHeight="1" outlineLevel="2">
      <c r="A136" s="78" t="s">
        <v>255</v>
      </c>
      <c r="B136" s="79" t="s">
        <v>244</v>
      </c>
      <c r="C136" s="79" t="s">
        <v>275</v>
      </c>
      <c r="D136" s="79" t="s">
        <v>245</v>
      </c>
      <c r="E136" s="79" t="s">
        <v>244</v>
      </c>
      <c r="F136" s="79" t="s">
        <v>254</v>
      </c>
      <c r="G136" s="79"/>
      <c r="H136" s="79"/>
      <c r="I136" s="79"/>
      <c r="J136" s="79"/>
      <c r="K136" s="79"/>
      <c r="L136" s="80">
        <v>0</v>
      </c>
      <c r="M136" s="80">
        <v>472635</v>
      </c>
      <c r="N136" s="80">
        <v>0</v>
      </c>
      <c r="O136" s="80">
        <v>0</v>
      </c>
      <c r="P136" s="80">
        <v>0</v>
      </c>
      <c r="Q136" s="80">
        <v>0</v>
      </c>
      <c r="R136" s="80">
        <v>0</v>
      </c>
      <c r="S136" s="80">
        <v>0</v>
      </c>
      <c r="T136" s="80">
        <v>0</v>
      </c>
      <c r="U136" s="80">
        <v>0</v>
      </c>
      <c r="V136" s="80">
        <v>0</v>
      </c>
      <c r="W136" s="80">
        <v>0</v>
      </c>
      <c r="X136" s="80">
        <v>0</v>
      </c>
      <c r="Y136" s="80">
        <v>0</v>
      </c>
      <c r="Z136" s="80">
        <v>0</v>
      </c>
      <c r="AA136" s="80">
        <v>0</v>
      </c>
      <c r="AB136" s="80">
        <v>0</v>
      </c>
      <c r="AC136" s="80">
        <v>0</v>
      </c>
      <c r="AD136" s="80">
        <v>235352.11</v>
      </c>
      <c r="AE136" s="80">
        <v>235352.11</v>
      </c>
      <c r="AF136" s="80">
        <v>-235352.11</v>
      </c>
      <c r="AG136" s="81">
        <v>0.49795743015223165</v>
      </c>
      <c r="AH136" s="80">
        <v>0</v>
      </c>
      <c r="AI136" s="81">
        <v>0</v>
      </c>
      <c r="AJ136" s="80">
        <v>0</v>
      </c>
    </row>
    <row r="137" spans="1:36" ht="14.25" customHeight="1" outlineLevel="2">
      <c r="A137" s="78" t="s">
        <v>265</v>
      </c>
      <c r="B137" s="79" t="s">
        <v>244</v>
      </c>
      <c r="C137" s="79" t="s">
        <v>275</v>
      </c>
      <c r="D137" s="79" t="s">
        <v>245</v>
      </c>
      <c r="E137" s="79" t="s">
        <v>244</v>
      </c>
      <c r="F137" s="79" t="s">
        <v>264</v>
      </c>
      <c r="G137" s="79"/>
      <c r="H137" s="79"/>
      <c r="I137" s="79"/>
      <c r="J137" s="79"/>
      <c r="K137" s="79"/>
      <c r="L137" s="80">
        <v>0</v>
      </c>
      <c r="M137" s="80">
        <v>7000</v>
      </c>
      <c r="N137" s="80">
        <v>0</v>
      </c>
      <c r="O137" s="80">
        <v>0</v>
      </c>
      <c r="P137" s="80">
        <v>0</v>
      </c>
      <c r="Q137" s="80">
        <v>0</v>
      </c>
      <c r="R137" s="80">
        <v>0</v>
      </c>
      <c r="S137" s="80">
        <v>0</v>
      </c>
      <c r="T137" s="80">
        <v>0</v>
      </c>
      <c r="U137" s="80">
        <v>0</v>
      </c>
      <c r="V137" s="80">
        <v>0</v>
      </c>
      <c r="W137" s="80">
        <v>0</v>
      </c>
      <c r="X137" s="80">
        <v>0</v>
      </c>
      <c r="Y137" s="80">
        <v>0</v>
      </c>
      <c r="Z137" s="80">
        <v>0</v>
      </c>
      <c r="AA137" s="80">
        <v>0</v>
      </c>
      <c r="AB137" s="80">
        <v>0</v>
      </c>
      <c r="AC137" s="80">
        <v>0</v>
      </c>
      <c r="AD137" s="80">
        <v>2000</v>
      </c>
      <c r="AE137" s="80">
        <v>2000</v>
      </c>
      <c r="AF137" s="80">
        <v>-2000</v>
      </c>
      <c r="AG137" s="81">
        <v>0.2857142857142857</v>
      </c>
      <c r="AH137" s="80">
        <v>0</v>
      </c>
      <c r="AI137" s="81">
        <v>0</v>
      </c>
      <c r="AJ137" s="80">
        <v>0</v>
      </c>
    </row>
    <row r="138" spans="1:36" ht="14.25" customHeight="1" outlineLevel="2">
      <c r="A138" s="78" t="s">
        <v>247</v>
      </c>
      <c r="B138" s="79" t="s">
        <v>244</v>
      </c>
      <c r="C138" s="79" t="s">
        <v>275</v>
      </c>
      <c r="D138" s="79" t="s">
        <v>245</v>
      </c>
      <c r="E138" s="79" t="s">
        <v>244</v>
      </c>
      <c r="F138" s="79" t="s">
        <v>243</v>
      </c>
      <c r="G138" s="79"/>
      <c r="H138" s="79"/>
      <c r="I138" s="79"/>
      <c r="J138" s="79"/>
      <c r="K138" s="79"/>
      <c r="L138" s="80">
        <v>0</v>
      </c>
      <c r="M138" s="80">
        <v>1954.6</v>
      </c>
      <c r="N138" s="80">
        <v>0</v>
      </c>
      <c r="O138" s="80">
        <v>0</v>
      </c>
      <c r="P138" s="80">
        <v>0</v>
      </c>
      <c r="Q138" s="80">
        <v>0</v>
      </c>
      <c r="R138" s="80">
        <v>0</v>
      </c>
      <c r="S138" s="80">
        <v>0</v>
      </c>
      <c r="T138" s="80">
        <v>0</v>
      </c>
      <c r="U138" s="80">
        <v>0</v>
      </c>
      <c r="V138" s="80">
        <v>0</v>
      </c>
      <c r="W138" s="80">
        <v>0</v>
      </c>
      <c r="X138" s="80">
        <v>0</v>
      </c>
      <c r="Y138" s="80">
        <v>0</v>
      </c>
      <c r="Z138" s="80">
        <v>0</v>
      </c>
      <c r="AA138" s="80">
        <v>0</v>
      </c>
      <c r="AB138" s="80">
        <v>0</v>
      </c>
      <c r="AC138" s="80">
        <v>0</v>
      </c>
      <c r="AD138" s="80">
        <v>962</v>
      </c>
      <c r="AE138" s="80">
        <v>962</v>
      </c>
      <c r="AF138" s="80">
        <v>-962</v>
      </c>
      <c r="AG138" s="81">
        <v>0.49217231147037754</v>
      </c>
      <c r="AH138" s="80">
        <v>0</v>
      </c>
      <c r="AI138" s="81">
        <v>0</v>
      </c>
      <c r="AJ138" s="80">
        <v>0</v>
      </c>
    </row>
    <row r="139" spans="1:36" ht="24.75" customHeight="1" outlineLevel="2">
      <c r="A139" s="78" t="s">
        <v>261</v>
      </c>
      <c r="B139" s="79" t="s">
        <v>244</v>
      </c>
      <c r="C139" s="79" t="s">
        <v>275</v>
      </c>
      <c r="D139" s="79" t="s">
        <v>245</v>
      </c>
      <c r="E139" s="79" t="s">
        <v>244</v>
      </c>
      <c r="F139" s="79" t="s">
        <v>259</v>
      </c>
      <c r="G139" s="79"/>
      <c r="H139" s="79"/>
      <c r="I139" s="79"/>
      <c r="J139" s="79"/>
      <c r="K139" s="79"/>
      <c r="L139" s="80">
        <v>0</v>
      </c>
      <c r="M139" s="80">
        <v>21800</v>
      </c>
      <c r="N139" s="80">
        <v>0</v>
      </c>
      <c r="O139" s="80">
        <v>0</v>
      </c>
      <c r="P139" s="80">
        <v>0</v>
      </c>
      <c r="Q139" s="80">
        <v>0</v>
      </c>
      <c r="R139" s="80">
        <v>0</v>
      </c>
      <c r="S139" s="80">
        <v>0</v>
      </c>
      <c r="T139" s="80">
        <v>0</v>
      </c>
      <c r="U139" s="80">
        <v>0</v>
      </c>
      <c r="V139" s="80">
        <v>0</v>
      </c>
      <c r="W139" s="80">
        <v>0</v>
      </c>
      <c r="X139" s="80">
        <v>0</v>
      </c>
      <c r="Y139" s="80">
        <v>0</v>
      </c>
      <c r="Z139" s="80">
        <v>0</v>
      </c>
      <c r="AA139" s="80">
        <v>0</v>
      </c>
      <c r="AB139" s="80">
        <v>0</v>
      </c>
      <c r="AC139" s="80">
        <v>0</v>
      </c>
      <c r="AD139" s="80">
        <v>17010</v>
      </c>
      <c r="AE139" s="80">
        <v>17010</v>
      </c>
      <c r="AF139" s="80">
        <v>-17010</v>
      </c>
      <c r="AG139" s="81">
        <v>0.7802752293577981</v>
      </c>
      <c r="AH139" s="80">
        <v>0</v>
      </c>
      <c r="AI139" s="81">
        <v>0</v>
      </c>
      <c r="AJ139" s="80">
        <v>0</v>
      </c>
    </row>
    <row r="140" spans="1:36" ht="24.75" customHeight="1" outlineLevel="2">
      <c r="A140" s="78" t="s">
        <v>253</v>
      </c>
      <c r="B140" s="79" t="s">
        <v>244</v>
      </c>
      <c r="C140" s="79" t="s">
        <v>275</v>
      </c>
      <c r="D140" s="79" t="s">
        <v>245</v>
      </c>
      <c r="E140" s="79" t="s">
        <v>244</v>
      </c>
      <c r="F140" s="79" t="s">
        <v>251</v>
      </c>
      <c r="G140" s="79"/>
      <c r="H140" s="79"/>
      <c r="I140" s="79"/>
      <c r="J140" s="79"/>
      <c r="K140" s="79"/>
      <c r="L140" s="80">
        <v>0</v>
      </c>
      <c r="M140" s="80">
        <v>26030</v>
      </c>
      <c r="N140" s="80">
        <v>0</v>
      </c>
      <c r="O140" s="80">
        <v>0</v>
      </c>
      <c r="P140" s="80">
        <v>0</v>
      </c>
      <c r="Q140" s="80">
        <v>0</v>
      </c>
      <c r="R140" s="80">
        <v>0</v>
      </c>
      <c r="S140" s="80">
        <v>0</v>
      </c>
      <c r="T140" s="80">
        <v>0</v>
      </c>
      <c r="U140" s="80">
        <v>0</v>
      </c>
      <c r="V140" s="80">
        <v>0</v>
      </c>
      <c r="W140" s="80">
        <v>0</v>
      </c>
      <c r="X140" s="80">
        <v>0</v>
      </c>
      <c r="Y140" s="80">
        <v>0</v>
      </c>
      <c r="Z140" s="80">
        <v>0</v>
      </c>
      <c r="AA140" s="80">
        <v>0</v>
      </c>
      <c r="AB140" s="80">
        <v>0</v>
      </c>
      <c r="AC140" s="80">
        <v>0</v>
      </c>
      <c r="AD140" s="80">
        <v>0</v>
      </c>
      <c r="AE140" s="80">
        <v>0</v>
      </c>
      <c r="AF140" s="80">
        <v>0</v>
      </c>
      <c r="AG140" s="81">
        <v>0</v>
      </c>
      <c r="AH140" s="80">
        <v>0</v>
      </c>
      <c r="AI140" s="81">
        <v>0</v>
      </c>
      <c r="AJ140" s="80">
        <v>0</v>
      </c>
    </row>
    <row r="141" spans="1:36" ht="14.25" customHeight="1">
      <c r="A141" s="78" t="s">
        <v>274</v>
      </c>
      <c r="B141" s="79" t="s">
        <v>244</v>
      </c>
      <c r="C141" s="79" t="s">
        <v>273</v>
      </c>
      <c r="D141" s="79" t="s">
        <v>245</v>
      </c>
      <c r="E141" s="79" t="s">
        <v>244</v>
      </c>
      <c r="F141" s="79" t="s">
        <v>244</v>
      </c>
      <c r="G141" s="79"/>
      <c r="H141" s="79"/>
      <c r="I141" s="79"/>
      <c r="J141" s="79"/>
      <c r="K141" s="79"/>
      <c r="L141" s="80">
        <v>0</v>
      </c>
      <c r="M141" s="80">
        <v>13624860</v>
      </c>
      <c r="N141" s="80">
        <v>0</v>
      </c>
      <c r="O141" s="80">
        <v>0</v>
      </c>
      <c r="P141" s="80">
        <v>0</v>
      </c>
      <c r="Q141" s="80">
        <v>0</v>
      </c>
      <c r="R141" s="80">
        <v>0</v>
      </c>
      <c r="S141" s="80">
        <v>0</v>
      </c>
      <c r="T141" s="80">
        <v>0</v>
      </c>
      <c r="U141" s="80">
        <v>0</v>
      </c>
      <c r="V141" s="80">
        <v>0</v>
      </c>
      <c r="W141" s="80">
        <v>0</v>
      </c>
      <c r="X141" s="80">
        <v>0</v>
      </c>
      <c r="Y141" s="80">
        <v>0</v>
      </c>
      <c r="Z141" s="80">
        <v>0</v>
      </c>
      <c r="AA141" s="80">
        <v>0</v>
      </c>
      <c r="AB141" s="80">
        <v>0</v>
      </c>
      <c r="AC141" s="80">
        <v>0</v>
      </c>
      <c r="AD141" s="80">
        <v>11093399.68</v>
      </c>
      <c r="AE141" s="80">
        <v>11093399.68</v>
      </c>
      <c r="AF141" s="80">
        <v>-11093399.68</v>
      </c>
      <c r="AG141" s="81">
        <v>0.8142028380475103</v>
      </c>
      <c r="AH141" s="80">
        <v>0</v>
      </c>
      <c r="AI141" s="81">
        <v>0</v>
      </c>
      <c r="AJ141" s="80">
        <v>0</v>
      </c>
    </row>
    <row r="142" spans="1:36" ht="14.25" customHeight="1" outlineLevel="1">
      <c r="A142" s="78" t="s">
        <v>272</v>
      </c>
      <c r="B142" s="79" t="s">
        <v>244</v>
      </c>
      <c r="C142" s="79" t="s">
        <v>270</v>
      </c>
      <c r="D142" s="79" t="s">
        <v>245</v>
      </c>
      <c r="E142" s="79" t="s">
        <v>244</v>
      </c>
      <c r="F142" s="79" t="s">
        <v>244</v>
      </c>
      <c r="G142" s="79"/>
      <c r="H142" s="79"/>
      <c r="I142" s="79"/>
      <c r="J142" s="79"/>
      <c r="K142" s="79"/>
      <c r="L142" s="80">
        <v>0</v>
      </c>
      <c r="M142" s="80">
        <v>155000</v>
      </c>
      <c r="N142" s="80">
        <v>0</v>
      </c>
      <c r="O142" s="80">
        <v>0</v>
      </c>
      <c r="P142" s="80">
        <v>0</v>
      </c>
      <c r="Q142" s="80">
        <v>0</v>
      </c>
      <c r="R142" s="80">
        <v>0</v>
      </c>
      <c r="S142" s="80">
        <v>0</v>
      </c>
      <c r="T142" s="80">
        <v>0</v>
      </c>
      <c r="U142" s="80">
        <v>0</v>
      </c>
      <c r="V142" s="80">
        <v>0</v>
      </c>
      <c r="W142" s="80">
        <v>0</v>
      </c>
      <c r="X142" s="80">
        <v>0</v>
      </c>
      <c r="Y142" s="80">
        <v>0</v>
      </c>
      <c r="Z142" s="80">
        <v>0</v>
      </c>
      <c r="AA142" s="80">
        <v>0</v>
      </c>
      <c r="AB142" s="80">
        <v>0</v>
      </c>
      <c r="AC142" s="80">
        <v>0</v>
      </c>
      <c r="AD142" s="80">
        <v>77228.92</v>
      </c>
      <c r="AE142" s="80">
        <v>77228.92</v>
      </c>
      <c r="AF142" s="80">
        <v>-77228.92</v>
      </c>
      <c r="AG142" s="81">
        <v>0.49825109677419355</v>
      </c>
      <c r="AH142" s="80">
        <v>0</v>
      </c>
      <c r="AI142" s="81">
        <v>0</v>
      </c>
      <c r="AJ142" s="80">
        <v>0</v>
      </c>
    </row>
    <row r="143" spans="1:36" ht="37.5" customHeight="1" outlineLevel="2">
      <c r="A143" s="78" t="s">
        <v>271</v>
      </c>
      <c r="B143" s="79" t="s">
        <v>244</v>
      </c>
      <c r="C143" s="79" t="s">
        <v>270</v>
      </c>
      <c r="D143" s="79" t="s">
        <v>245</v>
      </c>
      <c r="E143" s="79" t="s">
        <v>244</v>
      </c>
      <c r="F143" s="79" t="s">
        <v>269</v>
      </c>
      <c r="G143" s="79"/>
      <c r="H143" s="79"/>
      <c r="I143" s="79"/>
      <c r="J143" s="79"/>
      <c r="K143" s="79"/>
      <c r="L143" s="80">
        <v>0</v>
      </c>
      <c r="M143" s="80">
        <v>155000</v>
      </c>
      <c r="N143" s="80">
        <v>0</v>
      </c>
      <c r="O143" s="80">
        <v>0</v>
      </c>
      <c r="P143" s="80">
        <v>0</v>
      </c>
      <c r="Q143" s="80">
        <v>0</v>
      </c>
      <c r="R143" s="80">
        <v>0</v>
      </c>
      <c r="S143" s="80">
        <v>0</v>
      </c>
      <c r="T143" s="80">
        <v>0</v>
      </c>
      <c r="U143" s="80">
        <v>0</v>
      </c>
      <c r="V143" s="80">
        <v>0</v>
      </c>
      <c r="W143" s="80">
        <v>0</v>
      </c>
      <c r="X143" s="80">
        <v>0</v>
      </c>
      <c r="Y143" s="80">
        <v>0</v>
      </c>
      <c r="Z143" s="80">
        <v>0</v>
      </c>
      <c r="AA143" s="80">
        <v>0</v>
      </c>
      <c r="AB143" s="80">
        <v>0</v>
      </c>
      <c r="AC143" s="80">
        <v>0</v>
      </c>
      <c r="AD143" s="80">
        <v>77228.92</v>
      </c>
      <c r="AE143" s="80">
        <v>77228.92</v>
      </c>
      <c r="AF143" s="80">
        <v>-77228.92</v>
      </c>
      <c r="AG143" s="81">
        <v>0.49825109677419355</v>
      </c>
      <c r="AH143" s="80">
        <v>0</v>
      </c>
      <c r="AI143" s="81">
        <v>0</v>
      </c>
      <c r="AJ143" s="80">
        <v>0</v>
      </c>
    </row>
    <row r="144" spans="1:36" ht="14.25" customHeight="1" outlineLevel="1">
      <c r="A144" s="78" t="s">
        <v>268</v>
      </c>
      <c r="B144" s="79" t="s">
        <v>244</v>
      </c>
      <c r="C144" s="79" t="s">
        <v>267</v>
      </c>
      <c r="D144" s="79" t="s">
        <v>245</v>
      </c>
      <c r="E144" s="79" t="s">
        <v>244</v>
      </c>
      <c r="F144" s="79" t="s">
        <v>244</v>
      </c>
      <c r="G144" s="79"/>
      <c r="H144" s="79"/>
      <c r="I144" s="79"/>
      <c r="J144" s="79"/>
      <c r="K144" s="79"/>
      <c r="L144" s="80">
        <v>0</v>
      </c>
      <c r="M144" s="80">
        <v>11160220</v>
      </c>
      <c r="N144" s="80">
        <v>0</v>
      </c>
      <c r="O144" s="80">
        <v>0</v>
      </c>
      <c r="P144" s="80">
        <v>0</v>
      </c>
      <c r="Q144" s="80">
        <v>0</v>
      </c>
      <c r="R144" s="80">
        <v>0</v>
      </c>
      <c r="S144" s="80">
        <v>0</v>
      </c>
      <c r="T144" s="80">
        <v>0</v>
      </c>
      <c r="U144" s="80">
        <v>0</v>
      </c>
      <c r="V144" s="80">
        <v>0</v>
      </c>
      <c r="W144" s="80">
        <v>0</v>
      </c>
      <c r="X144" s="80">
        <v>0</v>
      </c>
      <c r="Y144" s="80">
        <v>0</v>
      </c>
      <c r="Z144" s="80">
        <v>0</v>
      </c>
      <c r="AA144" s="80">
        <v>0</v>
      </c>
      <c r="AB144" s="80">
        <v>0</v>
      </c>
      <c r="AC144" s="80">
        <v>0</v>
      </c>
      <c r="AD144" s="80">
        <v>8990490.39</v>
      </c>
      <c r="AE144" s="80">
        <v>8990490.39</v>
      </c>
      <c r="AF144" s="80">
        <v>-8990490.39</v>
      </c>
      <c r="AG144" s="81">
        <v>0.8055836166312134</v>
      </c>
      <c r="AH144" s="80">
        <v>0</v>
      </c>
      <c r="AI144" s="81">
        <v>0</v>
      </c>
      <c r="AJ144" s="80">
        <v>0</v>
      </c>
    </row>
    <row r="145" spans="1:36" ht="14.25" customHeight="1" outlineLevel="2">
      <c r="A145" s="78" t="s">
        <v>265</v>
      </c>
      <c r="B145" s="79" t="s">
        <v>244</v>
      </c>
      <c r="C145" s="79" t="s">
        <v>267</v>
      </c>
      <c r="D145" s="79" t="s">
        <v>245</v>
      </c>
      <c r="E145" s="79" t="s">
        <v>244</v>
      </c>
      <c r="F145" s="79" t="s">
        <v>264</v>
      </c>
      <c r="G145" s="79"/>
      <c r="H145" s="79"/>
      <c r="I145" s="79"/>
      <c r="J145" s="79"/>
      <c r="K145" s="79"/>
      <c r="L145" s="80">
        <v>0</v>
      </c>
      <c r="M145" s="80">
        <v>10000</v>
      </c>
      <c r="N145" s="80">
        <v>0</v>
      </c>
      <c r="O145" s="80">
        <v>0</v>
      </c>
      <c r="P145" s="80">
        <v>0</v>
      </c>
      <c r="Q145" s="80">
        <v>0</v>
      </c>
      <c r="R145" s="80">
        <v>0</v>
      </c>
      <c r="S145" s="80">
        <v>0</v>
      </c>
      <c r="T145" s="80">
        <v>0</v>
      </c>
      <c r="U145" s="80">
        <v>0</v>
      </c>
      <c r="V145" s="80">
        <v>0</v>
      </c>
      <c r="W145" s="80">
        <v>0</v>
      </c>
      <c r="X145" s="80">
        <v>0</v>
      </c>
      <c r="Y145" s="80">
        <v>0</v>
      </c>
      <c r="Z145" s="80">
        <v>0</v>
      </c>
      <c r="AA145" s="80">
        <v>0</v>
      </c>
      <c r="AB145" s="80">
        <v>0</v>
      </c>
      <c r="AC145" s="80">
        <v>0</v>
      </c>
      <c r="AD145" s="80">
        <v>713</v>
      </c>
      <c r="AE145" s="80">
        <v>713</v>
      </c>
      <c r="AF145" s="80">
        <v>-713</v>
      </c>
      <c r="AG145" s="81">
        <v>0.0713</v>
      </c>
      <c r="AH145" s="80">
        <v>0</v>
      </c>
      <c r="AI145" s="81">
        <v>0</v>
      </c>
      <c r="AJ145" s="80">
        <v>0</v>
      </c>
    </row>
    <row r="146" spans="1:36" ht="24.75" customHeight="1" outlineLevel="2">
      <c r="A146" s="78" t="s">
        <v>263</v>
      </c>
      <c r="B146" s="79" t="s">
        <v>244</v>
      </c>
      <c r="C146" s="79" t="s">
        <v>267</v>
      </c>
      <c r="D146" s="79" t="s">
        <v>245</v>
      </c>
      <c r="E146" s="79" t="s">
        <v>244</v>
      </c>
      <c r="F146" s="79" t="s">
        <v>262</v>
      </c>
      <c r="G146" s="79"/>
      <c r="H146" s="79"/>
      <c r="I146" s="79"/>
      <c r="J146" s="79"/>
      <c r="K146" s="79"/>
      <c r="L146" s="80">
        <v>0</v>
      </c>
      <c r="M146" s="80">
        <v>11150220</v>
      </c>
      <c r="N146" s="80">
        <v>0</v>
      </c>
      <c r="O146" s="80">
        <v>0</v>
      </c>
      <c r="P146" s="80">
        <v>0</v>
      </c>
      <c r="Q146" s="80">
        <v>0</v>
      </c>
      <c r="R146" s="80">
        <v>0</v>
      </c>
      <c r="S146" s="80">
        <v>0</v>
      </c>
      <c r="T146" s="80">
        <v>0</v>
      </c>
      <c r="U146" s="80">
        <v>0</v>
      </c>
      <c r="V146" s="80">
        <v>0</v>
      </c>
      <c r="W146" s="80">
        <v>0</v>
      </c>
      <c r="X146" s="80">
        <v>0</v>
      </c>
      <c r="Y146" s="80">
        <v>0</v>
      </c>
      <c r="Z146" s="80">
        <v>0</v>
      </c>
      <c r="AA146" s="80">
        <v>0</v>
      </c>
      <c r="AB146" s="80">
        <v>0</v>
      </c>
      <c r="AC146" s="80">
        <v>0</v>
      </c>
      <c r="AD146" s="80">
        <v>8989777.39</v>
      </c>
      <c r="AE146" s="80">
        <v>8989777.39</v>
      </c>
      <c r="AF146" s="80">
        <v>-8989777.39</v>
      </c>
      <c r="AG146" s="81">
        <v>0.8062421539664688</v>
      </c>
      <c r="AH146" s="80">
        <v>0</v>
      </c>
      <c r="AI146" s="81">
        <v>0</v>
      </c>
      <c r="AJ146" s="80">
        <v>0</v>
      </c>
    </row>
    <row r="147" spans="1:36" ht="14.25" customHeight="1" outlineLevel="1">
      <c r="A147" s="78" t="s">
        <v>266</v>
      </c>
      <c r="B147" s="79" t="s">
        <v>244</v>
      </c>
      <c r="C147" s="79" t="s">
        <v>260</v>
      </c>
      <c r="D147" s="79" t="s">
        <v>245</v>
      </c>
      <c r="E147" s="79" t="s">
        <v>244</v>
      </c>
      <c r="F147" s="79" t="s">
        <v>244</v>
      </c>
      <c r="G147" s="79"/>
      <c r="H147" s="79"/>
      <c r="I147" s="79"/>
      <c r="J147" s="79"/>
      <c r="K147" s="79"/>
      <c r="L147" s="80">
        <v>0</v>
      </c>
      <c r="M147" s="80">
        <v>2256840</v>
      </c>
      <c r="N147" s="80">
        <v>0</v>
      </c>
      <c r="O147" s="80">
        <v>0</v>
      </c>
      <c r="P147" s="80">
        <v>0</v>
      </c>
      <c r="Q147" s="80">
        <v>0</v>
      </c>
      <c r="R147" s="80">
        <v>0</v>
      </c>
      <c r="S147" s="80">
        <v>0</v>
      </c>
      <c r="T147" s="80">
        <v>0</v>
      </c>
      <c r="U147" s="80">
        <v>0</v>
      </c>
      <c r="V147" s="80">
        <v>0</v>
      </c>
      <c r="W147" s="80">
        <v>0</v>
      </c>
      <c r="X147" s="80">
        <v>0</v>
      </c>
      <c r="Y147" s="80">
        <v>0</v>
      </c>
      <c r="Z147" s="80">
        <v>0</v>
      </c>
      <c r="AA147" s="80">
        <v>0</v>
      </c>
      <c r="AB147" s="80">
        <v>0</v>
      </c>
      <c r="AC147" s="80">
        <v>0</v>
      </c>
      <c r="AD147" s="80">
        <v>2002068.06</v>
      </c>
      <c r="AE147" s="80">
        <v>2002068.06</v>
      </c>
      <c r="AF147" s="80">
        <v>-2002068.06</v>
      </c>
      <c r="AG147" s="81">
        <v>0.8871112085925453</v>
      </c>
      <c r="AH147" s="80">
        <v>0</v>
      </c>
      <c r="AI147" s="81">
        <v>0</v>
      </c>
      <c r="AJ147" s="80">
        <v>0</v>
      </c>
    </row>
    <row r="148" spans="1:36" ht="14.25" customHeight="1" outlineLevel="2">
      <c r="A148" s="78" t="s">
        <v>265</v>
      </c>
      <c r="B148" s="79" t="s">
        <v>244</v>
      </c>
      <c r="C148" s="79" t="s">
        <v>260</v>
      </c>
      <c r="D148" s="79" t="s">
        <v>245</v>
      </c>
      <c r="E148" s="79" t="s">
        <v>244</v>
      </c>
      <c r="F148" s="79" t="s">
        <v>264</v>
      </c>
      <c r="G148" s="79"/>
      <c r="H148" s="79"/>
      <c r="I148" s="79"/>
      <c r="J148" s="79"/>
      <c r="K148" s="79"/>
      <c r="L148" s="80">
        <v>0</v>
      </c>
      <c r="M148" s="80">
        <v>300</v>
      </c>
      <c r="N148" s="80">
        <v>0</v>
      </c>
      <c r="O148" s="80">
        <v>0</v>
      </c>
      <c r="P148" s="80">
        <v>0</v>
      </c>
      <c r="Q148" s="80">
        <v>0</v>
      </c>
      <c r="R148" s="80">
        <v>0</v>
      </c>
      <c r="S148" s="80">
        <v>0</v>
      </c>
      <c r="T148" s="80">
        <v>0</v>
      </c>
      <c r="U148" s="80">
        <v>0</v>
      </c>
      <c r="V148" s="80">
        <v>0</v>
      </c>
      <c r="W148" s="80">
        <v>0</v>
      </c>
      <c r="X148" s="80">
        <v>0</v>
      </c>
      <c r="Y148" s="80">
        <v>0</v>
      </c>
      <c r="Z148" s="80">
        <v>0</v>
      </c>
      <c r="AA148" s="80">
        <v>0</v>
      </c>
      <c r="AB148" s="80">
        <v>0</v>
      </c>
      <c r="AC148" s="80">
        <v>0</v>
      </c>
      <c r="AD148" s="80">
        <v>109.31</v>
      </c>
      <c r="AE148" s="80">
        <v>109.31</v>
      </c>
      <c r="AF148" s="80">
        <v>-109.31</v>
      </c>
      <c r="AG148" s="81">
        <v>0.36436666666666667</v>
      </c>
      <c r="AH148" s="80">
        <v>0</v>
      </c>
      <c r="AI148" s="81">
        <v>0</v>
      </c>
      <c r="AJ148" s="80">
        <v>0</v>
      </c>
    </row>
    <row r="149" spans="1:36" ht="24.75" customHeight="1" outlineLevel="2">
      <c r="A149" s="78" t="s">
        <v>263</v>
      </c>
      <c r="B149" s="79" t="s">
        <v>244</v>
      </c>
      <c r="C149" s="79" t="s">
        <v>260</v>
      </c>
      <c r="D149" s="79" t="s">
        <v>245</v>
      </c>
      <c r="E149" s="79" t="s">
        <v>244</v>
      </c>
      <c r="F149" s="79" t="s">
        <v>262</v>
      </c>
      <c r="G149" s="79"/>
      <c r="H149" s="79"/>
      <c r="I149" s="79"/>
      <c r="J149" s="79"/>
      <c r="K149" s="79"/>
      <c r="L149" s="80">
        <v>0</v>
      </c>
      <c r="M149" s="80">
        <v>399300</v>
      </c>
      <c r="N149" s="80">
        <v>0</v>
      </c>
      <c r="O149" s="80">
        <v>0</v>
      </c>
      <c r="P149" s="80">
        <v>0</v>
      </c>
      <c r="Q149" s="80">
        <v>0</v>
      </c>
      <c r="R149" s="80">
        <v>0</v>
      </c>
      <c r="S149" s="80">
        <v>0</v>
      </c>
      <c r="T149" s="80">
        <v>0</v>
      </c>
      <c r="U149" s="80">
        <v>0</v>
      </c>
      <c r="V149" s="80">
        <v>0</v>
      </c>
      <c r="W149" s="80">
        <v>0</v>
      </c>
      <c r="X149" s="80">
        <v>0</v>
      </c>
      <c r="Y149" s="80">
        <v>0</v>
      </c>
      <c r="Z149" s="80">
        <v>0</v>
      </c>
      <c r="AA149" s="80">
        <v>0</v>
      </c>
      <c r="AB149" s="80">
        <v>0</v>
      </c>
      <c r="AC149" s="80">
        <v>0</v>
      </c>
      <c r="AD149" s="80">
        <v>144718.75</v>
      </c>
      <c r="AE149" s="80">
        <v>144718.75</v>
      </c>
      <c r="AF149" s="80">
        <v>-144718.75</v>
      </c>
      <c r="AG149" s="81">
        <v>0.362431129476584</v>
      </c>
      <c r="AH149" s="80">
        <v>0</v>
      </c>
      <c r="AI149" s="81">
        <v>0</v>
      </c>
      <c r="AJ149" s="80">
        <v>0</v>
      </c>
    </row>
    <row r="150" spans="1:36" ht="24.75" customHeight="1" outlineLevel="2">
      <c r="A150" s="78" t="s">
        <v>261</v>
      </c>
      <c r="B150" s="79" t="s">
        <v>244</v>
      </c>
      <c r="C150" s="79" t="s">
        <v>260</v>
      </c>
      <c r="D150" s="79" t="s">
        <v>245</v>
      </c>
      <c r="E150" s="79" t="s">
        <v>244</v>
      </c>
      <c r="F150" s="79" t="s">
        <v>259</v>
      </c>
      <c r="G150" s="79"/>
      <c r="H150" s="79"/>
      <c r="I150" s="79"/>
      <c r="J150" s="79"/>
      <c r="K150" s="79"/>
      <c r="L150" s="80">
        <v>0</v>
      </c>
      <c r="M150" s="80">
        <v>1857240</v>
      </c>
      <c r="N150" s="80">
        <v>0</v>
      </c>
      <c r="O150" s="80">
        <v>0</v>
      </c>
      <c r="P150" s="80">
        <v>0</v>
      </c>
      <c r="Q150" s="80">
        <v>0</v>
      </c>
      <c r="R150" s="80">
        <v>0</v>
      </c>
      <c r="S150" s="80">
        <v>0</v>
      </c>
      <c r="T150" s="80">
        <v>0</v>
      </c>
      <c r="U150" s="80">
        <v>0</v>
      </c>
      <c r="V150" s="80">
        <v>0</v>
      </c>
      <c r="W150" s="80">
        <v>0</v>
      </c>
      <c r="X150" s="80">
        <v>0</v>
      </c>
      <c r="Y150" s="80">
        <v>0</v>
      </c>
      <c r="Z150" s="80">
        <v>0</v>
      </c>
      <c r="AA150" s="80">
        <v>0</v>
      </c>
      <c r="AB150" s="80">
        <v>0</v>
      </c>
      <c r="AC150" s="80">
        <v>0</v>
      </c>
      <c r="AD150" s="80">
        <v>1857240</v>
      </c>
      <c r="AE150" s="80">
        <v>1857240</v>
      </c>
      <c r="AF150" s="80">
        <v>-1857240</v>
      </c>
      <c r="AG150" s="81">
        <v>1</v>
      </c>
      <c r="AH150" s="80">
        <v>0</v>
      </c>
      <c r="AI150" s="81">
        <v>0</v>
      </c>
      <c r="AJ150" s="80">
        <v>0</v>
      </c>
    </row>
    <row r="151" spans="1:36" ht="24.75" customHeight="1" outlineLevel="1">
      <c r="A151" s="78" t="s">
        <v>258</v>
      </c>
      <c r="B151" s="79" t="s">
        <v>244</v>
      </c>
      <c r="C151" s="79" t="s">
        <v>252</v>
      </c>
      <c r="D151" s="79" t="s">
        <v>245</v>
      </c>
      <c r="E151" s="79" t="s">
        <v>244</v>
      </c>
      <c r="F151" s="79" t="s">
        <v>244</v>
      </c>
      <c r="G151" s="79"/>
      <c r="H151" s="79"/>
      <c r="I151" s="79"/>
      <c r="J151" s="79"/>
      <c r="K151" s="79"/>
      <c r="L151" s="80">
        <v>0</v>
      </c>
      <c r="M151" s="80">
        <v>52800</v>
      </c>
      <c r="N151" s="80">
        <v>0</v>
      </c>
      <c r="O151" s="80">
        <v>0</v>
      </c>
      <c r="P151" s="80">
        <v>0</v>
      </c>
      <c r="Q151" s="80">
        <v>0</v>
      </c>
      <c r="R151" s="80">
        <v>0</v>
      </c>
      <c r="S151" s="80">
        <v>0</v>
      </c>
      <c r="T151" s="80">
        <v>0</v>
      </c>
      <c r="U151" s="80">
        <v>0</v>
      </c>
      <c r="V151" s="80">
        <v>0</v>
      </c>
      <c r="W151" s="80">
        <v>0</v>
      </c>
      <c r="X151" s="80">
        <v>0</v>
      </c>
      <c r="Y151" s="80">
        <v>0</v>
      </c>
      <c r="Z151" s="80">
        <v>0</v>
      </c>
      <c r="AA151" s="80">
        <v>0</v>
      </c>
      <c r="AB151" s="80">
        <v>0</v>
      </c>
      <c r="AC151" s="80">
        <v>0</v>
      </c>
      <c r="AD151" s="80">
        <v>23612.31</v>
      </c>
      <c r="AE151" s="80">
        <v>23612.31</v>
      </c>
      <c r="AF151" s="80">
        <v>-23612.31</v>
      </c>
      <c r="AG151" s="81">
        <v>0.4472028409090909</v>
      </c>
      <c r="AH151" s="80">
        <v>0</v>
      </c>
      <c r="AI151" s="81">
        <v>0</v>
      </c>
      <c r="AJ151" s="80">
        <v>0</v>
      </c>
    </row>
    <row r="152" spans="1:36" ht="14.25" customHeight="1" outlineLevel="2">
      <c r="A152" s="78" t="s">
        <v>257</v>
      </c>
      <c r="B152" s="79" t="s">
        <v>244</v>
      </c>
      <c r="C152" s="79" t="s">
        <v>252</v>
      </c>
      <c r="D152" s="79" t="s">
        <v>245</v>
      </c>
      <c r="E152" s="79" t="s">
        <v>244</v>
      </c>
      <c r="F152" s="79" t="s">
        <v>256</v>
      </c>
      <c r="G152" s="79"/>
      <c r="H152" s="79"/>
      <c r="I152" s="79"/>
      <c r="J152" s="79"/>
      <c r="K152" s="79"/>
      <c r="L152" s="80">
        <v>0</v>
      </c>
      <c r="M152" s="80">
        <v>39000</v>
      </c>
      <c r="N152" s="80">
        <v>0</v>
      </c>
      <c r="O152" s="80">
        <v>0</v>
      </c>
      <c r="P152" s="80">
        <v>0</v>
      </c>
      <c r="Q152" s="80">
        <v>0</v>
      </c>
      <c r="R152" s="80">
        <v>0</v>
      </c>
      <c r="S152" s="80">
        <v>0</v>
      </c>
      <c r="T152" s="80">
        <v>0</v>
      </c>
      <c r="U152" s="80">
        <v>0</v>
      </c>
      <c r="V152" s="80">
        <v>0</v>
      </c>
      <c r="W152" s="80">
        <v>0</v>
      </c>
      <c r="X152" s="80">
        <v>0</v>
      </c>
      <c r="Y152" s="80">
        <v>0</v>
      </c>
      <c r="Z152" s="80">
        <v>0</v>
      </c>
      <c r="AA152" s="80">
        <v>0</v>
      </c>
      <c r="AB152" s="80">
        <v>0</v>
      </c>
      <c r="AC152" s="80">
        <v>0</v>
      </c>
      <c r="AD152" s="80">
        <v>18890.38</v>
      </c>
      <c r="AE152" s="80">
        <v>18890.38</v>
      </c>
      <c r="AF152" s="80">
        <v>-18890.38</v>
      </c>
      <c r="AG152" s="81">
        <v>0.48436871794871794</v>
      </c>
      <c r="AH152" s="80">
        <v>0</v>
      </c>
      <c r="AI152" s="81">
        <v>0</v>
      </c>
      <c r="AJ152" s="80">
        <v>0</v>
      </c>
    </row>
    <row r="153" spans="1:36" ht="24.75" customHeight="1" outlineLevel="2">
      <c r="A153" s="78" t="s">
        <v>255</v>
      </c>
      <c r="B153" s="79" t="s">
        <v>244</v>
      </c>
      <c r="C153" s="79" t="s">
        <v>252</v>
      </c>
      <c r="D153" s="79" t="s">
        <v>245</v>
      </c>
      <c r="E153" s="79" t="s">
        <v>244</v>
      </c>
      <c r="F153" s="79" t="s">
        <v>254</v>
      </c>
      <c r="G153" s="79"/>
      <c r="H153" s="79"/>
      <c r="I153" s="79"/>
      <c r="J153" s="79"/>
      <c r="K153" s="79"/>
      <c r="L153" s="80">
        <v>0</v>
      </c>
      <c r="M153" s="80">
        <v>11800</v>
      </c>
      <c r="N153" s="80">
        <v>0</v>
      </c>
      <c r="O153" s="80">
        <v>0</v>
      </c>
      <c r="P153" s="80">
        <v>0</v>
      </c>
      <c r="Q153" s="80">
        <v>0</v>
      </c>
      <c r="R153" s="80">
        <v>0</v>
      </c>
      <c r="S153" s="80">
        <v>0</v>
      </c>
      <c r="T153" s="80">
        <v>0</v>
      </c>
      <c r="U153" s="80">
        <v>0</v>
      </c>
      <c r="V153" s="80">
        <v>0</v>
      </c>
      <c r="W153" s="80">
        <v>0</v>
      </c>
      <c r="X153" s="80">
        <v>0</v>
      </c>
      <c r="Y153" s="80">
        <v>0</v>
      </c>
      <c r="Z153" s="80">
        <v>0</v>
      </c>
      <c r="AA153" s="80">
        <v>0</v>
      </c>
      <c r="AB153" s="80">
        <v>0</v>
      </c>
      <c r="AC153" s="80">
        <v>0</v>
      </c>
      <c r="AD153" s="80">
        <v>4721.93</v>
      </c>
      <c r="AE153" s="80">
        <v>4721.93</v>
      </c>
      <c r="AF153" s="80">
        <v>-4721.93</v>
      </c>
      <c r="AG153" s="81">
        <v>0.4001635593220339</v>
      </c>
      <c r="AH153" s="80">
        <v>0</v>
      </c>
      <c r="AI153" s="81">
        <v>0</v>
      </c>
      <c r="AJ153" s="80">
        <v>0</v>
      </c>
    </row>
    <row r="154" spans="1:36" ht="24.75" customHeight="1" outlineLevel="2">
      <c r="A154" s="78" t="s">
        <v>253</v>
      </c>
      <c r="B154" s="79" t="s">
        <v>244</v>
      </c>
      <c r="C154" s="79" t="s">
        <v>252</v>
      </c>
      <c r="D154" s="79" t="s">
        <v>245</v>
      </c>
      <c r="E154" s="79" t="s">
        <v>244</v>
      </c>
      <c r="F154" s="79" t="s">
        <v>251</v>
      </c>
      <c r="G154" s="79"/>
      <c r="H154" s="79"/>
      <c r="I154" s="79"/>
      <c r="J154" s="79"/>
      <c r="K154" s="79"/>
      <c r="L154" s="80">
        <v>0</v>
      </c>
      <c r="M154" s="80">
        <v>2000</v>
      </c>
      <c r="N154" s="80">
        <v>0</v>
      </c>
      <c r="O154" s="80">
        <v>0</v>
      </c>
      <c r="P154" s="80">
        <v>0</v>
      </c>
      <c r="Q154" s="80">
        <v>0</v>
      </c>
      <c r="R154" s="80">
        <v>0</v>
      </c>
      <c r="S154" s="80">
        <v>0</v>
      </c>
      <c r="T154" s="80">
        <v>0</v>
      </c>
      <c r="U154" s="80">
        <v>0</v>
      </c>
      <c r="V154" s="80">
        <v>0</v>
      </c>
      <c r="W154" s="80">
        <v>0</v>
      </c>
      <c r="X154" s="80">
        <v>0</v>
      </c>
      <c r="Y154" s="80">
        <v>0</v>
      </c>
      <c r="Z154" s="80">
        <v>0</v>
      </c>
      <c r="AA154" s="80">
        <v>0</v>
      </c>
      <c r="AB154" s="80">
        <v>0</v>
      </c>
      <c r="AC154" s="80">
        <v>0</v>
      </c>
      <c r="AD154" s="80">
        <v>0</v>
      </c>
      <c r="AE154" s="80">
        <v>0</v>
      </c>
      <c r="AF154" s="80">
        <v>0</v>
      </c>
      <c r="AG154" s="81">
        <v>0</v>
      </c>
      <c r="AH154" s="80">
        <v>0</v>
      </c>
      <c r="AI154" s="81">
        <v>0</v>
      </c>
      <c r="AJ154" s="80">
        <v>0</v>
      </c>
    </row>
    <row r="155" spans="1:36" ht="14.25" customHeight="1">
      <c r="A155" s="78" t="s">
        <v>250</v>
      </c>
      <c r="B155" s="79" t="s">
        <v>244</v>
      </c>
      <c r="C155" s="79" t="s">
        <v>249</v>
      </c>
      <c r="D155" s="79" t="s">
        <v>245</v>
      </c>
      <c r="E155" s="79" t="s">
        <v>244</v>
      </c>
      <c r="F155" s="79" t="s">
        <v>244</v>
      </c>
      <c r="G155" s="79"/>
      <c r="H155" s="79"/>
      <c r="I155" s="79"/>
      <c r="J155" s="79"/>
      <c r="K155" s="79"/>
      <c r="L155" s="80">
        <v>0</v>
      </c>
      <c r="M155" s="80">
        <v>380000</v>
      </c>
      <c r="N155" s="80">
        <v>0</v>
      </c>
      <c r="O155" s="80">
        <v>0</v>
      </c>
      <c r="P155" s="80">
        <v>0</v>
      </c>
      <c r="Q155" s="80">
        <v>0</v>
      </c>
      <c r="R155" s="80">
        <v>0</v>
      </c>
      <c r="S155" s="80">
        <v>0</v>
      </c>
      <c r="T155" s="80">
        <v>0</v>
      </c>
      <c r="U155" s="80">
        <v>0</v>
      </c>
      <c r="V155" s="80">
        <v>0</v>
      </c>
      <c r="W155" s="80">
        <v>0</v>
      </c>
      <c r="X155" s="80">
        <v>0</v>
      </c>
      <c r="Y155" s="80">
        <v>0</v>
      </c>
      <c r="Z155" s="80">
        <v>0</v>
      </c>
      <c r="AA155" s="80">
        <v>0</v>
      </c>
      <c r="AB155" s="80">
        <v>0</v>
      </c>
      <c r="AC155" s="80">
        <v>0</v>
      </c>
      <c r="AD155" s="80">
        <v>227856</v>
      </c>
      <c r="AE155" s="80">
        <v>227856</v>
      </c>
      <c r="AF155" s="80">
        <v>-227856</v>
      </c>
      <c r="AG155" s="81">
        <v>0.5996210526315789</v>
      </c>
      <c r="AH155" s="80">
        <v>0</v>
      </c>
      <c r="AI155" s="81">
        <v>0</v>
      </c>
      <c r="AJ155" s="80">
        <v>0</v>
      </c>
    </row>
    <row r="156" spans="1:36" ht="24.75" customHeight="1" outlineLevel="1">
      <c r="A156" s="78" t="s">
        <v>248</v>
      </c>
      <c r="B156" s="79" t="s">
        <v>244</v>
      </c>
      <c r="C156" s="79" t="s">
        <v>246</v>
      </c>
      <c r="D156" s="79" t="s">
        <v>245</v>
      </c>
      <c r="E156" s="79" t="s">
        <v>244</v>
      </c>
      <c r="F156" s="79" t="s">
        <v>244</v>
      </c>
      <c r="G156" s="79"/>
      <c r="H156" s="79"/>
      <c r="I156" s="79"/>
      <c r="J156" s="79"/>
      <c r="K156" s="79"/>
      <c r="L156" s="80">
        <v>0</v>
      </c>
      <c r="M156" s="80">
        <v>380000</v>
      </c>
      <c r="N156" s="80">
        <v>0</v>
      </c>
      <c r="O156" s="80">
        <v>0</v>
      </c>
      <c r="P156" s="80">
        <v>0</v>
      </c>
      <c r="Q156" s="80">
        <v>0</v>
      </c>
      <c r="R156" s="80">
        <v>0</v>
      </c>
      <c r="S156" s="80">
        <v>0</v>
      </c>
      <c r="T156" s="80">
        <v>0</v>
      </c>
      <c r="U156" s="80">
        <v>0</v>
      </c>
      <c r="V156" s="80">
        <v>0</v>
      </c>
      <c r="W156" s="80">
        <v>0</v>
      </c>
      <c r="X156" s="80">
        <v>0</v>
      </c>
      <c r="Y156" s="80">
        <v>0</v>
      </c>
      <c r="Z156" s="80">
        <v>0</v>
      </c>
      <c r="AA156" s="80">
        <v>0</v>
      </c>
      <c r="AB156" s="80">
        <v>0</v>
      </c>
      <c r="AC156" s="80">
        <v>0</v>
      </c>
      <c r="AD156" s="80">
        <v>227856</v>
      </c>
      <c r="AE156" s="80">
        <v>227856</v>
      </c>
      <c r="AF156" s="80">
        <v>-227856</v>
      </c>
      <c r="AG156" s="81">
        <v>0.5996210526315789</v>
      </c>
      <c r="AH156" s="80">
        <v>0</v>
      </c>
      <c r="AI156" s="81">
        <v>0</v>
      </c>
      <c r="AJ156" s="80">
        <v>0</v>
      </c>
    </row>
    <row r="157" spans="1:36" ht="14.25" customHeight="1" outlineLevel="2">
      <c r="A157" s="78" t="s">
        <v>247</v>
      </c>
      <c r="B157" s="79" t="s">
        <v>244</v>
      </c>
      <c r="C157" s="79" t="s">
        <v>246</v>
      </c>
      <c r="D157" s="79" t="s">
        <v>245</v>
      </c>
      <c r="E157" s="79" t="s">
        <v>244</v>
      </c>
      <c r="F157" s="79" t="s">
        <v>243</v>
      </c>
      <c r="G157" s="79"/>
      <c r="H157" s="79"/>
      <c r="I157" s="79"/>
      <c r="J157" s="79"/>
      <c r="K157" s="79"/>
      <c r="L157" s="80">
        <v>0</v>
      </c>
      <c r="M157" s="80">
        <v>380000</v>
      </c>
      <c r="N157" s="80">
        <v>0</v>
      </c>
      <c r="O157" s="80">
        <v>0</v>
      </c>
      <c r="P157" s="80">
        <v>0</v>
      </c>
      <c r="Q157" s="80">
        <v>0</v>
      </c>
      <c r="R157" s="80">
        <v>0</v>
      </c>
      <c r="S157" s="80">
        <v>0</v>
      </c>
      <c r="T157" s="80">
        <v>0</v>
      </c>
      <c r="U157" s="80">
        <v>0</v>
      </c>
      <c r="V157" s="80">
        <v>0</v>
      </c>
      <c r="W157" s="80">
        <v>0</v>
      </c>
      <c r="X157" s="80">
        <v>0</v>
      </c>
      <c r="Y157" s="80">
        <v>0</v>
      </c>
      <c r="Z157" s="80">
        <v>0</v>
      </c>
      <c r="AA157" s="80">
        <v>0</v>
      </c>
      <c r="AB157" s="80">
        <v>0</v>
      </c>
      <c r="AC157" s="80">
        <v>0</v>
      </c>
      <c r="AD157" s="80">
        <v>227856</v>
      </c>
      <c r="AE157" s="80">
        <v>227856</v>
      </c>
      <c r="AF157" s="80">
        <v>-227856</v>
      </c>
      <c r="AG157" s="81">
        <v>0.5996210526315789</v>
      </c>
      <c r="AH157" s="80">
        <v>0</v>
      </c>
      <c r="AI157" s="81">
        <v>0</v>
      </c>
      <c r="AJ157" s="80">
        <v>0</v>
      </c>
    </row>
    <row r="158" spans="1:36" ht="12.75" customHeight="1">
      <c r="A158" s="82" t="s">
        <v>242</v>
      </c>
      <c r="B158" s="83"/>
      <c r="C158" s="83"/>
      <c r="D158" s="83"/>
      <c r="E158" s="83"/>
      <c r="F158" s="83"/>
      <c r="G158" s="83"/>
      <c r="H158" s="83"/>
      <c r="I158" s="83"/>
      <c r="J158" s="83"/>
      <c r="K158" s="83"/>
      <c r="L158" s="84">
        <v>0</v>
      </c>
      <c r="M158" s="84">
        <v>270438916.15</v>
      </c>
      <c r="N158" s="84">
        <v>0</v>
      </c>
      <c r="O158" s="84">
        <v>0</v>
      </c>
      <c r="P158" s="84">
        <v>0</v>
      </c>
      <c r="Q158" s="84">
        <v>0</v>
      </c>
      <c r="R158" s="84">
        <v>0</v>
      </c>
      <c r="S158" s="84">
        <v>0</v>
      </c>
      <c r="T158" s="84">
        <v>0</v>
      </c>
      <c r="U158" s="84">
        <v>0</v>
      </c>
      <c r="V158" s="84">
        <v>0</v>
      </c>
      <c r="W158" s="84">
        <v>0</v>
      </c>
      <c r="X158" s="84">
        <v>0</v>
      </c>
      <c r="Y158" s="84">
        <v>0</v>
      </c>
      <c r="Z158" s="84">
        <v>0</v>
      </c>
      <c r="AA158" s="84">
        <v>0</v>
      </c>
      <c r="AB158" s="84">
        <v>0</v>
      </c>
      <c r="AC158" s="84">
        <v>0</v>
      </c>
      <c r="AD158" s="84">
        <f>AD8+AD40+AD47+AD66+AD78+AD94+AD121+AD141+AD155</f>
        <v>147549430.88</v>
      </c>
      <c r="AE158" s="84">
        <v>147701710.08</v>
      </c>
      <c r="AF158" s="84">
        <v>-147701710.08</v>
      </c>
      <c r="AG158" s="85">
        <f>AD158/M158</f>
        <v>0.5455924501566969</v>
      </c>
      <c r="AH158" s="84">
        <v>0</v>
      </c>
      <c r="AI158" s="85">
        <v>0</v>
      </c>
      <c r="AJ158" s="84">
        <v>0</v>
      </c>
    </row>
    <row r="159" spans="1:36" ht="12.75" customHeight="1">
      <c r="A159" s="66"/>
      <c r="B159" s="66"/>
      <c r="C159" s="66"/>
      <c r="D159" s="66"/>
      <c r="E159" s="66"/>
      <c r="F159" s="66"/>
      <c r="G159" s="66"/>
      <c r="H159" s="66"/>
      <c r="I159" s="66"/>
      <c r="J159" s="66"/>
      <c r="K159" s="66"/>
      <c r="L159" s="66"/>
      <c r="M159" s="66"/>
      <c r="N159" s="66"/>
      <c r="O159" s="66"/>
      <c r="P159" s="66"/>
      <c r="Q159" s="66"/>
      <c r="R159" s="66"/>
      <c r="S159" s="66"/>
      <c r="T159" s="66"/>
      <c r="U159" s="66"/>
      <c r="V159" s="66"/>
      <c r="W159" s="66" t="s">
        <v>2</v>
      </c>
      <c r="X159" s="66"/>
      <c r="Y159" s="66"/>
      <c r="Z159" s="66"/>
      <c r="AA159" s="66"/>
      <c r="AB159" s="66"/>
      <c r="AC159" s="66" t="s">
        <v>2</v>
      </c>
      <c r="AD159" s="66"/>
      <c r="AE159" s="66" t="s">
        <v>2</v>
      </c>
      <c r="AF159" s="66"/>
      <c r="AG159" s="66"/>
      <c r="AH159" s="66"/>
      <c r="AI159" s="66"/>
      <c r="AJ159" s="66"/>
    </row>
  </sheetData>
  <sheetProtection/>
  <mergeCells count="39">
    <mergeCell ref="A1:M1"/>
    <mergeCell ref="A2:M2"/>
    <mergeCell ref="A3:AH3"/>
    <mergeCell ref="A4:AH4"/>
    <mergeCell ref="A5:AJ5"/>
    <mergeCell ref="A6:A7"/>
    <mergeCell ref="B6:B7"/>
    <mergeCell ref="C6:C7"/>
    <mergeCell ref="D6:D7"/>
    <mergeCell ref="E6:E7"/>
    <mergeCell ref="K6:K7"/>
    <mergeCell ref="L6:L7"/>
    <mergeCell ref="M6:M7"/>
    <mergeCell ref="N6:N7"/>
    <mergeCell ref="O6:O7"/>
    <mergeCell ref="F6:F7"/>
    <mergeCell ref="G6:G7"/>
    <mergeCell ref="H6:H7"/>
    <mergeCell ref="I6:I7"/>
    <mergeCell ref="J6:J7"/>
    <mergeCell ref="AG6:AG7"/>
    <mergeCell ref="AH6:AH7"/>
    <mergeCell ref="AI6:AI7"/>
    <mergeCell ref="AJ6:AJ7"/>
    <mergeCell ref="A158:K158"/>
    <mergeCell ref="AA6:AA7"/>
    <mergeCell ref="AB6:AB7"/>
    <mergeCell ref="AD6:AD7"/>
    <mergeCell ref="AF6:AF7"/>
    <mergeCell ref="U6:U7"/>
    <mergeCell ref="V6:V7"/>
    <mergeCell ref="X6:X7"/>
    <mergeCell ref="Y6:Y7"/>
    <mergeCell ref="Z6:Z7"/>
    <mergeCell ref="P6:P7"/>
    <mergeCell ref="Q6:Q7"/>
    <mergeCell ref="S6:S7"/>
    <mergeCell ref="T6:T7"/>
    <mergeCell ref="R6:R7"/>
  </mergeCells>
  <printOptions/>
  <pageMargins left="0.5902778" right="0.5902778" top="0.5902778" bottom="0.5902778" header="0.39375" footer="0.39375"/>
  <pageSetup blackAndWhite="1" fitToHeight="20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workbookViewId="0" topLeftCell="A1">
      <selection activeCell="H51" sqref="H51"/>
    </sheetView>
  </sheetViews>
  <sheetFormatPr defaultColWidth="9.140625" defaultRowHeight="15"/>
  <cols>
    <col min="1" max="1" width="49.7109375" style="1" customWidth="1"/>
    <col min="2" max="2" width="7.8515625" style="1" customWidth="1"/>
    <col min="3" max="3" width="27.140625" style="1" customWidth="1"/>
    <col min="4" max="5" width="17.00390625" style="1" customWidth="1"/>
    <col min="6" max="16384" width="9.140625" style="1" customWidth="1"/>
  </cols>
  <sheetData>
    <row r="1" spans="1:5" ht="10.5" customHeight="1">
      <c r="A1" s="36"/>
      <c r="B1" s="35"/>
      <c r="C1" s="34"/>
      <c r="D1" s="33"/>
      <c r="E1" s="33"/>
    </row>
    <row r="2" spans="1:5" ht="13.5" customHeight="1">
      <c r="A2" s="32" t="s">
        <v>400</v>
      </c>
      <c r="B2" s="31"/>
      <c r="C2" s="31"/>
      <c r="D2" s="30"/>
      <c r="E2" s="29"/>
    </row>
    <row r="3" spans="1:5" ht="13.5" customHeight="1">
      <c r="A3" s="28"/>
      <c r="B3" s="27"/>
      <c r="C3" s="26"/>
      <c r="D3" s="25"/>
      <c r="E3" s="25"/>
    </row>
    <row r="4" spans="1:5" ht="75" customHeight="1">
      <c r="A4" s="24" t="s">
        <v>399</v>
      </c>
      <c r="B4" s="24" t="s">
        <v>398</v>
      </c>
      <c r="C4" s="24" t="s">
        <v>397</v>
      </c>
      <c r="D4" s="23" t="s">
        <v>396</v>
      </c>
      <c r="E4" s="23" t="s">
        <v>395</v>
      </c>
    </row>
    <row r="5" spans="1:5" ht="11.25" customHeight="1">
      <c r="A5" s="22" t="s">
        <v>394</v>
      </c>
      <c r="B5" s="22" t="s">
        <v>393</v>
      </c>
      <c r="C5" s="22" t="s">
        <v>392</v>
      </c>
      <c r="D5" s="21" t="s">
        <v>391</v>
      </c>
      <c r="E5" s="21" t="s">
        <v>390</v>
      </c>
    </row>
    <row r="6" spans="1:5" ht="27">
      <c r="A6" s="20" t="s">
        <v>389</v>
      </c>
      <c r="B6" s="19" t="s">
        <v>388</v>
      </c>
      <c r="C6" s="18" t="s">
        <v>366</v>
      </c>
      <c r="D6" s="17">
        <v>4435817.6</v>
      </c>
      <c r="E6" s="17">
        <v>-669444.11</v>
      </c>
    </row>
    <row r="7" spans="1:5" ht="14.25">
      <c r="A7" s="16" t="s">
        <v>387</v>
      </c>
      <c r="B7" s="14"/>
      <c r="C7" s="13"/>
      <c r="D7" s="13"/>
      <c r="E7" s="13"/>
    </row>
    <row r="8" spans="1:5" ht="14.25">
      <c r="A8" s="12" t="s">
        <v>386</v>
      </c>
      <c r="B8" s="11" t="s">
        <v>385</v>
      </c>
      <c r="C8" s="10" t="s">
        <v>366</v>
      </c>
      <c r="D8" s="6">
        <v>0</v>
      </c>
      <c r="E8" s="6">
        <v>0</v>
      </c>
    </row>
    <row r="9" spans="1:5" ht="14.25">
      <c r="A9" s="15" t="s">
        <v>382</v>
      </c>
      <c r="B9" s="14"/>
      <c r="C9" s="13"/>
      <c r="D9" s="13"/>
      <c r="E9" s="13"/>
    </row>
    <row r="10" spans="1:5" ht="14.25">
      <c r="A10" s="12" t="s">
        <v>384</v>
      </c>
      <c r="B10" s="11" t="s">
        <v>383</v>
      </c>
      <c r="C10" s="10" t="s">
        <v>366</v>
      </c>
      <c r="D10" s="6">
        <v>0</v>
      </c>
      <c r="E10" s="6">
        <v>0</v>
      </c>
    </row>
    <row r="11" spans="1:5" ht="14.25">
      <c r="A11" s="15" t="s">
        <v>382</v>
      </c>
      <c r="B11" s="14"/>
      <c r="C11" s="13"/>
      <c r="D11" s="13"/>
      <c r="E11" s="13"/>
    </row>
    <row r="12" spans="1:5" ht="14.25">
      <c r="A12" s="12" t="s">
        <v>381</v>
      </c>
      <c r="B12" s="11" t="s">
        <v>379</v>
      </c>
      <c r="C12" s="10" t="s">
        <v>366</v>
      </c>
      <c r="D12" s="6">
        <v>4435817.6</v>
      </c>
      <c r="E12" s="6">
        <v>-669444.11</v>
      </c>
    </row>
    <row r="13" spans="1:5" ht="27">
      <c r="A13" s="9" t="s">
        <v>380</v>
      </c>
      <c r="B13" s="8" t="s">
        <v>379</v>
      </c>
      <c r="C13" s="7" t="s">
        <v>378</v>
      </c>
      <c r="D13" s="6">
        <v>4435817.6</v>
      </c>
      <c r="E13" s="6">
        <v>-669444.11</v>
      </c>
    </row>
    <row r="14" spans="1:5" ht="14.25">
      <c r="A14" s="12" t="s">
        <v>377</v>
      </c>
      <c r="B14" s="11" t="s">
        <v>369</v>
      </c>
      <c r="C14" s="10" t="s">
        <v>366</v>
      </c>
      <c r="D14" s="6">
        <v>-266003098.55</v>
      </c>
      <c r="E14" s="6">
        <v>-149473195.92</v>
      </c>
    </row>
    <row r="15" spans="1:5" ht="14.25">
      <c r="A15" s="9" t="s">
        <v>376</v>
      </c>
      <c r="B15" s="8" t="s">
        <v>369</v>
      </c>
      <c r="C15" s="7" t="s">
        <v>375</v>
      </c>
      <c r="D15" s="6">
        <v>-266003098.55</v>
      </c>
      <c r="E15" s="6">
        <v>-149473195.92</v>
      </c>
    </row>
    <row r="16" spans="1:5" ht="27">
      <c r="A16" s="9" t="s">
        <v>374</v>
      </c>
      <c r="B16" s="8" t="s">
        <v>369</v>
      </c>
      <c r="C16" s="7" t="s">
        <v>373</v>
      </c>
      <c r="D16" s="6">
        <v>-266003098.55</v>
      </c>
      <c r="E16" s="6">
        <v>-149473195.92</v>
      </c>
    </row>
    <row r="17" spans="1:5" ht="27">
      <c r="A17" s="9" t="s">
        <v>372</v>
      </c>
      <c r="B17" s="8" t="s">
        <v>369</v>
      </c>
      <c r="C17" s="7" t="s">
        <v>371</v>
      </c>
      <c r="D17" s="6">
        <v>-249801098.55</v>
      </c>
      <c r="E17" s="6">
        <v>-142728342.59</v>
      </c>
    </row>
    <row r="18" spans="1:5" ht="27">
      <c r="A18" s="9" t="s">
        <v>370</v>
      </c>
      <c r="B18" s="8" t="s">
        <v>369</v>
      </c>
      <c r="C18" s="7" t="s">
        <v>368</v>
      </c>
      <c r="D18" s="6">
        <v>-16202000</v>
      </c>
      <c r="E18" s="6">
        <v>-6744853.33</v>
      </c>
    </row>
    <row r="19" spans="1:5" ht="14.25">
      <c r="A19" s="12" t="s">
        <v>367</v>
      </c>
      <c r="B19" s="11" t="s">
        <v>358</v>
      </c>
      <c r="C19" s="10" t="s">
        <v>366</v>
      </c>
      <c r="D19" s="6">
        <v>270438916.15</v>
      </c>
      <c r="E19" s="6">
        <v>148803751.81</v>
      </c>
    </row>
    <row r="20" spans="1:5" ht="14.25">
      <c r="A20" s="9" t="s">
        <v>365</v>
      </c>
      <c r="B20" s="8" t="s">
        <v>358</v>
      </c>
      <c r="C20" s="7" t="s">
        <v>364</v>
      </c>
      <c r="D20" s="6">
        <v>270438916.15</v>
      </c>
      <c r="E20" s="6">
        <v>148803751.81</v>
      </c>
    </row>
    <row r="21" spans="1:5" ht="27">
      <c r="A21" s="9" t="s">
        <v>363</v>
      </c>
      <c r="B21" s="8" t="s">
        <v>358</v>
      </c>
      <c r="C21" s="7" t="s">
        <v>362</v>
      </c>
      <c r="D21" s="6">
        <v>270438916.15</v>
      </c>
      <c r="E21" s="6">
        <v>148803751.81</v>
      </c>
    </row>
    <row r="22" spans="1:5" ht="27">
      <c r="A22" s="9" t="s">
        <v>361</v>
      </c>
      <c r="B22" s="8" t="s">
        <v>358</v>
      </c>
      <c r="C22" s="7" t="s">
        <v>360</v>
      </c>
      <c r="D22" s="6">
        <v>230343521.15</v>
      </c>
      <c r="E22" s="6">
        <v>131096989.58</v>
      </c>
    </row>
    <row r="23" spans="1:5" ht="27">
      <c r="A23" s="9" t="s">
        <v>359</v>
      </c>
      <c r="B23" s="8" t="s">
        <v>358</v>
      </c>
      <c r="C23" s="7" t="s">
        <v>357</v>
      </c>
      <c r="D23" s="6">
        <v>40095395</v>
      </c>
      <c r="E23" s="6">
        <v>17706762.23</v>
      </c>
    </row>
    <row r="24" spans="1:5" ht="14.25">
      <c r="A24" s="5"/>
      <c r="B24" s="4"/>
      <c r="C24" s="4"/>
      <c r="D24" s="4"/>
      <c r="E24" s="4"/>
    </row>
    <row r="25" spans="1:5" ht="14.25">
      <c r="A25" s="3"/>
      <c r="B25" s="3"/>
      <c r="C25" s="3"/>
      <c r="D25" s="2"/>
      <c r="E25" s="2"/>
    </row>
  </sheetData>
  <sheetProtection/>
  <printOptions/>
  <pageMargins left="0.7875" right="0.5902778" top="0.5902778" bottom="0.39375" header="0" footer="0"/>
  <pageSetup fitToHeight="0" fitToWidth="2" horizontalDpi="600" verticalDpi="600" orientation="portrait" paperSize="9" r:id="rId1"/>
  <headerFooter>
    <evenFooter>&amp;R&amp;D СТР. &amp;P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K54\User</dc:creator>
  <cp:keywords/>
  <dc:description/>
  <cp:lastModifiedBy>User</cp:lastModifiedBy>
  <dcterms:created xsi:type="dcterms:W3CDTF">2017-08-03T12:17:21Z</dcterms:created>
  <dcterms:modified xsi:type="dcterms:W3CDTF">2017-08-11T12:14:30Z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c:\Temp\ks\BudgetSmart2017\ReportManager\Аналитический отчет по исполнению доходов с произвольной группировкой_12.xlsx</vt:lpwstr>
  </property>
  <property fmtid="{D5CDD505-2E9C-101B-9397-08002B2CF9AE}" pid="3" name="Report Name">
    <vt:lpwstr>c__Temp_ks_BudgetSmart2017_ReportManager_Аналитический отчет по исполнению доходов с произвольной группировкой_12.xlsx</vt:lpwstr>
  </property>
</Properties>
</file>