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425" windowHeight="10260" tabRatio="820" activeTab="9"/>
  </bookViews>
  <sheets>
    <sheet name="Архивы" sheetId="1" r:id="rId1"/>
    <sheet name="Среднее образование" sheetId="2" r:id="rId2"/>
    <sheet name="Институт" sheetId="3" r:id="rId3"/>
    <sheet name="ДК" sheetId="4" r:id="rId4"/>
    <sheet name="ИТКЦ" sheetId="5" r:id="rId5"/>
    <sheet name="Музеи" sheetId="6" r:id="rId6"/>
    <sheet name="Наследие" sheetId="7" r:id="rId7"/>
    <sheet name="Библиотеки" sheetId="8" r:id="rId8"/>
    <sheet name="Театры" sheetId="9" r:id="rId9"/>
    <sheet name="Концертные учреждения " sheetId="10" r:id="rId10"/>
    <sheet name="Централизованная бухгалтерия" sheetId="11" state="hidden" r:id="rId11"/>
  </sheets>
  <externalReferences>
    <externalReference r:id="rId14"/>
  </externalReferences>
  <definedNames>
    <definedName name="_xlfn.F.INV" hidden="1">#NAME?</definedName>
    <definedName name="_xlnm.Print_Titles" localSheetId="0">'Архивы'!$A:$A</definedName>
  </definedNames>
  <calcPr fullCalcOnLoad="1"/>
</workbook>
</file>

<file path=xl/sharedStrings.xml><?xml version="1.0" encoding="utf-8"?>
<sst xmlns="http://schemas.openxmlformats.org/spreadsheetml/2006/main" count="1668" uniqueCount="261">
  <si>
    <t>Наименование учреждения</t>
  </si>
  <si>
    <t>план</t>
  </si>
  <si>
    <t>Итого</t>
  </si>
  <si>
    <t>Показатели, характеризующие объем государственной услуги</t>
  </si>
  <si>
    <t>значение, утвержденное на отчетный период</t>
  </si>
  <si>
    <t>фактическое значение за отчетный период</t>
  </si>
  <si>
    <t>Уровень удовлетворенности населения качеством предоставления государственной услуги, %</t>
  </si>
  <si>
    <t>Театры</t>
  </si>
  <si>
    <t>Подведомственные учреждения Минкультуры Чувашии:</t>
  </si>
  <si>
    <t>Концертные учреждения</t>
  </si>
  <si>
    <t>Освоение средств республиканского бюджета, %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</si>
  <si>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
(количество обучающихся, чел.)</t>
  </si>
  <si>
    <t>Показатели, характеризующие объем государственной услуги (работы)</t>
  </si>
  <si>
    <t>Показатели, характеризующие качество государственной услуги (работы)</t>
  </si>
  <si>
    <t>Показатели, характеризующие качество государственной услуги</t>
  </si>
  <si>
    <t>Средний балл государственной (итоговой) аттестации обучающихся при поступлении на специальности среднего профессионального образования (после 9 класса), балл</t>
  </si>
  <si>
    <t>Удельный вес численности выпускников, продолживших обучение в образовательных учреждениях высшего профессионального образования по специальности высшего профессионального образования, соответствующей профилю среднего профессионального образования, %</t>
  </si>
  <si>
    <t>Удельный вес численности выпускников по специальности, соответствующей профилю среднего профессионального образования, трудоустроившихся после окончания обучения, %</t>
  </si>
  <si>
    <t>Удельный вес численности выпускников по специальности, соответствующей профилю среднего профессионального образования, трудоустроившихся и работающих по специальности в течение не менее двух лет после окончания обучения, %</t>
  </si>
  <si>
    <t xml:space="preserve">Бюджетное профессиональное образовательное учреждение Чувашской Республики «Чебоксарское музыкальное училище (техникум) им. Ф.П. Павлова» </t>
  </si>
  <si>
    <t>Бюджетное профессиональное образовательное учреждение Чувашской Республики «Чебоксарское художественное училище (техникум)»</t>
  </si>
  <si>
    <t>Бюджетное профессиональное образовательное учреждение Чувашской Республики «Чувашское республиканское училище культуры (техникум)»</t>
  </si>
  <si>
    <t>Образовательные организации среднего профессионального образования</t>
  </si>
  <si>
    <t xml:space="preserve">Бюджетное образовательное учреждение Чувашской Республики «Чувашский государственный институт культуры и искусств» </t>
  </si>
  <si>
    <t>Реализация основных профессиональных образовательных программ высшего образования- программ специалитета (бакалавриата)
(количество обучающихся, чел.)</t>
  </si>
  <si>
    <t>Средний балл по итогам зачисления студентов на направление подготовки (специальность) высшего профессионального образования с учетом формы обучения, балл</t>
  </si>
  <si>
    <t>Проходной балл по итогам зачисления студентов на направление подготовки (специальность) высшего профессионального образования с учетом формы обучения, балл</t>
  </si>
  <si>
    <t>Удельный вес численности выпускников по направлениям подготовки (специальностям) высшего профессионального образования, трудоустроившихся после окончания обучения, %</t>
  </si>
  <si>
    <t>Удельный вес численности выпускников по направлениям подготовки (специальностям) высшего профессионального образования, трудоустроившихся и работающих по специальности в течение не менее трех лет после окончания обучения, %</t>
  </si>
  <si>
    <t>Библиотеки</t>
  </si>
  <si>
    <t xml:space="preserve">Бюджетное учреждение Чувашской Республики «Национальная библиотека Чувашской Республики» </t>
  </si>
  <si>
    <t xml:space="preserve">Бюджетное учреждение Чувашской Республики «Чувашская республиканская детско-юношеская библиотека» </t>
  </si>
  <si>
    <t xml:space="preserve">Бюджетное учреждение Чувашской Республики «Чувашская республиканская специальная библиотека имени Л.Н.Толстого» </t>
  </si>
  <si>
    <t>Музеи</t>
  </si>
  <si>
    <t>Бюджетное учреждение Чувашской Республики «Чувашский национальный музей»</t>
  </si>
  <si>
    <t xml:space="preserve">Бюджетное учреждение Чувашской Республики «Чувашский государственный художественный музей» </t>
  </si>
  <si>
    <t xml:space="preserve">Бюджетное учреждение Чувашской Республики «Мемориальный комплекс летчика-космонавта СССР А.Г.Николаева» </t>
  </si>
  <si>
    <t>Осуществление экскурсионного обслуживания
(количество экскурсий, ед.)</t>
  </si>
  <si>
    <t>Формирование, учет, изучение, обеспечение физического сохранения и безопасности музейных предметов, музейных коллекций
(количество предметов, ед.)</t>
  </si>
  <si>
    <t>Архивы</t>
  </si>
  <si>
    <t>Республиканский центр народного творчества "Дворец культуры тракторостроителей"</t>
  </si>
  <si>
    <t>Автономное учреждение Чувашской Республики "Республиканский центр народного творчества "Дворец культуры тракторостроителей"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</si>
  <si>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
(количество исследований, ед.)</t>
  </si>
  <si>
    <t xml:space="preserve">Бюджетное учреждение Чувашской Республики «Государственный центр по охране культурного наследия» </t>
  </si>
  <si>
    <t>факт</t>
  </si>
  <si>
    <t>Средний балл единого государственного экзамена, проводимого по общеобразовательным предметам, соответствующим специальности среднего профессионального образования, на которую осуществляется прием (после 11 класса), балл</t>
  </si>
  <si>
    <t xml:space="preserve">        Чувашский государственный институт культуры и искусств</t>
  </si>
  <si>
    <t>Библиотечное, библиографическое и информационное обслуживание пользователей библиотеки
(количество посещений в стационарных условиях, ед.)</t>
  </si>
  <si>
    <t>Библиотечное, библиографическое и информационное обслуживание пользователей библиотеки
(количество посещений удаленно через сеть Интернет, ед.)</t>
  </si>
  <si>
    <t>Библиотечное, библиографическое и информационное обслуживание пользователей библиотеки
(количество посещений вне стационара, ед.)</t>
  </si>
  <si>
    <t>Публичный показ музейных предметов, музейных коллекций
(число посетителей в стационарных условиях, чел.)</t>
  </si>
  <si>
    <t>Публичный показ музейных предметов, музейных коллекций
(число посетителей вне стационара, чел.)</t>
  </si>
  <si>
    <t>Публичный показ музейных предметов, музейных коллекций
(число посетителей удаленно через сеть Интернет, чел.)</t>
  </si>
  <si>
    <t>Создание экспозиций (выставок) музеев, организация выездных выставок
(количество экспозиций в стационарных условиях, ед.)</t>
  </si>
  <si>
    <t>Создание экспозиций (выставок) музеев, организация выездных выставок
(количество экспозиций вне стационара, ед.)</t>
  </si>
  <si>
    <t>Осуществление реставрации и консервации музейных предметов, музейных коллекций
(количество предметов, ед.)</t>
  </si>
  <si>
    <t>(подпись)</t>
  </si>
  <si>
    <t>(расшифровка подписи</t>
  </si>
  <si>
    <t>И.И. Ильина</t>
  </si>
  <si>
    <t xml:space="preserve">Обеспечение сохранения и использования объектов культурного наследия
(количество объектов культурного наследия, ед.) </t>
  </si>
  <si>
    <t>Подведомственные учреждения 
Минкультуры Чувашии:</t>
  </si>
  <si>
    <t>Государственный центр по охране 
культурного наследия</t>
  </si>
  <si>
    <t>Отчет об исполнении государственного задания за I полугодие 2016 года</t>
  </si>
  <si>
    <t>БУ Чувашской Республики «Центр финансового и хозяйственного обеспечения учреждений культуры»</t>
  </si>
  <si>
    <t>Наименование государственной услуги</t>
  </si>
  <si>
    <t>Показатель, характеризующий содержание государственной услуги</t>
  </si>
  <si>
    <t xml:space="preserve">Показатель, характеризующий условия (формы) оказания государственной услуги </t>
  </si>
  <si>
    <t xml:space="preserve">Показатели, характеризующие объем государственной услуги </t>
  </si>
  <si>
    <t xml:space="preserve">Показатели, характеризующие качество государственной услуги </t>
  </si>
  <si>
    <t>наименование показателя</t>
  </si>
  <si>
    <t>единица измерения показателя</t>
  </si>
  <si>
    <t>Наименование показателя</t>
  </si>
  <si>
    <t>Утверждено в государственном задании на год</t>
  </si>
  <si>
    <t>Исполнено на отчетную дату</t>
  </si>
  <si>
    <t>Содержание (эксплуатация) имущества, находящегося в государственной (муниципальной собственности)</t>
  </si>
  <si>
    <t>Административные здания</t>
  </si>
  <si>
    <t>постоянно</t>
  </si>
  <si>
    <t>Эксплуатируемая площадь зданий и прилегающих территорий</t>
  </si>
  <si>
    <t>тысяча квадратных метров</t>
  </si>
  <si>
    <t>Содержание объектов недвижимого имущества в надлежащем санитарном состоянии</t>
  </si>
  <si>
    <t>процент</t>
  </si>
  <si>
    <t>Наименование государственной работы</t>
  </si>
  <si>
    <t xml:space="preserve">Показатель, характеризующий содержание государственной работы </t>
  </si>
  <si>
    <t xml:space="preserve">Показатель, характеризующий условия (формы) выполнения государственнной работы </t>
  </si>
  <si>
    <t>Показатели, характеризующие объем государственной работы</t>
  </si>
  <si>
    <t>Показатели, характеризующие качество государственной работы</t>
  </si>
  <si>
    <t>Синтетические счета объектов учета</t>
  </si>
  <si>
    <t>Аналитические счета объектов учета</t>
  </si>
  <si>
    <t>Виды финансового обеспечения</t>
  </si>
  <si>
    <t>Формы выполнения работ</t>
  </si>
  <si>
    <t>Ведение бухгалтерского учета бюджетными учреждениями, формирование регистров бухгалтерского учета</t>
  </si>
  <si>
    <t>Объекты (регистры) забалансового учета</t>
  </si>
  <si>
    <t>Запасные части к транспортным средствам, выданные взамен изношенных</t>
  </si>
  <si>
    <t>За счет средств бюджета (в том числе в форме субси-дии)</t>
  </si>
  <si>
    <t>Бумажные носители информации</t>
  </si>
  <si>
    <t>Количество объектов учета (регистров)</t>
  </si>
  <si>
    <t xml:space="preserve">единиц </t>
  </si>
  <si>
    <t>Своевре-менность представле-ния бухгал-терской и налоговой отчетности</t>
  </si>
  <si>
    <t>Объекты (регистры) налогового учета</t>
  </si>
  <si>
    <t>Расчеты по выданным авансам</t>
  </si>
  <si>
    <t>Расчеты по авансам по работам, услугам</t>
  </si>
  <si>
    <t>Электронные носители информации</t>
  </si>
  <si>
    <t>Материальные запасы</t>
  </si>
  <si>
    <t>Строительные материалы, в т.ч. вложения</t>
  </si>
  <si>
    <t>Имущество, полученное в пользование</t>
  </si>
  <si>
    <t>Прочие расчеты с дебиторами</t>
  </si>
  <si>
    <t>Расчеты с учредителем</t>
  </si>
  <si>
    <t>Списанная задолженность неплатежеспособных дебиторов</t>
  </si>
  <si>
    <t>Финансовый результат экономического субъекта</t>
  </si>
  <si>
    <t>Расчеты по авансам по прочим расходам</t>
  </si>
  <si>
    <t>Основные средства</t>
  </si>
  <si>
    <t>Прочие основные средства, вложения в них</t>
  </si>
  <si>
    <t>Бланки строгой отчетности</t>
  </si>
  <si>
    <t>Основные средства стоимостью до 3000 рублей включительно в эксплуатации</t>
  </si>
  <si>
    <t>Счета Санкционирования</t>
  </si>
  <si>
    <t>Получено финансового обеспечения</t>
  </si>
  <si>
    <t>Непроизведенные активы</t>
  </si>
  <si>
    <t>Земля, в т.ч. вложения</t>
  </si>
  <si>
    <t>Расчеты по платежам в бюджеты</t>
  </si>
  <si>
    <t>Расчеты по платежам во внебюджетные фонды</t>
  </si>
  <si>
    <t>Переходящие награды, призы, кубки и ценные подарки, сувениры</t>
  </si>
  <si>
    <t>Расчеты с подотчетными лицами</t>
  </si>
  <si>
    <t>Расчеты с подотчетными лицами по прочим расходам</t>
  </si>
  <si>
    <t>Расчеты по налоговым платежам в бюджеты</t>
  </si>
  <si>
    <t>Мягкий инвентарь, в т.ч. вложения</t>
  </si>
  <si>
    <t>Расчеты с подотчетными лицами по работам, услугам</t>
  </si>
  <si>
    <t>Машины и оборудование, вложения в них</t>
  </si>
  <si>
    <t>Утвержденный объем финансового обеспечения</t>
  </si>
  <si>
    <t>Производственный и хозяйственный инвентарь, вложения в него</t>
  </si>
  <si>
    <t>Прочие материальные запасы, в т.ч. вложения</t>
  </si>
  <si>
    <t>Поступления денежных средств на счета учреждения</t>
  </si>
  <si>
    <t>Горюче-смазочные материалы, в т.ч. вложения</t>
  </si>
  <si>
    <t>Выбытия денежных средств со счетов учреждения</t>
  </si>
  <si>
    <t>Объекты (Регистры) налогового учета</t>
  </si>
  <si>
    <t>Денежные средства учреждения</t>
  </si>
  <si>
    <t>Денежные средства в кассе учреждения</t>
  </si>
  <si>
    <t>Денежные средства на лицевых счетах учреждения в органе казначейства</t>
  </si>
  <si>
    <t>Принятые обязательства</t>
  </si>
  <si>
    <t>Библиотечный фонд, вложения в него</t>
  </si>
  <si>
    <t>Формирование бухгалтерской (финансовой) отчетности бюджетных и автономных учреждений</t>
  </si>
  <si>
    <t>Годовая</t>
  </si>
  <si>
    <t>Пояснительная записка к Балансу учреждения (ф. 0503760) - текстовая часть</t>
  </si>
  <si>
    <t>Количество отчетов, подлежащих своду</t>
  </si>
  <si>
    <t>Пояснительная записка к Балансу учреждения (ф. 0503760) Сведения по дебиторской и кредиторской задолженности учреждения (ф. 0503769)</t>
  </si>
  <si>
    <t>Пояснительная записка к Балансу учреждения (ф. 0503760) Сведения об изменении остатков валюты баланса учреждения (ф. 0503773)</t>
  </si>
  <si>
    <t>Отчет о принятых учреждением обязательствах (ф. 0503738)</t>
  </si>
  <si>
    <t>Пояснительная записка к Балансу учреждения (ф. 0503760) Сведения об остатках денежных средств учреждения (ф. 0503779)</t>
  </si>
  <si>
    <t>Баланс государственного (муниципального) учреждения (ф. 0503730)</t>
  </si>
  <si>
    <t>Внутригодовая</t>
  </si>
  <si>
    <t>Отчет об исполнении учреждением плана его финансово-хозяйственной деятельности (ф. 0503737)</t>
  </si>
  <si>
    <t>Пояснительная записка к Балансу учреждения (ф. 0503760) Сведения о результатах мероприятий внутреннего контроля (Таблица N 5)</t>
  </si>
  <si>
    <t>Пояснительная записка к Балансу учреждения (ф. 0503760) Сведения о задолженности по ущербу, причиненному имуществу (ф. 0503776)</t>
  </si>
  <si>
    <t>Пояснительная записка к Балансу учреждения (ф. 0503760) Сведения об особенностях ведения учреждением бухгалтерского учета (Таблица N 4)</t>
  </si>
  <si>
    <t>Пояснительная записка к Балансу учреждения (ф. 0503760) Сведения о результатах внешних контрольных мероприятий (Таблица N 7)</t>
  </si>
  <si>
    <t>Справка по заключению учреждением счетов бухгалтерского учета отчетного финансового года (ф. 0503710)</t>
  </si>
  <si>
    <t>Пояснительная записка к Балансу учреждения (ф. 0503760) Сведения об основных направлениях деятельности (Таблица N 1)</t>
  </si>
  <si>
    <t>Отчет о финансовых результатах деятельности учреждения (ф. 0503721)</t>
  </si>
  <si>
    <t>Пояснительная записка к Балансу учреждения (ф. 0503760) Сведения о проведении инвентаризаций (Таблица N 6)</t>
  </si>
  <si>
    <t>Пояснительная записка к Балансу учреждения (ф. 0503760) Сведения о движении нефинансовых активов учреждения (ф. 0503768)</t>
  </si>
  <si>
    <t xml:space="preserve">Формирование,  учет, изучение, обеспечение физического сохранения и безопасности фондов библиотек, включая оцифровку фондов
(количество документов, ед.)
</t>
  </si>
  <si>
    <t>Организация и проведение культурно-массовых мероприятий: методических (семинар, конференция)</t>
  </si>
  <si>
    <t>Организация и проведение культурно-массовых мероприятий: творческих (фестиваль, выставка, конкурс, смотр)</t>
  </si>
  <si>
    <t>Организация и проведение культурно-массовых мероприятий: культурно-массовых (иные зрелищные мероприятия)</t>
  </si>
  <si>
    <t>Организация деятельности клубных формирований и 
формирований самодеятельного народного творчества (количество клубных формирований)</t>
  </si>
  <si>
    <t>Организация деятельности клубных формирований и 
формирований самодеятельного народного творчества (количество участников)</t>
  </si>
  <si>
    <t>Формирование, ведение баз данных, в том числе интернет-ресурсов в сфере туризма
(количество работ, ед.)</t>
  </si>
  <si>
    <t>Автономное учреждение Чувашской Республики «Информационный туристский и культурный центр Чувашской Республики»</t>
  </si>
  <si>
    <t>Информационный туристский и культурный центр Чувашской Республики</t>
  </si>
  <si>
    <t>%</t>
  </si>
  <si>
    <t>Организация и проведение культурно-массовых методических мероприятий (семинар, конференция) (количество проведенных мероприятий, шт.)</t>
  </si>
  <si>
    <t>Начальник отдела профессионального искусства,
образования и народного творчества</t>
  </si>
  <si>
    <t>Организация и проведение культурно-массовых мероприятий
(методические семинары, конференции, ед.)</t>
  </si>
  <si>
    <t>Заместитель начальника отдела профессионального искусства,
образования и народного творчества</t>
  </si>
  <si>
    <t>О. В. Ефимова</t>
  </si>
  <si>
    <t>Заведующий сектором архивов</t>
  </si>
  <si>
    <t>% выполнения</t>
  </si>
  <si>
    <t>(расшифровка подписи)</t>
  </si>
  <si>
    <t>Обеспечение доступа к архивным документам и справочно-поисковым средствам к ним в читальном зале архива (ФИЗИЧЕСКИЕ ЛИЦА) (количество посещений читального зала), единица</t>
  </si>
  <si>
    <t>Предоставление архивных справок 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и международными обязательствами Российской Федерации (ФИЗИЧЕСКИЕ ЛИЦА) (количество исполненных запросов), единица</t>
  </si>
  <si>
    <t>Показ кинофильмов на открытой площадке (число зрителей), человек</t>
  </si>
  <si>
    <t>Показ кинофильмов на закрытой площадке (число зрителей), человек</t>
  </si>
  <si>
    <t>Предоставление архивных справок 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и международными обязательствами Российской Федерации (СПРАВКИ В РАМКАХ РАБОТЫ С ПФ РФ) (количество исполненных запросов), единица</t>
  </si>
  <si>
    <t>Предоставление государственным органам и органам местного самоуправления архивной информации и копий архивных документов, необходимых для осуществления ими своих полномочий (ТЕМАТИЧЕСКИЕ СПРАВКИ БЕСПЛАТНЫЕ), единица</t>
  </si>
  <si>
    <t>Обеспечение доступа к архивным документам и справочно-поисковым средствам к ним в читальном зале архива (ЮРИДИЧЕСКИЕ ЛИЦА) (количество посещений читального зала), единица</t>
  </si>
  <si>
    <t>Реализация информационных мероприятий, публикаторских и выставочных проектов на основе архивных документов</t>
  </si>
  <si>
    <t xml:space="preserve">Описание архивных документов, создание справочно-поисковых средств к ним, подготовка справочно-информационных изданий о составе и содержании архивных фондов </t>
  </si>
  <si>
    <t>Обеспечение удаленного доступа к справочно-поисковым средствам к архивным документам (количество посещений интернет-сайта архива), единица</t>
  </si>
  <si>
    <t>Обеспечение сохранности и учет архивных документов</t>
  </si>
  <si>
    <t>Консультационная и методическая поддержка по вопросам архивной деятельности и документационного обеспечения управления (количество методических консультаций, рекомендаций), единица</t>
  </si>
  <si>
    <t xml:space="preserve">Комплектование архивными документами </t>
  </si>
  <si>
    <t>Защита сведений, составляющих государственную тайну, других охраняемых законом тайн, содержащихся в архивных документах, и организация в установленном порядке их рассекречивания (количество дел (документов), подготовленных к рассмотрению на рассекречивание),единица</t>
  </si>
  <si>
    <t>Работа по формированию и учету фондов фильмофонда, количество фильмокопий, единица</t>
  </si>
  <si>
    <t>Работа по хранению, изучению, популяризации и обеспечению сохранности коллекции фильмофонда (количество фильмовых материалов, хранимых в фильмофонде, единица</t>
  </si>
  <si>
    <t>количество реализованных проектов, единица</t>
  </si>
  <si>
    <t>количество участников мероприятий, человек</t>
  </si>
  <si>
    <t>Количество дел (документов), сведения о которых включены в традиционные и электронные справочно-поисковые средства, единица</t>
  </si>
  <si>
    <t>количество записей, внесенных в электронные справочно-поисковые средства (БД) , единица</t>
  </si>
  <si>
    <t>Количество дел (документов), прошедших физико-химическую и/или техническую обработку, единица</t>
  </si>
  <si>
    <t>Количество созданных электронных копий документов, лист</t>
  </si>
  <si>
    <t>Объем хранимых дел (документов), единица</t>
  </si>
  <si>
    <t>количество дел (документов), включенных в состав Архивного фонда Российской Федерации, единица</t>
  </si>
  <si>
    <t>количество дел (документов), принятых на хранение, единица</t>
  </si>
  <si>
    <t>Бюджетное учреждение Чувашской Республики "Государственный исторический архив Чувашской Республики"</t>
  </si>
  <si>
    <t>Бюджетное учреждение Чувашской Республики "Государственный архив современной истории Чувашской Республики"</t>
  </si>
  <si>
    <t>Бюджетное учреждение Чувашской Республики "Государственная киностудия "Чувашкино" и архив электронной документации"</t>
  </si>
  <si>
    <t>Музыкальная комедия</t>
  </si>
  <si>
    <t>Балет</t>
  </si>
  <si>
    <t>Драма</t>
  </si>
  <si>
    <t>Опера</t>
  </si>
  <si>
    <t>Кукольный спектакль</t>
  </si>
  <si>
    <t>Малая форма (камерный спектакль)</t>
  </si>
  <si>
    <t>Большая форма (многонаселенная пьеса, из двух и более актов)</t>
  </si>
  <si>
    <t>На выезде</t>
  </si>
  <si>
    <t>Стац.</t>
  </si>
  <si>
    <t>На гастр.</t>
  </si>
  <si>
    <t>на гастролях</t>
  </si>
  <si>
    <t>число зрителей, чел.</t>
  </si>
  <si>
    <t>количество публичный выступлений</t>
  </si>
  <si>
    <t>количество публичных выступлений</t>
  </si>
  <si>
    <t>количство публичных выступлений</t>
  </si>
  <si>
    <t>Количество новых (капитально-возобновленных) постановок, ед.</t>
  </si>
  <si>
    <t>Итого:</t>
  </si>
  <si>
    <t>Концерт камерного оркестра</t>
  </si>
  <si>
    <t>Концерт оркестра (большие составы)</t>
  </si>
  <si>
    <t>Концерт танцевально-хореографического коллектива</t>
  </si>
  <si>
    <t>Концерт камерного ансамбля</t>
  </si>
  <si>
    <t>Совместный концерт оркестра и хора (опера в концертном исполнении)</t>
  </si>
  <si>
    <t>Сольный концерт</t>
  </si>
  <si>
    <t>Сборный концерт</t>
  </si>
  <si>
    <t>Концерт хора, капеллы</t>
  </si>
  <si>
    <t>Количество новых (капитально-возобновленных) концертов, ед.</t>
  </si>
  <si>
    <t>Средняя заполняемость зала на стационаре</t>
  </si>
  <si>
    <t>число зрителей</t>
  </si>
  <si>
    <t>Средняя заполняемость зала на стационаре, %</t>
  </si>
  <si>
    <t>Создание экспозиций (выставок) музеев, организация выездных выставок
(количество экспозиций удаленно через сеть Интернет, ед.)</t>
  </si>
  <si>
    <t>Организация и проведение культурно-массовых мероприятий: мастер-классы</t>
  </si>
  <si>
    <t>Предоставление библиографической информации из государственных библиотечных фондов и информации из государственных библиотечных фондов в части, не касающейся авторских прав
(количество представленных полнотекстовых документов и библиографических записей, ед.)</t>
  </si>
  <si>
    <t>Библиографическая обработка документов и  создание  каталогов
(количество документов, ед.)</t>
  </si>
  <si>
    <t>Осуществление стабилизации, реставрации и консервации библиотечного фонда, включая книжне памятники
(количество предметов, ед.)</t>
  </si>
  <si>
    <t>Количество участников мероприятия, (человек)</t>
  </si>
  <si>
    <t>Оказание туристско-информационных услуг  стационарных условиях
(количество посещений, ед.)</t>
  </si>
  <si>
    <t>Осуществление экскурсионного обслуживания
(количество экскурсантов, ед.)</t>
  </si>
  <si>
    <t>Малеева Т.Н.</t>
  </si>
  <si>
    <t>большая форма (многонаселенная пьеса, из двух и более актов)</t>
  </si>
  <si>
    <t>Начальник отдела профессионального искусства, образования и народного творчества</t>
  </si>
  <si>
    <t>Начальник отдела строительства и охраны объектов культурного наследия</t>
  </si>
  <si>
    <t>Е.А. Гришин</t>
  </si>
  <si>
    <t xml:space="preserve">Наименование </t>
  </si>
  <si>
    <t>Чувашский государственный театр оперы и балета</t>
  </si>
  <si>
    <t>Чувашский государсственный академический драматический театр им. К.В. Иванова</t>
  </si>
  <si>
    <t>Государственный русский драматический театр</t>
  </si>
  <si>
    <t>Чувашский государственный театр юного зрителя им. М. Сеспеля</t>
  </si>
  <si>
    <t>Чувашский государственный театр кукол</t>
  </si>
  <si>
    <t>Чувашскийгосударственный экспериментальный театр</t>
  </si>
  <si>
    <t>Чувашская государственная филармония</t>
  </si>
  <si>
    <t>Чувашский государственный академический ансамбль песни и танца</t>
  </si>
  <si>
    <t>Чувашская государственная академическая симфоническая капелла</t>
  </si>
  <si>
    <t>Отчет об исполнении государственного задания за 9 месяцев 2019 года</t>
  </si>
  <si>
    <t>Отчет об исполнении государственного задания  за 9 месяцев 2019 года</t>
  </si>
  <si>
    <t>Главный специалист сектора туризма</t>
  </si>
  <si>
    <t>Н.С. Белкина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</si>
</sst>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"/>
    <numFmt numFmtId="177" formatCode="#,##0.000"/>
    <numFmt numFmtId="178" formatCode="d\ mmm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#,##0_ ;\-#,##0\ "/>
    <numFmt numFmtId="188" formatCode="[$-FC19]d\ mmmm\ yyyy\ &quot;г.&quot;"/>
    <numFmt numFmtId="189" formatCode="#,##0.0"/>
    <numFmt numFmtId="190" formatCode="000000"/>
    <numFmt numFmtId="191" formatCode="0.0"/>
    <numFmt numFmtId="192" formatCode="0.0000"/>
    <numFmt numFmtId="193" formatCode="0.000"/>
    <numFmt numFmtId="194" formatCode="0.000000"/>
    <numFmt numFmtId="195" formatCode="0.00000"/>
    <numFmt numFmtId="196" formatCode="0.0000000"/>
    <numFmt numFmtId="197" formatCode="0.000000000"/>
    <numFmt numFmtId="198" formatCode="0.0000000000"/>
    <numFmt numFmtId="199" formatCode="0.00000000000"/>
    <numFmt numFmtId="200" formatCode="0.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#,##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  <numFmt numFmtId="214" formatCode="0.000000000000000000000000"/>
  </numFmts>
  <fonts count="37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7" fillId="0" borderId="10" xfId="0" applyFont="1" applyBorder="1" applyAlignment="1">
      <alignment/>
    </xf>
    <xf numFmtId="189" fontId="27" fillId="0" borderId="10" xfId="0" applyNumberFormat="1" applyFont="1" applyBorder="1" applyAlignment="1">
      <alignment horizontal="center"/>
    </xf>
    <xf numFmtId="3" fontId="27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189" fontId="24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0" fontId="24" fillId="0" borderId="10" xfId="54" applyFont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4" fillId="24" borderId="10" xfId="54" applyFont="1" applyFill="1" applyBorder="1" applyAlignment="1">
      <alignment horizontal="left" vertical="center" wrapText="1"/>
      <protection/>
    </xf>
    <xf numFmtId="189" fontId="24" fillId="24" borderId="10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/>
    </xf>
    <xf numFmtId="189" fontId="27" fillId="24" borderId="10" xfId="0" applyNumberFormat="1" applyFont="1" applyFill="1" applyBorder="1" applyAlignment="1">
      <alignment horizontal="center"/>
    </xf>
    <xf numFmtId="3" fontId="27" fillId="24" borderId="10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vertical="top" wrapText="1"/>
    </xf>
    <xf numFmtId="0" fontId="28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9" fontId="24" fillId="24" borderId="10" xfId="0" applyNumberFormat="1" applyFont="1" applyFill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" vertical="top" wrapText="1" shrinkToFit="1"/>
    </xf>
    <xf numFmtId="0" fontId="25" fillId="0" borderId="0" xfId="0" applyFont="1" applyAlignment="1">
      <alignment horizontal="center" vertical="top" wrapText="1" shrinkToFit="1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24" fillId="0" borderId="10" xfId="54" applyFont="1" applyFill="1" applyBorder="1" applyAlignment="1">
      <alignment horizontal="left" vertical="center" wrapText="1"/>
      <protection/>
    </xf>
    <xf numFmtId="189" fontId="24" fillId="0" borderId="10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5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26" fillId="0" borderId="0" xfId="0" applyFont="1" applyAlignment="1">
      <alignment horizontal="center" vertical="center"/>
    </xf>
    <xf numFmtId="189" fontId="29" fillId="0" borderId="10" xfId="0" applyNumberFormat="1" applyFont="1" applyBorder="1" applyAlignment="1">
      <alignment horizontal="center" vertical="center"/>
    </xf>
    <xf numFmtId="189" fontId="30" fillId="0" borderId="10" xfId="0" applyNumberFormat="1" applyFont="1" applyBorder="1" applyAlignment="1">
      <alignment horizontal="center" vertical="center"/>
    </xf>
    <xf numFmtId="189" fontId="29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left" vertical="center" wrapText="1"/>
    </xf>
    <xf numFmtId="0" fontId="28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189" fontId="27" fillId="0" borderId="10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25" fillId="0" borderId="12" xfId="0" applyFont="1" applyBorder="1" applyAlignment="1">
      <alignment/>
    </xf>
    <xf numFmtId="0" fontId="27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4" fillId="24" borderId="10" xfId="55" applyFont="1" applyFill="1" applyBorder="1" applyAlignment="1">
      <alignment horizontal="left" vertical="center" wrapText="1"/>
      <protection/>
    </xf>
    <xf numFmtId="0" fontId="25" fillId="0" borderId="0" xfId="0" applyFont="1" applyBorder="1" applyAlignment="1">
      <alignment horizontal="center"/>
    </xf>
    <xf numFmtId="0" fontId="31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9" fontId="29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2" fontId="24" fillId="0" borderId="10" xfId="0" applyNumberFormat="1" applyFont="1" applyBorder="1" applyAlignment="1">
      <alignment horizontal="center" vertical="top" wrapText="1"/>
    </xf>
    <xf numFmtId="2" fontId="24" fillId="0" borderId="0" xfId="0" applyNumberFormat="1" applyFont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189" fontId="24" fillId="0" borderId="15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89" fontId="27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191" fontId="24" fillId="0" borderId="10" xfId="0" applyNumberFormat="1" applyFont="1" applyFill="1" applyBorder="1" applyAlignment="1">
      <alignment horizontal="center" vertical="center"/>
    </xf>
    <xf numFmtId="191" fontId="27" fillId="0" borderId="10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189" fontId="2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/>
    </xf>
    <xf numFmtId="3" fontId="24" fillId="0" borderId="0" xfId="0" applyNumberFormat="1" applyFont="1" applyBorder="1" applyAlignment="1">
      <alignment horizontal="center" vertical="center"/>
    </xf>
    <xf numFmtId="189" fontId="29" fillId="0" borderId="0" xfId="0" applyNumberFormat="1" applyFont="1" applyBorder="1" applyAlignment="1">
      <alignment horizontal="center" vertical="center"/>
    </xf>
    <xf numFmtId="189" fontId="30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7" fillId="24" borderId="0" xfId="0" applyNumberFormat="1" applyFont="1" applyFill="1" applyBorder="1" applyAlignment="1">
      <alignment horizontal="center"/>
    </xf>
    <xf numFmtId="189" fontId="30" fillId="24" borderId="0" xfId="0" applyNumberFormat="1" applyFont="1" applyFill="1" applyBorder="1" applyAlignment="1">
      <alignment horizontal="center"/>
    </xf>
    <xf numFmtId="191" fontId="29" fillId="0" borderId="10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3" fontId="24" fillId="24" borderId="10" xfId="0" applyNumberFormat="1" applyFont="1" applyFill="1" applyBorder="1" applyAlignment="1">
      <alignment horizontal="center" vertical="center"/>
    </xf>
    <xf numFmtId="189" fontId="29" fillId="24" borderId="10" xfId="0" applyNumberFormat="1" applyFont="1" applyFill="1" applyBorder="1" applyAlignment="1">
      <alignment horizontal="center" vertical="center"/>
    </xf>
    <xf numFmtId="189" fontId="24" fillId="0" borderId="16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top" wrapText="1"/>
    </xf>
    <xf numFmtId="3" fontId="2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4" fillId="0" borderId="10" xfId="56" applyFont="1" applyBorder="1" applyAlignment="1">
      <alignment horizontal="left" vertical="center" wrapText="1"/>
      <protection/>
    </xf>
    <xf numFmtId="191" fontId="24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wrapText="1"/>
    </xf>
    <xf numFmtId="1" fontId="32" fillId="0" borderId="10" xfId="0" applyNumberFormat="1" applyFont="1" applyBorder="1" applyAlignment="1">
      <alignment horizontal="center" vertical="center"/>
    </xf>
    <xf numFmtId="191" fontId="34" fillId="0" borderId="10" xfId="0" applyNumberFormat="1" applyFont="1" applyBorder="1" applyAlignment="1">
      <alignment horizontal="center" vertical="center"/>
    </xf>
    <xf numFmtId="1" fontId="24" fillId="25" borderId="10" xfId="0" applyNumberFormat="1" applyFont="1" applyFill="1" applyBorder="1" applyAlignment="1">
      <alignment horizontal="center" vertical="center"/>
    </xf>
    <xf numFmtId="191" fontId="24" fillId="25" borderId="10" xfId="0" applyNumberFormat="1" applyFont="1" applyFill="1" applyBorder="1" applyAlignment="1">
      <alignment horizontal="center" vertical="center"/>
    </xf>
    <xf numFmtId="0" fontId="26" fillId="0" borderId="0" xfId="53" applyFont="1" applyAlignment="1">
      <alignment horizontal="center" vertical="center"/>
      <protection/>
    </xf>
    <xf numFmtId="0" fontId="0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25" fillId="0" borderId="0" xfId="53" applyFont="1" applyAlignment="1">
      <alignment horizontal="center" wrapText="1"/>
      <protection/>
    </xf>
    <xf numFmtId="2" fontId="0" fillId="0" borderId="0" xfId="53" applyNumberFormat="1" applyFont="1" applyAlignment="1">
      <alignment horizontal="center" vertical="top" wrapText="1"/>
      <protection/>
    </xf>
    <xf numFmtId="0" fontId="24" fillId="0" borderId="10" xfId="57" applyFont="1" applyFill="1" applyBorder="1" applyAlignment="1">
      <alignment horizontal="left" vertical="center" wrapText="1"/>
      <protection/>
    </xf>
    <xf numFmtId="0" fontId="0" fillId="0" borderId="0" xfId="53" applyFont="1" applyFill="1">
      <alignment/>
      <protection/>
    </xf>
    <xf numFmtId="0" fontId="2" fillId="0" borderId="0" xfId="0" applyFont="1" applyAlignment="1">
      <alignment vertical="center" wrapText="1"/>
    </xf>
    <xf numFmtId="2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3" fontId="24" fillId="25" borderId="10" xfId="0" applyNumberFormat="1" applyFont="1" applyFill="1" applyBorder="1" applyAlignment="1">
      <alignment horizontal="center" vertical="center"/>
    </xf>
    <xf numFmtId="189" fontId="24" fillId="25" borderId="10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Border="1" applyAlignment="1">
      <alignment horizontal="center" vertical="center"/>
    </xf>
    <xf numFmtId="189" fontId="27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28" fillId="0" borderId="0" xfId="0" applyFont="1" applyAlignment="1">
      <alignment/>
    </xf>
    <xf numFmtId="0" fontId="0" fillId="0" borderId="10" xfId="57" applyFont="1" applyFill="1" applyBorder="1" applyAlignment="1">
      <alignment horizontal="left" vertical="center" wrapText="1"/>
      <protection/>
    </xf>
    <xf numFmtId="0" fontId="0" fillId="25" borderId="10" xfId="0" applyFont="1" applyFill="1" applyBorder="1" applyAlignment="1">
      <alignment horizontal="center" vertical="center"/>
    </xf>
    <xf numFmtId="1" fontId="0" fillId="25" borderId="10" xfId="0" applyNumberFormat="1" applyFont="1" applyFill="1" applyBorder="1" applyAlignment="1">
      <alignment horizontal="center" vertical="center" wrapText="1"/>
    </xf>
    <xf numFmtId="191" fontId="31" fillId="25" borderId="10" xfId="0" applyNumberFormat="1" applyFont="1" applyFill="1" applyBorder="1" applyAlignment="1">
      <alignment horizontal="center" vertical="center" wrapText="1"/>
    </xf>
    <xf numFmtId="1" fontId="0" fillId="25" borderId="10" xfId="57" applyNumberFormat="1" applyFont="1" applyFill="1" applyBorder="1" applyAlignment="1">
      <alignment horizontal="center" vertical="center" wrapText="1"/>
      <protection/>
    </xf>
    <xf numFmtId="191" fontId="31" fillId="25" borderId="10" xfId="0" applyNumberFormat="1" applyFont="1" applyFill="1" applyBorder="1" applyAlignment="1">
      <alignment horizontal="center" vertical="center"/>
    </xf>
    <xf numFmtId="1" fontId="0" fillId="25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25" borderId="17" xfId="0" applyFont="1" applyFill="1" applyBorder="1" applyAlignment="1">
      <alignment horizontal="center" vertical="center"/>
    </xf>
    <xf numFmtId="1" fontId="0" fillId="25" borderId="17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1" fontId="1" fillId="25" borderId="10" xfId="0" applyNumberFormat="1" applyFont="1" applyFill="1" applyBorder="1" applyAlignment="1">
      <alignment horizontal="center" vertical="center" wrapText="1"/>
    </xf>
    <xf numFmtId="191" fontId="33" fillId="25" borderId="10" xfId="0" applyNumberFormat="1" applyFont="1" applyFill="1" applyBorder="1" applyAlignment="1">
      <alignment horizontal="center" vertical="center" wrapText="1"/>
    </xf>
    <xf numFmtId="191" fontId="33" fillId="25" borderId="10" xfId="0" applyNumberFormat="1" applyFont="1" applyFill="1" applyBorder="1" applyAlignment="1">
      <alignment horizontal="center" vertical="center"/>
    </xf>
    <xf numFmtId="191" fontId="1" fillId="2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0" fontId="0" fillId="25" borderId="10" xfId="53" applyFont="1" applyFill="1" applyBorder="1" applyAlignment="1">
      <alignment horizontal="center" vertical="center"/>
      <protection/>
    </xf>
    <xf numFmtId="1" fontId="0" fillId="25" borderId="10" xfId="53" applyNumberFormat="1" applyFont="1" applyFill="1" applyBorder="1" applyAlignment="1">
      <alignment horizontal="center" vertical="center" wrapText="1"/>
      <protection/>
    </xf>
    <xf numFmtId="191" fontId="31" fillId="25" borderId="10" xfId="53" applyNumberFormat="1" applyFont="1" applyFill="1" applyBorder="1" applyAlignment="1">
      <alignment horizontal="center" vertical="center" wrapText="1"/>
      <protection/>
    </xf>
    <xf numFmtId="191" fontId="31" fillId="25" borderId="10" xfId="53" applyNumberFormat="1" applyFont="1" applyFill="1" applyBorder="1" applyAlignment="1">
      <alignment horizontal="center" vertical="center"/>
      <protection/>
    </xf>
    <xf numFmtId="1" fontId="0" fillId="25" borderId="10" xfId="53" applyNumberFormat="1" applyFont="1" applyFill="1" applyBorder="1" applyAlignment="1">
      <alignment horizontal="center" vertical="center"/>
      <protection/>
    </xf>
    <xf numFmtId="0" fontId="31" fillId="25" borderId="10" xfId="53" applyFont="1" applyFill="1" applyBorder="1" applyAlignment="1">
      <alignment horizontal="center" vertical="center"/>
      <protection/>
    </xf>
    <xf numFmtId="0" fontId="0" fillId="0" borderId="10" xfId="53" applyFont="1" applyBorder="1" applyAlignment="1">
      <alignment horizontal="left" vertical="center" wrapText="1"/>
      <protection/>
    </xf>
    <xf numFmtId="0" fontId="1" fillId="0" borderId="0" xfId="53" applyFont="1">
      <alignment/>
      <protection/>
    </xf>
    <xf numFmtId="0" fontId="0" fillId="0" borderId="10" xfId="53" applyFont="1" applyBorder="1" applyAlignment="1">
      <alignment horizontal="left" wrapText="1"/>
      <protection/>
    </xf>
    <xf numFmtId="0" fontId="1" fillId="0" borderId="10" xfId="53" applyFont="1" applyBorder="1" applyAlignment="1">
      <alignment horizontal="left" wrapText="1"/>
      <protection/>
    </xf>
    <xf numFmtId="0" fontId="1" fillId="0" borderId="10" xfId="53" applyFont="1" applyBorder="1" applyAlignment="1">
      <alignment horizontal="center" vertical="center"/>
      <protection/>
    </xf>
    <xf numFmtId="1" fontId="1" fillId="0" borderId="10" xfId="53" applyNumberFormat="1" applyFont="1" applyBorder="1" applyAlignment="1">
      <alignment horizontal="center" vertical="center" wrapText="1"/>
      <protection/>
    </xf>
    <xf numFmtId="191" fontId="33" fillId="0" borderId="10" xfId="53" applyNumberFormat="1" applyFont="1" applyBorder="1" applyAlignment="1">
      <alignment horizontal="center" vertical="center" wrapText="1"/>
      <protection/>
    </xf>
    <xf numFmtId="191" fontId="33" fillId="0" borderId="10" xfId="53" applyNumberFormat="1" applyFont="1" applyBorder="1" applyAlignment="1">
      <alignment horizontal="center" vertical="center"/>
      <protection/>
    </xf>
    <xf numFmtId="191" fontId="33" fillId="0" borderId="10" xfId="53" applyNumberFormat="1" applyFont="1" applyFill="1" applyBorder="1" applyAlignment="1">
      <alignment horizontal="center" vertical="center" wrapText="1"/>
      <protection/>
    </xf>
    <xf numFmtId="191" fontId="31" fillId="0" borderId="10" xfId="53" applyNumberFormat="1" applyFont="1" applyBorder="1" applyAlignment="1">
      <alignment horizontal="center" vertical="center" wrapText="1"/>
      <protection/>
    </xf>
    <xf numFmtId="191" fontId="33" fillId="0" borderId="10" xfId="53" applyNumberFormat="1" applyFont="1" applyFill="1" applyBorder="1" applyAlignment="1">
      <alignment horizontal="center" vertical="center"/>
      <protection/>
    </xf>
    <xf numFmtId="0" fontId="33" fillId="0" borderId="10" xfId="53" applyFont="1" applyBorder="1" applyAlignment="1">
      <alignment horizontal="center" vertical="center"/>
      <protection/>
    </xf>
    <xf numFmtId="0" fontId="1" fillId="0" borderId="0" xfId="53" applyFont="1" applyBorder="1" applyAlignment="1">
      <alignment horizontal="left" wrapText="1"/>
      <protection/>
    </xf>
    <xf numFmtId="0" fontId="1" fillId="0" borderId="0" xfId="53" applyFont="1" applyBorder="1" applyAlignment="1">
      <alignment horizontal="center" vertical="center"/>
      <protection/>
    </xf>
    <xf numFmtId="1" fontId="1" fillId="0" borderId="0" xfId="53" applyNumberFormat="1" applyFont="1" applyBorder="1" applyAlignment="1">
      <alignment horizontal="center" vertical="center" wrapText="1"/>
      <protection/>
    </xf>
    <xf numFmtId="191" fontId="33" fillId="0" borderId="0" xfId="53" applyNumberFormat="1" applyFont="1" applyBorder="1" applyAlignment="1">
      <alignment horizontal="center" vertical="center" wrapText="1"/>
      <protection/>
    </xf>
    <xf numFmtId="191" fontId="33" fillId="0" borderId="0" xfId="53" applyNumberFormat="1" applyFont="1" applyBorder="1" applyAlignment="1">
      <alignment horizontal="center" vertical="center"/>
      <protection/>
    </xf>
    <xf numFmtId="191" fontId="33" fillId="0" borderId="0" xfId="53" applyNumberFormat="1" applyFont="1" applyFill="1" applyBorder="1" applyAlignment="1">
      <alignment horizontal="center" vertical="center" wrapText="1"/>
      <protection/>
    </xf>
    <xf numFmtId="191" fontId="31" fillId="0" borderId="0" xfId="53" applyNumberFormat="1" applyFont="1" applyBorder="1" applyAlignment="1">
      <alignment horizontal="center" vertical="center" wrapText="1"/>
      <protection/>
    </xf>
    <xf numFmtId="191" fontId="33" fillId="0" borderId="0" xfId="53" applyNumberFormat="1" applyFont="1" applyFill="1" applyBorder="1" applyAlignment="1">
      <alignment horizontal="center" vertical="center"/>
      <protection/>
    </xf>
    <xf numFmtId="0" fontId="33" fillId="0" borderId="0" xfId="53" applyFont="1" applyBorder="1" applyAlignment="1">
      <alignment horizontal="center" vertical="center"/>
      <protection/>
    </xf>
    <xf numFmtId="189" fontId="0" fillId="0" borderId="10" xfId="53" applyNumberFormat="1" applyFont="1" applyFill="1" applyBorder="1" applyAlignment="1">
      <alignment horizontal="center" vertical="center" wrapText="1"/>
      <protection/>
    </xf>
    <xf numFmtId="189" fontId="31" fillId="0" borderId="10" xfId="53" applyNumberFormat="1" applyFont="1" applyFill="1" applyBorder="1" applyAlignment="1">
      <alignment horizontal="center" vertical="center" wrapText="1"/>
      <protection/>
    </xf>
    <xf numFmtId="3" fontId="0" fillId="0" borderId="10" xfId="53" applyNumberFormat="1" applyFont="1" applyFill="1" applyBorder="1" applyAlignment="1">
      <alignment horizontal="center" vertical="center" wrapText="1"/>
      <protection/>
    </xf>
    <xf numFmtId="3" fontId="31" fillId="0" borderId="10" xfId="53" applyNumberFormat="1" applyFont="1" applyFill="1" applyBorder="1" applyAlignment="1">
      <alignment horizontal="center" vertical="center" wrapText="1"/>
      <protection/>
    </xf>
    <xf numFmtId="189" fontId="24" fillId="0" borderId="10" xfId="53" applyNumberFormat="1" applyFont="1" applyFill="1" applyBorder="1" applyAlignment="1">
      <alignment horizontal="center" vertical="center" wrapText="1"/>
      <protection/>
    </xf>
    <xf numFmtId="189" fontId="29" fillId="0" borderId="10" xfId="53" applyNumberFormat="1" applyFont="1" applyFill="1" applyBorder="1" applyAlignment="1">
      <alignment horizontal="center" vertical="center" wrapText="1"/>
      <protection/>
    </xf>
    <xf numFmtId="3" fontId="24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31" fillId="0" borderId="10" xfId="53" applyFont="1" applyFill="1" applyBorder="1" applyAlignment="1">
      <alignment horizontal="center" vertical="center"/>
      <protection/>
    </xf>
    <xf numFmtId="0" fontId="31" fillId="0" borderId="10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1" fontId="0" fillId="0" borderId="10" xfId="53" applyNumberFormat="1" applyFont="1" applyFill="1" applyBorder="1" applyAlignment="1">
      <alignment horizontal="center" vertical="center" wrapText="1"/>
      <protection/>
    </xf>
    <xf numFmtId="189" fontId="24" fillId="0" borderId="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24" fillId="0" borderId="10" xfId="57" applyFont="1" applyBorder="1" applyAlignment="1">
      <alignment horizontal="left" vertical="center" wrapText="1"/>
      <protection/>
    </xf>
    <xf numFmtId="191" fontId="0" fillId="25" borderId="10" xfId="0" applyNumberFormat="1" applyFont="1" applyFill="1" applyBorder="1" applyAlignment="1">
      <alignment horizontal="center" vertical="center"/>
    </xf>
    <xf numFmtId="0" fontId="0" fillId="0" borderId="10" xfId="53" applyFont="1" applyBorder="1" applyAlignment="1">
      <alignment horizontal="center" vertical="center" wrapText="1"/>
      <protection/>
    </xf>
    <xf numFmtId="191" fontId="1" fillId="0" borderId="10" xfId="53" applyNumberFormat="1" applyFont="1" applyBorder="1" applyAlignment="1">
      <alignment horizontal="center" vertical="center" wrapText="1"/>
      <protection/>
    </xf>
    <xf numFmtId="1" fontId="24" fillId="25" borderId="10" xfId="53" applyNumberFormat="1" applyFont="1" applyFill="1" applyBorder="1" applyAlignment="1">
      <alignment horizontal="center" vertical="center" wrapText="1"/>
      <protection/>
    </xf>
    <xf numFmtId="191" fontId="29" fillId="25" borderId="10" xfId="53" applyNumberFormat="1" applyFont="1" applyFill="1" applyBorder="1" applyAlignment="1">
      <alignment horizontal="center" vertical="center" wrapText="1"/>
      <protection/>
    </xf>
    <xf numFmtId="191" fontId="33" fillId="25" borderId="10" xfId="53" applyNumberFormat="1" applyFont="1" applyFill="1" applyBorder="1" applyAlignment="1">
      <alignment horizontal="center" vertical="center"/>
      <protection/>
    </xf>
    <xf numFmtId="0" fontId="1" fillId="25" borderId="10" xfId="53" applyFont="1" applyFill="1" applyBorder="1" applyAlignment="1">
      <alignment horizontal="center" vertical="center"/>
      <protection/>
    </xf>
    <xf numFmtId="191" fontId="29" fillId="0" borderId="10" xfId="0" applyNumberFormat="1" applyFont="1" applyFill="1" applyBorder="1" applyAlignment="1">
      <alignment horizontal="center" vertical="center"/>
    </xf>
    <xf numFmtId="3" fontId="24" fillId="25" borderId="10" xfId="53" applyNumberFormat="1" applyFont="1" applyFill="1" applyBorder="1" applyAlignment="1">
      <alignment horizontal="center" vertical="center"/>
      <protection/>
    </xf>
    <xf numFmtId="2" fontId="24" fillId="0" borderId="18" xfId="0" applyNumberFormat="1" applyFont="1" applyBorder="1" applyAlignment="1">
      <alignment horizontal="center" vertical="top" wrapText="1"/>
    </xf>
    <xf numFmtId="2" fontId="24" fillId="0" borderId="13" xfId="0" applyNumberFormat="1" applyFont="1" applyBorder="1" applyAlignment="1">
      <alignment horizontal="center" vertical="top" wrapText="1"/>
    </xf>
    <xf numFmtId="2" fontId="24" fillId="0" borderId="19" xfId="0" applyNumberFormat="1" applyFont="1" applyBorder="1" applyAlignment="1">
      <alignment horizontal="center" vertical="top" wrapText="1"/>
    </xf>
    <xf numFmtId="2" fontId="24" fillId="0" borderId="20" xfId="0" applyNumberFormat="1" applyFont="1" applyBorder="1" applyAlignment="1">
      <alignment horizontal="center" vertical="top" wrapText="1"/>
    </xf>
    <xf numFmtId="2" fontId="24" fillId="0" borderId="12" xfId="0" applyNumberFormat="1" applyFont="1" applyBorder="1" applyAlignment="1">
      <alignment horizontal="center" vertical="top" wrapText="1"/>
    </xf>
    <xf numFmtId="2" fontId="24" fillId="0" borderId="21" xfId="0" applyNumberFormat="1" applyFont="1" applyBorder="1" applyAlignment="1">
      <alignment horizontal="center" vertical="top" wrapText="1"/>
    </xf>
    <xf numFmtId="2" fontId="24" fillId="0" borderId="11" xfId="0" applyNumberFormat="1" applyFont="1" applyBorder="1" applyAlignment="1">
      <alignment horizontal="center" vertical="top" wrapText="1"/>
    </xf>
    <xf numFmtId="2" fontId="24" fillId="0" borderId="22" xfId="0" applyNumberFormat="1" applyFont="1" applyBorder="1" applyAlignment="1">
      <alignment horizontal="center" vertical="top" wrapText="1"/>
    </xf>
    <xf numFmtId="2" fontId="24" fillId="0" borderId="23" xfId="0" applyNumberFormat="1" applyFont="1" applyBorder="1" applyAlignment="1">
      <alignment horizontal="center" vertical="top" wrapText="1"/>
    </xf>
    <xf numFmtId="2" fontId="24" fillId="0" borderId="10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5" fillId="0" borderId="12" xfId="0" applyFont="1" applyBorder="1" applyAlignment="1">
      <alignment/>
    </xf>
    <xf numFmtId="2" fontId="0" fillId="0" borderId="11" xfId="0" applyNumberFormat="1" applyFont="1" applyBorder="1" applyAlignment="1">
      <alignment horizontal="center" vertical="top" wrapText="1"/>
    </xf>
    <xf numFmtId="2" fontId="0" fillId="0" borderId="22" xfId="0" applyNumberFormat="1" applyFont="1" applyBorder="1" applyAlignment="1">
      <alignment horizontal="center" vertical="top" wrapText="1"/>
    </xf>
    <xf numFmtId="2" fontId="0" fillId="0" borderId="23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top" wrapText="1"/>
    </xf>
    <xf numFmtId="2" fontId="0" fillId="0" borderId="17" xfId="0" applyNumberFormat="1" applyFont="1" applyBorder="1" applyAlignment="1">
      <alignment horizontal="center" vertical="top" wrapText="1"/>
    </xf>
    <xf numFmtId="2" fontId="0" fillId="0" borderId="14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2" fontId="36" fillId="0" borderId="22" xfId="0" applyNumberFormat="1" applyFont="1" applyBorder="1" applyAlignment="1">
      <alignment horizontal="center" vertical="top" wrapText="1"/>
    </xf>
    <xf numFmtId="2" fontId="36" fillId="0" borderId="23" xfId="0" applyNumberFormat="1" applyFont="1" applyBorder="1" applyAlignment="1">
      <alignment horizontal="center" vertical="top" wrapText="1"/>
    </xf>
    <xf numFmtId="2" fontId="36" fillId="0" borderId="11" xfId="0" applyNumberFormat="1" applyFont="1" applyBorder="1" applyAlignment="1">
      <alignment horizontal="center" vertical="top" wrapText="1"/>
    </xf>
    <xf numFmtId="2" fontId="36" fillId="0" borderId="20" xfId="0" applyNumberFormat="1" applyFont="1" applyBorder="1" applyAlignment="1">
      <alignment horizontal="center" vertical="top" wrapText="1"/>
    </xf>
    <xf numFmtId="2" fontId="36" fillId="0" borderId="12" xfId="0" applyNumberFormat="1" applyFont="1" applyBorder="1" applyAlignment="1">
      <alignment horizontal="center" vertical="top" wrapText="1"/>
    </xf>
    <xf numFmtId="2" fontId="36" fillId="0" borderId="21" xfId="0" applyNumberFormat="1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center" vertical="top" wrapText="1"/>
    </xf>
    <xf numFmtId="2" fontId="36" fillId="0" borderId="1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left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wrapText="1"/>
    </xf>
    <xf numFmtId="2" fontId="0" fillId="0" borderId="24" xfId="53" applyNumberFormat="1" applyFont="1" applyBorder="1" applyAlignment="1">
      <alignment horizontal="center" vertical="center" wrapText="1"/>
      <protection/>
    </xf>
    <xf numFmtId="2" fontId="0" fillId="0" borderId="17" xfId="53" applyNumberFormat="1" applyFont="1" applyBorder="1" applyAlignment="1">
      <alignment horizontal="center" vertical="center" wrapText="1"/>
      <protection/>
    </xf>
    <xf numFmtId="2" fontId="0" fillId="0" borderId="14" xfId="53" applyNumberFormat="1" applyFont="1" applyBorder="1" applyAlignment="1">
      <alignment horizontal="center" vertical="center" wrapText="1"/>
      <protection/>
    </xf>
    <xf numFmtId="0" fontId="0" fillId="0" borderId="11" xfId="53" applyFont="1" applyFill="1" applyBorder="1" applyAlignment="1">
      <alignment horizontal="center" vertical="center" wrapText="1"/>
      <protection/>
    </xf>
    <xf numFmtId="0" fontId="0" fillId="0" borderId="22" xfId="53" applyFont="1" applyFill="1" applyBorder="1" applyAlignment="1">
      <alignment horizontal="center" vertical="center" wrapText="1"/>
      <protection/>
    </xf>
    <xf numFmtId="0" fontId="0" fillId="0" borderId="23" xfId="53" applyFont="1" applyFill="1" applyBorder="1" applyAlignment="1">
      <alignment horizontal="center" vertical="center" wrapText="1"/>
      <protection/>
    </xf>
    <xf numFmtId="3" fontId="0" fillId="0" borderId="11" xfId="53" applyNumberFormat="1" applyFont="1" applyFill="1" applyBorder="1" applyAlignment="1">
      <alignment horizontal="center" vertical="center" wrapText="1"/>
      <protection/>
    </xf>
    <xf numFmtId="3" fontId="0" fillId="0" borderId="22" xfId="53" applyNumberFormat="1" applyFont="1" applyFill="1" applyBorder="1" applyAlignment="1">
      <alignment horizontal="center" vertical="center" wrapText="1"/>
      <protection/>
    </xf>
    <xf numFmtId="3" fontId="0" fillId="0" borderId="23" xfId="53" applyNumberFormat="1" applyFont="1" applyFill="1" applyBorder="1" applyAlignment="1">
      <alignment horizontal="center" vertical="center" wrapText="1"/>
      <protection/>
    </xf>
    <xf numFmtId="189" fontId="0" fillId="0" borderId="11" xfId="53" applyNumberFormat="1" applyFont="1" applyFill="1" applyBorder="1" applyAlignment="1">
      <alignment horizontal="center" vertical="center" wrapText="1"/>
      <protection/>
    </xf>
    <xf numFmtId="189" fontId="0" fillId="0" borderId="22" xfId="53" applyNumberFormat="1" applyFont="1" applyFill="1" applyBorder="1" applyAlignment="1">
      <alignment horizontal="center" vertical="center" wrapText="1"/>
      <protection/>
    </xf>
    <xf numFmtId="189" fontId="0" fillId="0" borderId="23" xfId="53" applyNumberFormat="1" applyFont="1" applyFill="1" applyBorder="1" applyAlignment="1">
      <alignment horizontal="center" vertical="center" wrapText="1"/>
      <protection/>
    </xf>
    <xf numFmtId="0" fontId="0" fillId="0" borderId="18" xfId="53" applyFont="1" applyBorder="1" applyAlignment="1">
      <alignment horizontal="center" vertical="center"/>
      <protection/>
    </xf>
    <xf numFmtId="0" fontId="0" fillId="0" borderId="13" xfId="53" applyFont="1" applyBorder="1" applyAlignment="1">
      <alignment horizontal="center" vertical="center"/>
      <protection/>
    </xf>
    <xf numFmtId="0" fontId="0" fillId="0" borderId="19" xfId="53" applyFont="1" applyBorder="1" applyAlignment="1">
      <alignment horizontal="center" vertical="center"/>
      <protection/>
    </xf>
    <xf numFmtId="0" fontId="0" fillId="0" borderId="20" xfId="53" applyFont="1" applyBorder="1" applyAlignment="1">
      <alignment horizontal="center" vertical="center"/>
      <protection/>
    </xf>
    <xf numFmtId="0" fontId="0" fillId="0" borderId="12" xfId="53" applyFont="1" applyBorder="1" applyAlignment="1">
      <alignment horizontal="center" vertical="center"/>
      <protection/>
    </xf>
    <xf numFmtId="0" fontId="0" fillId="0" borderId="21" xfId="53" applyFont="1" applyBorder="1" applyAlignment="1">
      <alignment horizontal="center" vertical="center"/>
      <protection/>
    </xf>
    <xf numFmtId="2" fontId="0" fillId="0" borderId="18" xfId="53" applyNumberFormat="1" applyFont="1" applyBorder="1" applyAlignment="1">
      <alignment horizontal="center" vertical="center" wrapText="1"/>
      <protection/>
    </xf>
    <xf numFmtId="2" fontId="0" fillId="0" borderId="13" xfId="53" applyNumberFormat="1" applyFont="1" applyBorder="1" applyAlignment="1">
      <alignment horizontal="center" vertical="center" wrapText="1"/>
      <protection/>
    </xf>
    <xf numFmtId="2" fontId="0" fillId="0" borderId="19" xfId="53" applyNumberFormat="1" applyFont="1" applyBorder="1" applyAlignment="1">
      <alignment horizontal="center" vertical="center" wrapText="1"/>
      <protection/>
    </xf>
    <xf numFmtId="2" fontId="0" fillId="0" borderId="20" xfId="53" applyNumberFormat="1" applyFont="1" applyBorder="1" applyAlignment="1">
      <alignment horizontal="center" vertical="center" wrapText="1"/>
      <protection/>
    </xf>
    <xf numFmtId="2" fontId="0" fillId="0" borderId="12" xfId="53" applyNumberFormat="1" applyFont="1" applyBorder="1" applyAlignment="1">
      <alignment horizontal="center" vertical="center" wrapText="1"/>
      <protection/>
    </xf>
    <xf numFmtId="2" fontId="0" fillId="0" borderId="21" xfId="53" applyNumberFormat="1" applyFont="1" applyBorder="1" applyAlignment="1">
      <alignment horizontal="center" vertical="center" wrapText="1"/>
      <protection/>
    </xf>
    <xf numFmtId="2" fontId="0" fillId="0" borderId="25" xfId="53" applyNumberFormat="1" applyFont="1" applyBorder="1" applyAlignment="1">
      <alignment horizontal="center" vertical="center" wrapText="1"/>
      <protection/>
    </xf>
    <xf numFmtId="2" fontId="0" fillId="0" borderId="0" xfId="53" applyNumberFormat="1" applyFont="1" applyBorder="1" applyAlignment="1">
      <alignment horizontal="center" vertical="center" wrapText="1"/>
      <protection/>
    </xf>
    <xf numFmtId="2" fontId="0" fillId="0" borderId="26" xfId="53" applyNumberFormat="1" applyFont="1" applyBorder="1" applyAlignment="1">
      <alignment horizontal="center" vertical="center" wrapText="1"/>
      <protection/>
    </xf>
    <xf numFmtId="2" fontId="0" fillId="0" borderId="10" xfId="53" applyNumberFormat="1" applyFont="1" applyBorder="1" applyAlignment="1">
      <alignment horizontal="center" vertical="center" wrapText="1"/>
      <protection/>
    </xf>
    <xf numFmtId="2" fontId="0" fillId="0" borderId="11" xfId="53" applyNumberFormat="1" applyFont="1" applyBorder="1" applyAlignment="1">
      <alignment horizontal="center" vertical="center" wrapText="1"/>
      <protection/>
    </xf>
    <xf numFmtId="2" fontId="0" fillId="0" borderId="22" xfId="53" applyNumberFormat="1" applyFont="1" applyBorder="1" applyAlignment="1">
      <alignment horizontal="center" vertical="center" wrapText="1"/>
      <protection/>
    </xf>
    <xf numFmtId="2" fontId="0" fillId="0" borderId="23" xfId="53" applyNumberFormat="1" applyFont="1" applyBorder="1" applyAlignment="1">
      <alignment horizontal="center" vertical="center" wrapText="1"/>
      <protection/>
    </xf>
    <xf numFmtId="0" fontId="26" fillId="0" borderId="0" xfId="53" applyFont="1" applyAlignment="1">
      <alignment horizontal="center" vertical="center"/>
      <protection/>
    </xf>
    <xf numFmtId="0" fontId="25" fillId="0" borderId="0" xfId="53" applyFont="1" applyAlignment="1">
      <alignment horizontal="center" wrapText="1"/>
      <protection/>
    </xf>
    <xf numFmtId="0" fontId="2" fillId="0" borderId="0" xfId="53" applyFont="1" applyAlignment="1">
      <alignment horizontal="center" vertical="center" wrapText="1"/>
      <protection/>
    </xf>
    <xf numFmtId="2" fontId="0" fillId="0" borderId="10" xfId="53" applyNumberFormat="1" applyFont="1" applyBorder="1" applyAlignment="1">
      <alignment horizontal="center" vertical="top" wrapText="1"/>
      <protection/>
    </xf>
    <xf numFmtId="2" fontId="0" fillId="0" borderId="18" xfId="0" applyNumberFormat="1" applyFont="1" applyBorder="1" applyAlignment="1">
      <alignment horizontal="center" vertical="top" wrapText="1"/>
    </xf>
    <xf numFmtId="2" fontId="0" fillId="0" borderId="20" xfId="0" applyNumberFormat="1" applyFont="1" applyBorder="1" applyAlignment="1">
      <alignment horizontal="center" vertical="top" wrapText="1"/>
    </xf>
    <xf numFmtId="2" fontId="0" fillId="0" borderId="24" xfId="0" applyNumberFormat="1" applyFont="1" applyBorder="1" applyAlignment="1">
      <alignment horizontal="center" vertical="top" wrapText="1"/>
    </xf>
    <xf numFmtId="2" fontId="0" fillId="0" borderId="14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еречень учреждений" xfId="54"/>
    <cellStyle name="Обычный_Перечень учреждений 2" xfId="55"/>
    <cellStyle name="Обычный_Перечень учреждений 3" xfId="56"/>
    <cellStyle name="Обычный_Перечень учреждени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ulture63\AppData\Local\Microsoft\Windows\INetCache\Content.Outlook\ARG9AKQS\&#1050;&#1086;&#1087;&#1080;&#1103;%2020171227%20&#1056;&#1072;&#1089;&#1087;&#1088;&#1077;&#1076;&#1077;&#1083;&#1077;&#1085;&#1080;&#1077;%20&#1085;&#1072;%202018-2020%20&#1075;&#1086;&#1076;&#1099;%20&#1074;%20&#1089;&#1086;&#1086;&#1090;&#1074;&#1077;&#1090;&#1089;&#1090;&#1074;&#1080;&#1080;%20&#1089;%20&#1085;&#1086;&#1088;&#1084;&#1072;&#1090;&#1080;&#1074;&#1072;&#1084;&#1080;%20(&#1058;&#1077;&#1072;&#1090;&#1088;&#1099;-&#1082;&#1086;&#1085;&#1094;&#1077;&#1088;&#1090;&#1099;)_&#1057;&#1074;&#1086;&#1076;_&#1091;&#1090;&#1086;&#1095;&#1085;&#1077;&#1085;%20&#1043;&#1056;&#1044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 театры."/>
      <sheetName val="2017 театры "/>
      <sheetName val="2017 концерты"/>
      <sheetName val="2018 театры "/>
      <sheetName val="2019 театры  "/>
      <sheetName val="2020 театры "/>
      <sheetName val="2017 концерты."/>
      <sheetName val="2018 концерты"/>
      <sheetName val="2019 концерты"/>
      <sheetName val="2020 концерты "/>
      <sheetName val="Деньги театры (3)"/>
      <sheetName val="Деньги театры"/>
      <sheetName val="Деньги концерты"/>
      <sheetName val="2016 год"/>
      <sheetName val="Театры"/>
      <sheetName val="Концерты"/>
      <sheetName val="Театры (2)"/>
      <sheetName val="Лист1"/>
      <sheetName val="Концерты1"/>
      <sheetName val="Театры3"/>
      <sheetName val="последний расчет "/>
    </sheetNames>
    <sheetDataSet>
      <sheetData sheetId="7">
        <row r="3">
          <cell r="D3" t="str">
            <v>Показ концертов и концертных программ, 92.31.00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BP18"/>
  <sheetViews>
    <sheetView zoomScale="70" zoomScaleNormal="70" zoomScalePageLayoutView="0" workbookViewId="0" topLeftCell="A1">
      <selection activeCell="A17" sqref="A17:IV18"/>
    </sheetView>
  </sheetViews>
  <sheetFormatPr defaultColWidth="8.83203125" defaultRowHeight="12.75"/>
  <cols>
    <col min="1" max="1" width="33.83203125" style="4" customWidth="1"/>
    <col min="2" max="2" width="14.16015625" style="4" customWidth="1"/>
    <col min="3" max="8" width="9.5" style="4" customWidth="1"/>
    <col min="9" max="10" width="8.66015625" style="4" hidden="1" customWidth="1"/>
    <col min="11" max="11" width="20.66015625" style="4" hidden="1" customWidth="1"/>
    <col min="12" max="12" width="9.33203125" style="4" customWidth="1"/>
    <col min="13" max="13" width="10.16015625" style="4" customWidth="1"/>
    <col min="14" max="14" width="9" style="4" customWidth="1"/>
    <col min="15" max="17" width="8" style="4" customWidth="1"/>
    <col min="18" max="20" width="10" style="4" customWidth="1"/>
    <col min="21" max="22" width="8.16015625" style="4" customWidth="1"/>
    <col min="23" max="23" width="9.16015625" style="4" customWidth="1"/>
    <col min="24" max="26" width="8.5" style="4" customWidth="1"/>
    <col min="27" max="32" width="7.16015625" style="4" customWidth="1"/>
    <col min="33" max="33" width="10" style="4" hidden="1" customWidth="1"/>
    <col min="34" max="34" width="11.16015625" style="4" hidden="1" customWidth="1"/>
    <col min="35" max="35" width="10.5" style="4" hidden="1" customWidth="1"/>
    <col min="36" max="38" width="9.5" style="4" customWidth="1"/>
    <col min="39" max="41" width="9.66015625" style="4" customWidth="1"/>
    <col min="42" max="47" width="9" style="4" customWidth="1"/>
    <col min="48" max="49" width="11.16015625" style="4" customWidth="1"/>
    <col min="50" max="50" width="9" style="4" customWidth="1"/>
    <col min="51" max="51" width="9.16015625" style="4" customWidth="1"/>
    <col min="52" max="52" width="8.66015625" style="4" customWidth="1"/>
    <col min="53" max="53" width="8.83203125" style="4" customWidth="1"/>
    <col min="54" max="59" width="8.66015625" style="4" customWidth="1"/>
    <col min="60" max="60" width="9.83203125" style="4" customWidth="1"/>
    <col min="61" max="61" width="8.83203125" style="4" customWidth="1"/>
    <col min="62" max="62" width="8.16015625" style="4" customWidth="1"/>
    <col min="63" max="64" width="8.83203125" style="4" customWidth="1"/>
    <col min="65" max="65" width="8" style="4" customWidth="1"/>
    <col min="66" max="68" width="8.83203125" style="4" customWidth="1"/>
    <col min="69" max="16384" width="8.83203125" style="4" customWidth="1"/>
  </cols>
  <sheetData>
    <row r="2" spans="1:53" ht="18.75">
      <c r="A2" s="214" t="s">
        <v>257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41"/>
    </row>
    <row r="3" spans="1:5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2:53" ht="16.5" customHeight="1">
      <c r="B4" s="215" t="s">
        <v>8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12"/>
      <c r="S4" s="12"/>
      <c r="T4" s="12"/>
      <c r="U4" s="12"/>
      <c r="V4" s="12"/>
      <c r="W4" s="12"/>
      <c r="X4" s="216" t="s">
        <v>39</v>
      </c>
      <c r="Y4" s="216"/>
      <c r="Z4" s="216"/>
      <c r="AA4" s="216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="66" customFormat="1" ht="15"/>
    <row r="6" spans="1:68" s="68" customFormat="1" ht="16.5" customHeight="1">
      <c r="A6" s="211" t="s">
        <v>0</v>
      </c>
      <c r="B6" s="211" t="s">
        <v>10</v>
      </c>
      <c r="C6" s="208" t="s">
        <v>12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</row>
    <row r="7" spans="1:68" s="68" customFormat="1" ht="126.75" customHeight="1">
      <c r="A7" s="211"/>
      <c r="B7" s="211"/>
      <c r="C7" s="202" t="s">
        <v>177</v>
      </c>
      <c r="D7" s="203"/>
      <c r="E7" s="204"/>
      <c r="F7" s="202" t="s">
        <v>178</v>
      </c>
      <c r="G7" s="203"/>
      <c r="H7" s="204"/>
      <c r="I7" s="202" t="s">
        <v>179</v>
      </c>
      <c r="J7" s="203"/>
      <c r="K7" s="204"/>
      <c r="L7" s="202" t="s">
        <v>179</v>
      </c>
      <c r="M7" s="203"/>
      <c r="N7" s="204"/>
      <c r="O7" s="202" t="s">
        <v>180</v>
      </c>
      <c r="P7" s="203"/>
      <c r="Q7" s="204"/>
      <c r="R7" s="202" t="s">
        <v>181</v>
      </c>
      <c r="S7" s="203"/>
      <c r="T7" s="204"/>
      <c r="U7" s="202" t="s">
        <v>182</v>
      </c>
      <c r="V7" s="203"/>
      <c r="W7" s="204"/>
      <c r="X7" s="202" t="s">
        <v>183</v>
      </c>
      <c r="Y7" s="203"/>
      <c r="Z7" s="204"/>
      <c r="AA7" s="208" t="s">
        <v>184</v>
      </c>
      <c r="AB7" s="209"/>
      <c r="AC7" s="209"/>
      <c r="AD7" s="209"/>
      <c r="AE7" s="209"/>
      <c r="AF7" s="210"/>
      <c r="AG7" s="208" t="s">
        <v>185</v>
      </c>
      <c r="AH7" s="209"/>
      <c r="AI7" s="209"/>
      <c r="AJ7" s="209"/>
      <c r="AK7" s="209"/>
      <c r="AL7" s="210"/>
      <c r="AM7" s="202" t="s">
        <v>186</v>
      </c>
      <c r="AN7" s="203"/>
      <c r="AO7" s="204"/>
      <c r="AP7" s="202" t="s">
        <v>187</v>
      </c>
      <c r="AQ7" s="203"/>
      <c r="AR7" s="203"/>
      <c r="AS7" s="203"/>
      <c r="AT7" s="203"/>
      <c r="AU7" s="203"/>
      <c r="AV7" s="203"/>
      <c r="AW7" s="203"/>
      <c r="AX7" s="204"/>
      <c r="AY7" s="202" t="s">
        <v>188</v>
      </c>
      <c r="AZ7" s="203"/>
      <c r="BA7" s="204"/>
      <c r="BB7" s="208" t="s">
        <v>189</v>
      </c>
      <c r="BC7" s="209"/>
      <c r="BD7" s="209"/>
      <c r="BE7" s="209"/>
      <c r="BF7" s="209"/>
      <c r="BG7" s="210"/>
      <c r="BH7" s="202" t="s">
        <v>190</v>
      </c>
      <c r="BI7" s="203"/>
      <c r="BJ7" s="204"/>
      <c r="BK7" s="202" t="s">
        <v>191</v>
      </c>
      <c r="BL7" s="203"/>
      <c r="BM7" s="204"/>
      <c r="BN7" s="202" t="s">
        <v>192</v>
      </c>
      <c r="BO7" s="203"/>
      <c r="BP7" s="204"/>
    </row>
    <row r="8" spans="1:68" s="68" customFormat="1" ht="144" customHeight="1">
      <c r="A8" s="211"/>
      <c r="B8" s="211"/>
      <c r="C8" s="205"/>
      <c r="D8" s="206"/>
      <c r="E8" s="207"/>
      <c r="F8" s="205"/>
      <c r="G8" s="206"/>
      <c r="H8" s="207"/>
      <c r="I8" s="205"/>
      <c r="J8" s="206"/>
      <c r="K8" s="207"/>
      <c r="L8" s="205"/>
      <c r="M8" s="206"/>
      <c r="N8" s="207"/>
      <c r="O8" s="205"/>
      <c r="P8" s="206"/>
      <c r="Q8" s="207"/>
      <c r="R8" s="205"/>
      <c r="S8" s="206"/>
      <c r="T8" s="207"/>
      <c r="U8" s="205"/>
      <c r="V8" s="206"/>
      <c r="W8" s="207"/>
      <c r="X8" s="205"/>
      <c r="Y8" s="206"/>
      <c r="Z8" s="207"/>
      <c r="AA8" s="208" t="s">
        <v>193</v>
      </c>
      <c r="AB8" s="209"/>
      <c r="AC8" s="210"/>
      <c r="AD8" s="208" t="s">
        <v>194</v>
      </c>
      <c r="AE8" s="209"/>
      <c r="AF8" s="210"/>
      <c r="AG8" s="208" t="s">
        <v>195</v>
      </c>
      <c r="AH8" s="209"/>
      <c r="AI8" s="210"/>
      <c r="AJ8" s="208" t="s">
        <v>196</v>
      </c>
      <c r="AK8" s="209"/>
      <c r="AL8" s="210"/>
      <c r="AM8" s="205"/>
      <c r="AN8" s="206"/>
      <c r="AO8" s="207"/>
      <c r="AP8" s="211" t="s">
        <v>197</v>
      </c>
      <c r="AQ8" s="211"/>
      <c r="AR8" s="211"/>
      <c r="AS8" s="211" t="s">
        <v>198</v>
      </c>
      <c r="AT8" s="211"/>
      <c r="AU8" s="211"/>
      <c r="AV8" s="211" t="s">
        <v>199</v>
      </c>
      <c r="AW8" s="211"/>
      <c r="AX8" s="211"/>
      <c r="AY8" s="205"/>
      <c r="AZ8" s="206"/>
      <c r="BA8" s="207"/>
      <c r="BB8" s="208" t="s">
        <v>200</v>
      </c>
      <c r="BC8" s="209"/>
      <c r="BD8" s="210"/>
      <c r="BE8" s="208" t="s">
        <v>201</v>
      </c>
      <c r="BF8" s="209"/>
      <c r="BG8" s="210"/>
      <c r="BH8" s="205"/>
      <c r="BI8" s="206"/>
      <c r="BJ8" s="207"/>
      <c r="BK8" s="205"/>
      <c r="BL8" s="206"/>
      <c r="BM8" s="207"/>
      <c r="BN8" s="205"/>
      <c r="BO8" s="206"/>
      <c r="BP8" s="207"/>
    </row>
    <row r="9" spans="1:68" s="69" customFormat="1" ht="24" customHeight="1">
      <c r="A9" s="211"/>
      <c r="B9" s="211"/>
      <c r="C9" s="67" t="s">
        <v>1</v>
      </c>
      <c r="D9" s="67" t="s">
        <v>44</v>
      </c>
      <c r="E9" s="67" t="s">
        <v>168</v>
      </c>
      <c r="F9" s="67" t="s">
        <v>1</v>
      </c>
      <c r="G9" s="67" t="s">
        <v>44</v>
      </c>
      <c r="H9" s="67" t="s">
        <v>168</v>
      </c>
      <c r="I9" s="67" t="s">
        <v>1</v>
      </c>
      <c r="J9" s="67" t="s">
        <v>44</v>
      </c>
      <c r="K9" s="67" t="s">
        <v>168</v>
      </c>
      <c r="L9" s="67" t="s">
        <v>1</v>
      </c>
      <c r="M9" s="67" t="s">
        <v>44</v>
      </c>
      <c r="N9" s="67" t="s">
        <v>168</v>
      </c>
      <c r="O9" s="67" t="s">
        <v>1</v>
      </c>
      <c r="P9" s="67" t="s">
        <v>44</v>
      </c>
      <c r="Q9" s="67" t="s">
        <v>168</v>
      </c>
      <c r="R9" s="67" t="s">
        <v>1</v>
      </c>
      <c r="S9" s="67" t="s">
        <v>44</v>
      </c>
      <c r="T9" s="67" t="s">
        <v>168</v>
      </c>
      <c r="U9" s="67" t="s">
        <v>1</v>
      </c>
      <c r="V9" s="67" t="s">
        <v>44</v>
      </c>
      <c r="W9" s="67" t="s">
        <v>168</v>
      </c>
      <c r="X9" s="67" t="s">
        <v>1</v>
      </c>
      <c r="Y9" s="67" t="s">
        <v>44</v>
      </c>
      <c r="Z9" s="67" t="s">
        <v>168</v>
      </c>
      <c r="AA9" s="67" t="s">
        <v>1</v>
      </c>
      <c r="AB9" s="67" t="s">
        <v>44</v>
      </c>
      <c r="AC9" s="67" t="s">
        <v>168</v>
      </c>
      <c r="AD9" s="67" t="s">
        <v>1</v>
      </c>
      <c r="AE9" s="67" t="s">
        <v>44</v>
      </c>
      <c r="AF9" s="67" t="s">
        <v>168</v>
      </c>
      <c r="AG9" s="67" t="s">
        <v>1</v>
      </c>
      <c r="AH9" s="67" t="s">
        <v>44</v>
      </c>
      <c r="AI9" s="67" t="s">
        <v>168</v>
      </c>
      <c r="AJ9" s="67" t="s">
        <v>1</v>
      </c>
      <c r="AK9" s="67" t="s">
        <v>44</v>
      </c>
      <c r="AL9" s="67" t="s">
        <v>168</v>
      </c>
      <c r="AM9" s="67" t="s">
        <v>1</v>
      </c>
      <c r="AN9" s="67" t="s">
        <v>44</v>
      </c>
      <c r="AO9" s="67" t="s">
        <v>168</v>
      </c>
      <c r="AP9" s="67" t="s">
        <v>1</v>
      </c>
      <c r="AQ9" s="67" t="s">
        <v>44</v>
      </c>
      <c r="AR9" s="67" t="s">
        <v>168</v>
      </c>
      <c r="AS9" s="67" t="s">
        <v>1</v>
      </c>
      <c r="AT9" s="67" t="s">
        <v>44</v>
      </c>
      <c r="AU9" s="67" t="s">
        <v>168</v>
      </c>
      <c r="AV9" s="67" t="s">
        <v>1</v>
      </c>
      <c r="AW9" s="67" t="s">
        <v>44</v>
      </c>
      <c r="AX9" s="67" t="s">
        <v>168</v>
      </c>
      <c r="AY9" s="67" t="s">
        <v>1</v>
      </c>
      <c r="AZ9" s="67" t="s">
        <v>44</v>
      </c>
      <c r="BA9" s="67" t="s">
        <v>168</v>
      </c>
      <c r="BB9" s="67" t="s">
        <v>1</v>
      </c>
      <c r="BC9" s="67" t="s">
        <v>44</v>
      </c>
      <c r="BD9" s="67" t="s">
        <v>168</v>
      </c>
      <c r="BE9" s="67" t="s">
        <v>1</v>
      </c>
      <c r="BF9" s="67" t="s">
        <v>44</v>
      </c>
      <c r="BG9" s="67" t="s">
        <v>168</v>
      </c>
      <c r="BH9" s="67" t="s">
        <v>1</v>
      </c>
      <c r="BI9" s="67" t="s">
        <v>44</v>
      </c>
      <c r="BJ9" s="67" t="s">
        <v>168</v>
      </c>
      <c r="BK9" s="67" t="s">
        <v>1</v>
      </c>
      <c r="BL9" s="67" t="s">
        <v>44</v>
      </c>
      <c r="BM9" s="67" t="s">
        <v>168</v>
      </c>
      <c r="BN9" s="67" t="s">
        <v>1</v>
      </c>
      <c r="BO9" s="67" t="s">
        <v>44</v>
      </c>
      <c r="BP9" s="67" t="s">
        <v>168</v>
      </c>
    </row>
    <row r="10" spans="1:68" s="66" customFormat="1" ht="18.75" customHeight="1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0">
        <v>8</v>
      </c>
      <c r="I10" s="70">
        <v>9</v>
      </c>
      <c r="J10" s="70">
        <v>10</v>
      </c>
      <c r="K10" s="70">
        <v>11</v>
      </c>
      <c r="L10" s="70">
        <v>9</v>
      </c>
      <c r="M10" s="70">
        <v>10</v>
      </c>
      <c r="N10" s="70">
        <v>11</v>
      </c>
      <c r="O10" s="70">
        <v>12</v>
      </c>
      <c r="P10" s="70">
        <v>13</v>
      </c>
      <c r="Q10" s="70">
        <v>14</v>
      </c>
      <c r="R10" s="70">
        <v>15</v>
      </c>
      <c r="S10" s="70">
        <v>16</v>
      </c>
      <c r="T10" s="70">
        <v>17</v>
      </c>
      <c r="U10" s="70">
        <v>18</v>
      </c>
      <c r="V10" s="70">
        <v>19</v>
      </c>
      <c r="W10" s="70">
        <v>20</v>
      </c>
      <c r="X10" s="70">
        <v>21</v>
      </c>
      <c r="Y10" s="70">
        <v>22</v>
      </c>
      <c r="Z10" s="70">
        <v>23</v>
      </c>
      <c r="AA10" s="70">
        <v>24</v>
      </c>
      <c r="AB10" s="70">
        <v>25</v>
      </c>
      <c r="AC10" s="70">
        <v>26</v>
      </c>
      <c r="AD10" s="70">
        <v>27</v>
      </c>
      <c r="AE10" s="70">
        <v>28</v>
      </c>
      <c r="AF10" s="70">
        <v>29</v>
      </c>
      <c r="AG10" s="70">
        <v>30</v>
      </c>
      <c r="AH10" s="70">
        <v>31</v>
      </c>
      <c r="AI10" s="70">
        <v>32</v>
      </c>
      <c r="AJ10" s="70">
        <v>33</v>
      </c>
      <c r="AK10" s="70">
        <v>34</v>
      </c>
      <c r="AL10" s="70">
        <v>35</v>
      </c>
      <c r="AM10" s="70">
        <v>36</v>
      </c>
      <c r="AN10" s="70">
        <v>37</v>
      </c>
      <c r="AO10" s="70">
        <v>38</v>
      </c>
      <c r="AP10" s="70">
        <v>39</v>
      </c>
      <c r="AQ10" s="70">
        <v>40</v>
      </c>
      <c r="AR10" s="70">
        <v>41</v>
      </c>
      <c r="AS10" s="70">
        <v>42</v>
      </c>
      <c r="AT10" s="70">
        <v>43</v>
      </c>
      <c r="AU10" s="70">
        <v>44</v>
      </c>
      <c r="AV10" s="70">
        <v>45</v>
      </c>
      <c r="AW10" s="70">
        <v>46</v>
      </c>
      <c r="AX10" s="70">
        <v>47</v>
      </c>
      <c r="AY10" s="70">
        <v>48</v>
      </c>
      <c r="AZ10" s="70">
        <v>49</v>
      </c>
      <c r="BA10" s="70">
        <v>50</v>
      </c>
      <c r="BB10" s="70">
        <v>51</v>
      </c>
      <c r="BC10" s="70">
        <v>52</v>
      </c>
      <c r="BD10" s="70">
        <v>53</v>
      </c>
      <c r="BE10" s="70">
        <v>54</v>
      </c>
      <c r="BF10" s="70">
        <v>55</v>
      </c>
      <c r="BG10" s="70">
        <v>56</v>
      </c>
      <c r="BH10" s="70">
        <v>57</v>
      </c>
      <c r="BI10" s="70">
        <v>58</v>
      </c>
      <c r="BJ10" s="70">
        <v>59</v>
      </c>
      <c r="BK10" s="70">
        <v>60</v>
      </c>
      <c r="BL10" s="70">
        <v>61</v>
      </c>
      <c r="BM10" s="70">
        <v>62</v>
      </c>
      <c r="BN10" s="70">
        <v>63</v>
      </c>
      <c r="BO10" s="70">
        <v>64</v>
      </c>
      <c r="BP10" s="70">
        <v>65</v>
      </c>
    </row>
    <row r="11" spans="1:68" s="66" customFormat="1" ht="69" customHeight="1">
      <c r="A11" s="16" t="s">
        <v>202</v>
      </c>
      <c r="B11" s="13">
        <v>100</v>
      </c>
      <c r="C11" s="13">
        <v>4000</v>
      </c>
      <c r="D11" s="13">
        <v>4580</v>
      </c>
      <c r="E11" s="13">
        <f>D11*100/C11</f>
        <v>114.5</v>
      </c>
      <c r="F11" s="14">
        <v>389</v>
      </c>
      <c r="G11" s="14">
        <v>412</v>
      </c>
      <c r="H11" s="13">
        <f>G11*100/F11</f>
        <v>105.91259640102828</v>
      </c>
      <c r="I11" s="71"/>
      <c r="J11" s="71"/>
      <c r="K11" s="71"/>
      <c r="L11" s="71"/>
      <c r="M11" s="71"/>
      <c r="N11" s="71"/>
      <c r="O11" s="71"/>
      <c r="P11" s="71"/>
      <c r="Q11" s="71"/>
      <c r="R11" s="71">
        <v>194</v>
      </c>
      <c r="S11" s="71">
        <v>276</v>
      </c>
      <c r="T11" s="13">
        <f>S11*100/R11</f>
        <v>142.2680412371134</v>
      </c>
      <c r="U11" s="71">
        <v>37</v>
      </c>
      <c r="V11" s="71">
        <v>43</v>
      </c>
      <c r="W11" s="13">
        <f>V11*100/U11</f>
        <v>116.21621621621621</v>
      </c>
      <c r="X11" s="14">
        <v>780</v>
      </c>
      <c r="Y11" s="14">
        <v>783</v>
      </c>
      <c r="Z11" s="13">
        <f>Y11*100/X11</f>
        <v>100.38461538461539</v>
      </c>
      <c r="AA11" s="14">
        <v>48</v>
      </c>
      <c r="AB11" s="14">
        <v>59</v>
      </c>
      <c r="AC11" s="13">
        <f>AB11*100/AA11</f>
        <v>122.91666666666667</v>
      </c>
      <c r="AD11" s="14">
        <v>1850</v>
      </c>
      <c r="AE11" s="14">
        <v>2768</v>
      </c>
      <c r="AF11" s="13">
        <f>AE11*100/AD11</f>
        <v>149.6216216216216</v>
      </c>
      <c r="AG11" s="71"/>
      <c r="AH11" s="71"/>
      <c r="AI11" s="71"/>
      <c r="AJ11" s="14">
        <v>1000</v>
      </c>
      <c r="AK11" s="14">
        <v>1014</v>
      </c>
      <c r="AL11" s="13">
        <f>AK11*100/AJ11</f>
        <v>101.4</v>
      </c>
      <c r="AM11" s="14">
        <v>60800</v>
      </c>
      <c r="AN11" s="14">
        <v>66308</v>
      </c>
      <c r="AO11" s="13">
        <f>AN11*100/AM11</f>
        <v>109.0592105263158</v>
      </c>
      <c r="AP11" s="80">
        <v>63</v>
      </c>
      <c r="AQ11" s="71">
        <v>67</v>
      </c>
      <c r="AR11" s="13">
        <f>AQ11*100/AP11</f>
        <v>106.34920634920636</v>
      </c>
      <c r="AS11" s="71">
        <v>18410</v>
      </c>
      <c r="AT11" s="71">
        <v>18716</v>
      </c>
      <c r="AU11" s="13">
        <f>AT11*100/AS11</f>
        <v>101.6621401412276</v>
      </c>
      <c r="AV11" s="71">
        <v>1275164</v>
      </c>
      <c r="AW11" s="71">
        <v>1277860</v>
      </c>
      <c r="AX11" s="13">
        <f>AW11*100/AV11</f>
        <v>100.21142378548956</v>
      </c>
      <c r="AY11" s="14">
        <v>128</v>
      </c>
      <c r="AZ11" s="14">
        <v>136</v>
      </c>
      <c r="BA11" s="13">
        <f>AZ11*100/AY11</f>
        <v>106.25</v>
      </c>
      <c r="BB11" s="14">
        <v>1920</v>
      </c>
      <c r="BC11" s="14">
        <v>2096</v>
      </c>
      <c r="BD11" s="13">
        <f>BC11*100/BB11</f>
        <v>109.16666666666667</v>
      </c>
      <c r="BE11" s="14">
        <v>1389</v>
      </c>
      <c r="BF11" s="14">
        <v>1582</v>
      </c>
      <c r="BG11" s="13">
        <f>BF11*100/BE11</f>
        <v>113.89488840892729</v>
      </c>
      <c r="BH11" s="14">
        <v>6</v>
      </c>
      <c r="BI11" s="14">
        <v>6</v>
      </c>
      <c r="BJ11" s="13">
        <v>100</v>
      </c>
      <c r="BK11" s="14"/>
      <c r="BL11" s="14"/>
      <c r="BM11" s="71"/>
      <c r="BN11" s="14"/>
      <c r="BO11" s="14"/>
      <c r="BP11" s="71"/>
    </row>
    <row r="12" spans="1:68" s="66" customFormat="1" ht="78.75" customHeight="1">
      <c r="A12" s="16" t="s">
        <v>203</v>
      </c>
      <c r="B12" s="13">
        <v>99.1</v>
      </c>
      <c r="C12" s="13">
        <v>300</v>
      </c>
      <c r="D12" s="13">
        <v>305</v>
      </c>
      <c r="E12" s="13">
        <f>D12*100/C12</f>
        <v>101.66666666666667</v>
      </c>
      <c r="F12" s="14">
        <v>4000</v>
      </c>
      <c r="G12" s="14">
        <v>4072</v>
      </c>
      <c r="H12" s="13">
        <f>G12*100/F12</f>
        <v>101.8</v>
      </c>
      <c r="I12" s="71"/>
      <c r="J12" s="71"/>
      <c r="K12" s="71"/>
      <c r="L12" s="71"/>
      <c r="M12" s="71"/>
      <c r="N12" s="71"/>
      <c r="O12" s="71"/>
      <c r="P12" s="71"/>
      <c r="Q12" s="71"/>
      <c r="R12" s="71">
        <v>1400</v>
      </c>
      <c r="S12" s="71">
        <v>4214</v>
      </c>
      <c r="T12" s="13">
        <f>S12*100/R12</f>
        <v>301</v>
      </c>
      <c r="U12" s="71">
        <v>90</v>
      </c>
      <c r="V12" s="71">
        <v>94</v>
      </c>
      <c r="W12" s="13">
        <f>V12*100/U12</f>
        <v>104.44444444444444</v>
      </c>
      <c r="X12" s="14">
        <v>370</v>
      </c>
      <c r="Y12" s="14">
        <v>373</v>
      </c>
      <c r="Z12" s="13">
        <f>Y12*100/X12</f>
        <v>100.8108108108108</v>
      </c>
      <c r="AA12" s="14">
        <v>12</v>
      </c>
      <c r="AB12" s="14">
        <v>14</v>
      </c>
      <c r="AC12" s="13">
        <f>AB12*100/AA12</f>
        <v>116.66666666666667</v>
      </c>
      <c r="AD12" s="14">
        <v>230</v>
      </c>
      <c r="AE12" s="14">
        <v>258</v>
      </c>
      <c r="AF12" s="13">
        <f>AE12*100/AD12</f>
        <v>112.17391304347827</v>
      </c>
      <c r="AG12" s="71"/>
      <c r="AH12" s="71"/>
      <c r="AI12" s="71"/>
      <c r="AJ12" s="14">
        <v>399</v>
      </c>
      <c r="AK12" s="14">
        <v>399</v>
      </c>
      <c r="AL12" s="13">
        <f>AK12*100/AJ12</f>
        <v>100</v>
      </c>
      <c r="AM12" s="14">
        <v>55000</v>
      </c>
      <c r="AN12" s="14">
        <v>63264</v>
      </c>
      <c r="AO12" s="13">
        <f>AN12*100/AM12</f>
        <v>115.02545454545455</v>
      </c>
      <c r="AP12" s="71">
        <v>610</v>
      </c>
      <c r="AQ12" s="71">
        <v>621</v>
      </c>
      <c r="AR12" s="13">
        <f>AQ12*100/AP12</f>
        <v>101.80327868852459</v>
      </c>
      <c r="AS12" s="71">
        <v>13500</v>
      </c>
      <c r="AT12" s="71">
        <v>14109</v>
      </c>
      <c r="AU12" s="13">
        <f>AT12*100/AS12</f>
        <v>104.5111111111111</v>
      </c>
      <c r="AV12" s="71">
        <v>880263</v>
      </c>
      <c r="AW12" s="71">
        <v>884030</v>
      </c>
      <c r="AX12" s="13">
        <f>AW12*100/AV12</f>
        <v>100.42794028602815</v>
      </c>
      <c r="AY12" s="14">
        <v>190</v>
      </c>
      <c r="AZ12" s="14">
        <v>202</v>
      </c>
      <c r="BA12" s="13">
        <f>AZ12*100/AY12</f>
        <v>106.3157894736842</v>
      </c>
      <c r="BB12" s="14">
        <v>5000</v>
      </c>
      <c r="BC12" s="14">
        <v>6999</v>
      </c>
      <c r="BD12" s="13">
        <f>BC12*100/BB12</f>
        <v>139.98</v>
      </c>
      <c r="BE12" s="14">
        <v>5000</v>
      </c>
      <c r="BF12" s="14">
        <v>12876</v>
      </c>
      <c r="BG12" s="13">
        <f>BF12*100/BE12</f>
        <v>257.52</v>
      </c>
      <c r="BH12" s="14">
        <v>500</v>
      </c>
      <c r="BI12" s="14">
        <v>500</v>
      </c>
      <c r="BJ12" s="13">
        <f>BI12*100/BH12</f>
        <v>100</v>
      </c>
      <c r="BK12" s="14"/>
      <c r="BL12" s="14"/>
      <c r="BM12" s="71"/>
      <c r="BN12" s="14"/>
      <c r="BO12" s="14"/>
      <c r="BP12" s="71"/>
    </row>
    <row r="13" spans="1:68" s="66" customFormat="1" ht="99" customHeight="1">
      <c r="A13" s="72" t="s">
        <v>204</v>
      </c>
      <c r="B13" s="73">
        <v>98.3</v>
      </c>
      <c r="C13" s="73">
        <v>110</v>
      </c>
      <c r="D13" s="73">
        <v>119</v>
      </c>
      <c r="E13" s="13">
        <f>D13*100/C13</f>
        <v>108.18181818181819</v>
      </c>
      <c r="F13" s="74"/>
      <c r="G13" s="74"/>
      <c r="H13" s="99"/>
      <c r="I13" s="75">
        <v>0</v>
      </c>
      <c r="J13" s="75">
        <v>0</v>
      </c>
      <c r="K13" s="13"/>
      <c r="L13" s="13">
        <v>1550</v>
      </c>
      <c r="M13" s="13">
        <v>1631</v>
      </c>
      <c r="N13" s="188">
        <f>M13*100/L13</f>
        <v>105.2258064516129</v>
      </c>
      <c r="O13" s="75">
        <v>4200</v>
      </c>
      <c r="P13" s="75">
        <v>4510</v>
      </c>
      <c r="Q13" s="13">
        <f>P13*100/O13</f>
        <v>107.38095238095238</v>
      </c>
      <c r="R13" s="75"/>
      <c r="S13" s="75"/>
      <c r="T13" s="75"/>
      <c r="U13" s="75"/>
      <c r="V13" s="75"/>
      <c r="W13" s="75"/>
      <c r="X13" s="74"/>
      <c r="Y13" s="74"/>
      <c r="Z13" s="75"/>
      <c r="AA13" s="74">
        <v>110</v>
      </c>
      <c r="AB13" s="74">
        <v>113</v>
      </c>
      <c r="AC13" s="13">
        <f>AB13*100/AA13</f>
        <v>102.72727272727273</v>
      </c>
      <c r="AD13" s="74">
        <v>2850</v>
      </c>
      <c r="AE13" s="74">
        <v>3336</v>
      </c>
      <c r="AF13" s="13">
        <f>AE13*100/AD13</f>
        <v>117.05263157894737</v>
      </c>
      <c r="AG13" s="79"/>
      <c r="AH13" s="75"/>
      <c r="AI13" s="13"/>
      <c r="AJ13" s="74">
        <v>1575</v>
      </c>
      <c r="AK13" s="74">
        <v>1680</v>
      </c>
      <c r="AL13" s="13">
        <f>AK13*100/AJ13</f>
        <v>106.66666666666667</v>
      </c>
      <c r="AM13" s="74">
        <v>23250</v>
      </c>
      <c r="AN13" s="74">
        <v>26340</v>
      </c>
      <c r="AO13" s="13">
        <f>AN13*100/AM13</f>
        <v>113.29032258064517</v>
      </c>
      <c r="AP13" s="75"/>
      <c r="AQ13" s="75"/>
      <c r="AR13" s="13"/>
      <c r="AS13" s="75"/>
      <c r="AT13" s="75"/>
      <c r="AU13" s="75"/>
      <c r="AV13" s="75">
        <v>27569</v>
      </c>
      <c r="AW13" s="75">
        <v>27903</v>
      </c>
      <c r="AX13" s="13">
        <f>AW13*100/AV13</f>
        <v>101.21150567666582</v>
      </c>
      <c r="AY13" s="74"/>
      <c r="AZ13" s="74"/>
      <c r="BA13" s="99"/>
      <c r="BB13" s="74">
        <v>1250</v>
      </c>
      <c r="BC13" s="74">
        <v>1473</v>
      </c>
      <c r="BD13" s="13">
        <f>BC13*100/BB13</f>
        <v>117.84</v>
      </c>
      <c r="BE13" s="74">
        <v>1250</v>
      </c>
      <c r="BF13" s="74">
        <v>1473</v>
      </c>
      <c r="BG13" s="13">
        <f>BF13*100/BE13</f>
        <v>117.84</v>
      </c>
      <c r="BH13" s="74"/>
      <c r="BI13" s="74"/>
      <c r="BJ13" s="75"/>
      <c r="BK13" s="74">
        <v>7</v>
      </c>
      <c r="BL13" s="74">
        <v>8</v>
      </c>
      <c r="BM13" s="13">
        <f>BL13*100/BK13</f>
        <v>114.28571428571429</v>
      </c>
      <c r="BN13" s="74">
        <v>10099</v>
      </c>
      <c r="BO13" s="74">
        <v>10100</v>
      </c>
      <c r="BP13" s="13">
        <f>BO13*100/BN13</f>
        <v>100.00990197049212</v>
      </c>
    </row>
    <row r="14" spans="1:68" s="63" customFormat="1" ht="15.75" customHeight="1">
      <c r="A14" s="62" t="s">
        <v>2</v>
      </c>
      <c r="B14" s="50">
        <f>(B11+B12+B13)/3</f>
        <v>99.13333333333333</v>
      </c>
      <c r="C14" s="51">
        <f>SUM(C11:C13)</f>
        <v>4410</v>
      </c>
      <c r="D14" s="51">
        <f aca="true" t="shared" si="0" ref="D14:BO14">SUM(D11:D13)</f>
        <v>5004</v>
      </c>
      <c r="E14" s="50">
        <f>D14*100/C14</f>
        <v>113.46938775510205</v>
      </c>
      <c r="F14" s="51">
        <f t="shared" si="0"/>
        <v>4389</v>
      </c>
      <c r="G14" s="51">
        <f t="shared" si="0"/>
        <v>4484</v>
      </c>
      <c r="H14" s="50">
        <f>G14*100/F14</f>
        <v>102.16450216450217</v>
      </c>
      <c r="I14" s="51">
        <f t="shared" si="0"/>
        <v>0</v>
      </c>
      <c r="J14" s="51">
        <f t="shared" si="0"/>
        <v>0</v>
      </c>
      <c r="K14" s="51">
        <f t="shared" si="0"/>
        <v>0</v>
      </c>
      <c r="L14" s="51">
        <f>SUM(L11:L13)</f>
        <v>1550</v>
      </c>
      <c r="M14" s="51">
        <f>SUM(M11:M13)</f>
        <v>1631</v>
      </c>
      <c r="N14" s="50">
        <f>M14*100/L14</f>
        <v>105.2258064516129</v>
      </c>
      <c r="O14" s="51">
        <f t="shared" si="0"/>
        <v>4200</v>
      </c>
      <c r="P14" s="51">
        <f t="shared" si="0"/>
        <v>4510</v>
      </c>
      <c r="Q14" s="50">
        <f>P14*100/O14</f>
        <v>107.38095238095238</v>
      </c>
      <c r="R14" s="51">
        <f t="shared" si="0"/>
        <v>1594</v>
      </c>
      <c r="S14" s="51">
        <f t="shared" si="0"/>
        <v>4490</v>
      </c>
      <c r="T14" s="50">
        <f>S14*100/R14</f>
        <v>281.68130489335005</v>
      </c>
      <c r="U14" s="51">
        <f t="shared" si="0"/>
        <v>127</v>
      </c>
      <c r="V14" s="51">
        <f t="shared" si="0"/>
        <v>137</v>
      </c>
      <c r="W14" s="50">
        <f>V14*100/U14</f>
        <v>107.8740157480315</v>
      </c>
      <c r="X14" s="51">
        <f t="shared" si="0"/>
        <v>1150</v>
      </c>
      <c r="Y14" s="51">
        <f t="shared" si="0"/>
        <v>1156</v>
      </c>
      <c r="Z14" s="50">
        <f>Y14*100/X14</f>
        <v>100.52173913043478</v>
      </c>
      <c r="AA14" s="51">
        <f t="shared" si="0"/>
        <v>170</v>
      </c>
      <c r="AB14" s="51">
        <f t="shared" si="0"/>
        <v>186</v>
      </c>
      <c r="AC14" s="50">
        <f>AB14*100/AA14</f>
        <v>109.41176470588235</v>
      </c>
      <c r="AD14" s="51">
        <f t="shared" si="0"/>
        <v>4930</v>
      </c>
      <c r="AE14" s="51">
        <f t="shared" si="0"/>
        <v>6362</v>
      </c>
      <c r="AF14" s="50">
        <f>AE14*100/AD14</f>
        <v>129.04665314401623</v>
      </c>
      <c r="AG14" s="51">
        <f t="shared" si="0"/>
        <v>0</v>
      </c>
      <c r="AH14" s="51">
        <f t="shared" si="0"/>
        <v>0</v>
      </c>
      <c r="AI14" s="50" t="e">
        <f>AH14*100/AG14</f>
        <v>#DIV/0!</v>
      </c>
      <c r="AJ14" s="51">
        <f t="shared" si="0"/>
        <v>2974</v>
      </c>
      <c r="AK14" s="51">
        <f t="shared" si="0"/>
        <v>3093</v>
      </c>
      <c r="AL14" s="50">
        <f>AK14*100/AJ14</f>
        <v>104.00134498991258</v>
      </c>
      <c r="AM14" s="51">
        <f t="shared" si="0"/>
        <v>139050</v>
      </c>
      <c r="AN14" s="51">
        <f t="shared" si="0"/>
        <v>155912</v>
      </c>
      <c r="AO14" s="50">
        <f>AN14*100/AM14</f>
        <v>112.12657317511686</v>
      </c>
      <c r="AP14" s="51">
        <f t="shared" si="0"/>
        <v>673</v>
      </c>
      <c r="AQ14" s="51">
        <f t="shared" si="0"/>
        <v>688</v>
      </c>
      <c r="AR14" s="50">
        <f>AQ14*100/AP14</f>
        <v>102.22882615156018</v>
      </c>
      <c r="AS14" s="51">
        <f t="shared" si="0"/>
        <v>31910</v>
      </c>
      <c r="AT14" s="51">
        <f t="shared" si="0"/>
        <v>32825</v>
      </c>
      <c r="AU14" s="50">
        <f>AT14*100/AS14</f>
        <v>102.86743967408336</v>
      </c>
      <c r="AV14" s="51">
        <f t="shared" si="0"/>
        <v>2182996</v>
      </c>
      <c r="AW14" s="51">
        <f t="shared" si="0"/>
        <v>2189793</v>
      </c>
      <c r="AX14" s="50">
        <f>AW14*100/AV14</f>
        <v>100.31136108357505</v>
      </c>
      <c r="AY14" s="51">
        <f t="shared" si="0"/>
        <v>318</v>
      </c>
      <c r="AZ14" s="51">
        <f t="shared" si="0"/>
        <v>338</v>
      </c>
      <c r="BA14" s="50">
        <f>AZ14*100/AY14</f>
        <v>106.28930817610063</v>
      </c>
      <c r="BB14" s="51">
        <f t="shared" si="0"/>
        <v>8170</v>
      </c>
      <c r="BC14" s="51">
        <f t="shared" si="0"/>
        <v>10568</v>
      </c>
      <c r="BD14" s="50">
        <f>BC14*100/BB14</f>
        <v>129.35128518971848</v>
      </c>
      <c r="BE14" s="51">
        <f t="shared" si="0"/>
        <v>7639</v>
      </c>
      <c r="BF14" s="51">
        <f t="shared" si="0"/>
        <v>15931</v>
      </c>
      <c r="BG14" s="50">
        <f>BF14*100/BE14</f>
        <v>208.54823929833748</v>
      </c>
      <c r="BH14" s="51">
        <f t="shared" si="0"/>
        <v>506</v>
      </c>
      <c r="BI14" s="51">
        <f t="shared" si="0"/>
        <v>506</v>
      </c>
      <c r="BJ14" s="50">
        <f>BI14*100/BH14</f>
        <v>100</v>
      </c>
      <c r="BK14" s="51">
        <f t="shared" si="0"/>
        <v>7</v>
      </c>
      <c r="BL14" s="51">
        <f t="shared" si="0"/>
        <v>8</v>
      </c>
      <c r="BM14" s="50">
        <f>BL14*100/BK14</f>
        <v>114.28571428571429</v>
      </c>
      <c r="BN14" s="51">
        <f t="shared" si="0"/>
        <v>10099</v>
      </c>
      <c r="BO14" s="51">
        <f t="shared" si="0"/>
        <v>10100</v>
      </c>
      <c r="BP14" s="50">
        <f>BO14*100/BN14</f>
        <v>100.00990197049212</v>
      </c>
    </row>
    <row r="15" spans="1:68" s="63" customFormat="1" ht="15.75" customHeight="1">
      <c r="A15" s="76"/>
      <c r="B15" s="77"/>
      <c r="C15" s="78"/>
      <c r="D15" s="78"/>
      <c r="E15" s="77"/>
      <c r="F15" s="78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8"/>
      <c r="T15" s="77"/>
      <c r="U15" s="78"/>
      <c r="V15" s="78"/>
      <c r="W15" s="77"/>
      <c r="X15" s="78"/>
      <c r="Y15" s="78"/>
      <c r="Z15" s="77"/>
      <c r="AA15" s="78"/>
      <c r="AB15" s="78"/>
      <c r="AC15" s="77"/>
      <c r="AD15" s="78"/>
      <c r="AE15" s="78"/>
      <c r="AF15" s="77"/>
      <c r="AG15" s="78"/>
      <c r="AH15" s="78"/>
      <c r="AI15" s="77"/>
      <c r="AJ15" s="78"/>
      <c r="AK15" s="78"/>
      <c r="AL15" s="77"/>
      <c r="AM15" s="78"/>
      <c r="AN15" s="78"/>
      <c r="AO15" s="77"/>
      <c r="AP15" s="78"/>
      <c r="AQ15" s="78"/>
      <c r="AR15" s="77"/>
      <c r="AS15" s="78"/>
      <c r="AT15" s="78"/>
      <c r="AU15" s="77"/>
      <c r="AV15" s="78"/>
      <c r="AW15" s="78"/>
      <c r="AX15" s="77"/>
      <c r="AY15" s="78"/>
      <c r="AZ15" s="78"/>
      <c r="BA15" s="77"/>
      <c r="BB15" s="78"/>
      <c r="BC15" s="78"/>
      <c r="BD15" s="77"/>
      <c r="BE15" s="78"/>
      <c r="BF15" s="78"/>
      <c r="BG15" s="77"/>
      <c r="BH15" s="78"/>
      <c r="BI15" s="78"/>
      <c r="BJ15" s="77"/>
      <c r="BK15" s="78"/>
      <c r="BL15" s="78"/>
      <c r="BM15" s="77"/>
      <c r="BN15" s="78"/>
      <c r="BO15" s="78"/>
      <c r="BP15" s="77"/>
    </row>
    <row r="16" spans="1:68" s="63" customFormat="1" ht="15.75" customHeight="1">
      <c r="A16" s="76"/>
      <c r="B16" s="77"/>
      <c r="C16" s="78"/>
      <c r="D16" s="78"/>
      <c r="E16" s="77"/>
      <c r="F16" s="78"/>
      <c r="G16" s="78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8"/>
      <c r="T16" s="77"/>
      <c r="U16" s="78"/>
      <c r="V16" s="78"/>
      <c r="W16" s="77"/>
      <c r="X16" s="78"/>
      <c r="Y16" s="78"/>
      <c r="Z16" s="77"/>
      <c r="AA16" s="78"/>
      <c r="AB16" s="78"/>
      <c r="AC16" s="77"/>
      <c r="AD16" s="78"/>
      <c r="AE16" s="78"/>
      <c r="AF16" s="77"/>
      <c r="AG16" s="78"/>
      <c r="AH16" s="78"/>
      <c r="AI16" s="77"/>
      <c r="AJ16" s="78"/>
      <c r="AK16" s="78"/>
      <c r="AL16" s="77"/>
      <c r="AM16" s="78"/>
      <c r="AN16" s="78"/>
      <c r="AO16" s="77"/>
      <c r="AP16" s="78"/>
      <c r="AQ16" s="78"/>
      <c r="AR16" s="77"/>
      <c r="AS16" s="78"/>
      <c r="AT16" s="78"/>
      <c r="AU16" s="77"/>
      <c r="AV16" s="78"/>
      <c r="AW16" s="78"/>
      <c r="AX16" s="77"/>
      <c r="AY16" s="78"/>
      <c r="AZ16" s="78"/>
      <c r="BA16" s="77"/>
      <c r="BB16" s="78"/>
      <c r="BC16" s="78"/>
      <c r="BD16" s="77"/>
      <c r="BE16" s="78"/>
      <c r="BF16" s="78"/>
      <c r="BG16" s="77"/>
      <c r="BH16" s="78"/>
      <c r="BI16" s="78"/>
      <c r="BJ16" s="77"/>
      <c r="BK16" s="78"/>
      <c r="BL16" s="78"/>
      <c r="BM16" s="77"/>
      <c r="BN16" s="78"/>
      <c r="BO16" s="78"/>
      <c r="BP16" s="77"/>
    </row>
    <row r="17" spans="2:24" s="17" customFormat="1" ht="15.75" hidden="1">
      <c r="B17" s="17" t="s">
        <v>174</v>
      </c>
      <c r="H17" s="217"/>
      <c r="I17" s="217"/>
      <c r="J17" s="217"/>
      <c r="K17" s="217"/>
      <c r="L17" s="217"/>
      <c r="M17" s="39"/>
      <c r="N17" s="39"/>
      <c r="O17" s="212" t="s">
        <v>242</v>
      </c>
      <c r="P17" s="212"/>
      <c r="Q17" s="212"/>
      <c r="R17" s="212"/>
      <c r="S17" s="39"/>
      <c r="T17" s="39"/>
      <c r="U17" s="39"/>
      <c r="V17" s="39"/>
      <c r="W17" s="39"/>
      <c r="X17" s="39"/>
    </row>
    <row r="18" spans="8:24" ht="12.75" hidden="1">
      <c r="H18" s="213" t="s">
        <v>56</v>
      </c>
      <c r="I18" s="213"/>
      <c r="J18" s="213"/>
      <c r="K18" s="213"/>
      <c r="L18" s="213"/>
      <c r="M18" s="40"/>
      <c r="N18" s="40"/>
      <c r="O18" s="213" t="s">
        <v>57</v>
      </c>
      <c r="P18" s="213"/>
      <c r="Q18" s="213"/>
      <c r="R18" s="213"/>
      <c r="S18" s="40"/>
      <c r="T18" s="40"/>
      <c r="U18" s="40"/>
      <c r="V18" s="40"/>
      <c r="W18" s="40"/>
      <c r="X18" s="40"/>
    </row>
  </sheetData>
  <sheetProtection/>
  <mergeCells count="36">
    <mergeCell ref="U7:W8"/>
    <mergeCell ref="BK7:BM8"/>
    <mergeCell ref="AA8:AC8"/>
    <mergeCell ref="AD8:AF8"/>
    <mergeCell ref="AG8:AI8"/>
    <mergeCell ref="AP8:AR8"/>
    <mergeCell ref="BB8:BD8"/>
    <mergeCell ref="AS8:AU8"/>
    <mergeCell ref="AY7:BA8"/>
    <mergeCell ref="BB7:BG7"/>
    <mergeCell ref="H17:L17"/>
    <mergeCell ref="H18:L18"/>
    <mergeCell ref="C7:E8"/>
    <mergeCell ref="F7:H8"/>
    <mergeCell ref="I7:K8"/>
    <mergeCell ref="L7:N8"/>
    <mergeCell ref="A6:A9"/>
    <mergeCell ref="B6:B9"/>
    <mergeCell ref="A2:AZ2"/>
    <mergeCell ref="B4:Q4"/>
    <mergeCell ref="X4:AA4"/>
    <mergeCell ref="C6:BP6"/>
    <mergeCell ref="X7:Z8"/>
    <mergeCell ref="AA7:AF7"/>
    <mergeCell ref="AG7:AL7"/>
    <mergeCell ref="AM7:AO8"/>
    <mergeCell ref="BN7:BP8"/>
    <mergeCell ref="AJ8:AL8"/>
    <mergeCell ref="AV8:AX8"/>
    <mergeCell ref="BE8:BG8"/>
    <mergeCell ref="O17:R17"/>
    <mergeCell ref="O18:R18"/>
    <mergeCell ref="AP7:AX7"/>
    <mergeCell ref="O7:Q8"/>
    <mergeCell ref="R7:T8"/>
    <mergeCell ref="BH7:BJ8"/>
  </mergeCells>
  <printOptions/>
  <pageMargins left="0.4724409448818898" right="0" top="0.7874015748031497" bottom="0.5905511811023623" header="0.5118110236220472" footer="0.5118110236220472"/>
  <pageSetup fitToWidth="2" fitToHeight="1" horizontalDpi="600" verticalDpi="600" orientation="landscape" paperSize="9" scale="47" r:id="rId1"/>
  <colBreaks count="1" manualBreakCount="1">
    <brk id="2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CB20"/>
  <sheetViews>
    <sheetView tabSelected="1" zoomScale="90" zoomScaleNormal="90" zoomScalePageLayoutView="0" workbookViewId="0" topLeftCell="A1">
      <selection activeCell="N27" sqref="N27"/>
    </sheetView>
  </sheetViews>
  <sheetFormatPr defaultColWidth="8.83203125" defaultRowHeight="12.75"/>
  <cols>
    <col min="1" max="1" width="45" style="112" customWidth="1"/>
    <col min="2" max="2" width="14.5" style="112" customWidth="1"/>
    <col min="3" max="3" width="6.16015625" style="112" customWidth="1"/>
    <col min="4" max="4" width="6" style="112" customWidth="1"/>
    <col min="5" max="5" width="7.16015625" style="112" customWidth="1"/>
    <col min="6" max="6" width="6.16015625" style="112" customWidth="1"/>
    <col min="7" max="7" width="5.33203125" style="112" customWidth="1"/>
    <col min="8" max="8" width="6.5" style="112" customWidth="1"/>
    <col min="9" max="10" width="7.83203125" style="112" customWidth="1"/>
    <col min="11" max="11" width="6.33203125" style="112" customWidth="1"/>
    <col min="12" max="12" width="6.5" style="112" customWidth="1"/>
    <col min="13" max="14" width="6.83203125" style="112" customWidth="1"/>
    <col min="15" max="15" width="6.33203125" style="112" customWidth="1"/>
    <col min="16" max="16" width="6.83203125" style="112" customWidth="1"/>
    <col min="17" max="17" width="4.83203125" style="112" customWidth="1"/>
    <col min="18" max="18" width="6.83203125" style="112" customWidth="1"/>
    <col min="19" max="19" width="7.5" style="112" customWidth="1"/>
    <col min="20" max="21" width="6.83203125" style="112" customWidth="1"/>
    <col min="22" max="23" width="6.66015625" style="112" customWidth="1"/>
    <col min="24" max="24" width="6.83203125" style="112" customWidth="1"/>
    <col min="25" max="26" width="6.66015625" style="112" customWidth="1"/>
    <col min="27" max="27" width="6.33203125" style="112" customWidth="1"/>
    <col min="28" max="28" width="6.5" style="112" customWidth="1"/>
    <col min="29" max="30" width="7" style="112" customWidth="1"/>
    <col min="31" max="31" width="6.83203125" style="112" customWidth="1"/>
    <col min="32" max="32" width="7" style="112" customWidth="1"/>
    <col min="33" max="33" width="6.33203125" style="112" customWidth="1"/>
    <col min="34" max="34" width="6.16015625" style="112" customWidth="1"/>
    <col min="35" max="35" width="6.33203125" style="112" customWidth="1"/>
    <col min="36" max="36" width="7.33203125" style="112" customWidth="1"/>
    <col min="37" max="39" width="6.66015625" style="112" customWidth="1"/>
    <col min="40" max="40" width="5.83203125" style="112" customWidth="1"/>
    <col min="41" max="41" width="8" style="112" customWidth="1"/>
    <col min="42" max="42" width="5.5" style="112" customWidth="1"/>
    <col min="43" max="43" width="6" style="112" customWidth="1"/>
    <col min="44" max="44" width="7.5" style="112" customWidth="1"/>
    <col min="45" max="45" width="7.66015625" style="112" customWidth="1"/>
    <col min="46" max="46" width="5.66015625" style="112" customWidth="1"/>
    <col min="47" max="47" width="7.5" style="112" customWidth="1"/>
    <col min="48" max="48" width="6.83203125" style="112" customWidth="1"/>
    <col min="49" max="49" width="7.5" style="112" customWidth="1"/>
    <col min="50" max="51" width="7" style="112" customWidth="1"/>
    <col min="52" max="52" width="6.83203125" style="112" customWidth="1"/>
    <col min="53" max="53" width="7.16015625" style="112" customWidth="1"/>
    <col min="54" max="54" width="6" style="112" customWidth="1"/>
    <col min="55" max="55" width="6.16015625" style="112" customWidth="1"/>
    <col min="56" max="56" width="7.16015625" style="112" customWidth="1"/>
    <col min="57" max="57" width="5.83203125" style="112" customWidth="1"/>
    <col min="58" max="58" width="5.33203125" style="112" customWidth="1"/>
    <col min="59" max="59" width="7.33203125" style="112" customWidth="1"/>
    <col min="60" max="60" width="5.16015625" style="112" customWidth="1"/>
    <col min="61" max="61" width="4.83203125" style="112" customWidth="1"/>
    <col min="62" max="62" width="7.66015625" style="112" customWidth="1"/>
    <col min="63" max="63" width="5.5" style="112" customWidth="1"/>
    <col min="64" max="64" width="5.16015625" style="112" customWidth="1"/>
    <col min="65" max="65" width="6.83203125" style="112" customWidth="1"/>
    <col min="66" max="66" width="5.33203125" style="112" customWidth="1"/>
    <col min="67" max="68" width="5.16015625" style="112" customWidth="1"/>
    <col min="69" max="69" width="5.5" style="112" customWidth="1"/>
    <col min="70" max="70" width="5.33203125" style="112" customWidth="1"/>
    <col min="71" max="71" width="7.16015625" style="112" customWidth="1"/>
    <col min="72" max="72" width="5.66015625" style="112" customWidth="1"/>
    <col min="73" max="73" width="5.5" style="112" customWidth="1"/>
    <col min="74" max="74" width="6.5" style="112" customWidth="1"/>
    <col min="75" max="75" width="7" style="112" customWidth="1"/>
    <col min="76" max="77" width="6.33203125" style="112" customWidth="1"/>
    <col min="78" max="78" width="7" style="112" customWidth="1"/>
    <col min="79" max="79" width="6" style="112" customWidth="1"/>
    <col min="80" max="80" width="8" style="112" customWidth="1"/>
    <col min="81" max="16384" width="8.83203125" style="112" customWidth="1"/>
  </cols>
  <sheetData>
    <row r="2" spans="1:44" ht="18.75">
      <c r="A2" s="279" t="s">
        <v>258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111"/>
      <c r="AO2" s="111"/>
      <c r="AP2" s="111"/>
      <c r="AQ2" s="111"/>
      <c r="AR2" s="111"/>
    </row>
    <row r="3" spans="1:44" ht="15.7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</row>
    <row r="4" spans="1:44" ht="16.5" customHeight="1">
      <c r="A4" s="280" t="s">
        <v>8</v>
      </c>
      <c r="B4" s="280"/>
      <c r="C4" s="280"/>
      <c r="D4" s="280"/>
      <c r="E4" s="280"/>
      <c r="F4" s="280"/>
      <c r="G4" s="280"/>
      <c r="H4" s="280"/>
      <c r="I4" s="280"/>
      <c r="J4" s="114"/>
      <c r="K4" s="114"/>
      <c r="L4" s="281" t="s">
        <v>9</v>
      </c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</row>
    <row r="6" spans="1:80" s="115" customFormat="1" ht="28.5" customHeight="1">
      <c r="A6" s="275" t="s">
        <v>247</v>
      </c>
      <c r="B6" s="248" t="s">
        <v>10</v>
      </c>
      <c r="C6" s="276" t="s">
        <v>12</v>
      </c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8"/>
      <c r="BW6" s="282" t="s">
        <v>13</v>
      </c>
      <c r="BX6" s="282"/>
      <c r="BY6" s="282"/>
      <c r="BZ6" s="282"/>
      <c r="CA6" s="282"/>
      <c r="CB6" s="282"/>
    </row>
    <row r="7" spans="1:80" s="115" customFormat="1" ht="34.5" customHeight="1">
      <c r="A7" s="275"/>
      <c r="B7" s="249"/>
      <c r="C7" s="276" t="str">
        <f>'[1]2018 концерты'!$D$3</f>
        <v>Показ концертов и концертных программ, 92.31.00</v>
      </c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8"/>
      <c r="BW7" s="282" t="s">
        <v>233</v>
      </c>
      <c r="BX7" s="282"/>
      <c r="BY7" s="282"/>
      <c r="BZ7" s="282" t="s">
        <v>6</v>
      </c>
      <c r="CA7" s="282"/>
      <c r="CB7" s="282"/>
    </row>
    <row r="8" spans="1:80" s="115" customFormat="1" ht="62.25" customHeight="1">
      <c r="A8" s="275"/>
      <c r="B8" s="249"/>
      <c r="C8" s="276" t="s">
        <v>222</v>
      </c>
      <c r="D8" s="277"/>
      <c r="E8" s="277"/>
      <c r="F8" s="277"/>
      <c r="G8" s="277"/>
      <c r="H8" s="278"/>
      <c r="I8" s="276" t="s">
        <v>223</v>
      </c>
      <c r="J8" s="277"/>
      <c r="K8" s="277"/>
      <c r="L8" s="277"/>
      <c r="M8" s="277"/>
      <c r="N8" s="278"/>
      <c r="O8" s="275" t="s">
        <v>224</v>
      </c>
      <c r="P8" s="275"/>
      <c r="Q8" s="275"/>
      <c r="R8" s="275"/>
      <c r="S8" s="275"/>
      <c r="T8" s="275"/>
      <c r="U8" s="275"/>
      <c r="V8" s="275"/>
      <c r="W8" s="275"/>
      <c r="X8" s="276" t="s">
        <v>225</v>
      </c>
      <c r="Y8" s="277"/>
      <c r="Z8" s="277"/>
      <c r="AA8" s="277"/>
      <c r="AB8" s="277"/>
      <c r="AC8" s="277"/>
      <c r="AD8" s="277"/>
      <c r="AE8" s="277"/>
      <c r="AF8" s="278"/>
      <c r="AG8" s="276" t="s">
        <v>226</v>
      </c>
      <c r="AH8" s="277"/>
      <c r="AI8" s="277"/>
      <c r="AJ8" s="277"/>
      <c r="AK8" s="277"/>
      <c r="AL8" s="278"/>
      <c r="AM8" s="275" t="s">
        <v>227</v>
      </c>
      <c r="AN8" s="275"/>
      <c r="AO8" s="275"/>
      <c r="AP8" s="275"/>
      <c r="AQ8" s="275"/>
      <c r="AR8" s="275"/>
      <c r="AS8" s="276" t="s">
        <v>228</v>
      </c>
      <c r="AT8" s="277"/>
      <c r="AU8" s="277"/>
      <c r="AV8" s="277"/>
      <c r="AW8" s="277"/>
      <c r="AX8" s="278"/>
      <c r="AY8" s="275" t="s">
        <v>229</v>
      </c>
      <c r="AZ8" s="275"/>
      <c r="BA8" s="275"/>
      <c r="BB8" s="275"/>
      <c r="BC8" s="275"/>
      <c r="BD8" s="275"/>
      <c r="BE8" s="266" t="s">
        <v>222</v>
      </c>
      <c r="BF8" s="267"/>
      <c r="BG8" s="268"/>
      <c r="BH8" s="266" t="s">
        <v>224</v>
      </c>
      <c r="BI8" s="267"/>
      <c r="BJ8" s="268"/>
      <c r="BK8" s="266" t="s">
        <v>228</v>
      </c>
      <c r="BL8" s="267"/>
      <c r="BM8" s="268"/>
      <c r="BN8" s="266" t="s">
        <v>227</v>
      </c>
      <c r="BO8" s="267"/>
      <c r="BP8" s="268"/>
      <c r="BQ8" s="266" t="s">
        <v>223</v>
      </c>
      <c r="BR8" s="267"/>
      <c r="BS8" s="268"/>
      <c r="BT8" s="266" t="s">
        <v>226</v>
      </c>
      <c r="BU8" s="267"/>
      <c r="BV8" s="268"/>
      <c r="BW8" s="282"/>
      <c r="BX8" s="282"/>
      <c r="BY8" s="282"/>
      <c r="BZ8" s="282"/>
      <c r="CA8" s="282"/>
      <c r="CB8" s="282"/>
    </row>
    <row r="9" spans="1:80" s="147" customFormat="1" ht="15.75" customHeight="1">
      <c r="A9" s="275"/>
      <c r="B9" s="249"/>
      <c r="C9" s="266" t="s">
        <v>213</v>
      </c>
      <c r="D9" s="267"/>
      <c r="E9" s="268"/>
      <c r="F9" s="266" t="s">
        <v>212</v>
      </c>
      <c r="G9" s="267"/>
      <c r="H9" s="268"/>
      <c r="I9" s="266" t="s">
        <v>213</v>
      </c>
      <c r="J9" s="267"/>
      <c r="K9" s="268"/>
      <c r="L9" s="266" t="s">
        <v>212</v>
      </c>
      <c r="M9" s="267"/>
      <c r="N9" s="268"/>
      <c r="O9" s="266" t="s">
        <v>214</v>
      </c>
      <c r="P9" s="267"/>
      <c r="Q9" s="268"/>
      <c r="R9" s="266" t="s">
        <v>213</v>
      </c>
      <c r="S9" s="267"/>
      <c r="T9" s="268"/>
      <c r="U9" s="266" t="s">
        <v>212</v>
      </c>
      <c r="V9" s="267"/>
      <c r="W9" s="268"/>
      <c r="X9" s="266" t="s">
        <v>214</v>
      </c>
      <c r="Y9" s="267"/>
      <c r="Z9" s="268"/>
      <c r="AA9" s="266" t="s">
        <v>213</v>
      </c>
      <c r="AB9" s="267"/>
      <c r="AC9" s="268"/>
      <c r="AD9" s="266" t="s">
        <v>212</v>
      </c>
      <c r="AE9" s="267"/>
      <c r="AF9" s="268"/>
      <c r="AG9" s="266" t="s">
        <v>212</v>
      </c>
      <c r="AH9" s="267"/>
      <c r="AI9" s="268"/>
      <c r="AJ9" s="266" t="s">
        <v>213</v>
      </c>
      <c r="AK9" s="267"/>
      <c r="AL9" s="268"/>
      <c r="AM9" s="266" t="s">
        <v>212</v>
      </c>
      <c r="AN9" s="267"/>
      <c r="AO9" s="268"/>
      <c r="AP9" s="266" t="s">
        <v>213</v>
      </c>
      <c r="AQ9" s="267"/>
      <c r="AR9" s="268"/>
      <c r="AS9" s="260" t="s">
        <v>212</v>
      </c>
      <c r="AT9" s="261"/>
      <c r="AU9" s="262"/>
      <c r="AV9" s="260" t="s">
        <v>213</v>
      </c>
      <c r="AW9" s="261"/>
      <c r="AX9" s="262"/>
      <c r="AY9" s="260" t="s">
        <v>212</v>
      </c>
      <c r="AZ9" s="261"/>
      <c r="BA9" s="262"/>
      <c r="BB9" s="260" t="s">
        <v>213</v>
      </c>
      <c r="BC9" s="261"/>
      <c r="BD9" s="262"/>
      <c r="BE9" s="272"/>
      <c r="BF9" s="273"/>
      <c r="BG9" s="274"/>
      <c r="BH9" s="272"/>
      <c r="BI9" s="273"/>
      <c r="BJ9" s="274"/>
      <c r="BK9" s="272"/>
      <c r="BL9" s="273"/>
      <c r="BM9" s="274"/>
      <c r="BN9" s="272"/>
      <c r="BO9" s="273"/>
      <c r="BP9" s="274"/>
      <c r="BQ9" s="272"/>
      <c r="BR9" s="273"/>
      <c r="BS9" s="274"/>
      <c r="BT9" s="272"/>
      <c r="BU9" s="273"/>
      <c r="BV9" s="274"/>
      <c r="BW9" s="282"/>
      <c r="BX9" s="282"/>
      <c r="BY9" s="282"/>
      <c r="BZ9" s="282"/>
      <c r="CA9" s="282"/>
      <c r="CB9" s="282"/>
    </row>
    <row r="10" spans="1:80" s="147" customFormat="1" ht="12.75">
      <c r="A10" s="275"/>
      <c r="B10" s="249"/>
      <c r="C10" s="269"/>
      <c r="D10" s="270"/>
      <c r="E10" s="271"/>
      <c r="F10" s="269"/>
      <c r="G10" s="270"/>
      <c r="H10" s="271"/>
      <c r="I10" s="269"/>
      <c r="J10" s="270"/>
      <c r="K10" s="271"/>
      <c r="L10" s="269"/>
      <c r="M10" s="270"/>
      <c r="N10" s="271"/>
      <c r="O10" s="269"/>
      <c r="P10" s="270"/>
      <c r="Q10" s="271"/>
      <c r="R10" s="269"/>
      <c r="S10" s="270"/>
      <c r="T10" s="271"/>
      <c r="U10" s="269"/>
      <c r="V10" s="270"/>
      <c r="W10" s="271"/>
      <c r="X10" s="269"/>
      <c r="Y10" s="270"/>
      <c r="Z10" s="271"/>
      <c r="AA10" s="269"/>
      <c r="AB10" s="270"/>
      <c r="AC10" s="271"/>
      <c r="AD10" s="269"/>
      <c r="AE10" s="270"/>
      <c r="AF10" s="271"/>
      <c r="AG10" s="269"/>
      <c r="AH10" s="270"/>
      <c r="AI10" s="271"/>
      <c r="AJ10" s="269"/>
      <c r="AK10" s="270"/>
      <c r="AL10" s="271"/>
      <c r="AM10" s="269"/>
      <c r="AN10" s="270"/>
      <c r="AO10" s="271"/>
      <c r="AP10" s="269"/>
      <c r="AQ10" s="270"/>
      <c r="AR10" s="271"/>
      <c r="AS10" s="263"/>
      <c r="AT10" s="264"/>
      <c r="AU10" s="265"/>
      <c r="AV10" s="263"/>
      <c r="AW10" s="264"/>
      <c r="AX10" s="265"/>
      <c r="AY10" s="263"/>
      <c r="AZ10" s="264"/>
      <c r="BA10" s="265"/>
      <c r="BB10" s="263"/>
      <c r="BC10" s="264"/>
      <c r="BD10" s="265"/>
      <c r="BE10" s="269"/>
      <c r="BF10" s="270"/>
      <c r="BG10" s="271"/>
      <c r="BH10" s="269"/>
      <c r="BI10" s="270"/>
      <c r="BJ10" s="271"/>
      <c r="BK10" s="269"/>
      <c r="BL10" s="270"/>
      <c r="BM10" s="271"/>
      <c r="BN10" s="269"/>
      <c r="BO10" s="270"/>
      <c r="BP10" s="271"/>
      <c r="BQ10" s="269"/>
      <c r="BR10" s="270"/>
      <c r="BS10" s="271"/>
      <c r="BT10" s="269"/>
      <c r="BU10" s="270"/>
      <c r="BV10" s="271"/>
      <c r="BW10" s="282"/>
      <c r="BX10" s="282"/>
      <c r="BY10" s="282"/>
      <c r="BZ10" s="282"/>
      <c r="CA10" s="282"/>
      <c r="CB10" s="282"/>
    </row>
    <row r="11" spans="1:80" s="117" customFormat="1" ht="72" customHeight="1">
      <c r="A11" s="275"/>
      <c r="B11" s="249"/>
      <c r="C11" s="257" t="s">
        <v>216</v>
      </c>
      <c r="D11" s="258"/>
      <c r="E11" s="259"/>
      <c r="F11" s="254" t="s">
        <v>216</v>
      </c>
      <c r="G11" s="255"/>
      <c r="H11" s="256"/>
      <c r="I11" s="257" t="s">
        <v>216</v>
      </c>
      <c r="J11" s="258"/>
      <c r="K11" s="259"/>
      <c r="L11" s="254" t="s">
        <v>216</v>
      </c>
      <c r="M11" s="255"/>
      <c r="N11" s="256"/>
      <c r="O11" s="257" t="s">
        <v>216</v>
      </c>
      <c r="P11" s="258"/>
      <c r="Q11" s="259"/>
      <c r="R11" s="254" t="s">
        <v>216</v>
      </c>
      <c r="S11" s="255"/>
      <c r="T11" s="256"/>
      <c r="U11" s="254" t="s">
        <v>216</v>
      </c>
      <c r="V11" s="255"/>
      <c r="W11" s="256"/>
      <c r="X11" s="254" t="s">
        <v>216</v>
      </c>
      <c r="Y11" s="255"/>
      <c r="Z11" s="256"/>
      <c r="AA11" s="254" t="s">
        <v>216</v>
      </c>
      <c r="AB11" s="255"/>
      <c r="AC11" s="256"/>
      <c r="AD11" s="257" t="s">
        <v>216</v>
      </c>
      <c r="AE11" s="258"/>
      <c r="AF11" s="259"/>
      <c r="AG11" s="254" t="s">
        <v>216</v>
      </c>
      <c r="AH11" s="255"/>
      <c r="AI11" s="256"/>
      <c r="AJ11" s="257" t="s">
        <v>216</v>
      </c>
      <c r="AK11" s="258"/>
      <c r="AL11" s="259"/>
      <c r="AM11" s="254" t="s">
        <v>216</v>
      </c>
      <c r="AN11" s="255"/>
      <c r="AO11" s="256"/>
      <c r="AP11" s="257" t="s">
        <v>216</v>
      </c>
      <c r="AQ11" s="258"/>
      <c r="AR11" s="259"/>
      <c r="AS11" s="251" t="s">
        <v>216</v>
      </c>
      <c r="AT11" s="252"/>
      <c r="AU11" s="253"/>
      <c r="AV11" s="251" t="s">
        <v>216</v>
      </c>
      <c r="AW11" s="252"/>
      <c r="AX11" s="253"/>
      <c r="AY11" s="251" t="s">
        <v>216</v>
      </c>
      <c r="AZ11" s="252"/>
      <c r="BA11" s="253"/>
      <c r="BB11" s="251" t="s">
        <v>216</v>
      </c>
      <c r="BC11" s="252"/>
      <c r="BD11" s="253"/>
      <c r="BE11" s="251" t="s">
        <v>230</v>
      </c>
      <c r="BF11" s="252"/>
      <c r="BG11" s="253"/>
      <c r="BH11" s="251" t="s">
        <v>230</v>
      </c>
      <c r="BI11" s="252"/>
      <c r="BJ11" s="253"/>
      <c r="BK11" s="251" t="s">
        <v>230</v>
      </c>
      <c r="BL11" s="252"/>
      <c r="BM11" s="253"/>
      <c r="BN11" s="251" t="s">
        <v>230</v>
      </c>
      <c r="BO11" s="252"/>
      <c r="BP11" s="253"/>
      <c r="BQ11" s="251" t="s">
        <v>230</v>
      </c>
      <c r="BR11" s="252"/>
      <c r="BS11" s="253"/>
      <c r="BT11" s="251" t="s">
        <v>230</v>
      </c>
      <c r="BU11" s="252"/>
      <c r="BV11" s="253"/>
      <c r="BW11" s="282"/>
      <c r="BX11" s="282"/>
      <c r="BY11" s="282"/>
      <c r="BZ11" s="282"/>
      <c r="CA11" s="282"/>
      <c r="CB11" s="282"/>
    </row>
    <row r="12" spans="1:80" s="117" customFormat="1" ht="15" customHeight="1">
      <c r="A12" s="275"/>
      <c r="B12" s="250"/>
      <c r="C12" s="176" t="s">
        <v>1</v>
      </c>
      <c r="D12" s="176" t="s">
        <v>44</v>
      </c>
      <c r="E12" s="177" t="s">
        <v>168</v>
      </c>
      <c r="F12" s="178" t="s">
        <v>1</v>
      </c>
      <c r="G12" s="178" t="s">
        <v>44</v>
      </c>
      <c r="H12" s="179" t="s">
        <v>168</v>
      </c>
      <c r="I12" s="180" t="s">
        <v>1</v>
      </c>
      <c r="J12" s="180" t="s">
        <v>44</v>
      </c>
      <c r="K12" s="181" t="s">
        <v>168</v>
      </c>
      <c r="L12" s="182" t="s">
        <v>1</v>
      </c>
      <c r="M12" s="182" t="s">
        <v>44</v>
      </c>
      <c r="N12" s="182" t="s">
        <v>168</v>
      </c>
      <c r="O12" s="180" t="s">
        <v>1</v>
      </c>
      <c r="P12" s="180" t="s">
        <v>44</v>
      </c>
      <c r="Q12" s="180" t="s">
        <v>168</v>
      </c>
      <c r="R12" s="182" t="s">
        <v>1</v>
      </c>
      <c r="S12" s="182" t="s">
        <v>44</v>
      </c>
      <c r="T12" s="182" t="s">
        <v>168</v>
      </c>
      <c r="U12" s="182" t="s">
        <v>1</v>
      </c>
      <c r="V12" s="182" t="s">
        <v>44</v>
      </c>
      <c r="W12" s="182" t="s">
        <v>168</v>
      </c>
      <c r="X12" s="178" t="s">
        <v>1</v>
      </c>
      <c r="Y12" s="178" t="s">
        <v>44</v>
      </c>
      <c r="Z12" s="179" t="s">
        <v>168</v>
      </c>
      <c r="AA12" s="178" t="s">
        <v>1</v>
      </c>
      <c r="AB12" s="178" t="s">
        <v>44</v>
      </c>
      <c r="AC12" s="179" t="s">
        <v>168</v>
      </c>
      <c r="AD12" s="176" t="s">
        <v>1</v>
      </c>
      <c r="AE12" s="176" t="s">
        <v>44</v>
      </c>
      <c r="AF12" s="177" t="s">
        <v>168</v>
      </c>
      <c r="AG12" s="178" t="s">
        <v>1</v>
      </c>
      <c r="AH12" s="178" t="s">
        <v>44</v>
      </c>
      <c r="AI12" s="178" t="s">
        <v>168</v>
      </c>
      <c r="AJ12" s="176" t="s">
        <v>1</v>
      </c>
      <c r="AK12" s="176" t="s">
        <v>44</v>
      </c>
      <c r="AL12" s="176" t="s">
        <v>168</v>
      </c>
      <c r="AM12" s="178" t="s">
        <v>1</v>
      </c>
      <c r="AN12" s="178" t="s">
        <v>44</v>
      </c>
      <c r="AO12" s="178" t="s">
        <v>168</v>
      </c>
      <c r="AP12" s="178" t="s">
        <v>1</v>
      </c>
      <c r="AQ12" s="178" t="s">
        <v>44</v>
      </c>
      <c r="AR12" s="177" t="s">
        <v>168</v>
      </c>
      <c r="AS12" s="183" t="s">
        <v>1</v>
      </c>
      <c r="AT12" s="183" t="s">
        <v>44</v>
      </c>
      <c r="AU12" s="184" t="s">
        <v>168</v>
      </c>
      <c r="AV12" s="183" t="s">
        <v>1</v>
      </c>
      <c r="AW12" s="183" t="s">
        <v>44</v>
      </c>
      <c r="AX12" s="184" t="s">
        <v>168</v>
      </c>
      <c r="AY12" s="183" t="s">
        <v>1</v>
      </c>
      <c r="AZ12" s="183" t="s">
        <v>44</v>
      </c>
      <c r="BA12" s="183" t="s">
        <v>168</v>
      </c>
      <c r="BB12" s="183" t="s">
        <v>1</v>
      </c>
      <c r="BC12" s="183" t="s">
        <v>44</v>
      </c>
      <c r="BD12" s="183" t="s">
        <v>168</v>
      </c>
      <c r="BE12" s="183" t="s">
        <v>1</v>
      </c>
      <c r="BF12" s="183" t="s">
        <v>44</v>
      </c>
      <c r="BG12" s="185" t="s">
        <v>168</v>
      </c>
      <c r="BH12" s="186" t="s">
        <v>1</v>
      </c>
      <c r="BI12" s="186" t="s">
        <v>44</v>
      </c>
      <c r="BJ12" s="187" t="s">
        <v>168</v>
      </c>
      <c r="BK12" s="187" t="s">
        <v>1</v>
      </c>
      <c r="BL12" s="187" t="s">
        <v>44</v>
      </c>
      <c r="BM12" s="185" t="s">
        <v>168</v>
      </c>
      <c r="BN12" s="186" t="s">
        <v>1</v>
      </c>
      <c r="BO12" s="186" t="s">
        <v>44</v>
      </c>
      <c r="BP12" s="186" t="s">
        <v>168</v>
      </c>
      <c r="BQ12" s="186" t="s">
        <v>1</v>
      </c>
      <c r="BR12" s="186" t="s">
        <v>44</v>
      </c>
      <c r="BS12" s="186" t="s">
        <v>168</v>
      </c>
      <c r="BT12" s="186" t="s">
        <v>1</v>
      </c>
      <c r="BU12" s="186" t="s">
        <v>44</v>
      </c>
      <c r="BV12" s="186" t="s">
        <v>168</v>
      </c>
      <c r="BW12" s="183" t="s">
        <v>1</v>
      </c>
      <c r="BX12" s="183" t="s">
        <v>44</v>
      </c>
      <c r="BY12" s="183" t="s">
        <v>168</v>
      </c>
      <c r="BZ12" s="183" t="s">
        <v>1</v>
      </c>
      <c r="CA12" s="183" t="s">
        <v>44</v>
      </c>
      <c r="CB12" s="183" t="s">
        <v>168</v>
      </c>
    </row>
    <row r="13" spans="1:80" s="102" customFormat="1" ht="12.75" customHeight="1">
      <c r="A13" s="103">
        <v>1</v>
      </c>
      <c r="B13" s="103">
        <v>2</v>
      </c>
      <c r="C13" s="103">
        <v>2</v>
      </c>
      <c r="D13" s="103">
        <v>3</v>
      </c>
      <c r="E13" s="103">
        <v>4</v>
      </c>
      <c r="F13" s="103">
        <v>5</v>
      </c>
      <c r="G13" s="103">
        <v>6</v>
      </c>
      <c r="H13" s="103">
        <v>7</v>
      </c>
      <c r="I13" s="103">
        <v>8</v>
      </c>
      <c r="J13" s="103">
        <v>9</v>
      </c>
      <c r="K13" s="103">
        <v>10</v>
      </c>
      <c r="L13" s="103">
        <v>11</v>
      </c>
      <c r="M13" s="103">
        <v>12</v>
      </c>
      <c r="N13" s="103">
        <v>13</v>
      </c>
      <c r="O13" s="103">
        <v>14</v>
      </c>
      <c r="P13" s="103">
        <v>15</v>
      </c>
      <c r="Q13" s="103">
        <v>16</v>
      </c>
      <c r="R13" s="103">
        <v>17</v>
      </c>
      <c r="S13" s="103">
        <v>18</v>
      </c>
      <c r="T13" s="103">
        <v>19</v>
      </c>
      <c r="U13" s="103">
        <v>20</v>
      </c>
      <c r="V13" s="103">
        <v>21</v>
      </c>
      <c r="W13" s="103">
        <v>22</v>
      </c>
      <c r="X13" s="103">
        <v>23</v>
      </c>
      <c r="Y13" s="103">
        <v>24</v>
      </c>
      <c r="Z13" s="103">
        <v>25</v>
      </c>
      <c r="AA13" s="103">
        <v>26</v>
      </c>
      <c r="AB13" s="103">
        <v>27</v>
      </c>
      <c r="AC13" s="103">
        <v>28</v>
      </c>
      <c r="AD13" s="103">
        <v>29</v>
      </c>
      <c r="AE13" s="103">
        <v>30</v>
      </c>
      <c r="AF13" s="103">
        <v>31</v>
      </c>
      <c r="AG13" s="103">
        <v>32</v>
      </c>
      <c r="AH13" s="103">
        <v>33</v>
      </c>
      <c r="AI13" s="103">
        <v>34</v>
      </c>
      <c r="AJ13" s="103">
        <v>35</v>
      </c>
      <c r="AK13" s="103">
        <v>36</v>
      </c>
      <c r="AL13" s="103">
        <v>37</v>
      </c>
      <c r="AM13" s="103">
        <v>38</v>
      </c>
      <c r="AN13" s="103">
        <v>39</v>
      </c>
      <c r="AO13" s="103">
        <v>40</v>
      </c>
      <c r="AP13" s="103">
        <v>41</v>
      </c>
      <c r="AQ13" s="103">
        <v>42</v>
      </c>
      <c r="AR13" s="103">
        <v>43</v>
      </c>
      <c r="AS13" s="103">
        <v>44</v>
      </c>
      <c r="AT13" s="103">
        <v>45</v>
      </c>
      <c r="AU13" s="103">
        <v>46</v>
      </c>
      <c r="AV13" s="103">
        <v>47</v>
      </c>
      <c r="AW13" s="103">
        <v>48</v>
      </c>
      <c r="AX13" s="103">
        <v>49</v>
      </c>
      <c r="AY13" s="103">
        <v>50</v>
      </c>
      <c r="AZ13" s="103">
        <v>51</v>
      </c>
      <c r="BA13" s="103">
        <v>52</v>
      </c>
      <c r="BB13" s="103">
        <v>53</v>
      </c>
      <c r="BC13" s="103">
        <v>54</v>
      </c>
      <c r="BD13" s="103">
        <v>55</v>
      </c>
      <c r="BE13" s="103">
        <v>56</v>
      </c>
      <c r="BF13" s="103">
        <v>57</v>
      </c>
      <c r="BG13" s="103">
        <v>58</v>
      </c>
      <c r="BH13" s="103">
        <v>59</v>
      </c>
      <c r="BI13" s="103">
        <v>60</v>
      </c>
      <c r="BJ13" s="103">
        <v>61</v>
      </c>
      <c r="BK13" s="103">
        <v>62</v>
      </c>
      <c r="BL13" s="103">
        <v>63</v>
      </c>
      <c r="BM13" s="103">
        <v>64</v>
      </c>
      <c r="BN13" s="103">
        <v>65</v>
      </c>
      <c r="BO13" s="103">
        <v>66</v>
      </c>
      <c r="BP13" s="103">
        <v>67</v>
      </c>
      <c r="BQ13" s="103">
        <v>68</v>
      </c>
      <c r="BR13" s="103">
        <v>69</v>
      </c>
      <c r="BS13" s="103">
        <v>70</v>
      </c>
      <c r="BT13" s="103">
        <v>71</v>
      </c>
      <c r="BU13" s="103">
        <v>72</v>
      </c>
      <c r="BV13" s="103">
        <v>73</v>
      </c>
      <c r="BW13" s="103">
        <v>74</v>
      </c>
      <c r="BX13" s="103">
        <v>75</v>
      </c>
      <c r="BY13" s="103">
        <v>76</v>
      </c>
      <c r="BZ13" s="103">
        <v>77</v>
      </c>
      <c r="CA13" s="103">
        <v>78</v>
      </c>
      <c r="CB13" s="103">
        <v>79</v>
      </c>
    </row>
    <row r="14" spans="1:80" s="117" customFormat="1" ht="24.75" customHeight="1">
      <c r="A14" s="148" t="s">
        <v>254</v>
      </c>
      <c r="B14" s="186">
        <v>94.2</v>
      </c>
      <c r="C14" s="149">
        <v>3000</v>
      </c>
      <c r="D14" s="150">
        <v>3172</v>
      </c>
      <c r="E14" s="151">
        <f>D14*100/C14</f>
        <v>105.73333333333333</v>
      </c>
      <c r="F14" s="149">
        <v>600</v>
      </c>
      <c r="G14" s="149">
        <v>600</v>
      </c>
      <c r="H14" s="152">
        <f>G14*100/F14</f>
        <v>100</v>
      </c>
      <c r="I14" s="149">
        <v>0</v>
      </c>
      <c r="J14" s="149">
        <v>0</v>
      </c>
      <c r="K14" s="152">
        <v>0</v>
      </c>
      <c r="L14" s="149">
        <v>0</v>
      </c>
      <c r="M14" s="149">
        <v>0</v>
      </c>
      <c r="N14" s="152">
        <v>0</v>
      </c>
      <c r="O14" s="149">
        <v>0</v>
      </c>
      <c r="P14" s="149">
        <v>0</v>
      </c>
      <c r="Q14" s="149">
        <v>0</v>
      </c>
      <c r="R14" s="149">
        <v>0</v>
      </c>
      <c r="S14" s="196">
        <v>0</v>
      </c>
      <c r="T14" s="197">
        <v>0</v>
      </c>
      <c r="U14" s="196">
        <v>0</v>
      </c>
      <c r="V14" s="196">
        <v>0</v>
      </c>
      <c r="W14" s="152">
        <v>0</v>
      </c>
      <c r="X14" s="149">
        <v>11800</v>
      </c>
      <c r="Y14" s="150">
        <v>13316</v>
      </c>
      <c r="Z14" s="151">
        <f>Y14*100/X14</f>
        <v>112.84745762711864</v>
      </c>
      <c r="AA14" s="149">
        <v>4800</v>
      </c>
      <c r="AB14" s="150">
        <v>4810</v>
      </c>
      <c r="AC14" s="151">
        <f>AB14*100/AA14</f>
        <v>100.20833333333333</v>
      </c>
      <c r="AD14" s="149">
        <v>32800</v>
      </c>
      <c r="AE14" s="150">
        <v>33125</v>
      </c>
      <c r="AF14" s="151">
        <f>AE14*100/AD14</f>
        <v>100.99085365853658</v>
      </c>
      <c r="AG14" s="149">
        <v>0</v>
      </c>
      <c r="AH14" s="150">
        <v>0</v>
      </c>
      <c r="AI14" s="151">
        <v>0</v>
      </c>
      <c r="AJ14" s="149">
        <v>0</v>
      </c>
      <c r="AK14" s="150">
        <v>0</v>
      </c>
      <c r="AL14" s="151">
        <v>0</v>
      </c>
      <c r="AM14" s="149">
        <v>0</v>
      </c>
      <c r="AN14" s="150">
        <v>0</v>
      </c>
      <c r="AO14" s="151">
        <v>0</v>
      </c>
      <c r="AP14" s="150">
        <v>1500</v>
      </c>
      <c r="AQ14" s="150">
        <v>0</v>
      </c>
      <c r="AR14" s="152">
        <f>AQ14*100/AP14</f>
        <v>0</v>
      </c>
      <c r="AS14" s="149">
        <v>4000</v>
      </c>
      <c r="AT14" s="153">
        <v>5124</v>
      </c>
      <c r="AU14" s="152">
        <f>AT14*100/AS14</f>
        <v>128.1</v>
      </c>
      <c r="AV14" s="149">
        <v>2700</v>
      </c>
      <c r="AW14" s="153">
        <v>2726</v>
      </c>
      <c r="AX14" s="152">
        <f>AW14*100/AV14</f>
        <v>100.96296296296296</v>
      </c>
      <c r="AY14" s="149">
        <v>0</v>
      </c>
      <c r="AZ14" s="153">
        <v>0</v>
      </c>
      <c r="BA14" s="152">
        <v>0</v>
      </c>
      <c r="BB14" s="153">
        <v>0</v>
      </c>
      <c r="BC14" s="153">
        <v>0</v>
      </c>
      <c r="BD14" s="152">
        <v>0</v>
      </c>
      <c r="BE14" s="149">
        <v>2</v>
      </c>
      <c r="BF14" s="150">
        <v>2</v>
      </c>
      <c r="BG14" s="152">
        <f>BF14*100/BE14</f>
        <v>100</v>
      </c>
      <c r="BH14" s="149">
        <v>0</v>
      </c>
      <c r="BI14" s="150">
        <v>0</v>
      </c>
      <c r="BJ14" s="152">
        <v>0</v>
      </c>
      <c r="BK14" s="149">
        <v>4</v>
      </c>
      <c r="BL14" s="150">
        <v>4</v>
      </c>
      <c r="BM14" s="152">
        <f>BL14*100/BK14</f>
        <v>100</v>
      </c>
      <c r="BN14" s="149">
        <v>1</v>
      </c>
      <c r="BO14" s="150">
        <v>1</v>
      </c>
      <c r="BP14" s="150">
        <f>BO14*100/BN14</f>
        <v>100</v>
      </c>
      <c r="BQ14" s="150">
        <v>0</v>
      </c>
      <c r="BR14" s="150">
        <v>0</v>
      </c>
      <c r="BS14" s="152">
        <v>0</v>
      </c>
      <c r="BT14" s="149">
        <v>0</v>
      </c>
      <c r="BU14" s="150">
        <v>0</v>
      </c>
      <c r="BV14" s="152">
        <v>0</v>
      </c>
      <c r="BW14" s="149">
        <v>61</v>
      </c>
      <c r="BX14" s="149">
        <v>66</v>
      </c>
      <c r="BY14" s="154">
        <f>BX14*100/BW14</f>
        <v>108.19672131147541</v>
      </c>
      <c r="BZ14" s="149">
        <v>90</v>
      </c>
      <c r="CA14" s="149">
        <v>90</v>
      </c>
      <c r="CB14" s="152">
        <f>CA14*100/BZ14</f>
        <v>100</v>
      </c>
    </row>
    <row r="15" spans="1:80" s="156" customFormat="1" ht="28.5" customHeight="1">
      <c r="A15" s="155" t="s">
        <v>255</v>
      </c>
      <c r="B15" s="194">
        <v>99.5</v>
      </c>
      <c r="C15" s="149">
        <v>0</v>
      </c>
      <c r="D15" s="149">
        <v>0</v>
      </c>
      <c r="E15" s="149">
        <v>0</v>
      </c>
      <c r="F15" s="149">
        <v>0</v>
      </c>
      <c r="G15" s="149">
        <v>0</v>
      </c>
      <c r="H15" s="152">
        <v>0</v>
      </c>
      <c r="I15" s="149">
        <v>0</v>
      </c>
      <c r="J15" s="149">
        <v>0</v>
      </c>
      <c r="K15" s="152">
        <v>0</v>
      </c>
      <c r="L15" s="149">
        <v>0</v>
      </c>
      <c r="M15" s="149">
        <v>0</v>
      </c>
      <c r="N15" s="152">
        <v>0</v>
      </c>
      <c r="O15" s="149">
        <v>0</v>
      </c>
      <c r="P15" s="150">
        <v>0</v>
      </c>
      <c r="Q15" s="150">
        <v>0</v>
      </c>
      <c r="R15" s="149">
        <v>2870</v>
      </c>
      <c r="S15" s="150">
        <v>5356</v>
      </c>
      <c r="T15" s="151">
        <f>S15*100/R15</f>
        <v>186.62020905923345</v>
      </c>
      <c r="U15" s="150">
        <v>24330</v>
      </c>
      <c r="V15" s="150">
        <v>28591</v>
      </c>
      <c r="W15" s="152">
        <f>V15*100/U15</f>
        <v>117.51335799424578</v>
      </c>
      <c r="X15" s="149">
        <v>0</v>
      </c>
      <c r="Y15" s="150">
        <v>0</v>
      </c>
      <c r="Z15" s="151">
        <v>0</v>
      </c>
      <c r="AA15" s="149">
        <v>0</v>
      </c>
      <c r="AB15" s="150">
        <v>0</v>
      </c>
      <c r="AC15" s="151">
        <v>0</v>
      </c>
      <c r="AD15" s="149">
        <v>0</v>
      </c>
      <c r="AE15" s="150">
        <v>0</v>
      </c>
      <c r="AF15" s="151">
        <v>0</v>
      </c>
      <c r="AG15" s="149">
        <v>0</v>
      </c>
      <c r="AH15" s="150">
        <v>0</v>
      </c>
      <c r="AI15" s="151">
        <v>0</v>
      </c>
      <c r="AJ15" s="149">
        <v>0</v>
      </c>
      <c r="AK15" s="150">
        <v>0</v>
      </c>
      <c r="AL15" s="151">
        <v>0</v>
      </c>
      <c r="AM15" s="149">
        <v>0</v>
      </c>
      <c r="AN15" s="150">
        <v>0</v>
      </c>
      <c r="AO15" s="151">
        <v>0</v>
      </c>
      <c r="AP15" s="150">
        <v>0</v>
      </c>
      <c r="AQ15" s="150">
        <v>0</v>
      </c>
      <c r="AR15" s="152">
        <v>0</v>
      </c>
      <c r="AS15" s="149">
        <v>0</v>
      </c>
      <c r="AT15" s="150">
        <v>0</v>
      </c>
      <c r="AU15" s="152">
        <v>0</v>
      </c>
      <c r="AV15" s="149">
        <v>0</v>
      </c>
      <c r="AW15" s="150">
        <v>0</v>
      </c>
      <c r="AX15" s="152">
        <v>0</v>
      </c>
      <c r="AY15" s="149">
        <v>0</v>
      </c>
      <c r="AZ15" s="150">
        <v>0</v>
      </c>
      <c r="BA15" s="151">
        <v>0</v>
      </c>
      <c r="BB15" s="150">
        <v>0</v>
      </c>
      <c r="BC15" s="150">
        <v>0</v>
      </c>
      <c r="BD15" s="152">
        <v>0</v>
      </c>
      <c r="BE15" s="149">
        <v>0</v>
      </c>
      <c r="BF15" s="150">
        <v>0</v>
      </c>
      <c r="BG15" s="152">
        <v>0</v>
      </c>
      <c r="BH15" s="149">
        <v>3</v>
      </c>
      <c r="BI15" s="150">
        <v>3</v>
      </c>
      <c r="BJ15" s="151">
        <f>BI15*100/BH15</f>
        <v>100</v>
      </c>
      <c r="BK15" s="150">
        <v>0</v>
      </c>
      <c r="BL15" s="150">
        <v>0</v>
      </c>
      <c r="BM15" s="152">
        <v>0</v>
      </c>
      <c r="BN15" s="149">
        <v>0</v>
      </c>
      <c r="BO15" s="150">
        <v>0</v>
      </c>
      <c r="BP15" s="150">
        <v>0</v>
      </c>
      <c r="BQ15" s="150">
        <v>0</v>
      </c>
      <c r="BR15" s="150">
        <v>0</v>
      </c>
      <c r="BS15" s="198">
        <v>0</v>
      </c>
      <c r="BT15" s="199">
        <v>0</v>
      </c>
      <c r="BU15" s="150">
        <v>0</v>
      </c>
      <c r="BV15" s="152">
        <v>0</v>
      </c>
      <c r="BW15" s="149">
        <v>51</v>
      </c>
      <c r="BX15" s="149">
        <v>51</v>
      </c>
      <c r="BY15" s="154">
        <f>BX15*100/BW15</f>
        <v>100</v>
      </c>
      <c r="BZ15" s="149">
        <v>90</v>
      </c>
      <c r="CA15" s="149">
        <v>90</v>
      </c>
      <c r="CB15" s="152">
        <v>100</v>
      </c>
    </row>
    <row r="16" spans="1:80" ht="23.25" customHeight="1">
      <c r="A16" s="157" t="s">
        <v>256</v>
      </c>
      <c r="B16" s="194">
        <v>99.9</v>
      </c>
      <c r="C16" s="149">
        <v>0</v>
      </c>
      <c r="D16" s="149">
        <v>0</v>
      </c>
      <c r="E16" s="149">
        <v>0</v>
      </c>
      <c r="F16" s="149">
        <v>0</v>
      </c>
      <c r="G16" s="149">
        <v>0</v>
      </c>
      <c r="H16" s="152">
        <v>0</v>
      </c>
      <c r="I16" s="149">
        <v>1400</v>
      </c>
      <c r="J16" s="150">
        <v>1465</v>
      </c>
      <c r="K16" s="151">
        <f>J16*100/I16</f>
        <v>104.64285714285714</v>
      </c>
      <c r="L16" s="149">
        <v>4400</v>
      </c>
      <c r="M16" s="150">
        <v>5510</v>
      </c>
      <c r="N16" s="151">
        <f>M16*100/L16</f>
        <v>125.22727272727273</v>
      </c>
      <c r="O16" s="149">
        <v>0</v>
      </c>
      <c r="P16" s="150">
        <v>0</v>
      </c>
      <c r="Q16" s="150">
        <v>0</v>
      </c>
      <c r="R16" s="149">
        <v>0</v>
      </c>
      <c r="S16" s="150">
        <v>0</v>
      </c>
      <c r="T16" s="151">
        <v>0</v>
      </c>
      <c r="U16" s="150">
        <v>0</v>
      </c>
      <c r="V16" s="150">
        <v>0</v>
      </c>
      <c r="W16" s="152">
        <v>0</v>
      </c>
      <c r="X16" s="149">
        <v>0</v>
      </c>
      <c r="Y16" s="150">
        <v>0</v>
      </c>
      <c r="Z16" s="151">
        <v>0</v>
      </c>
      <c r="AA16" s="149">
        <v>0</v>
      </c>
      <c r="AB16" s="150">
        <v>0</v>
      </c>
      <c r="AC16" s="151">
        <v>0</v>
      </c>
      <c r="AD16" s="149">
        <v>0</v>
      </c>
      <c r="AE16" s="150">
        <v>0</v>
      </c>
      <c r="AF16" s="151">
        <v>0</v>
      </c>
      <c r="AG16" s="149">
        <v>2900</v>
      </c>
      <c r="AH16" s="150">
        <v>3311</v>
      </c>
      <c r="AI16" s="151">
        <f>AH16*100/AG16</f>
        <v>114.17241379310344</v>
      </c>
      <c r="AJ16" s="149">
        <v>2000</v>
      </c>
      <c r="AK16" s="150">
        <v>2146</v>
      </c>
      <c r="AL16" s="151">
        <f>AK16*100/AJ16</f>
        <v>107.3</v>
      </c>
      <c r="AM16" s="149">
        <v>0</v>
      </c>
      <c r="AN16" s="149">
        <v>0</v>
      </c>
      <c r="AO16" s="151">
        <v>0</v>
      </c>
      <c r="AP16" s="150">
        <v>0</v>
      </c>
      <c r="AQ16" s="150">
        <v>0</v>
      </c>
      <c r="AR16" s="152">
        <v>0</v>
      </c>
      <c r="AS16" s="149">
        <v>0</v>
      </c>
      <c r="AT16" s="153">
        <v>0</v>
      </c>
      <c r="AU16" s="152">
        <v>0</v>
      </c>
      <c r="AV16" s="149">
        <v>0</v>
      </c>
      <c r="AW16" s="153">
        <v>0</v>
      </c>
      <c r="AX16" s="152">
        <v>0</v>
      </c>
      <c r="AY16" s="149">
        <v>13700</v>
      </c>
      <c r="AZ16" s="153">
        <v>15754</v>
      </c>
      <c r="BA16" s="152">
        <f>AZ16*100/AY16</f>
        <v>114.99270072992701</v>
      </c>
      <c r="BB16" s="149">
        <v>1100</v>
      </c>
      <c r="BC16" s="153">
        <v>1140</v>
      </c>
      <c r="BD16" s="152">
        <f>BC16*100/BB16</f>
        <v>103.63636363636364</v>
      </c>
      <c r="BE16" s="149">
        <v>0</v>
      </c>
      <c r="BF16" s="150">
        <v>0</v>
      </c>
      <c r="BG16" s="152">
        <v>0</v>
      </c>
      <c r="BH16" s="149">
        <v>0</v>
      </c>
      <c r="BI16" s="150">
        <v>0</v>
      </c>
      <c r="BJ16" s="151">
        <v>0</v>
      </c>
      <c r="BK16" s="150">
        <v>0</v>
      </c>
      <c r="BL16" s="150">
        <v>0</v>
      </c>
      <c r="BM16" s="152">
        <v>0</v>
      </c>
      <c r="BN16" s="149">
        <v>0</v>
      </c>
      <c r="BO16" s="150">
        <v>0</v>
      </c>
      <c r="BP16" s="150">
        <v>0</v>
      </c>
      <c r="BQ16" s="150">
        <v>1</v>
      </c>
      <c r="BR16" s="150">
        <v>2</v>
      </c>
      <c r="BS16" s="152">
        <f>BR16*100/BQ16</f>
        <v>200</v>
      </c>
      <c r="BT16" s="149">
        <v>2</v>
      </c>
      <c r="BU16" s="150">
        <v>1</v>
      </c>
      <c r="BV16" s="152">
        <f>BU16*100/BT16</f>
        <v>50</v>
      </c>
      <c r="BW16" s="149">
        <v>55</v>
      </c>
      <c r="BX16" s="149">
        <v>78.93</v>
      </c>
      <c r="BY16" s="152">
        <f>BX16*100/BW16</f>
        <v>143.50909090909093</v>
      </c>
      <c r="BZ16" s="149">
        <v>90</v>
      </c>
      <c r="CA16" s="149">
        <v>90</v>
      </c>
      <c r="CB16" s="152">
        <v>100</v>
      </c>
    </row>
    <row r="17" spans="1:80" ht="13.5">
      <c r="A17" s="158" t="s">
        <v>221</v>
      </c>
      <c r="B17" s="195">
        <f>(B14+B15+B16)/3</f>
        <v>97.86666666666667</v>
      </c>
      <c r="C17" s="159">
        <f>SUM(C14:C16)</f>
        <v>3000</v>
      </c>
      <c r="D17" s="160">
        <f>SUM(D14:D16)</f>
        <v>3172</v>
      </c>
      <c r="E17" s="161">
        <f>D17*100/C17</f>
        <v>105.73333333333333</v>
      </c>
      <c r="F17" s="159">
        <f>SUM(F14:F16)</f>
        <v>600</v>
      </c>
      <c r="G17" s="159">
        <f>SUM(G14:G16)</f>
        <v>600</v>
      </c>
      <c r="H17" s="162">
        <f>G17*100/F17</f>
        <v>100</v>
      </c>
      <c r="I17" s="159">
        <f>SUM(I14:I16)</f>
        <v>1400</v>
      </c>
      <c r="J17" s="160">
        <f>SUM(J14:J16)</f>
        <v>1465</v>
      </c>
      <c r="K17" s="161">
        <f>J17*100/I17</f>
        <v>104.64285714285714</v>
      </c>
      <c r="L17" s="159">
        <f>SUM(L14:L16)</f>
        <v>4400</v>
      </c>
      <c r="M17" s="160">
        <f>SUM(M14:M16)</f>
        <v>5510</v>
      </c>
      <c r="N17" s="161">
        <f>M17*100/L17</f>
        <v>125.22727272727273</v>
      </c>
      <c r="O17" s="159">
        <v>0</v>
      </c>
      <c r="P17" s="160">
        <f>SUM(P14:P16)</f>
        <v>0</v>
      </c>
      <c r="Q17" s="160">
        <v>0</v>
      </c>
      <c r="R17" s="159">
        <f>SUM(R14:R16)</f>
        <v>2870</v>
      </c>
      <c r="S17" s="160">
        <f>SUM(S14:S16)</f>
        <v>5356</v>
      </c>
      <c r="T17" s="161">
        <f>S17*100/R17</f>
        <v>186.62020905923345</v>
      </c>
      <c r="U17" s="160">
        <f>SUM(U14:U16)</f>
        <v>24330</v>
      </c>
      <c r="V17" s="160">
        <f>SUM(V14:V16)</f>
        <v>28591</v>
      </c>
      <c r="W17" s="162">
        <f>V17*100/U17</f>
        <v>117.51335799424578</v>
      </c>
      <c r="X17" s="159">
        <f>SUM(X14:X16)</f>
        <v>11800</v>
      </c>
      <c r="Y17" s="160">
        <f>SUM(Y14:Y16)</f>
        <v>13316</v>
      </c>
      <c r="Z17" s="163">
        <f>Y17*100/X17</f>
        <v>112.84745762711864</v>
      </c>
      <c r="AA17" s="159">
        <f>SUM(AA14:AA16)</f>
        <v>4800</v>
      </c>
      <c r="AB17" s="160">
        <f>SUM(AB14:AB16)</f>
        <v>4810</v>
      </c>
      <c r="AC17" s="163">
        <f>AB17*100/AA17</f>
        <v>100.20833333333333</v>
      </c>
      <c r="AD17" s="159">
        <f>SUM(AD14:AD16)</f>
        <v>32800</v>
      </c>
      <c r="AE17" s="160">
        <f>SUM(AE14:AE16)</f>
        <v>33125</v>
      </c>
      <c r="AF17" s="161">
        <f>AE17*100/AD17</f>
        <v>100.99085365853658</v>
      </c>
      <c r="AG17" s="159">
        <f>SUM(AG14:AG16)</f>
        <v>2900</v>
      </c>
      <c r="AH17" s="160">
        <f>SUM(AH14:AH16)</f>
        <v>3311</v>
      </c>
      <c r="AI17" s="161">
        <f>AH17*100/AG17</f>
        <v>114.17241379310344</v>
      </c>
      <c r="AJ17" s="159">
        <f>SUM(AJ14:AJ16)</f>
        <v>2000</v>
      </c>
      <c r="AK17" s="160">
        <f>SUM(AK14:AK16)</f>
        <v>2146</v>
      </c>
      <c r="AL17" s="161">
        <f>AK17*100/AJ17</f>
        <v>107.3</v>
      </c>
      <c r="AM17" s="159">
        <f>SUM(AM14:AM16)</f>
        <v>0</v>
      </c>
      <c r="AN17" s="160">
        <f>SUM(AN14:AN16)</f>
        <v>0</v>
      </c>
      <c r="AO17" s="164">
        <v>0</v>
      </c>
      <c r="AP17" s="160">
        <f>SUM(AP14:AP16)</f>
        <v>1500</v>
      </c>
      <c r="AQ17" s="160">
        <f>SUM(AQ14:AQ16)</f>
        <v>0</v>
      </c>
      <c r="AR17" s="165">
        <f>AQ17*100/AP17</f>
        <v>0</v>
      </c>
      <c r="AS17" s="159">
        <f>SUM(AS14:AS16)</f>
        <v>4000</v>
      </c>
      <c r="AT17" s="160">
        <f>SUM(AT14:AT16)</f>
        <v>5124</v>
      </c>
      <c r="AU17" s="165">
        <f>AT17*100/AS17</f>
        <v>128.1</v>
      </c>
      <c r="AV17" s="159">
        <f>SUM(AV14:AV16)</f>
        <v>2700</v>
      </c>
      <c r="AW17" s="160">
        <f>SUM(AW14:AW16)</f>
        <v>2726</v>
      </c>
      <c r="AX17" s="165">
        <f>AW17*100/AV17</f>
        <v>100.96296296296296</v>
      </c>
      <c r="AY17" s="159">
        <f>SUM(AY14:AY16)</f>
        <v>13700</v>
      </c>
      <c r="AZ17" s="160">
        <f>SUM(AZ14:AZ16)</f>
        <v>15754</v>
      </c>
      <c r="BA17" s="162">
        <f>AZ17*100/AY17</f>
        <v>114.99270072992701</v>
      </c>
      <c r="BB17" s="160">
        <f>SUM(BB14:BB16)</f>
        <v>1100</v>
      </c>
      <c r="BC17" s="160">
        <f>SUM(BC14:BC16)</f>
        <v>1140</v>
      </c>
      <c r="BD17" s="162">
        <f>BC17*100/BB17</f>
        <v>103.63636363636364</v>
      </c>
      <c r="BE17" s="159">
        <f>SUM(BE14:BE16)</f>
        <v>2</v>
      </c>
      <c r="BF17" s="160">
        <f>SUM(BF14:BF16)</f>
        <v>2</v>
      </c>
      <c r="BG17" s="165">
        <f>BF17*100/BE17</f>
        <v>100</v>
      </c>
      <c r="BH17" s="159">
        <f>SUM(BH14:BH16)</f>
        <v>3</v>
      </c>
      <c r="BI17" s="160">
        <f>SUM(BI14:BI16)</f>
        <v>3</v>
      </c>
      <c r="BJ17" s="161">
        <f>BI17*100/BH17</f>
        <v>100</v>
      </c>
      <c r="BK17" s="160">
        <f>SUM(BK14:BK16)</f>
        <v>4</v>
      </c>
      <c r="BL17" s="160">
        <f>SUM(BL14:BL16)</f>
        <v>4</v>
      </c>
      <c r="BM17" s="165">
        <f>BL17*100/BK17</f>
        <v>100</v>
      </c>
      <c r="BN17" s="159">
        <f>SUM(BN14:BN16)</f>
        <v>1</v>
      </c>
      <c r="BO17" s="159">
        <f>SUM(BO14:BO16)</f>
        <v>1</v>
      </c>
      <c r="BP17" s="160">
        <f>BO17*100/BN17</f>
        <v>100</v>
      </c>
      <c r="BQ17" s="160">
        <f>SUM(BQ14:BQ16)</f>
        <v>1</v>
      </c>
      <c r="BR17" s="160">
        <f>SUM(BR14:BR16)</f>
        <v>2</v>
      </c>
      <c r="BS17" s="162">
        <f>BR17*100/BQ17</f>
        <v>200</v>
      </c>
      <c r="BT17" s="159">
        <f>SUM(BT14:BT16)</f>
        <v>2</v>
      </c>
      <c r="BU17" s="160">
        <f>SUM(BU14:BU16)</f>
        <v>1</v>
      </c>
      <c r="BV17" s="162">
        <f>BU17*100/BT17</f>
        <v>50</v>
      </c>
      <c r="BW17" s="162">
        <f>SUM(BW14:BW16)/3</f>
        <v>55.666666666666664</v>
      </c>
      <c r="BX17" s="166">
        <f>SUM(BX14:BX16)/3</f>
        <v>65.31</v>
      </c>
      <c r="BY17" s="162">
        <f>BX17*100/BW17</f>
        <v>117.32335329341318</v>
      </c>
      <c r="BZ17" s="166">
        <f>SUM(BZ14:BZ16)/3</f>
        <v>90</v>
      </c>
      <c r="CA17" s="166">
        <v>90</v>
      </c>
      <c r="CB17" s="162">
        <v>100</v>
      </c>
    </row>
    <row r="18" spans="1:80" ht="13.5">
      <c r="A18" s="167"/>
      <c r="B18" s="167"/>
      <c r="C18" s="168"/>
      <c r="D18" s="169"/>
      <c r="E18" s="170"/>
      <c r="F18" s="168"/>
      <c r="G18" s="168"/>
      <c r="H18" s="171"/>
      <c r="I18" s="168"/>
      <c r="J18" s="169"/>
      <c r="K18" s="170"/>
      <c r="L18" s="168"/>
      <c r="M18" s="169"/>
      <c r="N18" s="170"/>
      <c r="O18" s="168"/>
      <c r="P18" s="169"/>
      <c r="Q18" s="169"/>
      <c r="R18" s="168"/>
      <c r="S18" s="169"/>
      <c r="T18" s="170"/>
      <c r="U18" s="169"/>
      <c r="V18" s="169"/>
      <c r="W18" s="171"/>
      <c r="X18" s="168"/>
      <c r="Y18" s="169"/>
      <c r="Z18" s="172"/>
      <c r="AA18" s="168"/>
      <c r="AB18" s="169"/>
      <c r="AC18" s="172"/>
      <c r="AD18" s="168"/>
      <c r="AE18" s="169"/>
      <c r="AF18" s="170"/>
      <c r="AG18" s="168"/>
      <c r="AH18" s="169"/>
      <c r="AI18" s="170"/>
      <c r="AJ18" s="168"/>
      <c r="AK18" s="169"/>
      <c r="AL18" s="170"/>
      <c r="AM18" s="168"/>
      <c r="AN18" s="169"/>
      <c r="AO18" s="173"/>
      <c r="AP18" s="169"/>
      <c r="AQ18" s="169"/>
      <c r="AR18" s="174"/>
      <c r="AS18" s="168"/>
      <c r="AT18" s="169"/>
      <c r="AU18" s="174"/>
      <c r="AV18" s="168"/>
      <c r="AW18" s="169"/>
      <c r="AX18" s="174"/>
      <c r="AY18" s="168"/>
      <c r="AZ18" s="169"/>
      <c r="BA18" s="171"/>
      <c r="BB18" s="169"/>
      <c r="BC18" s="169"/>
      <c r="BD18" s="171"/>
      <c r="BE18" s="168"/>
      <c r="BF18" s="169"/>
      <c r="BG18" s="174"/>
      <c r="BH18" s="168"/>
      <c r="BI18" s="169"/>
      <c r="BJ18" s="170"/>
      <c r="BK18" s="169"/>
      <c r="BL18" s="169"/>
      <c r="BM18" s="174"/>
      <c r="BN18" s="168"/>
      <c r="BO18" s="168"/>
      <c r="BP18" s="169"/>
      <c r="BQ18" s="169"/>
      <c r="BR18" s="169"/>
      <c r="BS18" s="171"/>
      <c r="BT18" s="168"/>
      <c r="BU18" s="169"/>
      <c r="BV18" s="171"/>
      <c r="BW18" s="171"/>
      <c r="BX18" s="175"/>
      <c r="BY18" s="171"/>
      <c r="BZ18" s="175"/>
      <c r="CA18" s="175"/>
      <c r="CB18" s="171"/>
    </row>
    <row r="19" spans="1:68" s="17" customFormat="1" ht="19.5" customHeight="1" hidden="1">
      <c r="A19" s="222" t="s">
        <v>172</v>
      </c>
      <c r="B19" s="222"/>
      <c r="C19" s="222"/>
      <c r="D19" s="222"/>
      <c r="E19" s="222"/>
      <c r="F19" s="222"/>
      <c r="G19" s="222"/>
      <c r="H19" s="222"/>
      <c r="I19" s="222"/>
      <c r="J19" s="217"/>
      <c r="K19" s="217"/>
      <c r="L19" s="106"/>
      <c r="M19" s="212" t="s">
        <v>173</v>
      </c>
      <c r="N19" s="212"/>
      <c r="O19" s="212"/>
      <c r="P19" s="212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I19" s="18"/>
      <c r="AJ19" s="18"/>
      <c r="AK19" s="18"/>
      <c r="AL19" s="18"/>
      <c r="AM19" s="18"/>
      <c r="AN19" s="18"/>
      <c r="AO19" s="18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</row>
    <row r="20" spans="1:68" s="4" customFormat="1" ht="12.75" customHeight="1" hidden="1">
      <c r="A20" s="222"/>
      <c r="B20" s="222"/>
      <c r="C20" s="222"/>
      <c r="D20" s="222"/>
      <c r="E20" s="222"/>
      <c r="F20" s="222"/>
      <c r="G20" s="222"/>
      <c r="H20" s="222"/>
      <c r="I20" s="222"/>
      <c r="J20" s="213" t="s">
        <v>56</v>
      </c>
      <c r="K20" s="213"/>
      <c r="L20" s="106"/>
      <c r="M20" s="228" t="s">
        <v>57</v>
      </c>
      <c r="N20" s="228"/>
      <c r="O20" s="228"/>
      <c r="P20" s="228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I20" s="55"/>
      <c r="AJ20" s="55"/>
      <c r="AK20" s="55"/>
      <c r="AL20" s="55"/>
      <c r="AM20" s="55"/>
      <c r="AN20" s="55"/>
      <c r="AO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</row>
  </sheetData>
  <sheetProtection/>
  <mergeCells count="71">
    <mergeCell ref="A2:AM2"/>
    <mergeCell ref="A4:I4"/>
    <mergeCell ref="L4:AR4"/>
    <mergeCell ref="A6:A12"/>
    <mergeCell ref="C6:BV6"/>
    <mergeCell ref="BW6:CB6"/>
    <mergeCell ref="C7:BV7"/>
    <mergeCell ref="BW7:BY11"/>
    <mergeCell ref="BZ7:CB11"/>
    <mergeCell ref="C8:H8"/>
    <mergeCell ref="I8:N8"/>
    <mergeCell ref="O8:W8"/>
    <mergeCell ref="X8:AF8"/>
    <mergeCell ref="AG8:AL8"/>
    <mergeCell ref="AM8:AR8"/>
    <mergeCell ref="AS8:AX8"/>
    <mergeCell ref="AY8:BD8"/>
    <mergeCell ref="BE8:BG10"/>
    <mergeCell ref="BH8:BJ10"/>
    <mergeCell ref="BK8:BM10"/>
    <mergeCell ref="BN8:BP10"/>
    <mergeCell ref="BQ8:BS10"/>
    <mergeCell ref="BB9:BD10"/>
    <mergeCell ref="BT8:BV10"/>
    <mergeCell ref="C9:E10"/>
    <mergeCell ref="F9:H10"/>
    <mergeCell ref="I9:K10"/>
    <mergeCell ref="L9:N10"/>
    <mergeCell ref="O9:Q10"/>
    <mergeCell ref="R9:T10"/>
    <mergeCell ref="U9:W10"/>
    <mergeCell ref="X9:Z10"/>
    <mergeCell ref="AA9:AC10"/>
    <mergeCell ref="AD9:AF10"/>
    <mergeCell ref="AG9:AI10"/>
    <mergeCell ref="AJ9:AL10"/>
    <mergeCell ref="AM9:AO10"/>
    <mergeCell ref="AP9:AR10"/>
    <mergeCell ref="AG11:AI11"/>
    <mergeCell ref="AJ11:AL11"/>
    <mergeCell ref="AM11:AO11"/>
    <mergeCell ref="AS9:AU10"/>
    <mergeCell ref="BK11:BM11"/>
    <mergeCell ref="BN11:BP11"/>
    <mergeCell ref="C11:E11"/>
    <mergeCell ref="F11:H11"/>
    <mergeCell ref="I11:K11"/>
    <mergeCell ref="L11:N11"/>
    <mergeCell ref="O11:Q11"/>
    <mergeCell ref="R11:T11"/>
    <mergeCell ref="U11:W11"/>
    <mergeCell ref="BQ11:BS11"/>
    <mergeCell ref="BT11:BV11"/>
    <mergeCell ref="A19:I20"/>
    <mergeCell ref="AP11:AR11"/>
    <mergeCell ref="AS11:AU11"/>
    <mergeCell ref="AV11:AX11"/>
    <mergeCell ref="AY11:BA11"/>
    <mergeCell ref="BB11:BD11"/>
    <mergeCell ref="J19:K19"/>
    <mergeCell ref="M19:P19"/>
    <mergeCell ref="J20:K20"/>
    <mergeCell ref="M20:P20"/>
    <mergeCell ref="B6:B12"/>
    <mergeCell ref="BH11:BJ11"/>
    <mergeCell ref="BE11:BG11"/>
    <mergeCell ref="X11:Z11"/>
    <mergeCell ref="AA11:AC11"/>
    <mergeCell ref="AD11:AF11"/>
    <mergeCell ref="AV9:AX10"/>
    <mergeCell ref="AY9:BA10"/>
  </mergeCells>
  <printOptions/>
  <pageMargins left="0.3937007874015748" right="0.3937007874015748" top="0.7874015748031497" bottom="0.5905511811023623" header="0.5118110236220472" footer="0.5118110236220472"/>
  <pageSetup fitToWidth="2" fitToHeight="1" horizontalDpi="600" verticalDpi="600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P102"/>
  <sheetViews>
    <sheetView zoomScalePageLayoutView="0" workbookViewId="0" topLeftCell="A78">
      <selection activeCell="F10" sqref="F10"/>
    </sheetView>
  </sheetViews>
  <sheetFormatPr defaultColWidth="8.83203125" defaultRowHeight="12.75"/>
  <cols>
    <col min="1" max="1" width="37.5" style="4" customWidth="1"/>
    <col min="2" max="2" width="10.5" style="4" customWidth="1"/>
    <col min="3" max="3" width="19.33203125" style="4" customWidth="1"/>
    <col min="4" max="4" width="15.5" style="4" customWidth="1"/>
    <col min="5" max="5" width="18.83203125" style="4" customWidth="1"/>
    <col min="6" max="6" width="15" style="4" customWidth="1"/>
    <col min="7" max="7" width="15.16015625" style="4" customWidth="1"/>
    <col min="8" max="8" width="17" style="4" customWidth="1"/>
    <col min="9" max="9" width="1.171875" style="4" hidden="1" customWidth="1"/>
    <col min="10" max="10" width="11.83203125" style="4" customWidth="1"/>
    <col min="11" max="12" width="10.33203125" style="4" customWidth="1"/>
    <col min="13" max="13" width="17" style="4" hidden="1" customWidth="1"/>
    <col min="14" max="14" width="14.66015625" style="4" hidden="1" customWidth="1"/>
    <col min="15" max="15" width="10.5" style="4" hidden="1" customWidth="1"/>
    <col min="16" max="16" width="10.33203125" style="4" hidden="1" customWidth="1"/>
    <col min="17" max="16384" width="8.83203125" style="4" customWidth="1"/>
  </cols>
  <sheetData>
    <row r="2" spans="1:15" ht="18.75">
      <c r="A2" s="214" t="s">
        <v>62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0.75" customHeight="1">
      <c r="A4" s="215" t="s">
        <v>8</v>
      </c>
      <c r="B4" s="215"/>
      <c r="C4" s="215"/>
      <c r="D4" s="216" t="s">
        <v>63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</row>
    <row r="6" spans="1:16" s="6" customFormat="1" ht="41.25" customHeight="1">
      <c r="A6" s="221" t="s">
        <v>0</v>
      </c>
      <c r="B6" s="221" t="s">
        <v>10</v>
      </c>
      <c r="C6" s="285" t="s">
        <v>64</v>
      </c>
      <c r="D6" s="288" t="s">
        <v>65</v>
      </c>
      <c r="E6" s="219"/>
      <c r="F6" s="220"/>
      <c r="G6" s="25" t="s">
        <v>66</v>
      </c>
      <c r="H6" s="288" t="s">
        <v>67</v>
      </c>
      <c r="I6" s="219"/>
      <c r="J6" s="219"/>
      <c r="K6" s="219"/>
      <c r="L6" s="219"/>
      <c r="M6" s="287" t="s">
        <v>68</v>
      </c>
      <c r="N6" s="221"/>
      <c r="O6" s="221"/>
      <c r="P6" s="221"/>
    </row>
    <row r="7" spans="1:16" s="6" customFormat="1" ht="77.25" customHeight="1">
      <c r="A7" s="221"/>
      <c r="B7" s="221"/>
      <c r="C7" s="225"/>
      <c r="D7" s="285" t="s">
        <v>69</v>
      </c>
      <c r="E7" s="285" t="s">
        <v>69</v>
      </c>
      <c r="F7" s="285" t="s">
        <v>69</v>
      </c>
      <c r="G7" s="285" t="s">
        <v>69</v>
      </c>
      <c r="H7" s="287" t="s">
        <v>69</v>
      </c>
      <c r="I7" s="27"/>
      <c r="J7" s="285" t="s">
        <v>70</v>
      </c>
      <c r="K7" s="287" t="s">
        <v>1</v>
      </c>
      <c r="L7" s="287" t="s">
        <v>44</v>
      </c>
      <c r="M7" s="283" t="s">
        <v>71</v>
      </c>
      <c r="N7" s="285" t="s">
        <v>70</v>
      </c>
      <c r="O7" s="285" t="s">
        <v>72</v>
      </c>
      <c r="P7" s="285" t="s">
        <v>73</v>
      </c>
    </row>
    <row r="8" spans="1:16" s="6" customFormat="1" ht="1.5" customHeight="1">
      <c r="A8" s="221"/>
      <c r="B8" s="221"/>
      <c r="C8" s="226"/>
      <c r="D8" s="226"/>
      <c r="E8" s="226"/>
      <c r="F8" s="226"/>
      <c r="G8" s="226"/>
      <c r="H8" s="287"/>
      <c r="I8" s="5" t="s">
        <v>44</v>
      </c>
      <c r="J8" s="226"/>
      <c r="K8" s="221"/>
      <c r="L8" s="287"/>
      <c r="M8" s="284"/>
      <c r="N8" s="226"/>
      <c r="O8" s="226"/>
      <c r="P8" s="286"/>
    </row>
    <row r="9" spans="1:16" s="7" customFormat="1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9</v>
      </c>
      <c r="I9" s="11">
        <v>4</v>
      </c>
      <c r="J9" s="11">
        <v>10</v>
      </c>
      <c r="K9" s="11">
        <v>11</v>
      </c>
      <c r="L9" s="11">
        <v>12</v>
      </c>
      <c r="M9" s="28">
        <v>13</v>
      </c>
      <c r="N9" s="11">
        <v>14</v>
      </c>
      <c r="O9" s="11">
        <v>15</v>
      </c>
      <c r="P9" s="29">
        <v>16</v>
      </c>
    </row>
    <row r="10" spans="1:16" ht="111.75" customHeight="1">
      <c r="A10" s="20" t="s">
        <v>63</v>
      </c>
      <c r="B10" s="21"/>
      <c r="C10" s="30" t="s">
        <v>74</v>
      </c>
      <c r="D10" s="31" t="s">
        <v>75</v>
      </c>
      <c r="E10" s="31"/>
      <c r="F10" s="31"/>
      <c r="G10" s="31" t="s">
        <v>76</v>
      </c>
      <c r="H10" s="31" t="s">
        <v>77</v>
      </c>
      <c r="I10" s="31"/>
      <c r="J10" s="31" t="s">
        <v>78</v>
      </c>
      <c r="K10" s="31">
        <v>91.588</v>
      </c>
      <c r="L10" s="31">
        <v>91.588</v>
      </c>
      <c r="M10" s="32" t="s">
        <v>79</v>
      </c>
      <c r="N10" s="31" t="s">
        <v>80</v>
      </c>
      <c r="O10" s="31">
        <v>100</v>
      </c>
      <c r="P10" s="31">
        <v>100</v>
      </c>
    </row>
    <row r="11" spans="1:16" s="2" customFormat="1" ht="16.5" customHeight="1">
      <c r="A11" s="22"/>
      <c r="B11" s="23"/>
      <c r="C11" s="23"/>
      <c r="D11" s="23"/>
      <c r="E11" s="23"/>
      <c r="F11" s="23"/>
      <c r="G11" s="23"/>
      <c r="H11" s="24"/>
      <c r="I11" s="24"/>
      <c r="J11" s="24"/>
      <c r="K11" s="24"/>
      <c r="L11" s="24"/>
      <c r="M11" s="24"/>
      <c r="N11" s="24"/>
      <c r="O11" s="24"/>
      <c r="P11" s="33"/>
    </row>
    <row r="12" ht="12.75">
      <c r="A12" s="34"/>
    </row>
    <row r="13" spans="1:16" ht="94.5" customHeight="1">
      <c r="A13" s="221" t="s">
        <v>0</v>
      </c>
      <c r="B13" s="221" t="s">
        <v>10</v>
      </c>
      <c r="C13" s="285" t="s">
        <v>81</v>
      </c>
      <c r="D13" s="288" t="s">
        <v>82</v>
      </c>
      <c r="E13" s="219"/>
      <c r="F13" s="220"/>
      <c r="G13" s="25" t="s">
        <v>83</v>
      </c>
      <c r="H13" s="287" t="s">
        <v>84</v>
      </c>
      <c r="I13" s="221"/>
      <c r="J13" s="221"/>
      <c r="K13" s="221"/>
      <c r="L13" s="221"/>
      <c r="M13" s="287" t="s">
        <v>85</v>
      </c>
      <c r="N13" s="221"/>
      <c r="O13" s="221"/>
      <c r="P13" s="221"/>
    </row>
    <row r="14" spans="1:16" s="17" customFormat="1" ht="34.5" customHeight="1">
      <c r="A14" s="221"/>
      <c r="B14" s="221"/>
      <c r="C14" s="225"/>
      <c r="D14" s="26" t="s">
        <v>69</v>
      </c>
      <c r="E14" s="26" t="s">
        <v>69</v>
      </c>
      <c r="F14" s="26" t="s">
        <v>69</v>
      </c>
      <c r="G14" s="26" t="s">
        <v>69</v>
      </c>
      <c r="H14" s="285" t="s">
        <v>69</v>
      </c>
      <c r="I14" s="27"/>
      <c r="J14" s="285" t="s">
        <v>70</v>
      </c>
      <c r="K14" s="287" t="s">
        <v>1</v>
      </c>
      <c r="L14" s="287" t="s">
        <v>44</v>
      </c>
      <c r="M14" s="283" t="s">
        <v>71</v>
      </c>
      <c r="N14" s="285" t="s">
        <v>70</v>
      </c>
      <c r="O14" s="285" t="s">
        <v>72</v>
      </c>
      <c r="P14" s="285" t="s">
        <v>73</v>
      </c>
    </row>
    <row r="15" spans="1:16" ht="43.5" customHeight="1">
      <c r="A15" s="221"/>
      <c r="B15" s="221"/>
      <c r="C15" s="226"/>
      <c r="D15" s="26" t="s">
        <v>86</v>
      </c>
      <c r="E15" s="26" t="s">
        <v>87</v>
      </c>
      <c r="F15" s="26" t="s">
        <v>88</v>
      </c>
      <c r="G15" s="26" t="s">
        <v>89</v>
      </c>
      <c r="H15" s="286"/>
      <c r="I15" s="5" t="s">
        <v>44</v>
      </c>
      <c r="J15" s="226"/>
      <c r="K15" s="221"/>
      <c r="L15" s="287"/>
      <c r="M15" s="284"/>
      <c r="N15" s="226"/>
      <c r="O15" s="226"/>
      <c r="P15" s="286"/>
    </row>
    <row r="16" spans="1:16" ht="12.75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9</v>
      </c>
      <c r="I16" s="11">
        <v>4</v>
      </c>
      <c r="J16" s="11">
        <v>10</v>
      </c>
      <c r="K16" s="11">
        <v>11</v>
      </c>
      <c r="L16" s="11">
        <v>12</v>
      </c>
      <c r="M16" s="28">
        <v>13</v>
      </c>
      <c r="N16" s="11">
        <v>14</v>
      </c>
      <c r="O16" s="11">
        <v>15</v>
      </c>
      <c r="P16" s="29">
        <v>16</v>
      </c>
    </row>
    <row r="17" spans="1:16" ht="135">
      <c r="A17" s="20" t="s">
        <v>63</v>
      </c>
      <c r="B17" s="21"/>
      <c r="C17" s="30" t="s">
        <v>90</v>
      </c>
      <c r="D17" s="31" t="s">
        <v>91</v>
      </c>
      <c r="E17" s="31" t="s">
        <v>92</v>
      </c>
      <c r="F17" s="31" t="s">
        <v>93</v>
      </c>
      <c r="G17" s="31" t="s">
        <v>94</v>
      </c>
      <c r="H17" s="31" t="s">
        <v>95</v>
      </c>
      <c r="I17" s="31"/>
      <c r="J17" s="31" t="s">
        <v>96</v>
      </c>
      <c r="K17" s="31">
        <v>6</v>
      </c>
      <c r="L17" s="31">
        <v>6</v>
      </c>
      <c r="M17" s="31" t="s">
        <v>97</v>
      </c>
      <c r="N17" s="31" t="s">
        <v>80</v>
      </c>
      <c r="O17" s="31">
        <v>100</v>
      </c>
      <c r="P17" s="31">
        <v>100</v>
      </c>
    </row>
    <row r="18" spans="1:16" ht="135">
      <c r="A18" s="20" t="s">
        <v>63</v>
      </c>
      <c r="B18" s="21"/>
      <c r="C18" s="30" t="s">
        <v>90</v>
      </c>
      <c r="D18" s="31" t="s">
        <v>98</v>
      </c>
      <c r="E18" s="31" t="s">
        <v>98</v>
      </c>
      <c r="F18" s="31" t="s">
        <v>93</v>
      </c>
      <c r="G18" s="31" t="s">
        <v>94</v>
      </c>
      <c r="H18" s="31" t="s">
        <v>95</v>
      </c>
      <c r="I18" s="24"/>
      <c r="J18" s="31" t="s">
        <v>96</v>
      </c>
      <c r="K18" s="31">
        <v>777</v>
      </c>
      <c r="L18" s="31">
        <v>777</v>
      </c>
      <c r="M18" s="31" t="s">
        <v>97</v>
      </c>
      <c r="N18" s="31" t="s">
        <v>80</v>
      </c>
      <c r="O18" s="31">
        <v>100</v>
      </c>
      <c r="P18" s="31">
        <v>100</v>
      </c>
    </row>
    <row r="19" spans="1:16" ht="135">
      <c r="A19" s="20" t="s">
        <v>63</v>
      </c>
      <c r="B19" s="21"/>
      <c r="C19" s="30" t="s">
        <v>90</v>
      </c>
      <c r="D19" s="31" t="s">
        <v>99</v>
      </c>
      <c r="E19" s="31" t="s">
        <v>100</v>
      </c>
      <c r="F19" s="31" t="s">
        <v>93</v>
      </c>
      <c r="G19" s="31" t="s">
        <v>101</v>
      </c>
      <c r="H19" s="31" t="s">
        <v>95</v>
      </c>
      <c r="J19" s="31" t="s">
        <v>96</v>
      </c>
      <c r="K19" s="31">
        <v>78</v>
      </c>
      <c r="L19" s="31">
        <v>78</v>
      </c>
      <c r="M19" s="31" t="s">
        <v>97</v>
      </c>
      <c r="N19" s="31" t="s">
        <v>80</v>
      </c>
      <c r="O19" s="31">
        <v>100</v>
      </c>
      <c r="P19" s="31">
        <v>100</v>
      </c>
    </row>
    <row r="20" spans="1:16" ht="135">
      <c r="A20" s="20" t="s">
        <v>63</v>
      </c>
      <c r="B20" s="21"/>
      <c r="C20" s="30" t="s">
        <v>90</v>
      </c>
      <c r="D20" s="31" t="s">
        <v>102</v>
      </c>
      <c r="E20" s="31" t="s">
        <v>103</v>
      </c>
      <c r="F20" s="31" t="s">
        <v>93</v>
      </c>
      <c r="G20" s="31" t="s">
        <v>101</v>
      </c>
      <c r="H20" s="31" t="s">
        <v>95</v>
      </c>
      <c r="J20" s="31" t="s">
        <v>96</v>
      </c>
      <c r="K20" s="31">
        <v>60</v>
      </c>
      <c r="L20" s="31">
        <v>60</v>
      </c>
      <c r="M20" s="31" t="s">
        <v>97</v>
      </c>
      <c r="N20" s="31" t="s">
        <v>80</v>
      </c>
      <c r="O20" s="31">
        <v>100</v>
      </c>
      <c r="P20" s="31">
        <v>100</v>
      </c>
    </row>
    <row r="21" spans="1:16" ht="135">
      <c r="A21" s="20" t="s">
        <v>63</v>
      </c>
      <c r="B21" s="21"/>
      <c r="C21" s="30" t="s">
        <v>90</v>
      </c>
      <c r="D21" s="31" t="s">
        <v>91</v>
      </c>
      <c r="E21" s="31" t="s">
        <v>104</v>
      </c>
      <c r="F21" s="31" t="s">
        <v>93</v>
      </c>
      <c r="G21" s="31" t="s">
        <v>101</v>
      </c>
      <c r="H21" s="31" t="s">
        <v>95</v>
      </c>
      <c r="J21" s="31" t="s">
        <v>96</v>
      </c>
      <c r="K21" s="31">
        <v>78</v>
      </c>
      <c r="L21" s="31">
        <v>78</v>
      </c>
      <c r="M21" s="31" t="s">
        <v>97</v>
      </c>
      <c r="N21" s="31" t="s">
        <v>80</v>
      </c>
      <c r="O21" s="31">
        <v>100</v>
      </c>
      <c r="P21" s="31">
        <v>100</v>
      </c>
    </row>
    <row r="22" spans="1:16" ht="135">
      <c r="A22" s="20" t="s">
        <v>63</v>
      </c>
      <c r="B22" s="21"/>
      <c r="C22" s="30" t="s">
        <v>90</v>
      </c>
      <c r="D22" s="31" t="s">
        <v>105</v>
      </c>
      <c r="E22" s="31" t="s">
        <v>106</v>
      </c>
      <c r="F22" s="31" t="s">
        <v>93</v>
      </c>
      <c r="G22" s="31" t="s">
        <v>94</v>
      </c>
      <c r="H22" s="31" t="s">
        <v>95</v>
      </c>
      <c r="J22" s="31" t="s">
        <v>96</v>
      </c>
      <c r="K22" s="31">
        <v>156</v>
      </c>
      <c r="L22" s="31">
        <v>156</v>
      </c>
      <c r="M22" s="31" t="s">
        <v>97</v>
      </c>
      <c r="N22" s="31" t="s">
        <v>80</v>
      </c>
      <c r="O22" s="31">
        <v>100</v>
      </c>
      <c r="P22" s="31">
        <v>100</v>
      </c>
    </row>
    <row r="23" spans="1:16" ht="135">
      <c r="A23" s="20" t="s">
        <v>63</v>
      </c>
      <c r="B23" s="21"/>
      <c r="C23" s="30" t="s">
        <v>90</v>
      </c>
      <c r="D23" s="31" t="s">
        <v>91</v>
      </c>
      <c r="E23" s="31" t="s">
        <v>107</v>
      </c>
      <c r="F23" s="31" t="s">
        <v>93</v>
      </c>
      <c r="G23" s="31" t="s">
        <v>101</v>
      </c>
      <c r="H23" s="31" t="s">
        <v>95</v>
      </c>
      <c r="J23" s="31" t="s">
        <v>96</v>
      </c>
      <c r="K23" s="31">
        <v>6</v>
      </c>
      <c r="L23" s="31">
        <v>6</v>
      </c>
      <c r="M23" s="31" t="s">
        <v>97</v>
      </c>
      <c r="N23" s="31" t="s">
        <v>80</v>
      </c>
      <c r="O23" s="31">
        <v>100</v>
      </c>
      <c r="P23" s="31">
        <v>100</v>
      </c>
    </row>
    <row r="24" spans="1:16" ht="135">
      <c r="A24" s="20" t="s">
        <v>63</v>
      </c>
      <c r="B24" s="21"/>
      <c r="C24" s="30" t="s">
        <v>90</v>
      </c>
      <c r="D24" s="31" t="s">
        <v>91</v>
      </c>
      <c r="E24" s="31" t="s">
        <v>107</v>
      </c>
      <c r="F24" s="31" t="s">
        <v>93</v>
      </c>
      <c r="G24" s="31" t="s">
        <v>94</v>
      </c>
      <c r="H24" s="31" t="s">
        <v>95</v>
      </c>
      <c r="J24" s="31" t="s">
        <v>96</v>
      </c>
      <c r="K24" s="31">
        <v>6</v>
      </c>
      <c r="L24" s="31">
        <v>6</v>
      </c>
      <c r="M24" s="31" t="s">
        <v>97</v>
      </c>
      <c r="N24" s="31" t="s">
        <v>80</v>
      </c>
      <c r="O24" s="31">
        <v>100</v>
      </c>
      <c r="P24" s="31">
        <v>100</v>
      </c>
    </row>
    <row r="25" spans="1:16" ht="135">
      <c r="A25" s="20" t="s">
        <v>63</v>
      </c>
      <c r="B25" s="21"/>
      <c r="C25" s="30" t="s">
        <v>90</v>
      </c>
      <c r="D25" s="31" t="s">
        <v>108</v>
      </c>
      <c r="E25" s="31" t="s">
        <v>108</v>
      </c>
      <c r="F25" s="31" t="s">
        <v>93</v>
      </c>
      <c r="G25" s="31" t="s">
        <v>94</v>
      </c>
      <c r="H25" s="31" t="s">
        <v>95</v>
      </c>
      <c r="J25" s="31" t="s">
        <v>96</v>
      </c>
      <c r="K25" s="31">
        <v>26</v>
      </c>
      <c r="L25" s="31">
        <v>26</v>
      </c>
      <c r="M25" s="31" t="s">
        <v>97</v>
      </c>
      <c r="N25" s="31" t="s">
        <v>80</v>
      </c>
      <c r="O25" s="31">
        <v>100</v>
      </c>
      <c r="P25" s="31">
        <v>100</v>
      </c>
    </row>
    <row r="26" spans="1:16" ht="135">
      <c r="A26" s="20" t="s">
        <v>63</v>
      </c>
      <c r="B26" s="21"/>
      <c r="C26" s="30" t="s">
        <v>90</v>
      </c>
      <c r="D26" s="31" t="s">
        <v>99</v>
      </c>
      <c r="E26" s="31" t="s">
        <v>109</v>
      </c>
      <c r="F26" s="31" t="s">
        <v>93</v>
      </c>
      <c r="G26" s="31" t="s">
        <v>101</v>
      </c>
      <c r="H26" s="31" t="s">
        <v>95</v>
      </c>
      <c r="J26" s="31" t="s">
        <v>96</v>
      </c>
      <c r="K26" s="31">
        <v>72</v>
      </c>
      <c r="L26" s="31">
        <v>72</v>
      </c>
      <c r="M26" s="31" t="s">
        <v>97</v>
      </c>
      <c r="N26" s="31" t="s">
        <v>80</v>
      </c>
      <c r="O26" s="31">
        <v>100</v>
      </c>
      <c r="P26" s="31">
        <v>100</v>
      </c>
    </row>
    <row r="27" spans="1:16" ht="135">
      <c r="A27" s="20" t="s">
        <v>63</v>
      </c>
      <c r="B27" s="21"/>
      <c r="C27" s="30" t="s">
        <v>90</v>
      </c>
      <c r="D27" s="31" t="s">
        <v>110</v>
      </c>
      <c r="E27" s="31" t="s">
        <v>111</v>
      </c>
      <c r="F27" s="31" t="s">
        <v>93</v>
      </c>
      <c r="G27" s="31" t="s">
        <v>101</v>
      </c>
      <c r="H27" s="31" t="s">
        <v>95</v>
      </c>
      <c r="J27" s="31" t="s">
        <v>96</v>
      </c>
      <c r="K27" s="31">
        <v>78</v>
      </c>
      <c r="L27" s="31">
        <v>78</v>
      </c>
      <c r="M27" s="31" t="s">
        <v>97</v>
      </c>
      <c r="N27" s="31" t="s">
        <v>80</v>
      </c>
      <c r="O27" s="31">
        <v>100</v>
      </c>
      <c r="P27" s="31">
        <v>100</v>
      </c>
    </row>
    <row r="28" spans="1:16" ht="135">
      <c r="A28" s="20" t="s">
        <v>63</v>
      </c>
      <c r="B28" s="21"/>
      <c r="C28" s="30" t="s">
        <v>90</v>
      </c>
      <c r="D28" s="31" t="s">
        <v>91</v>
      </c>
      <c r="E28" s="31" t="s">
        <v>112</v>
      </c>
      <c r="F28" s="31" t="s">
        <v>93</v>
      </c>
      <c r="G28" s="31" t="s">
        <v>101</v>
      </c>
      <c r="H28" s="31" t="s">
        <v>95</v>
      </c>
      <c r="J28" s="31" t="s">
        <v>96</v>
      </c>
      <c r="K28" s="31">
        <v>72</v>
      </c>
      <c r="L28" s="31">
        <v>72</v>
      </c>
      <c r="M28" s="31" t="s">
        <v>97</v>
      </c>
      <c r="N28" s="31" t="s">
        <v>80</v>
      </c>
      <c r="O28" s="31">
        <v>100</v>
      </c>
      <c r="P28" s="31">
        <v>100</v>
      </c>
    </row>
    <row r="29" spans="1:16" ht="135">
      <c r="A29" s="20" t="s">
        <v>63</v>
      </c>
      <c r="B29" s="21"/>
      <c r="C29" s="30" t="s">
        <v>90</v>
      </c>
      <c r="D29" s="31" t="s">
        <v>91</v>
      </c>
      <c r="E29" s="31" t="s">
        <v>113</v>
      </c>
      <c r="F29" s="31" t="s">
        <v>93</v>
      </c>
      <c r="G29" s="31" t="s">
        <v>101</v>
      </c>
      <c r="H29" s="31" t="s">
        <v>95</v>
      </c>
      <c r="J29" s="31" t="s">
        <v>96</v>
      </c>
      <c r="K29" s="31">
        <v>78</v>
      </c>
      <c r="L29" s="31">
        <v>78</v>
      </c>
      <c r="M29" s="31" t="s">
        <v>97</v>
      </c>
      <c r="N29" s="31" t="s">
        <v>80</v>
      </c>
      <c r="O29" s="31">
        <v>100</v>
      </c>
      <c r="P29" s="31">
        <v>100</v>
      </c>
    </row>
    <row r="30" spans="1:16" ht="135">
      <c r="A30" s="20" t="s">
        <v>63</v>
      </c>
      <c r="B30" s="21"/>
      <c r="C30" s="30" t="s">
        <v>90</v>
      </c>
      <c r="D30" s="31" t="s">
        <v>114</v>
      </c>
      <c r="E30" s="31" t="s">
        <v>115</v>
      </c>
      <c r="F30" s="31" t="s">
        <v>93</v>
      </c>
      <c r="G30" s="31" t="s">
        <v>94</v>
      </c>
      <c r="H30" s="31" t="s">
        <v>95</v>
      </c>
      <c r="J30" s="31" t="s">
        <v>96</v>
      </c>
      <c r="K30" s="31">
        <v>156</v>
      </c>
      <c r="L30" s="31">
        <v>156</v>
      </c>
      <c r="M30" s="31" t="s">
        <v>97</v>
      </c>
      <c r="N30" s="31" t="s">
        <v>80</v>
      </c>
      <c r="O30" s="31">
        <v>100</v>
      </c>
      <c r="P30" s="31">
        <v>100</v>
      </c>
    </row>
    <row r="31" spans="1:16" ht="135">
      <c r="A31" s="20" t="s">
        <v>63</v>
      </c>
      <c r="B31" s="21"/>
      <c r="C31" s="30" t="s">
        <v>90</v>
      </c>
      <c r="D31" s="31" t="s">
        <v>116</v>
      </c>
      <c r="E31" s="31" t="s">
        <v>117</v>
      </c>
      <c r="F31" s="31" t="s">
        <v>93</v>
      </c>
      <c r="G31" s="31" t="s">
        <v>94</v>
      </c>
      <c r="H31" s="31" t="s">
        <v>95</v>
      </c>
      <c r="J31" s="31" t="s">
        <v>96</v>
      </c>
      <c r="K31" s="31">
        <v>4</v>
      </c>
      <c r="L31" s="31">
        <v>4</v>
      </c>
      <c r="M31" s="31" t="s">
        <v>97</v>
      </c>
      <c r="N31" s="31" t="s">
        <v>80</v>
      </c>
      <c r="O31" s="31">
        <v>100</v>
      </c>
      <c r="P31" s="31">
        <v>100</v>
      </c>
    </row>
    <row r="32" spans="1:16" ht="135">
      <c r="A32" s="20" t="s">
        <v>63</v>
      </c>
      <c r="B32" s="21"/>
      <c r="C32" s="30" t="s">
        <v>90</v>
      </c>
      <c r="D32" s="31" t="s">
        <v>118</v>
      </c>
      <c r="E32" s="31" t="s">
        <v>119</v>
      </c>
      <c r="F32" s="31" t="s">
        <v>93</v>
      </c>
      <c r="G32" s="31" t="s">
        <v>101</v>
      </c>
      <c r="H32" s="31" t="s">
        <v>95</v>
      </c>
      <c r="J32" s="31" t="s">
        <v>96</v>
      </c>
      <c r="K32" s="31">
        <v>624</v>
      </c>
      <c r="L32" s="31">
        <v>624</v>
      </c>
      <c r="M32" s="31" t="s">
        <v>97</v>
      </c>
      <c r="N32" s="31" t="s">
        <v>80</v>
      </c>
      <c r="O32" s="31">
        <v>100</v>
      </c>
      <c r="P32" s="31">
        <v>100</v>
      </c>
    </row>
    <row r="33" spans="1:16" ht="135">
      <c r="A33" s="20" t="s">
        <v>63</v>
      </c>
      <c r="B33" s="21"/>
      <c r="C33" s="30" t="s">
        <v>90</v>
      </c>
      <c r="D33" s="31" t="s">
        <v>91</v>
      </c>
      <c r="E33" s="31" t="s">
        <v>120</v>
      </c>
      <c r="F33" s="31" t="s">
        <v>93</v>
      </c>
      <c r="G33" s="31" t="s">
        <v>94</v>
      </c>
      <c r="H33" s="31" t="s">
        <v>95</v>
      </c>
      <c r="J33" s="31" t="s">
        <v>96</v>
      </c>
      <c r="K33" s="31">
        <v>0</v>
      </c>
      <c r="L33" s="31">
        <v>0</v>
      </c>
      <c r="M33" s="31" t="s">
        <v>97</v>
      </c>
      <c r="N33" s="31" t="s">
        <v>80</v>
      </c>
      <c r="O33" s="31">
        <v>100</v>
      </c>
      <c r="P33" s="31">
        <v>100</v>
      </c>
    </row>
    <row r="34" spans="1:16" ht="135">
      <c r="A34" s="20" t="s">
        <v>63</v>
      </c>
      <c r="B34" s="21"/>
      <c r="C34" s="30" t="s">
        <v>90</v>
      </c>
      <c r="D34" s="31" t="s">
        <v>121</v>
      </c>
      <c r="E34" s="31" t="s">
        <v>122</v>
      </c>
      <c r="F34" s="31" t="s">
        <v>93</v>
      </c>
      <c r="G34" s="31" t="s">
        <v>101</v>
      </c>
      <c r="H34" s="31" t="s">
        <v>95</v>
      </c>
      <c r="J34" s="31" t="s">
        <v>96</v>
      </c>
      <c r="K34" s="31">
        <v>20</v>
      </c>
      <c r="L34" s="31">
        <v>20</v>
      </c>
      <c r="M34" s="31" t="s">
        <v>97</v>
      </c>
      <c r="N34" s="31" t="s">
        <v>80</v>
      </c>
      <c r="O34" s="31">
        <v>100</v>
      </c>
      <c r="P34" s="31">
        <v>100</v>
      </c>
    </row>
    <row r="35" spans="1:16" ht="135">
      <c r="A35" s="20" t="s">
        <v>63</v>
      </c>
      <c r="B35" s="21"/>
      <c r="C35" s="30" t="s">
        <v>90</v>
      </c>
      <c r="D35" s="31" t="s">
        <v>118</v>
      </c>
      <c r="E35" s="31" t="s">
        <v>123</v>
      </c>
      <c r="F35" s="31" t="s">
        <v>93</v>
      </c>
      <c r="G35" s="31" t="s">
        <v>94</v>
      </c>
      <c r="H35" s="31" t="s">
        <v>95</v>
      </c>
      <c r="J35" s="31" t="s">
        <v>96</v>
      </c>
      <c r="K35" s="31">
        <v>116</v>
      </c>
      <c r="L35" s="31">
        <v>116</v>
      </c>
      <c r="M35" s="31" t="s">
        <v>97</v>
      </c>
      <c r="N35" s="31" t="s">
        <v>80</v>
      </c>
      <c r="O35" s="31">
        <v>100</v>
      </c>
      <c r="P35" s="31">
        <v>100</v>
      </c>
    </row>
    <row r="36" spans="1:16" ht="135">
      <c r="A36" s="20" t="s">
        <v>63</v>
      </c>
      <c r="B36" s="21"/>
      <c r="C36" s="30" t="s">
        <v>90</v>
      </c>
      <c r="D36" s="31" t="s">
        <v>102</v>
      </c>
      <c r="E36" s="31" t="s">
        <v>124</v>
      </c>
      <c r="F36" s="31" t="s">
        <v>93</v>
      </c>
      <c r="G36" s="31" t="s">
        <v>101</v>
      </c>
      <c r="H36" s="31" t="s">
        <v>95</v>
      </c>
      <c r="J36" s="31" t="s">
        <v>96</v>
      </c>
      <c r="K36" s="31">
        <v>78</v>
      </c>
      <c r="L36" s="31">
        <v>78</v>
      </c>
      <c r="M36" s="31" t="s">
        <v>97</v>
      </c>
      <c r="N36" s="31" t="s">
        <v>80</v>
      </c>
      <c r="O36" s="31">
        <v>100</v>
      </c>
      <c r="P36" s="31">
        <v>100</v>
      </c>
    </row>
    <row r="37" spans="1:16" ht="135">
      <c r="A37" s="20" t="s">
        <v>63</v>
      </c>
      <c r="B37" s="21"/>
      <c r="C37" s="30" t="s">
        <v>90</v>
      </c>
      <c r="D37" s="31" t="s">
        <v>105</v>
      </c>
      <c r="E37" s="31" t="s">
        <v>106</v>
      </c>
      <c r="F37" s="31" t="s">
        <v>93</v>
      </c>
      <c r="G37" s="31" t="s">
        <v>101</v>
      </c>
      <c r="H37" s="31" t="s">
        <v>95</v>
      </c>
      <c r="J37" s="31" t="s">
        <v>96</v>
      </c>
      <c r="K37" s="31">
        <v>156</v>
      </c>
      <c r="L37" s="31">
        <v>156</v>
      </c>
      <c r="M37" s="31" t="s">
        <v>97</v>
      </c>
      <c r="N37" s="31" t="s">
        <v>80</v>
      </c>
      <c r="O37" s="31">
        <v>100</v>
      </c>
      <c r="P37" s="31">
        <v>100</v>
      </c>
    </row>
    <row r="38" spans="1:16" ht="135">
      <c r="A38" s="20" t="s">
        <v>63</v>
      </c>
      <c r="B38" s="21"/>
      <c r="C38" s="30" t="s">
        <v>90</v>
      </c>
      <c r="D38" s="31" t="s">
        <v>118</v>
      </c>
      <c r="E38" s="31" t="s">
        <v>123</v>
      </c>
      <c r="F38" s="31" t="s">
        <v>93</v>
      </c>
      <c r="G38" s="31" t="s">
        <v>101</v>
      </c>
      <c r="H38" s="31" t="s">
        <v>95</v>
      </c>
      <c r="J38" s="31" t="s">
        <v>96</v>
      </c>
      <c r="K38" s="31">
        <v>116</v>
      </c>
      <c r="L38" s="31">
        <v>116</v>
      </c>
      <c r="M38" s="31" t="s">
        <v>97</v>
      </c>
      <c r="N38" s="31" t="s">
        <v>80</v>
      </c>
      <c r="O38" s="31">
        <v>100</v>
      </c>
      <c r="P38" s="31">
        <v>100</v>
      </c>
    </row>
    <row r="39" spans="1:16" ht="135">
      <c r="A39" s="20" t="s">
        <v>63</v>
      </c>
      <c r="B39" s="21"/>
      <c r="C39" s="30" t="s">
        <v>90</v>
      </c>
      <c r="D39" s="31" t="s">
        <v>121</v>
      </c>
      <c r="E39" s="31" t="s">
        <v>125</v>
      </c>
      <c r="F39" s="31" t="s">
        <v>93</v>
      </c>
      <c r="G39" s="31" t="s">
        <v>94</v>
      </c>
      <c r="H39" s="31" t="s">
        <v>95</v>
      </c>
      <c r="J39" s="31" t="s">
        <v>96</v>
      </c>
      <c r="K39" s="31">
        <v>78</v>
      </c>
      <c r="L39" s="31">
        <v>78</v>
      </c>
      <c r="M39" s="31" t="s">
        <v>97</v>
      </c>
      <c r="N39" s="31" t="s">
        <v>80</v>
      </c>
      <c r="O39" s="31">
        <v>100</v>
      </c>
      <c r="P39" s="31">
        <v>100</v>
      </c>
    </row>
    <row r="40" spans="1:16" ht="135">
      <c r="A40" s="20" t="s">
        <v>63</v>
      </c>
      <c r="B40" s="21"/>
      <c r="C40" s="30" t="s">
        <v>90</v>
      </c>
      <c r="D40" s="31" t="s">
        <v>110</v>
      </c>
      <c r="E40" s="31" t="s">
        <v>126</v>
      </c>
      <c r="F40" s="31" t="s">
        <v>93</v>
      </c>
      <c r="G40" s="31" t="s">
        <v>94</v>
      </c>
      <c r="H40" s="31" t="s">
        <v>95</v>
      </c>
      <c r="J40" s="31" t="s">
        <v>96</v>
      </c>
      <c r="K40" s="31">
        <v>78</v>
      </c>
      <c r="L40" s="31">
        <v>78</v>
      </c>
      <c r="M40" s="31" t="s">
        <v>97</v>
      </c>
      <c r="N40" s="31" t="s">
        <v>80</v>
      </c>
      <c r="O40" s="31">
        <v>100</v>
      </c>
      <c r="P40" s="31">
        <v>100</v>
      </c>
    </row>
    <row r="41" spans="1:16" ht="135">
      <c r="A41" s="20" t="s">
        <v>63</v>
      </c>
      <c r="B41" s="21"/>
      <c r="C41" s="30" t="s">
        <v>90</v>
      </c>
      <c r="D41" s="31" t="s">
        <v>114</v>
      </c>
      <c r="E41" s="31" t="s">
        <v>127</v>
      </c>
      <c r="F41" s="31" t="s">
        <v>93</v>
      </c>
      <c r="G41" s="31" t="s">
        <v>94</v>
      </c>
      <c r="H41" s="31" t="s">
        <v>95</v>
      </c>
      <c r="J41" s="31" t="s">
        <v>96</v>
      </c>
      <c r="K41" s="31">
        <v>39</v>
      </c>
      <c r="L41" s="31">
        <v>39</v>
      </c>
      <c r="M41" s="31" t="s">
        <v>97</v>
      </c>
      <c r="N41" s="31" t="s">
        <v>80</v>
      </c>
      <c r="O41" s="31">
        <v>100</v>
      </c>
      <c r="P41" s="31">
        <v>100</v>
      </c>
    </row>
    <row r="42" spans="1:16" ht="135">
      <c r="A42" s="20" t="s">
        <v>63</v>
      </c>
      <c r="B42" s="21"/>
      <c r="C42" s="30" t="s">
        <v>90</v>
      </c>
      <c r="D42" s="31" t="s">
        <v>110</v>
      </c>
      <c r="E42" s="31" t="s">
        <v>128</v>
      </c>
      <c r="F42" s="31" t="s">
        <v>93</v>
      </c>
      <c r="G42" s="31" t="s">
        <v>101</v>
      </c>
      <c r="H42" s="31" t="s">
        <v>95</v>
      </c>
      <c r="J42" s="31" t="s">
        <v>96</v>
      </c>
      <c r="K42" s="31">
        <v>78</v>
      </c>
      <c r="L42" s="31">
        <v>78</v>
      </c>
      <c r="M42" s="31" t="s">
        <v>97</v>
      </c>
      <c r="N42" s="31" t="s">
        <v>80</v>
      </c>
      <c r="O42" s="31">
        <v>100</v>
      </c>
      <c r="P42" s="31">
        <v>100</v>
      </c>
    </row>
    <row r="43" spans="1:16" ht="135">
      <c r="A43" s="20" t="s">
        <v>63</v>
      </c>
      <c r="B43" s="21"/>
      <c r="C43" s="30" t="s">
        <v>90</v>
      </c>
      <c r="D43" s="31" t="s">
        <v>102</v>
      </c>
      <c r="E43" s="31" t="s">
        <v>129</v>
      </c>
      <c r="F43" s="31" t="s">
        <v>93</v>
      </c>
      <c r="G43" s="31" t="s">
        <v>101</v>
      </c>
      <c r="H43" s="31" t="s">
        <v>95</v>
      </c>
      <c r="J43" s="31" t="s">
        <v>96</v>
      </c>
      <c r="K43" s="31">
        <v>78</v>
      </c>
      <c r="L43" s="31">
        <v>78</v>
      </c>
      <c r="M43" s="31" t="s">
        <v>97</v>
      </c>
      <c r="N43" s="31" t="s">
        <v>80</v>
      </c>
      <c r="O43" s="31">
        <v>100</v>
      </c>
      <c r="P43" s="31">
        <v>100</v>
      </c>
    </row>
    <row r="44" spans="1:16" ht="135">
      <c r="A44" s="20" t="s">
        <v>63</v>
      </c>
      <c r="B44" s="21"/>
      <c r="C44" s="30" t="s">
        <v>90</v>
      </c>
      <c r="D44" s="31" t="s">
        <v>118</v>
      </c>
      <c r="E44" s="31" t="s">
        <v>119</v>
      </c>
      <c r="F44" s="31" t="s">
        <v>93</v>
      </c>
      <c r="G44" s="31" t="s">
        <v>94</v>
      </c>
      <c r="H44" s="31" t="s">
        <v>95</v>
      </c>
      <c r="J44" s="31" t="s">
        <v>96</v>
      </c>
      <c r="K44" s="31">
        <v>624</v>
      </c>
      <c r="L44" s="31">
        <v>624</v>
      </c>
      <c r="M44" s="31" t="s">
        <v>97</v>
      </c>
      <c r="N44" s="31" t="s">
        <v>80</v>
      </c>
      <c r="O44" s="31">
        <v>100</v>
      </c>
      <c r="P44" s="31">
        <v>100</v>
      </c>
    </row>
    <row r="45" spans="1:16" ht="135">
      <c r="A45" s="20" t="s">
        <v>63</v>
      </c>
      <c r="B45" s="21"/>
      <c r="C45" s="30" t="s">
        <v>90</v>
      </c>
      <c r="D45" s="31" t="s">
        <v>91</v>
      </c>
      <c r="E45" s="31" t="s">
        <v>92</v>
      </c>
      <c r="F45" s="31" t="s">
        <v>93</v>
      </c>
      <c r="G45" s="31" t="s">
        <v>101</v>
      </c>
      <c r="H45" s="31" t="s">
        <v>95</v>
      </c>
      <c r="J45" s="31" t="s">
        <v>96</v>
      </c>
      <c r="K45" s="31">
        <v>60</v>
      </c>
      <c r="L45" s="31">
        <v>60</v>
      </c>
      <c r="M45" s="31" t="s">
        <v>97</v>
      </c>
      <c r="N45" s="31" t="s">
        <v>80</v>
      </c>
      <c r="O45" s="31">
        <v>100</v>
      </c>
      <c r="P45" s="31">
        <v>100</v>
      </c>
    </row>
    <row r="46" spans="1:16" ht="135">
      <c r="A46" s="20" t="s">
        <v>63</v>
      </c>
      <c r="B46" s="21"/>
      <c r="C46" s="30" t="s">
        <v>90</v>
      </c>
      <c r="D46" s="31" t="s">
        <v>91</v>
      </c>
      <c r="E46" s="31" t="s">
        <v>130</v>
      </c>
      <c r="F46" s="31" t="s">
        <v>93</v>
      </c>
      <c r="G46" s="31" t="s">
        <v>94</v>
      </c>
      <c r="H46" s="31" t="s">
        <v>95</v>
      </c>
      <c r="J46" s="31" t="s">
        <v>96</v>
      </c>
      <c r="K46" s="31">
        <v>189</v>
      </c>
      <c r="L46" s="31">
        <v>189</v>
      </c>
      <c r="M46" s="31" t="s">
        <v>97</v>
      </c>
      <c r="N46" s="31" t="s">
        <v>80</v>
      </c>
      <c r="O46" s="31">
        <v>100</v>
      </c>
      <c r="P46" s="31">
        <v>100</v>
      </c>
    </row>
    <row r="47" spans="1:16" ht="135">
      <c r="A47" s="20" t="s">
        <v>63</v>
      </c>
      <c r="B47" s="21"/>
      <c r="C47" s="30" t="s">
        <v>90</v>
      </c>
      <c r="D47" s="31" t="s">
        <v>91</v>
      </c>
      <c r="E47" s="31" t="s">
        <v>120</v>
      </c>
      <c r="F47" s="31" t="s">
        <v>93</v>
      </c>
      <c r="G47" s="31" t="s">
        <v>101</v>
      </c>
      <c r="H47" s="31" t="s">
        <v>95</v>
      </c>
      <c r="J47" s="31" t="s">
        <v>96</v>
      </c>
      <c r="K47" s="31">
        <v>6</v>
      </c>
      <c r="L47" s="31">
        <v>6</v>
      </c>
      <c r="M47" s="31" t="s">
        <v>97</v>
      </c>
      <c r="N47" s="31" t="s">
        <v>80</v>
      </c>
      <c r="O47" s="31">
        <v>100</v>
      </c>
      <c r="P47" s="31">
        <v>100</v>
      </c>
    </row>
    <row r="48" spans="1:16" ht="135">
      <c r="A48" s="20" t="s">
        <v>63</v>
      </c>
      <c r="B48" s="21"/>
      <c r="C48" s="30" t="s">
        <v>90</v>
      </c>
      <c r="D48" s="31" t="s">
        <v>91</v>
      </c>
      <c r="E48" s="31" t="s">
        <v>130</v>
      </c>
      <c r="F48" s="31" t="s">
        <v>93</v>
      </c>
      <c r="G48" s="31" t="s">
        <v>101</v>
      </c>
      <c r="H48" s="31" t="s">
        <v>95</v>
      </c>
      <c r="J48" s="31" t="s">
        <v>96</v>
      </c>
      <c r="K48" s="31">
        <v>189</v>
      </c>
      <c r="L48" s="31">
        <v>189</v>
      </c>
      <c r="M48" s="31" t="s">
        <v>97</v>
      </c>
      <c r="N48" s="31" t="s">
        <v>80</v>
      </c>
      <c r="O48" s="31">
        <v>100</v>
      </c>
      <c r="P48" s="31">
        <v>100</v>
      </c>
    </row>
    <row r="49" spans="1:16" ht="135">
      <c r="A49" s="20" t="s">
        <v>63</v>
      </c>
      <c r="B49" s="21"/>
      <c r="C49" s="30" t="s">
        <v>90</v>
      </c>
      <c r="D49" s="31" t="s">
        <v>114</v>
      </c>
      <c r="E49" s="31" t="s">
        <v>127</v>
      </c>
      <c r="F49" s="31" t="s">
        <v>93</v>
      </c>
      <c r="G49" s="31" t="s">
        <v>101</v>
      </c>
      <c r="H49" s="31" t="s">
        <v>95</v>
      </c>
      <c r="J49" s="31" t="s">
        <v>96</v>
      </c>
      <c r="K49" s="31">
        <v>26</v>
      </c>
      <c r="L49" s="31">
        <v>26</v>
      </c>
      <c r="M49" s="31" t="s">
        <v>97</v>
      </c>
      <c r="N49" s="31" t="s">
        <v>80</v>
      </c>
      <c r="O49" s="31">
        <v>100</v>
      </c>
      <c r="P49" s="31">
        <v>100</v>
      </c>
    </row>
    <row r="50" spans="1:16" ht="135">
      <c r="A50" s="20" t="s">
        <v>63</v>
      </c>
      <c r="B50" s="21"/>
      <c r="C50" s="30" t="s">
        <v>90</v>
      </c>
      <c r="D50" s="31" t="s">
        <v>102</v>
      </c>
      <c r="E50" s="31" t="s">
        <v>131</v>
      </c>
      <c r="F50" s="31" t="s">
        <v>93</v>
      </c>
      <c r="G50" s="31" t="s">
        <v>101</v>
      </c>
      <c r="H50" s="31" t="s">
        <v>95</v>
      </c>
      <c r="J50" s="31" t="s">
        <v>96</v>
      </c>
      <c r="K50" s="31">
        <v>54</v>
      </c>
      <c r="L50" s="31">
        <v>54</v>
      </c>
      <c r="M50" s="31" t="s">
        <v>97</v>
      </c>
      <c r="N50" s="31" t="s">
        <v>80</v>
      </c>
      <c r="O50" s="31">
        <v>100</v>
      </c>
      <c r="P50" s="31">
        <v>100</v>
      </c>
    </row>
    <row r="51" spans="1:16" ht="135">
      <c r="A51" s="20" t="s">
        <v>63</v>
      </c>
      <c r="B51" s="21"/>
      <c r="C51" s="30" t="s">
        <v>90</v>
      </c>
      <c r="D51" s="31" t="s">
        <v>91</v>
      </c>
      <c r="E51" s="31" t="s">
        <v>113</v>
      </c>
      <c r="F51" s="31" t="s">
        <v>93</v>
      </c>
      <c r="G51" s="31" t="s">
        <v>94</v>
      </c>
      <c r="H51" s="31" t="s">
        <v>95</v>
      </c>
      <c r="J51" s="31" t="s">
        <v>96</v>
      </c>
      <c r="K51" s="31">
        <v>6</v>
      </c>
      <c r="L51" s="31">
        <v>6</v>
      </c>
      <c r="M51" s="31" t="s">
        <v>97</v>
      </c>
      <c r="N51" s="31" t="s">
        <v>80</v>
      </c>
      <c r="O51" s="31">
        <v>100</v>
      </c>
      <c r="P51" s="31">
        <v>100</v>
      </c>
    </row>
    <row r="52" spans="1:16" ht="135">
      <c r="A52" s="20" t="s">
        <v>63</v>
      </c>
      <c r="B52" s="21"/>
      <c r="C52" s="30" t="s">
        <v>90</v>
      </c>
      <c r="D52" s="31" t="s">
        <v>91</v>
      </c>
      <c r="E52" s="31" t="s">
        <v>132</v>
      </c>
      <c r="F52" s="31" t="s">
        <v>93</v>
      </c>
      <c r="G52" s="31" t="s">
        <v>94</v>
      </c>
      <c r="H52" s="31" t="s">
        <v>95</v>
      </c>
      <c r="J52" s="31" t="s">
        <v>96</v>
      </c>
      <c r="K52" s="31">
        <v>78</v>
      </c>
      <c r="L52" s="31">
        <v>78</v>
      </c>
      <c r="M52" s="31" t="s">
        <v>97</v>
      </c>
      <c r="N52" s="31" t="s">
        <v>80</v>
      </c>
      <c r="O52" s="31">
        <v>100</v>
      </c>
      <c r="P52" s="31">
        <v>100</v>
      </c>
    </row>
    <row r="53" spans="1:16" ht="135">
      <c r="A53" s="20" t="s">
        <v>63</v>
      </c>
      <c r="B53" s="21"/>
      <c r="C53" s="30" t="s">
        <v>90</v>
      </c>
      <c r="D53" s="31" t="s">
        <v>133</v>
      </c>
      <c r="E53" s="31" t="s">
        <v>133</v>
      </c>
      <c r="F53" s="31" t="s">
        <v>93</v>
      </c>
      <c r="G53" s="31" t="s">
        <v>101</v>
      </c>
      <c r="H53" s="31" t="s">
        <v>95</v>
      </c>
      <c r="J53" s="31" t="s">
        <v>96</v>
      </c>
      <c r="K53" s="31">
        <v>777</v>
      </c>
      <c r="L53" s="31">
        <v>777</v>
      </c>
      <c r="M53" s="31" t="s">
        <v>97</v>
      </c>
      <c r="N53" s="31" t="s">
        <v>80</v>
      </c>
      <c r="O53" s="31">
        <v>100</v>
      </c>
      <c r="P53" s="31">
        <v>100</v>
      </c>
    </row>
    <row r="54" spans="1:16" ht="135">
      <c r="A54" s="20" t="s">
        <v>63</v>
      </c>
      <c r="B54" s="21"/>
      <c r="C54" s="30" t="s">
        <v>90</v>
      </c>
      <c r="D54" s="31" t="s">
        <v>134</v>
      </c>
      <c r="E54" s="31" t="s">
        <v>135</v>
      </c>
      <c r="F54" s="31" t="s">
        <v>93</v>
      </c>
      <c r="G54" s="31" t="s">
        <v>94</v>
      </c>
      <c r="H54" s="31" t="s">
        <v>95</v>
      </c>
      <c r="J54" s="31" t="s">
        <v>96</v>
      </c>
      <c r="K54" s="31">
        <v>9</v>
      </c>
      <c r="L54" s="31">
        <v>9</v>
      </c>
      <c r="M54" s="31" t="s">
        <v>97</v>
      </c>
      <c r="N54" s="31" t="s">
        <v>80</v>
      </c>
      <c r="O54" s="31">
        <v>100</v>
      </c>
      <c r="P54" s="31">
        <v>100</v>
      </c>
    </row>
    <row r="55" spans="1:16" ht="135">
      <c r="A55" s="20" t="s">
        <v>63</v>
      </c>
      <c r="B55" s="21"/>
      <c r="C55" s="30" t="s">
        <v>90</v>
      </c>
      <c r="D55" s="31" t="s">
        <v>134</v>
      </c>
      <c r="E55" s="31" t="s">
        <v>135</v>
      </c>
      <c r="F55" s="31" t="s">
        <v>93</v>
      </c>
      <c r="G55" s="31" t="s">
        <v>101</v>
      </c>
      <c r="H55" s="31" t="s">
        <v>95</v>
      </c>
      <c r="J55" s="31" t="s">
        <v>96</v>
      </c>
      <c r="K55" s="31">
        <v>9</v>
      </c>
      <c r="L55" s="31">
        <v>9</v>
      </c>
      <c r="M55" s="31" t="s">
        <v>97</v>
      </c>
      <c r="N55" s="31" t="s">
        <v>80</v>
      </c>
      <c r="O55" s="31">
        <v>100</v>
      </c>
      <c r="P55" s="31">
        <v>100</v>
      </c>
    </row>
    <row r="56" spans="1:16" ht="135">
      <c r="A56" s="20" t="s">
        <v>63</v>
      </c>
      <c r="B56" s="21"/>
      <c r="C56" s="30" t="s">
        <v>90</v>
      </c>
      <c r="D56" s="31" t="s">
        <v>134</v>
      </c>
      <c r="E56" s="31" t="s">
        <v>136</v>
      </c>
      <c r="F56" s="31" t="s">
        <v>93</v>
      </c>
      <c r="G56" s="31" t="s">
        <v>101</v>
      </c>
      <c r="H56" s="31" t="s">
        <v>95</v>
      </c>
      <c r="J56" s="31" t="s">
        <v>96</v>
      </c>
      <c r="K56" s="31">
        <v>5495</v>
      </c>
      <c r="L56" s="31">
        <v>5495</v>
      </c>
      <c r="M56" s="31" t="s">
        <v>97</v>
      </c>
      <c r="N56" s="31" t="s">
        <v>80</v>
      </c>
      <c r="O56" s="31">
        <v>100</v>
      </c>
      <c r="P56" s="31">
        <v>100</v>
      </c>
    </row>
    <row r="57" spans="1:16" ht="135">
      <c r="A57" s="20" t="s">
        <v>63</v>
      </c>
      <c r="B57" s="21"/>
      <c r="C57" s="30" t="s">
        <v>90</v>
      </c>
      <c r="D57" s="31" t="s">
        <v>91</v>
      </c>
      <c r="E57" s="31" t="s">
        <v>132</v>
      </c>
      <c r="F57" s="31" t="s">
        <v>93</v>
      </c>
      <c r="G57" s="31" t="s">
        <v>101</v>
      </c>
      <c r="H57" s="31" t="s">
        <v>95</v>
      </c>
      <c r="J57" s="31" t="s">
        <v>96</v>
      </c>
      <c r="K57" s="31">
        <v>78</v>
      </c>
      <c r="L57" s="31">
        <v>78</v>
      </c>
      <c r="M57" s="31" t="s">
        <v>97</v>
      </c>
      <c r="N57" s="31" t="s">
        <v>80</v>
      </c>
      <c r="O57" s="31">
        <v>100</v>
      </c>
      <c r="P57" s="31">
        <v>100</v>
      </c>
    </row>
    <row r="58" spans="1:16" ht="135">
      <c r="A58" s="20" t="s">
        <v>63</v>
      </c>
      <c r="B58" s="21"/>
      <c r="C58" s="30" t="s">
        <v>90</v>
      </c>
      <c r="D58" s="31" t="s">
        <v>114</v>
      </c>
      <c r="E58" s="31" t="s">
        <v>137</v>
      </c>
      <c r="F58" s="31" t="s">
        <v>93</v>
      </c>
      <c r="G58" s="31" t="s">
        <v>101</v>
      </c>
      <c r="H58" s="31" t="s">
        <v>95</v>
      </c>
      <c r="J58" s="31" t="s">
        <v>96</v>
      </c>
      <c r="K58" s="31">
        <v>1600</v>
      </c>
      <c r="L58" s="31">
        <v>1600</v>
      </c>
      <c r="M58" s="31" t="s">
        <v>97</v>
      </c>
      <c r="N58" s="31" t="s">
        <v>80</v>
      </c>
      <c r="O58" s="31">
        <v>100</v>
      </c>
      <c r="P58" s="31">
        <v>100</v>
      </c>
    </row>
    <row r="59" spans="1:16" ht="135">
      <c r="A59" s="20" t="s">
        <v>63</v>
      </c>
      <c r="B59" s="21"/>
      <c r="C59" s="30" t="s">
        <v>90</v>
      </c>
      <c r="D59" s="31" t="s">
        <v>110</v>
      </c>
      <c r="E59" s="31" t="s">
        <v>138</v>
      </c>
      <c r="F59" s="31" t="s">
        <v>93</v>
      </c>
      <c r="G59" s="31" t="s">
        <v>94</v>
      </c>
      <c r="H59" s="31" t="s">
        <v>95</v>
      </c>
      <c r="J59" s="31" t="s">
        <v>96</v>
      </c>
      <c r="K59" s="31">
        <v>0</v>
      </c>
      <c r="L59" s="31">
        <v>0</v>
      </c>
      <c r="M59" s="31" t="s">
        <v>97</v>
      </c>
      <c r="N59" s="31" t="s">
        <v>80</v>
      </c>
      <c r="O59" s="31">
        <v>100</v>
      </c>
      <c r="P59" s="31">
        <v>100</v>
      </c>
    </row>
    <row r="60" spans="1:16" ht="135">
      <c r="A60" s="20" t="s">
        <v>63</v>
      </c>
      <c r="B60" s="21"/>
      <c r="C60" s="30" t="s">
        <v>90</v>
      </c>
      <c r="D60" s="31" t="s">
        <v>108</v>
      </c>
      <c r="E60" s="31" t="s">
        <v>108</v>
      </c>
      <c r="F60" s="31" t="s">
        <v>93</v>
      </c>
      <c r="G60" s="31" t="s">
        <v>101</v>
      </c>
      <c r="H60" s="31" t="s">
        <v>95</v>
      </c>
      <c r="J60" s="31" t="s">
        <v>96</v>
      </c>
      <c r="K60" s="31">
        <v>26</v>
      </c>
      <c r="L60" s="31">
        <v>26</v>
      </c>
      <c r="M60" s="31" t="s">
        <v>97</v>
      </c>
      <c r="N60" s="31" t="s">
        <v>80</v>
      </c>
      <c r="O60" s="31">
        <v>100</v>
      </c>
      <c r="P60" s="31">
        <v>100</v>
      </c>
    </row>
    <row r="61" spans="1:16" ht="135">
      <c r="A61" s="20" t="s">
        <v>63</v>
      </c>
      <c r="B61" s="21"/>
      <c r="C61" s="30" t="s">
        <v>90</v>
      </c>
      <c r="D61" s="31" t="s">
        <v>114</v>
      </c>
      <c r="E61" s="31" t="s">
        <v>115</v>
      </c>
      <c r="F61" s="31" t="s">
        <v>93</v>
      </c>
      <c r="G61" s="31" t="s">
        <v>101</v>
      </c>
      <c r="H61" s="31" t="s">
        <v>95</v>
      </c>
      <c r="J61" s="31" t="s">
        <v>96</v>
      </c>
      <c r="K61" s="31">
        <v>156</v>
      </c>
      <c r="L61" s="31">
        <v>156</v>
      </c>
      <c r="M61" s="31" t="s">
        <v>97</v>
      </c>
      <c r="N61" s="31" t="s">
        <v>80</v>
      </c>
      <c r="O61" s="31">
        <v>100</v>
      </c>
      <c r="P61" s="31">
        <v>100</v>
      </c>
    </row>
    <row r="62" spans="1:16" ht="135">
      <c r="A62" s="20" t="s">
        <v>63</v>
      </c>
      <c r="B62" s="21"/>
      <c r="C62" s="30" t="s">
        <v>90</v>
      </c>
      <c r="D62" s="31" t="s">
        <v>110</v>
      </c>
      <c r="E62" s="31" t="s">
        <v>138</v>
      </c>
      <c r="F62" s="31" t="s">
        <v>93</v>
      </c>
      <c r="G62" s="31" t="s">
        <v>101</v>
      </c>
      <c r="H62" s="31" t="s">
        <v>95</v>
      </c>
      <c r="J62" s="31" t="s">
        <v>96</v>
      </c>
      <c r="K62" s="31">
        <v>112</v>
      </c>
      <c r="L62" s="31">
        <v>112</v>
      </c>
      <c r="M62" s="31" t="s">
        <v>97</v>
      </c>
      <c r="N62" s="31" t="s">
        <v>80</v>
      </c>
      <c r="O62" s="31">
        <v>100</v>
      </c>
      <c r="P62" s="31">
        <v>100</v>
      </c>
    </row>
    <row r="63" spans="1:16" ht="135">
      <c r="A63" s="20" t="s">
        <v>63</v>
      </c>
      <c r="B63" s="21"/>
      <c r="C63" s="30" t="s">
        <v>90</v>
      </c>
      <c r="D63" s="31" t="s">
        <v>134</v>
      </c>
      <c r="E63" s="31" t="s">
        <v>136</v>
      </c>
      <c r="F63" s="31" t="s">
        <v>93</v>
      </c>
      <c r="G63" s="31" t="s">
        <v>94</v>
      </c>
      <c r="H63" s="31" t="s">
        <v>95</v>
      </c>
      <c r="J63" s="31" t="s">
        <v>96</v>
      </c>
      <c r="K63" s="31">
        <v>5742</v>
      </c>
      <c r="L63" s="31">
        <v>5742</v>
      </c>
      <c r="M63" s="31" t="s">
        <v>97</v>
      </c>
      <c r="N63" s="31" t="s">
        <v>80</v>
      </c>
      <c r="O63" s="31">
        <v>100</v>
      </c>
      <c r="P63" s="31">
        <v>100</v>
      </c>
    </row>
    <row r="64" spans="1:16" ht="110.25">
      <c r="A64" s="20" t="s">
        <v>63</v>
      </c>
      <c r="B64" s="21"/>
      <c r="C64" s="30" t="s">
        <v>139</v>
      </c>
      <c r="D64" s="31" t="s">
        <v>140</v>
      </c>
      <c r="E64" s="31" t="s">
        <v>141</v>
      </c>
      <c r="F64" s="31" t="s">
        <v>93</v>
      </c>
      <c r="G64" s="31" t="s">
        <v>94</v>
      </c>
      <c r="H64" s="31" t="s">
        <v>142</v>
      </c>
      <c r="I64" s="31"/>
      <c r="J64" s="31" t="s">
        <v>96</v>
      </c>
      <c r="K64" s="31">
        <v>13</v>
      </c>
      <c r="L64" s="31">
        <v>13</v>
      </c>
      <c r="M64" s="31" t="s">
        <v>97</v>
      </c>
      <c r="N64" s="31" t="s">
        <v>80</v>
      </c>
      <c r="O64" s="31">
        <v>100</v>
      </c>
      <c r="P64" s="31">
        <v>100</v>
      </c>
    </row>
    <row r="65" spans="1:16" ht="173.25">
      <c r="A65" s="20" t="s">
        <v>63</v>
      </c>
      <c r="B65" s="21"/>
      <c r="C65" s="30" t="s">
        <v>139</v>
      </c>
      <c r="D65" s="31" t="s">
        <v>140</v>
      </c>
      <c r="E65" s="31" t="s">
        <v>143</v>
      </c>
      <c r="F65" s="31" t="s">
        <v>93</v>
      </c>
      <c r="G65" s="31" t="s">
        <v>101</v>
      </c>
      <c r="H65" s="31" t="s">
        <v>142</v>
      </c>
      <c r="I65" s="31"/>
      <c r="J65" s="31" t="s">
        <v>96</v>
      </c>
      <c r="K65" s="31">
        <v>25</v>
      </c>
      <c r="L65" s="31">
        <v>25</v>
      </c>
      <c r="M65" s="31" t="s">
        <v>97</v>
      </c>
      <c r="N65" s="31" t="s">
        <v>80</v>
      </c>
      <c r="O65" s="31">
        <v>100</v>
      </c>
      <c r="P65" s="31">
        <v>100</v>
      </c>
    </row>
    <row r="66" spans="1:16" ht="189">
      <c r="A66" s="20" t="s">
        <v>63</v>
      </c>
      <c r="B66" s="21"/>
      <c r="C66" s="30" t="s">
        <v>139</v>
      </c>
      <c r="D66" s="31" t="s">
        <v>140</v>
      </c>
      <c r="E66" s="31" t="s">
        <v>144</v>
      </c>
      <c r="F66" s="31" t="s">
        <v>93</v>
      </c>
      <c r="G66" s="31" t="s">
        <v>101</v>
      </c>
      <c r="H66" s="31" t="s">
        <v>142</v>
      </c>
      <c r="I66" s="31"/>
      <c r="J66" s="31" t="s">
        <v>96</v>
      </c>
      <c r="K66" s="31">
        <v>13</v>
      </c>
      <c r="L66" s="31">
        <v>13</v>
      </c>
      <c r="M66" s="31" t="s">
        <v>97</v>
      </c>
      <c r="N66" s="31" t="s">
        <v>80</v>
      </c>
      <c r="O66" s="31">
        <v>100</v>
      </c>
      <c r="P66" s="31">
        <v>100</v>
      </c>
    </row>
    <row r="67" spans="1:16" ht="110.25">
      <c r="A67" s="20" t="s">
        <v>63</v>
      </c>
      <c r="B67" s="21"/>
      <c r="C67" s="30" t="s">
        <v>139</v>
      </c>
      <c r="D67" s="31" t="s">
        <v>140</v>
      </c>
      <c r="E67" s="31" t="s">
        <v>145</v>
      </c>
      <c r="F67" s="31" t="s">
        <v>93</v>
      </c>
      <c r="G67" s="31" t="s">
        <v>94</v>
      </c>
      <c r="H67" s="31" t="s">
        <v>142</v>
      </c>
      <c r="I67" s="31"/>
      <c r="J67" s="31" t="s">
        <v>96</v>
      </c>
      <c r="K67" s="31">
        <v>25</v>
      </c>
      <c r="L67" s="31">
        <v>25</v>
      </c>
      <c r="M67" s="31" t="s">
        <v>97</v>
      </c>
      <c r="N67" s="31" t="s">
        <v>80</v>
      </c>
      <c r="O67" s="31">
        <v>100</v>
      </c>
      <c r="P67" s="31">
        <v>100</v>
      </c>
    </row>
    <row r="68" spans="1:16" ht="173.25">
      <c r="A68" s="20" t="s">
        <v>63</v>
      </c>
      <c r="B68" s="21"/>
      <c r="C68" s="30" t="s">
        <v>139</v>
      </c>
      <c r="D68" s="31" t="s">
        <v>140</v>
      </c>
      <c r="E68" s="31" t="s">
        <v>146</v>
      </c>
      <c r="F68" s="31" t="s">
        <v>93</v>
      </c>
      <c r="G68" s="31" t="s">
        <v>94</v>
      </c>
      <c r="H68" s="31" t="s">
        <v>142</v>
      </c>
      <c r="I68" s="31"/>
      <c r="J68" s="31" t="s">
        <v>96</v>
      </c>
      <c r="K68" s="31">
        <v>25</v>
      </c>
      <c r="L68" s="31">
        <v>25</v>
      </c>
      <c r="M68" s="31" t="s">
        <v>97</v>
      </c>
      <c r="N68" s="31" t="s">
        <v>80</v>
      </c>
      <c r="O68" s="31">
        <v>100</v>
      </c>
      <c r="P68" s="31">
        <v>100</v>
      </c>
    </row>
    <row r="69" spans="1:16" ht="110.25">
      <c r="A69" s="20" t="s">
        <v>63</v>
      </c>
      <c r="B69" s="21"/>
      <c r="C69" s="30" t="s">
        <v>139</v>
      </c>
      <c r="D69" s="31" t="s">
        <v>140</v>
      </c>
      <c r="E69" s="31" t="s">
        <v>147</v>
      </c>
      <c r="F69" s="31" t="s">
        <v>93</v>
      </c>
      <c r="G69" s="31" t="s">
        <v>101</v>
      </c>
      <c r="H69" s="31" t="s">
        <v>142</v>
      </c>
      <c r="I69" s="31"/>
      <c r="J69" s="31" t="s">
        <v>96</v>
      </c>
      <c r="K69" s="31">
        <v>13</v>
      </c>
      <c r="L69" s="31">
        <v>13</v>
      </c>
      <c r="M69" s="31" t="s">
        <v>97</v>
      </c>
      <c r="N69" s="31" t="s">
        <v>80</v>
      </c>
      <c r="O69" s="31">
        <v>100</v>
      </c>
      <c r="P69" s="31">
        <v>100</v>
      </c>
    </row>
    <row r="70" spans="1:16" ht="110.25">
      <c r="A70" s="20" t="s">
        <v>63</v>
      </c>
      <c r="B70" s="21"/>
      <c r="C70" s="30" t="s">
        <v>139</v>
      </c>
      <c r="D70" s="31" t="s">
        <v>148</v>
      </c>
      <c r="E70" s="31" t="s">
        <v>141</v>
      </c>
      <c r="F70" s="31" t="s">
        <v>93</v>
      </c>
      <c r="G70" s="31" t="s">
        <v>101</v>
      </c>
      <c r="H70" s="31" t="s">
        <v>142</v>
      </c>
      <c r="I70" s="31"/>
      <c r="J70" s="31" t="s">
        <v>96</v>
      </c>
      <c r="K70" s="31">
        <v>0</v>
      </c>
      <c r="L70" s="31">
        <v>0</v>
      </c>
      <c r="M70" s="31" t="s">
        <v>97</v>
      </c>
      <c r="N70" s="31" t="s">
        <v>80</v>
      </c>
      <c r="O70" s="31">
        <v>100</v>
      </c>
      <c r="P70" s="31">
        <v>100</v>
      </c>
    </row>
    <row r="71" spans="1:16" ht="126">
      <c r="A71" s="20" t="s">
        <v>63</v>
      </c>
      <c r="B71" s="21"/>
      <c r="C71" s="30" t="s">
        <v>139</v>
      </c>
      <c r="D71" s="31" t="s">
        <v>148</v>
      </c>
      <c r="E71" s="31" t="s">
        <v>149</v>
      </c>
      <c r="F71" s="31" t="s">
        <v>93</v>
      </c>
      <c r="G71" s="31" t="s">
        <v>101</v>
      </c>
      <c r="H71" s="31" t="s">
        <v>142</v>
      </c>
      <c r="I71" s="31"/>
      <c r="J71" s="31" t="s">
        <v>96</v>
      </c>
      <c r="K71" s="31">
        <v>37</v>
      </c>
      <c r="L71" s="31">
        <v>37</v>
      </c>
      <c r="M71" s="31" t="s">
        <v>97</v>
      </c>
      <c r="N71" s="31" t="s">
        <v>80</v>
      </c>
      <c r="O71" s="31">
        <v>100</v>
      </c>
      <c r="P71" s="31">
        <v>100</v>
      </c>
    </row>
    <row r="72" spans="1:16" ht="110.25">
      <c r="A72" s="20" t="s">
        <v>63</v>
      </c>
      <c r="B72" s="21"/>
      <c r="C72" s="30" t="s">
        <v>139</v>
      </c>
      <c r="D72" s="31" t="s">
        <v>140</v>
      </c>
      <c r="E72" s="31" t="s">
        <v>141</v>
      </c>
      <c r="F72" s="31" t="s">
        <v>93</v>
      </c>
      <c r="G72" s="31" t="s">
        <v>101</v>
      </c>
      <c r="H72" s="31" t="s">
        <v>142</v>
      </c>
      <c r="I72" s="31"/>
      <c r="J72" s="31" t="s">
        <v>96</v>
      </c>
      <c r="K72" s="31">
        <v>13</v>
      </c>
      <c r="L72" s="31">
        <v>13</v>
      </c>
      <c r="M72" s="31" t="s">
        <v>97</v>
      </c>
      <c r="N72" s="31" t="s">
        <v>80</v>
      </c>
      <c r="O72" s="31">
        <v>100</v>
      </c>
      <c r="P72" s="31">
        <v>100</v>
      </c>
    </row>
    <row r="73" spans="1:16" ht="110.25">
      <c r="A73" s="20" t="s">
        <v>63</v>
      </c>
      <c r="B73" s="21"/>
      <c r="C73" s="30" t="s">
        <v>139</v>
      </c>
      <c r="D73" s="31" t="s">
        <v>140</v>
      </c>
      <c r="E73" s="31" t="s">
        <v>145</v>
      </c>
      <c r="F73" s="31" t="s">
        <v>93</v>
      </c>
      <c r="G73" s="31" t="s">
        <v>101</v>
      </c>
      <c r="H73" s="31" t="s">
        <v>142</v>
      </c>
      <c r="I73" s="31"/>
      <c r="J73" s="31" t="s">
        <v>96</v>
      </c>
      <c r="K73" s="31">
        <v>25</v>
      </c>
      <c r="L73" s="31">
        <v>25</v>
      </c>
      <c r="M73" s="31" t="s">
        <v>97</v>
      </c>
      <c r="N73" s="31" t="s">
        <v>80</v>
      </c>
      <c r="O73" s="31">
        <v>100</v>
      </c>
      <c r="P73" s="31">
        <v>100</v>
      </c>
    </row>
    <row r="74" spans="1:16" ht="173.25">
      <c r="A74" s="20" t="s">
        <v>63</v>
      </c>
      <c r="B74" s="21"/>
      <c r="C74" s="30" t="s">
        <v>139</v>
      </c>
      <c r="D74" s="31" t="s">
        <v>140</v>
      </c>
      <c r="E74" s="31" t="s">
        <v>150</v>
      </c>
      <c r="F74" s="31" t="s">
        <v>93</v>
      </c>
      <c r="G74" s="31" t="s">
        <v>101</v>
      </c>
      <c r="H74" s="31" t="s">
        <v>142</v>
      </c>
      <c r="I74" s="31"/>
      <c r="J74" s="31" t="s">
        <v>96</v>
      </c>
      <c r="K74" s="31">
        <v>13</v>
      </c>
      <c r="L74" s="31">
        <v>13</v>
      </c>
      <c r="M74" s="31" t="s">
        <v>97</v>
      </c>
      <c r="N74" s="31" t="s">
        <v>80</v>
      </c>
      <c r="O74" s="31">
        <v>100</v>
      </c>
      <c r="P74" s="31">
        <v>100</v>
      </c>
    </row>
    <row r="75" spans="1:16" ht="173.25">
      <c r="A75" s="20" t="s">
        <v>63</v>
      </c>
      <c r="B75" s="21"/>
      <c r="C75" s="30" t="s">
        <v>139</v>
      </c>
      <c r="D75" s="31" t="s">
        <v>140</v>
      </c>
      <c r="E75" s="31" t="s">
        <v>151</v>
      </c>
      <c r="F75" s="31" t="s">
        <v>93</v>
      </c>
      <c r="G75" s="31" t="s">
        <v>101</v>
      </c>
      <c r="H75" s="31" t="s">
        <v>142</v>
      </c>
      <c r="I75" s="31"/>
      <c r="J75" s="31" t="s">
        <v>96</v>
      </c>
      <c r="K75" s="31">
        <v>13</v>
      </c>
      <c r="L75" s="31">
        <v>13</v>
      </c>
      <c r="M75" s="31" t="s">
        <v>97</v>
      </c>
      <c r="N75" s="31" t="s">
        <v>80</v>
      </c>
      <c r="O75" s="31">
        <v>100</v>
      </c>
      <c r="P75" s="31">
        <v>100</v>
      </c>
    </row>
    <row r="76" spans="1:16" ht="110.25">
      <c r="A76" s="20" t="s">
        <v>63</v>
      </c>
      <c r="B76" s="21"/>
      <c r="C76" s="30" t="s">
        <v>139</v>
      </c>
      <c r="D76" s="31" t="s">
        <v>148</v>
      </c>
      <c r="E76" s="31" t="s">
        <v>145</v>
      </c>
      <c r="F76" s="31" t="s">
        <v>93</v>
      </c>
      <c r="G76" s="31" t="s">
        <v>101</v>
      </c>
      <c r="H76" s="31" t="s">
        <v>142</v>
      </c>
      <c r="I76" s="31"/>
      <c r="J76" s="31" t="s">
        <v>96</v>
      </c>
      <c r="K76" s="31">
        <v>37</v>
      </c>
      <c r="L76" s="31">
        <v>37</v>
      </c>
      <c r="M76" s="31" t="s">
        <v>97</v>
      </c>
      <c r="N76" s="31" t="s">
        <v>80</v>
      </c>
      <c r="O76" s="31">
        <v>100</v>
      </c>
      <c r="P76" s="31">
        <v>100</v>
      </c>
    </row>
    <row r="77" spans="1:16" ht="189">
      <c r="A77" s="20" t="s">
        <v>63</v>
      </c>
      <c r="B77" s="21"/>
      <c r="C77" s="30" t="s">
        <v>139</v>
      </c>
      <c r="D77" s="31" t="s">
        <v>140</v>
      </c>
      <c r="E77" s="31" t="s">
        <v>152</v>
      </c>
      <c r="F77" s="31" t="s">
        <v>93</v>
      </c>
      <c r="G77" s="31" t="s">
        <v>94</v>
      </c>
      <c r="H77" s="31" t="s">
        <v>142</v>
      </c>
      <c r="I77" s="31"/>
      <c r="J77" s="31" t="s">
        <v>96</v>
      </c>
      <c r="K77" s="31">
        <v>13</v>
      </c>
      <c r="L77" s="31">
        <v>13</v>
      </c>
      <c r="M77" s="31" t="s">
        <v>97</v>
      </c>
      <c r="N77" s="31" t="s">
        <v>80</v>
      </c>
      <c r="O77" s="31">
        <v>100</v>
      </c>
      <c r="P77" s="31">
        <v>100</v>
      </c>
    </row>
    <row r="78" spans="1:16" ht="173.25">
      <c r="A78" s="20" t="s">
        <v>63</v>
      </c>
      <c r="B78" s="21"/>
      <c r="C78" s="30" t="s">
        <v>139</v>
      </c>
      <c r="D78" s="31" t="s">
        <v>140</v>
      </c>
      <c r="E78" s="31" t="s">
        <v>153</v>
      </c>
      <c r="F78" s="31" t="s">
        <v>93</v>
      </c>
      <c r="G78" s="31" t="s">
        <v>94</v>
      </c>
      <c r="H78" s="31" t="s">
        <v>142</v>
      </c>
      <c r="I78" s="31"/>
      <c r="J78" s="31" t="s">
        <v>96</v>
      </c>
      <c r="K78" s="31">
        <v>13</v>
      </c>
      <c r="L78" s="31">
        <v>13</v>
      </c>
      <c r="M78" s="31" t="s">
        <v>97</v>
      </c>
      <c r="N78" s="31" t="s">
        <v>80</v>
      </c>
      <c r="O78" s="31">
        <v>100</v>
      </c>
      <c r="P78" s="31">
        <v>100</v>
      </c>
    </row>
    <row r="79" spans="1:16" ht="157.5">
      <c r="A79" s="20" t="s">
        <v>63</v>
      </c>
      <c r="B79" s="21"/>
      <c r="C79" s="30" t="s">
        <v>139</v>
      </c>
      <c r="D79" s="31" t="s">
        <v>140</v>
      </c>
      <c r="E79" s="31" t="s">
        <v>154</v>
      </c>
      <c r="F79" s="31" t="s">
        <v>93</v>
      </c>
      <c r="G79" s="31" t="s">
        <v>101</v>
      </c>
      <c r="H79" s="31" t="s">
        <v>142</v>
      </c>
      <c r="I79" s="31"/>
      <c r="J79" s="31" t="s">
        <v>96</v>
      </c>
      <c r="K79" s="31">
        <v>13</v>
      </c>
      <c r="L79" s="31">
        <v>13</v>
      </c>
      <c r="M79" s="31" t="s">
        <v>97</v>
      </c>
      <c r="N79" s="31" t="s">
        <v>80</v>
      </c>
      <c r="O79" s="31">
        <v>100</v>
      </c>
      <c r="P79" s="31">
        <v>100</v>
      </c>
    </row>
    <row r="80" spans="1:16" ht="126">
      <c r="A80" s="20" t="s">
        <v>63</v>
      </c>
      <c r="B80" s="21"/>
      <c r="C80" s="30" t="s">
        <v>139</v>
      </c>
      <c r="D80" s="31" t="s">
        <v>140</v>
      </c>
      <c r="E80" s="31" t="s">
        <v>149</v>
      </c>
      <c r="F80" s="31" t="s">
        <v>93</v>
      </c>
      <c r="G80" s="31" t="s">
        <v>101</v>
      </c>
      <c r="H80" s="31" t="s">
        <v>142</v>
      </c>
      <c r="I80" s="31"/>
      <c r="J80" s="31" t="s">
        <v>96</v>
      </c>
      <c r="K80" s="31">
        <v>25</v>
      </c>
      <c r="L80" s="31">
        <v>25</v>
      </c>
      <c r="M80" s="31" t="s">
        <v>97</v>
      </c>
      <c r="N80" s="31" t="s">
        <v>80</v>
      </c>
      <c r="O80" s="31">
        <v>100</v>
      </c>
      <c r="P80" s="31">
        <v>100</v>
      </c>
    </row>
    <row r="81" spans="1:16" ht="110.25">
      <c r="A81" s="20" t="s">
        <v>63</v>
      </c>
      <c r="B81" s="21"/>
      <c r="C81" s="30" t="s">
        <v>139</v>
      </c>
      <c r="D81" s="31" t="s">
        <v>140</v>
      </c>
      <c r="E81" s="31" t="s">
        <v>147</v>
      </c>
      <c r="F81" s="31" t="s">
        <v>93</v>
      </c>
      <c r="G81" s="31" t="s">
        <v>94</v>
      </c>
      <c r="H81" s="31" t="s">
        <v>142</v>
      </c>
      <c r="I81" s="31"/>
      <c r="J81" s="31" t="s">
        <v>96</v>
      </c>
      <c r="K81" s="31">
        <v>13</v>
      </c>
      <c r="L81" s="31">
        <v>13</v>
      </c>
      <c r="M81" s="31" t="s">
        <v>97</v>
      </c>
      <c r="N81" s="31" t="s">
        <v>80</v>
      </c>
      <c r="O81" s="31">
        <v>100</v>
      </c>
      <c r="P81" s="31">
        <v>100</v>
      </c>
    </row>
    <row r="82" spans="1:16" ht="157.5">
      <c r="A82" s="20" t="s">
        <v>63</v>
      </c>
      <c r="B82" s="21"/>
      <c r="C82" s="30" t="s">
        <v>139</v>
      </c>
      <c r="D82" s="31" t="s">
        <v>140</v>
      </c>
      <c r="E82" s="31" t="s">
        <v>155</v>
      </c>
      <c r="F82" s="31" t="s">
        <v>93</v>
      </c>
      <c r="G82" s="31" t="s">
        <v>101</v>
      </c>
      <c r="H82" s="31" t="s">
        <v>142</v>
      </c>
      <c r="I82" s="31"/>
      <c r="J82" s="31" t="s">
        <v>96</v>
      </c>
      <c r="K82" s="31">
        <v>13</v>
      </c>
      <c r="L82" s="31">
        <v>13</v>
      </c>
      <c r="M82" s="31" t="s">
        <v>97</v>
      </c>
      <c r="N82" s="31" t="s">
        <v>80</v>
      </c>
      <c r="O82" s="31">
        <v>100</v>
      </c>
      <c r="P82" s="31">
        <v>100</v>
      </c>
    </row>
    <row r="83" spans="1:16" ht="173.25">
      <c r="A83" s="20" t="s">
        <v>63</v>
      </c>
      <c r="B83" s="21"/>
      <c r="C83" s="30" t="s">
        <v>139</v>
      </c>
      <c r="D83" s="31" t="s">
        <v>148</v>
      </c>
      <c r="E83" s="31" t="s">
        <v>146</v>
      </c>
      <c r="F83" s="31" t="s">
        <v>93</v>
      </c>
      <c r="G83" s="31" t="s">
        <v>101</v>
      </c>
      <c r="H83" s="31" t="s">
        <v>142</v>
      </c>
      <c r="I83" s="31"/>
      <c r="J83" s="31" t="s">
        <v>96</v>
      </c>
      <c r="K83" s="31">
        <v>37</v>
      </c>
      <c r="L83" s="31">
        <v>37</v>
      </c>
      <c r="M83" s="31" t="s">
        <v>97</v>
      </c>
      <c r="N83" s="31" t="s">
        <v>80</v>
      </c>
      <c r="O83" s="31">
        <v>100</v>
      </c>
      <c r="P83" s="31">
        <v>100</v>
      </c>
    </row>
    <row r="84" spans="1:16" ht="189">
      <c r="A84" s="20" t="s">
        <v>63</v>
      </c>
      <c r="B84" s="21"/>
      <c r="C84" s="30" t="s">
        <v>139</v>
      </c>
      <c r="D84" s="31" t="s">
        <v>140</v>
      </c>
      <c r="E84" s="31" t="s">
        <v>144</v>
      </c>
      <c r="F84" s="31" t="s">
        <v>93</v>
      </c>
      <c r="G84" s="31" t="s">
        <v>94</v>
      </c>
      <c r="H84" s="31" t="s">
        <v>142</v>
      </c>
      <c r="I84" s="31"/>
      <c r="J84" s="31" t="s">
        <v>96</v>
      </c>
      <c r="K84" s="31">
        <v>13</v>
      </c>
      <c r="L84" s="31">
        <v>13</v>
      </c>
      <c r="M84" s="31" t="s">
        <v>97</v>
      </c>
      <c r="N84" s="31" t="s">
        <v>80</v>
      </c>
      <c r="O84" s="31">
        <v>100</v>
      </c>
      <c r="P84" s="31">
        <v>100</v>
      </c>
    </row>
    <row r="85" spans="1:16" ht="110.25">
      <c r="A85" s="20" t="s">
        <v>63</v>
      </c>
      <c r="B85" s="21"/>
      <c r="C85" s="30" t="s">
        <v>139</v>
      </c>
      <c r="D85" s="31" t="s">
        <v>148</v>
      </c>
      <c r="E85" s="31" t="s">
        <v>145</v>
      </c>
      <c r="F85" s="31" t="s">
        <v>93</v>
      </c>
      <c r="G85" s="31" t="s">
        <v>94</v>
      </c>
      <c r="H85" s="31" t="s">
        <v>142</v>
      </c>
      <c r="I85" s="31"/>
      <c r="J85" s="31" t="s">
        <v>96</v>
      </c>
      <c r="K85" s="31">
        <v>37</v>
      </c>
      <c r="L85" s="31">
        <v>37</v>
      </c>
      <c r="M85" s="31" t="s">
        <v>97</v>
      </c>
      <c r="N85" s="31" t="s">
        <v>80</v>
      </c>
      <c r="O85" s="31">
        <v>100</v>
      </c>
      <c r="P85" s="31">
        <v>100</v>
      </c>
    </row>
    <row r="86" spans="1:16" ht="110.25">
      <c r="A86" s="20" t="s">
        <v>63</v>
      </c>
      <c r="B86" s="21"/>
      <c r="C86" s="30" t="s">
        <v>139</v>
      </c>
      <c r="D86" s="31" t="s">
        <v>140</v>
      </c>
      <c r="E86" s="31" t="s">
        <v>156</v>
      </c>
      <c r="F86" s="31" t="s">
        <v>93</v>
      </c>
      <c r="G86" s="31" t="s">
        <v>94</v>
      </c>
      <c r="H86" s="31" t="s">
        <v>142</v>
      </c>
      <c r="I86" s="31"/>
      <c r="J86" s="31" t="s">
        <v>96</v>
      </c>
      <c r="K86" s="31">
        <v>13</v>
      </c>
      <c r="L86" s="31">
        <v>13</v>
      </c>
      <c r="M86" s="31" t="s">
        <v>97</v>
      </c>
      <c r="N86" s="31" t="s">
        <v>80</v>
      </c>
      <c r="O86" s="31">
        <v>100</v>
      </c>
      <c r="P86" s="31">
        <v>100</v>
      </c>
    </row>
    <row r="87" spans="1:16" ht="157.5">
      <c r="A87" s="20" t="s">
        <v>63</v>
      </c>
      <c r="B87" s="21"/>
      <c r="C87" s="30" t="s">
        <v>139</v>
      </c>
      <c r="D87" s="31" t="s">
        <v>140</v>
      </c>
      <c r="E87" s="31" t="s">
        <v>157</v>
      </c>
      <c r="F87" s="31" t="s">
        <v>93</v>
      </c>
      <c r="G87" s="31" t="s">
        <v>101</v>
      </c>
      <c r="H87" s="31" t="s">
        <v>142</v>
      </c>
      <c r="I87" s="31"/>
      <c r="J87" s="31" t="s">
        <v>96</v>
      </c>
      <c r="K87" s="31">
        <v>13</v>
      </c>
      <c r="L87" s="31">
        <v>13</v>
      </c>
      <c r="M87" s="31" t="s">
        <v>97</v>
      </c>
      <c r="N87" s="31" t="s">
        <v>80</v>
      </c>
      <c r="O87" s="31">
        <v>100</v>
      </c>
      <c r="P87" s="31">
        <v>100</v>
      </c>
    </row>
    <row r="88" spans="1:16" ht="173.25">
      <c r="A88" s="20" t="s">
        <v>63</v>
      </c>
      <c r="B88" s="21"/>
      <c r="C88" s="30" t="s">
        <v>139</v>
      </c>
      <c r="D88" s="31" t="s">
        <v>148</v>
      </c>
      <c r="E88" s="31" t="s">
        <v>143</v>
      </c>
      <c r="F88" s="31" t="s">
        <v>93</v>
      </c>
      <c r="G88" s="31" t="s">
        <v>101</v>
      </c>
      <c r="H88" s="31" t="s">
        <v>142</v>
      </c>
      <c r="I88" s="31"/>
      <c r="J88" s="31" t="s">
        <v>96</v>
      </c>
      <c r="K88" s="31">
        <v>37</v>
      </c>
      <c r="L88" s="31">
        <v>37</v>
      </c>
      <c r="M88" s="31" t="s">
        <v>97</v>
      </c>
      <c r="N88" s="31" t="s">
        <v>80</v>
      </c>
      <c r="O88" s="31">
        <v>100</v>
      </c>
      <c r="P88" s="31">
        <v>100</v>
      </c>
    </row>
    <row r="89" spans="1:16" ht="173.25">
      <c r="A89" s="20" t="s">
        <v>63</v>
      </c>
      <c r="B89" s="21"/>
      <c r="C89" s="30" t="s">
        <v>139</v>
      </c>
      <c r="D89" s="31" t="s">
        <v>140</v>
      </c>
      <c r="E89" s="31" t="s">
        <v>146</v>
      </c>
      <c r="F89" s="31" t="s">
        <v>93</v>
      </c>
      <c r="G89" s="31" t="s">
        <v>101</v>
      </c>
      <c r="H89" s="31" t="s">
        <v>142</v>
      </c>
      <c r="I89" s="31"/>
      <c r="J89" s="31" t="s">
        <v>96</v>
      </c>
      <c r="K89" s="31">
        <v>25</v>
      </c>
      <c r="L89" s="31">
        <v>25</v>
      </c>
      <c r="M89" s="31" t="s">
        <v>97</v>
      </c>
      <c r="N89" s="31" t="s">
        <v>80</v>
      </c>
      <c r="O89" s="31">
        <v>100</v>
      </c>
      <c r="P89" s="31">
        <v>100</v>
      </c>
    </row>
    <row r="90" spans="1:16" ht="173.25">
      <c r="A90" s="20" t="s">
        <v>63</v>
      </c>
      <c r="B90" s="21"/>
      <c r="C90" s="30" t="s">
        <v>139</v>
      </c>
      <c r="D90" s="31" t="s">
        <v>140</v>
      </c>
      <c r="E90" s="31" t="s">
        <v>158</v>
      </c>
      <c r="F90" s="31" t="s">
        <v>93</v>
      </c>
      <c r="G90" s="31" t="s">
        <v>101</v>
      </c>
      <c r="H90" s="31" t="s">
        <v>142</v>
      </c>
      <c r="I90" s="31"/>
      <c r="J90" s="31" t="s">
        <v>96</v>
      </c>
      <c r="K90" s="31">
        <v>13</v>
      </c>
      <c r="L90" s="31">
        <v>13</v>
      </c>
      <c r="M90" s="31" t="s">
        <v>97</v>
      </c>
      <c r="N90" s="31" t="s">
        <v>80</v>
      </c>
      <c r="O90" s="31">
        <v>100</v>
      </c>
      <c r="P90" s="31">
        <v>100</v>
      </c>
    </row>
    <row r="91" spans="1:16" ht="110.25">
      <c r="A91" s="20" t="s">
        <v>63</v>
      </c>
      <c r="B91" s="21"/>
      <c r="C91" s="30" t="s">
        <v>139</v>
      </c>
      <c r="D91" s="31" t="s">
        <v>140</v>
      </c>
      <c r="E91" s="31" t="s">
        <v>156</v>
      </c>
      <c r="F91" s="31" t="s">
        <v>93</v>
      </c>
      <c r="G91" s="31" t="s">
        <v>101</v>
      </c>
      <c r="H91" s="31" t="s">
        <v>142</v>
      </c>
      <c r="I91" s="31"/>
      <c r="J91" s="31" t="s">
        <v>96</v>
      </c>
      <c r="K91" s="31">
        <v>13</v>
      </c>
      <c r="L91" s="31">
        <v>13</v>
      </c>
      <c r="M91" s="31" t="s">
        <v>97</v>
      </c>
      <c r="N91" s="31" t="s">
        <v>80</v>
      </c>
      <c r="O91" s="31">
        <v>100</v>
      </c>
      <c r="P91" s="31">
        <v>100</v>
      </c>
    </row>
    <row r="92" spans="1:16" ht="173.25">
      <c r="A92" s="20" t="s">
        <v>63</v>
      </c>
      <c r="B92" s="21"/>
      <c r="C92" s="30" t="s">
        <v>139</v>
      </c>
      <c r="D92" s="31" t="s">
        <v>148</v>
      </c>
      <c r="E92" s="31" t="s">
        <v>146</v>
      </c>
      <c r="F92" s="31" t="s">
        <v>93</v>
      </c>
      <c r="G92" s="31" t="s">
        <v>94</v>
      </c>
      <c r="H92" s="31" t="s">
        <v>142</v>
      </c>
      <c r="I92" s="31"/>
      <c r="J92" s="31" t="s">
        <v>96</v>
      </c>
      <c r="K92" s="31">
        <v>37</v>
      </c>
      <c r="L92" s="31">
        <v>37</v>
      </c>
      <c r="M92" s="31" t="s">
        <v>97</v>
      </c>
      <c r="N92" s="31" t="s">
        <v>80</v>
      </c>
      <c r="O92" s="31">
        <v>100</v>
      </c>
      <c r="P92" s="31">
        <v>100</v>
      </c>
    </row>
    <row r="93" spans="1:16" ht="157.5">
      <c r="A93" s="20" t="s">
        <v>63</v>
      </c>
      <c r="B93" s="21"/>
      <c r="C93" s="30" t="s">
        <v>139</v>
      </c>
      <c r="D93" s="31" t="s">
        <v>140</v>
      </c>
      <c r="E93" s="31" t="s">
        <v>155</v>
      </c>
      <c r="F93" s="31" t="s">
        <v>93</v>
      </c>
      <c r="G93" s="31" t="s">
        <v>94</v>
      </c>
      <c r="H93" s="31" t="s">
        <v>142</v>
      </c>
      <c r="I93" s="31"/>
      <c r="J93" s="31" t="s">
        <v>96</v>
      </c>
      <c r="K93" s="31">
        <v>13</v>
      </c>
      <c r="L93" s="31">
        <v>13</v>
      </c>
      <c r="M93" s="31" t="s">
        <v>97</v>
      </c>
      <c r="N93" s="31" t="s">
        <v>80</v>
      </c>
      <c r="O93" s="31">
        <v>100</v>
      </c>
      <c r="P93" s="31">
        <v>100</v>
      </c>
    </row>
    <row r="94" spans="1:16" ht="189">
      <c r="A94" s="20" t="s">
        <v>63</v>
      </c>
      <c r="B94" s="21"/>
      <c r="C94" s="30" t="s">
        <v>139</v>
      </c>
      <c r="D94" s="31" t="s">
        <v>140</v>
      </c>
      <c r="E94" s="31" t="s">
        <v>152</v>
      </c>
      <c r="F94" s="31" t="s">
        <v>93</v>
      </c>
      <c r="G94" s="31" t="s">
        <v>101</v>
      </c>
      <c r="H94" s="31" t="s">
        <v>142</v>
      </c>
      <c r="I94" s="31"/>
      <c r="J94" s="31" t="s">
        <v>96</v>
      </c>
      <c r="K94" s="31">
        <v>13</v>
      </c>
      <c r="L94" s="31">
        <v>13</v>
      </c>
      <c r="M94" s="31" t="s">
        <v>97</v>
      </c>
      <c r="N94" s="31" t="s">
        <v>80</v>
      </c>
      <c r="O94" s="31">
        <v>100</v>
      </c>
      <c r="P94" s="31">
        <v>100</v>
      </c>
    </row>
    <row r="95" spans="1:16" ht="173.25">
      <c r="A95" s="20" t="s">
        <v>63</v>
      </c>
      <c r="B95" s="21"/>
      <c r="C95" s="30" t="s">
        <v>139</v>
      </c>
      <c r="D95" s="31" t="s">
        <v>140</v>
      </c>
      <c r="E95" s="31" t="s">
        <v>151</v>
      </c>
      <c r="F95" s="31" t="s">
        <v>93</v>
      </c>
      <c r="G95" s="31" t="s">
        <v>94</v>
      </c>
      <c r="H95" s="31" t="s">
        <v>142</v>
      </c>
      <c r="I95" s="31"/>
      <c r="J95" s="31" t="s">
        <v>96</v>
      </c>
      <c r="K95" s="31">
        <v>13</v>
      </c>
      <c r="L95" s="31">
        <v>13</v>
      </c>
      <c r="M95" s="31" t="s">
        <v>97</v>
      </c>
      <c r="N95" s="31" t="s">
        <v>80</v>
      </c>
      <c r="O95" s="31">
        <v>100</v>
      </c>
      <c r="P95" s="31">
        <v>100</v>
      </c>
    </row>
    <row r="96" spans="1:16" ht="157.5">
      <c r="A96" s="20" t="s">
        <v>63</v>
      </c>
      <c r="B96" s="21"/>
      <c r="C96" s="30" t="s">
        <v>139</v>
      </c>
      <c r="D96" s="31" t="s">
        <v>140</v>
      </c>
      <c r="E96" s="31" t="s">
        <v>154</v>
      </c>
      <c r="F96" s="31" t="s">
        <v>93</v>
      </c>
      <c r="G96" s="31" t="s">
        <v>94</v>
      </c>
      <c r="H96" s="31" t="s">
        <v>142</v>
      </c>
      <c r="I96" s="31"/>
      <c r="J96" s="31" t="s">
        <v>96</v>
      </c>
      <c r="K96" s="31">
        <v>13</v>
      </c>
      <c r="L96" s="31">
        <v>13</v>
      </c>
      <c r="M96" s="31" t="s">
        <v>97</v>
      </c>
      <c r="N96" s="31" t="s">
        <v>80</v>
      </c>
      <c r="O96" s="31">
        <v>100</v>
      </c>
      <c r="P96" s="31">
        <v>100</v>
      </c>
    </row>
    <row r="97" spans="1:16" ht="173.25">
      <c r="A97" s="20" t="s">
        <v>63</v>
      </c>
      <c r="B97" s="21"/>
      <c r="C97" s="30" t="s">
        <v>139</v>
      </c>
      <c r="D97" s="31" t="s">
        <v>140</v>
      </c>
      <c r="E97" s="31" t="s">
        <v>153</v>
      </c>
      <c r="F97" s="31" t="s">
        <v>93</v>
      </c>
      <c r="G97" s="31" t="s">
        <v>101</v>
      </c>
      <c r="H97" s="31" t="s">
        <v>142</v>
      </c>
      <c r="I97" s="31"/>
      <c r="J97" s="31" t="s">
        <v>96</v>
      </c>
      <c r="K97" s="31">
        <v>13</v>
      </c>
      <c r="L97" s="31">
        <v>13</v>
      </c>
      <c r="M97" s="31" t="s">
        <v>97</v>
      </c>
      <c r="N97" s="31" t="s">
        <v>80</v>
      </c>
      <c r="O97" s="31">
        <v>100</v>
      </c>
      <c r="P97" s="31">
        <v>100</v>
      </c>
    </row>
    <row r="98" spans="1:16" ht="173.25">
      <c r="A98" s="20" t="s">
        <v>63</v>
      </c>
      <c r="B98" s="21"/>
      <c r="C98" s="30" t="s">
        <v>139</v>
      </c>
      <c r="D98" s="31" t="s">
        <v>140</v>
      </c>
      <c r="E98" s="31" t="s">
        <v>150</v>
      </c>
      <c r="F98" s="31" t="s">
        <v>93</v>
      </c>
      <c r="G98" s="31" t="s">
        <v>94</v>
      </c>
      <c r="H98" s="31" t="s">
        <v>142</v>
      </c>
      <c r="I98" s="31"/>
      <c r="J98" s="31" t="s">
        <v>96</v>
      </c>
      <c r="K98" s="31">
        <v>13</v>
      </c>
      <c r="L98" s="31">
        <v>13</v>
      </c>
      <c r="M98" s="31" t="s">
        <v>97</v>
      </c>
      <c r="N98" s="31" t="s">
        <v>80</v>
      </c>
      <c r="O98" s="31">
        <v>100</v>
      </c>
      <c r="P98" s="31">
        <v>100</v>
      </c>
    </row>
    <row r="99" spans="1:16" ht="157.5">
      <c r="A99" s="20" t="s">
        <v>63</v>
      </c>
      <c r="B99" s="21"/>
      <c r="C99" s="30" t="s">
        <v>139</v>
      </c>
      <c r="D99" s="31" t="s">
        <v>140</v>
      </c>
      <c r="E99" s="31" t="s">
        <v>157</v>
      </c>
      <c r="F99" s="31" t="s">
        <v>93</v>
      </c>
      <c r="G99" s="31" t="s">
        <v>94</v>
      </c>
      <c r="H99" s="31" t="s">
        <v>142</v>
      </c>
      <c r="I99" s="31"/>
      <c r="J99" s="31" t="s">
        <v>96</v>
      </c>
      <c r="K99" s="31">
        <v>13</v>
      </c>
      <c r="L99" s="31">
        <v>13</v>
      </c>
      <c r="M99" s="31" t="s">
        <v>97</v>
      </c>
      <c r="N99" s="31" t="s">
        <v>80</v>
      </c>
      <c r="O99" s="31">
        <v>100</v>
      </c>
      <c r="P99" s="31">
        <v>100</v>
      </c>
    </row>
    <row r="100" spans="1:16" ht="173.25">
      <c r="A100" s="20" t="s">
        <v>63</v>
      </c>
      <c r="B100" s="21"/>
      <c r="C100" s="30" t="s">
        <v>139</v>
      </c>
      <c r="D100" s="31" t="s">
        <v>148</v>
      </c>
      <c r="E100" s="31" t="s">
        <v>143</v>
      </c>
      <c r="F100" s="31" t="s">
        <v>93</v>
      </c>
      <c r="G100" s="31" t="s">
        <v>94</v>
      </c>
      <c r="H100" s="31" t="s">
        <v>142</v>
      </c>
      <c r="I100" s="31"/>
      <c r="J100" s="31" t="s">
        <v>96</v>
      </c>
      <c r="K100" s="31">
        <v>37</v>
      </c>
      <c r="L100" s="31">
        <v>37</v>
      </c>
      <c r="M100" s="31" t="s">
        <v>97</v>
      </c>
      <c r="N100" s="31" t="s">
        <v>80</v>
      </c>
      <c r="O100" s="31">
        <v>100</v>
      </c>
      <c r="P100" s="31">
        <v>100</v>
      </c>
    </row>
    <row r="101" spans="1:16" ht="173.25">
      <c r="A101" s="20" t="s">
        <v>63</v>
      </c>
      <c r="B101" s="21"/>
      <c r="C101" s="30" t="s">
        <v>139</v>
      </c>
      <c r="D101" s="31" t="s">
        <v>140</v>
      </c>
      <c r="E101" s="31" t="s">
        <v>143</v>
      </c>
      <c r="F101" s="31" t="s">
        <v>93</v>
      </c>
      <c r="G101" s="31" t="s">
        <v>94</v>
      </c>
      <c r="H101" s="31" t="s">
        <v>142</v>
      </c>
      <c r="I101" s="31"/>
      <c r="J101" s="31" t="s">
        <v>96</v>
      </c>
      <c r="K101" s="31">
        <v>25</v>
      </c>
      <c r="L101" s="31">
        <v>25</v>
      </c>
      <c r="M101" s="31" t="s">
        <v>97</v>
      </c>
      <c r="N101" s="31" t="s">
        <v>80</v>
      </c>
      <c r="O101" s="31">
        <v>100</v>
      </c>
      <c r="P101" s="31">
        <v>100</v>
      </c>
    </row>
    <row r="102" spans="1:16" ht="173.25">
      <c r="A102" s="20" t="s">
        <v>63</v>
      </c>
      <c r="B102" s="21"/>
      <c r="C102" s="30" t="s">
        <v>139</v>
      </c>
      <c r="D102" s="31" t="s">
        <v>140</v>
      </c>
      <c r="E102" s="31" t="s">
        <v>158</v>
      </c>
      <c r="F102" s="31" t="s">
        <v>93</v>
      </c>
      <c r="G102" s="31" t="s">
        <v>94</v>
      </c>
      <c r="H102" s="31" t="s">
        <v>142</v>
      </c>
      <c r="I102" s="31"/>
      <c r="J102" s="31" t="s">
        <v>96</v>
      </c>
      <c r="K102" s="31">
        <v>13</v>
      </c>
      <c r="L102" s="31">
        <v>13</v>
      </c>
      <c r="M102" s="31" t="s">
        <v>97</v>
      </c>
      <c r="N102" s="31" t="s">
        <v>80</v>
      </c>
      <c r="O102" s="31">
        <v>100</v>
      </c>
      <c r="P102" s="31">
        <v>100</v>
      </c>
    </row>
  </sheetData>
  <sheetProtection/>
  <mergeCells count="35">
    <mergeCell ref="A13:A15"/>
    <mergeCell ref="G7:G8"/>
    <mergeCell ref="A4:C4"/>
    <mergeCell ref="D4:O4"/>
    <mergeCell ref="B6:B8"/>
    <mergeCell ref="M6:P6"/>
    <mergeCell ref="D7:D8"/>
    <mergeCell ref="E7:E8"/>
    <mergeCell ref="F7:F8"/>
    <mergeCell ref="H7:H8"/>
    <mergeCell ref="A2:O2"/>
    <mergeCell ref="C6:C8"/>
    <mergeCell ref="D6:F6"/>
    <mergeCell ref="H6:L6"/>
    <mergeCell ref="A6:A8"/>
    <mergeCell ref="J7:J8"/>
    <mergeCell ref="K7:K8"/>
    <mergeCell ref="L7:L8"/>
    <mergeCell ref="N7:N8"/>
    <mergeCell ref="O7:O8"/>
    <mergeCell ref="B13:B15"/>
    <mergeCell ref="C13:C15"/>
    <mergeCell ref="D13:F13"/>
    <mergeCell ref="H13:L13"/>
    <mergeCell ref="J14:J15"/>
    <mergeCell ref="K14:K15"/>
    <mergeCell ref="M7:M8"/>
    <mergeCell ref="P7:P8"/>
    <mergeCell ref="M13:P13"/>
    <mergeCell ref="H14:H15"/>
    <mergeCell ref="P14:P15"/>
    <mergeCell ref="L14:L15"/>
    <mergeCell ref="M14:M15"/>
    <mergeCell ref="N14:N15"/>
    <mergeCell ref="O14:O15"/>
  </mergeCells>
  <printOptions/>
  <pageMargins left="0.7874015748031497" right="0.1968503937007874" top="0.7874015748031497" bottom="0.5905511811023623" header="0.5118110236220472" footer="0.5118110236220472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17"/>
  <sheetViews>
    <sheetView zoomScale="90" zoomScaleNormal="90" zoomScalePageLayoutView="0" workbookViewId="0" topLeftCell="A4">
      <selection activeCell="I16" sqref="A16:IV17"/>
    </sheetView>
  </sheetViews>
  <sheetFormatPr defaultColWidth="8.83203125" defaultRowHeight="12.75"/>
  <cols>
    <col min="1" max="1" width="42.66015625" style="4" customWidth="1"/>
    <col min="2" max="2" width="11.33203125" style="4" customWidth="1"/>
    <col min="3" max="4" width="9.16015625" style="4" customWidth="1"/>
    <col min="5" max="5" width="7.66015625" style="4" customWidth="1"/>
    <col min="6" max="7" width="7.5" style="4" customWidth="1"/>
    <col min="8" max="8" width="10.83203125" style="4" customWidth="1"/>
    <col min="9" max="9" width="8.16015625" style="4" customWidth="1"/>
    <col min="10" max="10" width="8.83203125" style="4" customWidth="1"/>
    <col min="11" max="11" width="12" style="4" customWidth="1"/>
    <col min="12" max="14" width="8.83203125" style="4" customWidth="1"/>
    <col min="15" max="16" width="8.16015625" style="4" customWidth="1"/>
    <col min="17" max="17" width="6.83203125" style="4" customWidth="1"/>
    <col min="18" max="19" width="11.66015625" style="4" customWidth="1"/>
    <col min="20" max="20" width="7.16015625" style="4" customWidth="1"/>
    <col min="21" max="16384" width="8.83203125" style="4" customWidth="1"/>
  </cols>
  <sheetData>
    <row r="2" spans="1:20" ht="18.75">
      <c r="A2" s="214" t="s">
        <v>257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41"/>
    </row>
    <row r="3" spans="1:2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6.5" customHeight="1">
      <c r="A4" s="215" t="s">
        <v>8</v>
      </c>
      <c r="B4" s="215"/>
      <c r="C4" s="215"/>
      <c r="D4" s="216" t="s">
        <v>22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3"/>
      <c r="S4" s="3"/>
      <c r="T4" s="12"/>
    </row>
    <row r="5" ht="20.25" customHeight="1"/>
    <row r="6" spans="1:20" s="6" customFormat="1" ht="27" customHeight="1">
      <c r="A6" s="221" t="s">
        <v>0</v>
      </c>
      <c r="B6" s="221" t="s">
        <v>10</v>
      </c>
      <c r="C6" s="218" t="s">
        <v>3</v>
      </c>
      <c r="D6" s="219"/>
      <c r="E6" s="220"/>
      <c r="F6" s="221" t="s">
        <v>14</v>
      </c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</row>
    <row r="7" spans="1:20" s="6" customFormat="1" ht="205.5" customHeight="1">
      <c r="A7" s="221"/>
      <c r="B7" s="221"/>
      <c r="C7" s="218" t="s">
        <v>11</v>
      </c>
      <c r="D7" s="219"/>
      <c r="E7" s="220"/>
      <c r="F7" s="218" t="s">
        <v>15</v>
      </c>
      <c r="G7" s="219"/>
      <c r="H7" s="220"/>
      <c r="I7" s="218" t="s">
        <v>45</v>
      </c>
      <c r="J7" s="219"/>
      <c r="K7" s="220"/>
      <c r="L7" s="218" t="s">
        <v>16</v>
      </c>
      <c r="M7" s="219"/>
      <c r="N7" s="220"/>
      <c r="O7" s="218" t="s">
        <v>17</v>
      </c>
      <c r="P7" s="219"/>
      <c r="Q7" s="220"/>
      <c r="R7" s="218" t="s">
        <v>18</v>
      </c>
      <c r="S7" s="219"/>
      <c r="T7" s="220"/>
    </row>
    <row r="8" spans="1:20" s="6" customFormat="1" ht="17.25" customHeight="1">
      <c r="A8" s="221"/>
      <c r="B8" s="221"/>
      <c r="C8" s="100" t="s">
        <v>1</v>
      </c>
      <c r="D8" s="100" t="s">
        <v>44</v>
      </c>
      <c r="E8" s="100" t="s">
        <v>168</v>
      </c>
      <c r="F8" s="100" t="s">
        <v>1</v>
      </c>
      <c r="G8" s="100" t="s">
        <v>44</v>
      </c>
      <c r="H8" s="100" t="s">
        <v>168</v>
      </c>
      <c r="I8" s="100" t="s">
        <v>1</v>
      </c>
      <c r="J8" s="100" t="s">
        <v>44</v>
      </c>
      <c r="K8" s="100" t="s">
        <v>168</v>
      </c>
      <c r="L8" s="100" t="s">
        <v>1</v>
      </c>
      <c r="M8" s="100" t="s">
        <v>44</v>
      </c>
      <c r="N8" s="100" t="s">
        <v>168</v>
      </c>
      <c r="O8" s="100" t="s">
        <v>1</v>
      </c>
      <c r="P8" s="100" t="s">
        <v>44</v>
      </c>
      <c r="Q8" s="100" t="s">
        <v>168</v>
      </c>
      <c r="R8" s="100" t="s">
        <v>1</v>
      </c>
      <c r="S8" s="100" t="s">
        <v>44</v>
      </c>
      <c r="T8" s="100" t="s">
        <v>168</v>
      </c>
    </row>
    <row r="9" spans="1:20" s="45" customFormat="1" ht="12.75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8">
        <v>10</v>
      </c>
      <c r="K9" s="48">
        <v>11</v>
      </c>
      <c r="L9" s="48">
        <v>12</v>
      </c>
      <c r="M9" s="48">
        <v>13</v>
      </c>
      <c r="N9" s="48">
        <v>14</v>
      </c>
      <c r="O9" s="48">
        <v>15</v>
      </c>
      <c r="P9" s="48">
        <v>16</v>
      </c>
      <c r="Q9" s="48">
        <v>17</v>
      </c>
      <c r="R9" s="48">
        <v>18</v>
      </c>
      <c r="S9" s="48">
        <v>19</v>
      </c>
      <c r="T9" s="48">
        <v>20</v>
      </c>
    </row>
    <row r="10" spans="1:20" s="38" customFormat="1" ht="71.25" customHeight="1">
      <c r="A10" s="35" t="s">
        <v>19</v>
      </c>
      <c r="B10" s="81">
        <v>94.7</v>
      </c>
      <c r="C10" s="109">
        <v>193</v>
      </c>
      <c r="D10" s="109">
        <v>196</v>
      </c>
      <c r="E10" s="110">
        <f>D10*100/C10</f>
        <v>101.55440414507773</v>
      </c>
      <c r="F10" s="109">
        <v>44.16</v>
      </c>
      <c r="G10" s="109">
        <v>44.16</v>
      </c>
      <c r="H10" s="109">
        <f>G10*100/F10</f>
        <v>100.00000000000001</v>
      </c>
      <c r="I10" s="109">
        <v>45</v>
      </c>
      <c r="J10" s="109">
        <v>45</v>
      </c>
      <c r="K10" s="109">
        <f>J10*100/I10</f>
        <v>100</v>
      </c>
      <c r="L10" s="109">
        <v>65.27</v>
      </c>
      <c r="M10" s="109">
        <v>65.27</v>
      </c>
      <c r="N10" s="109">
        <f>M10*100/L10</f>
        <v>100</v>
      </c>
      <c r="O10" s="109">
        <v>33.81</v>
      </c>
      <c r="P10" s="109">
        <v>33.81</v>
      </c>
      <c r="Q10" s="109">
        <f>P10*100/O10</f>
        <v>100</v>
      </c>
      <c r="R10" s="110">
        <v>31.72</v>
      </c>
      <c r="S10" s="110">
        <v>31.72</v>
      </c>
      <c r="T10" s="110">
        <f>S10*100/R10</f>
        <v>100</v>
      </c>
    </row>
    <row r="11" spans="1:20" s="38" customFormat="1" ht="66" customHeight="1">
      <c r="A11" s="35" t="s">
        <v>20</v>
      </c>
      <c r="B11" s="81">
        <v>96</v>
      </c>
      <c r="C11" s="109">
        <v>96</v>
      </c>
      <c r="D11" s="109">
        <v>96</v>
      </c>
      <c r="E11" s="110">
        <f>D11*100/C11</f>
        <v>100</v>
      </c>
      <c r="F11" s="109">
        <v>42</v>
      </c>
      <c r="G11" s="109">
        <v>42</v>
      </c>
      <c r="H11" s="109">
        <f>G11*100/F11</f>
        <v>100</v>
      </c>
      <c r="I11" s="109">
        <v>42</v>
      </c>
      <c r="J11" s="109">
        <v>42</v>
      </c>
      <c r="K11" s="109">
        <f>J11*100/I11</f>
        <v>100</v>
      </c>
      <c r="L11" s="109">
        <v>40</v>
      </c>
      <c r="M11" s="109">
        <v>40</v>
      </c>
      <c r="N11" s="109">
        <f>M11*100/L11</f>
        <v>100</v>
      </c>
      <c r="O11" s="109">
        <v>60</v>
      </c>
      <c r="P11" s="109">
        <v>60</v>
      </c>
      <c r="Q11" s="109">
        <f>P11*100/O11</f>
        <v>100</v>
      </c>
      <c r="R11" s="110">
        <v>40</v>
      </c>
      <c r="S11" s="110">
        <v>47.95</v>
      </c>
      <c r="T11" s="110">
        <f>S11*100/R11</f>
        <v>119.875</v>
      </c>
    </row>
    <row r="12" spans="1:21" s="38" customFormat="1" ht="72.75" customHeight="1">
      <c r="A12" s="52" t="s">
        <v>21</v>
      </c>
      <c r="B12" s="81">
        <v>99.9</v>
      </c>
      <c r="C12" s="109">
        <v>178</v>
      </c>
      <c r="D12" s="109">
        <v>193</v>
      </c>
      <c r="E12" s="110">
        <f>D12*100/C12</f>
        <v>108.42696629213484</v>
      </c>
      <c r="F12" s="109">
        <v>40</v>
      </c>
      <c r="G12" s="109">
        <v>40</v>
      </c>
      <c r="H12" s="109">
        <f>G12*100/F12</f>
        <v>100</v>
      </c>
      <c r="I12" s="109">
        <v>40</v>
      </c>
      <c r="J12" s="109">
        <v>40</v>
      </c>
      <c r="K12" s="109">
        <f>I12*100/J12</f>
        <v>100</v>
      </c>
      <c r="L12" s="109">
        <v>40</v>
      </c>
      <c r="M12" s="109">
        <v>41.5</v>
      </c>
      <c r="N12" s="109">
        <f>M12*100/L12</f>
        <v>103.75</v>
      </c>
      <c r="O12" s="109">
        <v>60</v>
      </c>
      <c r="P12" s="109">
        <v>58.5</v>
      </c>
      <c r="Q12" s="109">
        <f>P12*100/O12</f>
        <v>97.5</v>
      </c>
      <c r="R12" s="110">
        <v>40</v>
      </c>
      <c r="S12" s="110">
        <v>40</v>
      </c>
      <c r="T12" s="110">
        <f>S12*100/R12</f>
        <v>100</v>
      </c>
      <c r="U12" s="65"/>
    </row>
    <row r="13" spans="1:20" s="46" customFormat="1" ht="16.5" customHeight="1">
      <c r="A13" s="49" t="s">
        <v>2</v>
      </c>
      <c r="B13" s="82">
        <f>(B10+B11+B12)/3</f>
        <v>96.86666666666667</v>
      </c>
      <c r="C13" s="83">
        <f>SUM(C10:C12)</f>
        <v>467</v>
      </c>
      <c r="D13" s="83">
        <f>SUM(D10:D12)</f>
        <v>485</v>
      </c>
      <c r="E13" s="82">
        <f>D13*100/C13</f>
        <v>103.85438972162741</v>
      </c>
      <c r="F13" s="83">
        <f>SUM(F10:F12)</f>
        <v>126.16</v>
      </c>
      <c r="G13" s="83">
        <f>SUM(G10:G12)</f>
        <v>126.16</v>
      </c>
      <c r="H13" s="82">
        <f>G13*100/F13</f>
        <v>100</v>
      </c>
      <c r="I13" s="83">
        <f>SUM(I10:I12)</f>
        <v>127</v>
      </c>
      <c r="J13" s="83">
        <f>SUM(J10:J12)</f>
        <v>127</v>
      </c>
      <c r="K13" s="82">
        <f>J13*100/I13</f>
        <v>100</v>
      </c>
      <c r="L13" s="83">
        <f>SUM(L10:L12)</f>
        <v>145.26999999999998</v>
      </c>
      <c r="M13" s="83">
        <f>SUM(M10:M12)</f>
        <v>146.76999999999998</v>
      </c>
      <c r="N13" s="82">
        <f>M13*100/L13</f>
        <v>101.03256006057686</v>
      </c>
      <c r="O13" s="83">
        <f>SUM(O10:O12)</f>
        <v>153.81</v>
      </c>
      <c r="P13" s="83">
        <f>SUM(P10:P12)</f>
        <v>152.31</v>
      </c>
      <c r="Q13" s="82">
        <f>P13*100/O13</f>
        <v>99.02477082114297</v>
      </c>
      <c r="R13" s="83">
        <f>SUM(R10:R12)</f>
        <v>111.72</v>
      </c>
      <c r="S13" s="83">
        <f>SUM(S10:S12)</f>
        <v>119.67</v>
      </c>
      <c r="T13" s="82">
        <f>S13*100/R13</f>
        <v>107.11600429645543</v>
      </c>
    </row>
    <row r="16" spans="1:13" s="17" customFormat="1" ht="19.5" customHeight="1" hidden="1">
      <c r="A16" s="222" t="s">
        <v>172</v>
      </c>
      <c r="B16" s="222"/>
      <c r="C16" s="222"/>
      <c r="D16" s="222"/>
      <c r="E16" s="222"/>
      <c r="F16" s="217"/>
      <c r="G16" s="217"/>
      <c r="H16" s="217"/>
      <c r="J16" s="212" t="s">
        <v>173</v>
      </c>
      <c r="K16" s="212"/>
      <c r="L16" s="212"/>
      <c r="M16" s="212"/>
    </row>
    <row r="17" spans="1:13" ht="12.75" hidden="1">
      <c r="A17" s="222"/>
      <c r="B17" s="222"/>
      <c r="C17" s="222"/>
      <c r="D17" s="222"/>
      <c r="E17" s="222"/>
      <c r="F17" s="213" t="s">
        <v>56</v>
      </c>
      <c r="G17" s="213"/>
      <c r="H17" s="213"/>
      <c r="J17" s="213" t="s">
        <v>57</v>
      </c>
      <c r="K17" s="213"/>
      <c r="L17" s="213"/>
      <c r="M17" s="213"/>
    </row>
  </sheetData>
  <sheetProtection/>
  <mergeCells count="18">
    <mergeCell ref="A16:E17"/>
    <mergeCell ref="F16:H16"/>
    <mergeCell ref="J16:M16"/>
    <mergeCell ref="F17:H17"/>
    <mergeCell ref="J17:M17"/>
    <mergeCell ref="I7:K7"/>
    <mergeCell ref="L7:N7"/>
    <mergeCell ref="F7:H7"/>
    <mergeCell ref="O7:Q7"/>
    <mergeCell ref="R7:T7"/>
    <mergeCell ref="F6:T6"/>
    <mergeCell ref="D4:Q4"/>
    <mergeCell ref="A2:S2"/>
    <mergeCell ref="A4:C4"/>
    <mergeCell ref="A6:A8"/>
    <mergeCell ref="B6:B8"/>
    <mergeCell ref="C6:E6"/>
    <mergeCell ref="C7:E7"/>
  </mergeCells>
  <printOptions/>
  <pageMargins left="0.3937007874015748" right="0.1968503937007874" top="0.7874015748031497" bottom="0.5905511811023623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3:T16"/>
  <sheetViews>
    <sheetView zoomScalePageLayoutView="0" workbookViewId="0" topLeftCell="A1">
      <selection activeCell="L15" sqref="A15:IV16"/>
    </sheetView>
  </sheetViews>
  <sheetFormatPr defaultColWidth="8.83203125" defaultRowHeight="12.75"/>
  <cols>
    <col min="1" max="1" width="38.16015625" style="4" customWidth="1"/>
    <col min="2" max="2" width="11.33203125" style="4" customWidth="1"/>
    <col min="3" max="5" width="9.16015625" style="4" customWidth="1"/>
    <col min="6" max="6" width="8.16015625" style="4" customWidth="1"/>
    <col min="7" max="7" width="8.5" style="4" customWidth="1"/>
    <col min="8" max="8" width="7.16015625" style="4" customWidth="1"/>
    <col min="9" max="11" width="7.66015625" style="4" customWidth="1"/>
    <col min="12" max="14" width="8" style="4" customWidth="1"/>
    <col min="15" max="17" width="8.16015625" style="4" customWidth="1"/>
    <col min="18" max="18" width="9.66015625" style="4" customWidth="1"/>
    <col min="19" max="19" width="9.5" style="4" customWidth="1"/>
    <col min="20" max="20" width="9.16015625" style="4" customWidth="1"/>
    <col min="21" max="16384" width="8.83203125" style="4" customWidth="1"/>
  </cols>
  <sheetData>
    <row r="3" spans="1:20" ht="25.5" customHeight="1">
      <c r="A3" s="214" t="s">
        <v>257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41"/>
    </row>
    <row r="4" spans="1:20" ht="15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ht="34.5" customHeight="1">
      <c r="A5" s="227" t="s">
        <v>8</v>
      </c>
      <c r="B5" s="227"/>
      <c r="C5" s="227"/>
      <c r="D5" s="227"/>
      <c r="E5" s="227"/>
      <c r="F5" s="223" t="s">
        <v>46</v>
      </c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118"/>
      <c r="S5" s="118"/>
      <c r="T5" s="47"/>
    </row>
    <row r="7" spans="1:20" s="6" customFormat="1" ht="52.5" customHeight="1">
      <c r="A7" s="224" t="s">
        <v>0</v>
      </c>
      <c r="B7" s="224" t="s">
        <v>10</v>
      </c>
      <c r="C7" s="218" t="s">
        <v>3</v>
      </c>
      <c r="D7" s="219"/>
      <c r="E7" s="219"/>
      <c r="F7" s="221" t="s">
        <v>14</v>
      </c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119"/>
      <c r="S7" s="119"/>
      <c r="T7" s="119"/>
    </row>
    <row r="8" spans="1:17" s="6" customFormat="1" ht="185.25" customHeight="1">
      <c r="A8" s="225"/>
      <c r="B8" s="225"/>
      <c r="C8" s="218" t="s">
        <v>24</v>
      </c>
      <c r="D8" s="219"/>
      <c r="E8" s="220"/>
      <c r="F8" s="221" t="s">
        <v>25</v>
      </c>
      <c r="G8" s="221"/>
      <c r="H8" s="221"/>
      <c r="I8" s="221" t="s">
        <v>26</v>
      </c>
      <c r="J8" s="221"/>
      <c r="K8" s="221"/>
      <c r="L8" s="221" t="s">
        <v>27</v>
      </c>
      <c r="M8" s="221"/>
      <c r="N8" s="221"/>
      <c r="O8" s="221" t="s">
        <v>28</v>
      </c>
      <c r="P8" s="221"/>
      <c r="Q8" s="221"/>
    </row>
    <row r="9" spans="1:20" s="6" customFormat="1" ht="13.5" customHeight="1">
      <c r="A9" s="226"/>
      <c r="B9" s="226"/>
      <c r="C9" s="100" t="s">
        <v>1</v>
      </c>
      <c r="D9" s="100" t="s">
        <v>44</v>
      </c>
      <c r="E9" s="100" t="s">
        <v>168</v>
      </c>
      <c r="F9" s="100" t="s">
        <v>1</v>
      </c>
      <c r="G9" s="100" t="s">
        <v>44</v>
      </c>
      <c r="H9" s="100" t="s">
        <v>168</v>
      </c>
      <c r="I9" s="100" t="s">
        <v>1</v>
      </c>
      <c r="J9" s="100" t="s">
        <v>44</v>
      </c>
      <c r="K9" s="100" t="s">
        <v>168</v>
      </c>
      <c r="L9" s="100" t="s">
        <v>1</v>
      </c>
      <c r="M9" s="100" t="s">
        <v>44</v>
      </c>
      <c r="N9" s="100" t="s">
        <v>168</v>
      </c>
      <c r="O9" s="100" t="s">
        <v>1</v>
      </c>
      <c r="P9" s="100" t="s">
        <v>44</v>
      </c>
      <c r="Q9" s="100" t="s">
        <v>168</v>
      </c>
      <c r="R9"/>
      <c r="S9"/>
      <c r="T9"/>
    </row>
    <row r="10" spans="1:20" s="7" customFormat="1" ht="12.7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9</v>
      </c>
      <c r="G10" s="11">
        <v>10</v>
      </c>
      <c r="H10" s="11">
        <v>11</v>
      </c>
      <c r="I10" s="11">
        <v>12</v>
      </c>
      <c r="J10" s="11">
        <v>13</v>
      </c>
      <c r="K10" s="11">
        <v>14</v>
      </c>
      <c r="L10" s="11">
        <v>15</v>
      </c>
      <c r="M10" s="11">
        <v>16</v>
      </c>
      <c r="N10" s="11">
        <v>17</v>
      </c>
      <c r="O10" s="29">
        <v>18</v>
      </c>
      <c r="P10" s="29">
        <v>19</v>
      </c>
      <c r="Q10" s="29">
        <v>20</v>
      </c>
      <c r="R10" s="120"/>
      <c r="S10" s="120"/>
      <c r="T10" s="120"/>
    </row>
    <row r="11" spans="1:20" s="38" customFormat="1" ht="81" customHeight="1">
      <c r="A11" s="116" t="s">
        <v>23</v>
      </c>
      <c r="B11" s="36">
        <v>99.7</v>
      </c>
      <c r="C11" s="121">
        <v>347.9</v>
      </c>
      <c r="D11" s="121">
        <v>347.9</v>
      </c>
      <c r="E11" s="122">
        <f>D11*100/C11</f>
        <v>100</v>
      </c>
      <c r="F11" s="37">
        <v>77.35</v>
      </c>
      <c r="G11" s="37">
        <v>82.77</v>
      </c>
      <c r="H11" s="37">
        <f>G11*100/F11</f>
        <v>107.0071105365223</v>
      </c>
      <c r="I11" s="37">
        <v>67.29</v>
      </c>
      <c r="J11" s="37">
        <v>67.29</v>
      </c>
      <c r="K11" s="37">
        <f>J11*100/I11</f>
        <v>100</v>
      </c>
      <c r="L11" s="121">
        <v>99.86</v>
      </c>
      <c r="M11" s="121">
        <v>99.86</v>
      </c>
      <c r="N11" s="36">
        <f>M11*100/L11</f>
        <v>100</v>
      </c>
      <c r="O11" s="36">
        <v>99.87</v>
      </c>
      <c r="P11" s="36">
        <v>99.87</v>
      </c>
      <c r="Q11" s="36">
        <v>100</v>
      </c>
      <c r="R11" s="123"/>
      <c r="S11" s="123"/>
      <c r="T11" s="123"/>
    </row>
    <row r="12" spans="1:20" s="63" customFormat="1" ht="16.5" customHeight="1">
      <c r="A12" s="62" t="s">
        <v>2</v>
      </c>
      <c r="B12" s="50">
        <f>B11</f>
        <v>99.7</v>
      </c>
      <c r="C12" s="101">
        <f>SUM(C11)</f>
        <v>347.9</v>
      </c>
      <c r="D12" s="101">
        <f>SUM(D11)</f>
        <v>347.9</v>
      </c>
      <c r="E12" s="84">
        <f>D12*100/C12</f>
        <v>100</v>
      </c>
      <c r="F12" s="101">
        <f>SUM(F11)</f>
        <v>77.35</v>
      </c>
      <c r="G12" s="101">
        <f>SUM(G11)</f>
        <v>82.77</v>
      </c>
      <c r="H12" s="84">
        <f>G12*100/F12</f>
        <v>107.0071105365223</v>
      </c>
      <c r="I12" s="101">
        <f>SUM(I11)</f>
        <v>67.29</v>
      </c>
      <c r="J12" s="101">
        <f>SUM(J11)</f>
        <v>67.29</v>
      </c>
      <c r="K12" s="84">
        <f>J12*100/I12</f>
        <v>100</v>
      </c>
      <c r="L12" s="51">
        <f>SUM(L11)</f>
        <v>99.86</v>
      </c>
      <c r="M12" s="51">
        <f>SUM(M11)</f>
        <v>99.86</v>
      </c>
      <c r="N12" s="101">
        <f>M12*100/L12</f>
        <v>100</v>
      </c>
      <c r="O12" s="50">
        <f>SUM(O11)</f>
        <v>99.87</v>
      </c>
      <c r="P12" s="50">
        <f>SUM(P11)</f>
        <v>99.87</v>
      </c>
      <c r="Q12" s="84">
        <f>P12*100/O12</f>
        <v>100</v>
      </c>
      <c r="R12" s="77"/>
      <c r="S12" s="77"/>
      <c r="T12" s="124"/>
    </row>
    <row r="13" spans="14:17" ht="12.75">
      <c r="N13" s="61"/>
      <c r="Q13" s="61"/>
    </row>
    <row r="14" ht="12.75">
      <c r="Q14" s="61"/>
    </row>
    <row r="15" spans="1:16" s="17" customFormat="1" ht="19.5" customHeight="1" hidden="1">
      <c r="A15" s="222" t="s">
        <v>172</v>
      </c>
      <c r="B15" s="222"/>
      <c r="C15" s="222"/>
      <c r="D15" s="222"/>
      <c r="E15" s="222"/>
      <c r="F15" s="222"/>
      <c r="G15" s="222"/>
      <c r="H15" s="222"/>
      <c r="I15" s="217"/>
      <c r="J15" s="217"/>
      <c r="K15" s="217"/>
      <c r="M15" s="212" t="s">
        <v>173</v>
      </c>
      <c r="N15" s="212"/>
      <c r="O15" s="212"/>
      <c r="P15" s="212"/>
    </row>
    <row r="16" spans="1:16" ht="12.75" hidden="1">
      <c r="A16" s="222"/>
      <c r="B16" s="222"/>
      <c r="C16" s="222"/>
      <c r="D16" s="222"/>
      <c r="E16" s="222"/>
      <c r="F16" s="222"/>
      <c r="G16" s="222"/>
      <c r="H16" s="222"/>
      <c r="I16" s="213" t="s">
        <v>56</v>
      </c>
      <c r="J16" s="213"/>
      <c r="K16" s="213"/>
      <c r="M16" s="213" t="s">
        <v>57</v>
      </c>
      <c r="N16" s="213"/>
      <c r="O16" s="213"/>
      <c r="P16" s="213"/>
    </row>
  </sheetData>
  <sheetProtection/>
  <mergeCells count="17">
    <mergeCell ref="C8:E8"/>
    <mergeCell ref="F8:H8"/>
    <mergeCell ref="I8:K8"/>
    <mergeCell ref="L8:N8"/>
    <mergeCell ref="A5:E5"/>
    <mergeCell ref="C7:E7"/>
    <mergeCell ref="F7:Q7"/>
    <mergeCell ref="A3:S3"/>
    <mergeCell ref="F5:Q5"/>
    <mergeCell ref="A15:H16"/>
    <mergeCell ref="I15:K15"/>
    <mergeCell ref="M15:P15"/>
    <mergeCell ref="I16:K16"/>
    <mergeCell ref="M16:P16"/>
    <mergeCell ref="O8:Q8"/>
    <mergeCell ref="A7:A9"/>
    <mergeCell ref="B7:B9"/>
  </mergeCells>
  <printOptions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Z15"/>
  <sheetViews>
    <sheetView zoomScalePageLayoutView="0" workbookViewId="0" topLeftCell="A1">
      <selection activeCell="F14" sqref="A14:IV15"/>
    </sheetView>
  </sheetViews>
  <sheetFormatPr defaultColWidth="8.83203125" defaultRowHeight="12.75"/>
  <cols>
    <col min="1" max="1" width="37.5" style="4" customWidth="1"/>
    <col min="2" max="2" width="10.66015625" style="4" customWidth="1"/>
    <col min="3" max="4" width="6.83203125" style="4" customWidth="1"/>
    <col min="5" max="5" width="8" style="4" customWidth="1"/>
    <col min="6" max="10" width="7.16015625" style="4" customWidth="1"/>
    <col min="11" max="14" width="8.33203125" style="4" customWidth="1"/>
    <col min="15" max="16" width="8" style="4" customWidth="1"/>
    <col min="17" max="17" width="7.83203125" style="4" customWidth="1"/>
    <col min="18" max="19" width="7.5" style="4" customWidth="1"/>
    <col min="20" max="20" width="7.33203125" style="4" customWidth="1"/>
    <col min="21" max="22" width="8.5" style="4" customWidth="1"/>
    <col min="23" max="23" width="7.66015625" style="4" customWidth="1"/>
    <col min="24" max="24" width="7.83203125" style="4" customWidth="1"/>
    <col min="25" max="25" width="7.16015625" style="4" customWidth="1"/>
    <col min="26" max="26" width="7.33203125" style="4" customWidth="1"/>
    <col min="27" max="16384" width="8.83203125" style="4" customWidth="1"/>
  </cols>
  <sheetData>
    <row r="2" spans="1:25" ht="18.75">
      <c r="A2" s="214" t="s">
        <v>257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</row>
    <row r="3" spans="1:2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4.75" customHeight="1">
      <c r="A4" s="227" t="s">
        <v>8</v>
      </c>
      <c r="B4" s="227"/>
      <c r="C4" s="227"/>
      <c r="D4" s="227"/>
      <c r="E4" s="227"/>
      <c r="F4" s="227"/>
      <c r="G4" s="223" t="s">
        <v>40</v>
      </c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</row>
    <row r="6" spans="1:26" s="6" customFormat="1" ht="54" customHeight="1">
      <c r="A6" s="221" t="s">
        <v>0</v>
      </c>
      <c r="B6" s="221" t="s">
        <v>10</v>
      </c>
      <c r="C6" s="218" t="s">
        <v>12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20"/>
      <c r="X6" s="221" t="s">
        <v>13</v>
      </c>
      <c r="Y6" s="221"/>
      <c r="Z6" s="221"/>
    </row>
    <row r="7" spans="1:26" s="6" customFormat="1" ht="105" customHeight="1">
      <c r="A7" s="221"/>
      <c r="B7" s="221"/>
      <c r="C7" s="218" t="s">
        <v>160</v>
      </c>
      <c r="D7" s="219"/>
      <c r="E7" s="220"/>
      <c r="F7" s="218" t="s">
        <v>161</v>
      </c>
      <c r="G7" s="219"/>
      <c r="H7" s="220"/>
      <c r="I7" s="218" t="s">
        <v>162</v>
      </c>
      <c r="J7" s="219"/>
      <c r="K7" s="220"/>
      <c r="L7" s="218" t="s">
        <v>235</v>
      </c>
      <c r="M7" s="219"/>
      <c r="N7" s="220"/>
      <c r="O7" s="218" t="s">
        <v>163</v>
      </c>
      <c r="P7" s="219"/>
      <c r="Q7" s="220"/>
      <c r="R7" s="218" t="s">
        <v>164</v>
      </c>
      <c r="S7" s="219"/>
      <c r="T7" s="220"/>
      <c r="U7" s="218" t="s">
        <v>42</v>
      </c>
      <c r="V7" s="219"/>
      <c r="W7" s="220"/>
      <c r="X7" s="221" t="s">
        <v>6</v>
      </c>
      <c r="Y7" s="221"/>
      <c r="Z7" s="221"/>
    </row>
    <row r="8" spans="1:26" s="6" customFormat="1" ht="16.5" customHeight="1">
      <c r="A8" s="221"/>
      <c r="B8" s="221"/>
      <c r="C8" s="5" t="s">
        <v>1</v>
      </c>
      <c r="D8" s="5" t="s">
        <v>44</v>
      </c>
      <c r="E8" s="5" t="s">
        <v>168</v>
      </c>
      <c r="F8" s="5" t="s">
        <v>1</v>
      </c>
      <c r="G8" s="5" t="s">
        <v>44</v>
      </c>
      <c r="H8" s="5" t="s">
        <v>168</v>
      </c>
      <c r="I8" s="5" t="s">
        <v>1</v>
      </c>
      <c r="J8" s="5" t="s">
        <v>44</v>
      </c>
      <c r="K8" s="5" t="s">
        <v>168</v>
      </c>
      <c r="L8" s="5" t="s">
        <v>1</v>
      </c>
      <c r="M8" s="5" t="s">
        <v>44</v>
      </c>
      <c r="N8" s="5" t="s">
        <v>168</v>
      </c>
      <c r="O8" s="5" t="s">
        <v>1</v>
      </c>
      <c r="P8" s="5" t="s">
        <v>44</v>
      </c>
      <c r="Q8" s="5" t="s">
        <v>168</v>
      </c>
      <c r="R8" s="5" t="s">
        <v>1</v>
      </c>
      <c r="S8" s="5" t="s">
        <v>44</v>
      </c>
      <c r="T8" s="5" t="s">
        <v>168</v>
      </c>
      <c r="U8" s="5" t="s">
        <v>1</v>
      </c>
      <c r="V8" s="5" t="s">
        <v>44</v>
      </c>
      <c r="W8" s="5" t="s">
        <v>168</v>
      </c>
      <c r="X8" s="5" t="s">
        <v>1</v>
      </c>
      <c r="Y8" s="5" t="s">
        <v>44</v>
      </c>
      <c r="Z8" s="5" t="s">
        <v>168</v>
      </c>
    </row>
    <row r="9" spans="1:26" s="7" customFormat="1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11">
        <v>21</v>
      </c>
      <c r="V9" s="11">
        <v>22</v>
      </c>
      <c r="W9" s="11">
        <v>23</v>
      </c>
      <c r="X9" s="11">
        <v>24</v>
      </c>
      <c r="Y9" s="11">
        <v>25</v>
      </c>
      <c r="Z9" s="11">
        <v>26</v>
      </c>
    </row>
    <row r="10" spans="1:26" ht="80.25" customHeight="1">
      <c r="A10" s="104" t="s">
        <v>41</v>
      </c>
      <c r="B10" s="13">
        <v>96.8</v>
      </c>
      <c r="C10" s="14">
        <v>19</v>
      </c>
      <c r="D10" s="14">
        <v>19</v>
      </c>
      <c r="E10" s="42">
        <f>D10/C10*100</f>
        <v>100</v>
      </c>
      <c r="F10" s="14">
        <v>18</v>
      </c>
      <c r="G10" s="14">
        <v>32</v>
      </c>
      <c r="H10" s="42">
        <f>G10/F10*100</f>
        <v>177.77777777777777</v>
      </c>
      <c r="I10" s="14">
        <v>15</v>
      </c>
      <c r="J10" s="14">
        <v>32</v>
      </c>
      <c r="K10" s="42">
        <f>J10/I10*100</f>
        <v>213.33333333333334</v>
      </c>
      <c r="L10" s="14">
        <v>0</v>
      </c>
      <c r="M10" s="14">
        <v>0</v>
      </c>
      <c r="N10" s="42">
        <v>0</v>
      </c>
      <c r="O10" s="14">
        <v>5</v>
      </c>
      <c r="P10" s="14">
        <v>7</v>
      </c>
      <c r="Q10" s="42">
        <f>P10/O10*100</f>
        <v>140</v>
      </c>
      <c r="R10" s="14">
        <v>160</v>
      </c>
      <c r="S10" s="14">
        <v>179</v>
      </c>
      <c r="T10" s="42">
        <f>S10/R10*100</f>
        <v>111.87499999999999</v>
      </c>
      <c r="U10" s="14">
        <v>1</v>
      </c>
      <c r="V10" s="14">
        <v>0</v>
      </c>
      <c r="W10" s="42">
        <v>0</v>
      </c>
      <c r="X10" s="13">
        <v>75</v>
      </c>
      <c r="Y10" s="13">
        <v>73.9</v>
      </c>
      <c r="Z10" s="42">
        <f>Y10/X10*100</f>
        <v>98.53333333333335</v>
      </c>
    </row>
    <row r="11" spans="1:26" s="58" customFormat="1" ht="16.5" customHeight="1">
      <c r="A11" s="57" t="s">
        <v>2</v>
      </c>
      <c r="B11" s="50">
        <f>B10</f>
        <v>96.8</v>
      </c>
      <c r="C11" s="51">
        <f>C10</f>
        <v>19</v>
      </c>
      <c r="D11" s="51">
        <f>D10</f>
        <v>19</v>
      </c>
      <c r="E11" s="43">
        <f>D11/C11*100</f>
        <v>100</v>
      </c>
      <c r="F11" s="51">
        <f>F10</f>
        <v>18</v>
      </c>
      <c r="G11" s="51">
        <f>G10</f>
        <v>32</v>
      </c>
      <c r="H11" s="43">
        <f>G11/F11*100</f>
        <v>177.77777777777777</v>
      </c>
      <c r="I11" s="51">
        <f>I10</f>
        <v>15</v>
      </c>
      <c r="J11" s="51">
        <f>J10</f>
        <v>32</v>
      </c>
      <c r="K11" s="43">
        <f>J11/I11*100</f>
        <v>213.33333333333334</v>
      </c>
      <c r="L11" s="51">
        <f>SUM(L10)</f>
        <v>0</v>
      </c>
      <c r="M11" s="51">
        <f>SUM(M10)</f>
        <v>0</v>
      </c>
      <c r="N11" s="43">
        <v>0</v>
      </c>
      <c r="O11" s="51">
        <f>O10</f>
        <v>5</v>
      </c>
      <c r="P11" s="51">
        <f>P10</f>
        <v>7</v>
      </c>
      <c r="Q11" s="43">
        <f>P11/O11*100</f>
        <v>140</v>
      </c>
      <c r="R11" s="51">
        <f>R10</f>
        <v>160</v>
      </c>
      <c r="S11" s="51">
        <f>S10</f>
        <v>179</v>
      </c>
      <c r="T11" s="43">
        <f>S11/R11*100</f>
        <v>111.87499999999999</v>
      </c>
      <c r="U11" s="51">
        <f>U10</f>
        <v>1</v>
      </c>
      <c r="V11" s="51">
        <f>V10</f>
        <v>0</v>
      </c>
      <c r="W11" s="43">
        <v>0</v>
      </c>
      <c r="X11" s="50">
        <f>X10</f>
        <v>75</v>
      </c>
      <c r="Y11" s="50">
        <f>Y10</f>
        <v>73.9</v>
      </c>
      <c r="Z11" s="43">
        <f>Y11/X11*100</f>
        <v>98.53333333333335</v>
      </c>
    </row>
    <row r="14" spans="1:10" s="17" customFormat="1" ht="19.5" customHeight="1" hidden="1">
      <c r="A14" s="222" t="s">
        <v>244</v>
      </c>
      <c r="B14" s="222"/>
      <c r="C14" s="222"/>
      <c r="D14" s="217"/>
      <c r="E14" s="217"/>
      <c r="G14" s="212" t="s">
        <v>58</v>
      </c>
      <c r="H14" s="212"/>
      <c r="I14" s="212"/>
      <c r="J14" s="212"/>
    </row>
    <row r="15" spans="1:10" ht="27.75" customHeight="1" hidden="1">
      <c r="A15" s="222"/>
      <c r="B15" s="222"/>
      <c r="C15" s="222"/>
      <c r="D15" s="213" t="s">
        <v>56</v>
      </c>
      <c r="E15" s="213"/>
      <c r="G15" s="213" t="s">
        <v>57</v>
      </c>
      <c r="H15" s="213"/>
      <c r="I15" s="213"/>
      <c r="J15" s="213"/>
    </row>
  </sheetData>
  <sheetProtection/>
  <mergeCells count="20">
    <mergeCell ref="A2:Y2"/>
    <mergeCell ref="A14:C15"/>
    <mergeCell ref="D14:E14"/>
    <mergeCell ref="G14:J14"/>
    <mergeCell ref="D15:E15"/>
    <mergeCell ref="G15:J15"/>
    <mergeCell ref="A4:F4"/>
    <mergeCell ref="C7:E7"/>
    <mergeCell ref="F7:H7"/>
    <mergeCell ref="U7:W7"/>
    <mergeCell ref="G4:Y4"/>
    <mergeCell ref="C6:W6"/>
    <mergeCell ref="X6:Z6"/>
    <mergeCell ref="X7:Z7"/>
    <mergeCell ref="A6:A8"/>
    <mergeCell ref="B6:B8"/>
    <mergeCell ref="I7:K7"/>
    <mergeCell ref="L7:N7"/>
    <mergeCell ref="O7:Q7"/>
    <mergeCell ref="R7:T7"/>
  </mergeCells>
  <printOptions/>
  <pageMargins left="0.26" right="0.1968503937007874" top="0.7874015748031497" bottom="0.5905511811023623" header="0.52" footer="0.5118110236220472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AF27"/>
  <sheetViews>
    <sheetView zoomScalePageLayoutView="0" workbookViewId="0" topLeftCell="A1">
      <selection activeCell="A14" sqref="A14:IV15"/>
    </sheetView>
  </sheetViews>
  <sheetFormatPr defaultColWidth="8.83203125" defaultRowHeight="12.75"/>
  <cols>
    <col min="1" max="1" width="37.33203125" style="4" customWidth="1"/>
    <col min="2" max="2" width="9.5" style="4" customWidth="1"/>
    <col min="3" max="4" width="6.33203125" style="4" customWidth="1"/>
    <col min="5" max="5" width="8.16015625" style="4" customWidth="1"/>
    <col min="6" max="7" width="6" style="4" customWidth="1"/>
    <col min="8" max="8" width="9.83203125" style="4" customWidth="1"/>
    <col min="9" max="10" width="6" style="4" customWidth="1"/>
    <col min="11" max="11" width="9" style="4" customWidth="1"/>
    <col min="12" max="12" width="8.83203125" style="4" customWidth="1"/>
    <col min="13" max="13" width="9.16015625" style="4" customWidth="1"/>
    <col min="14" max="14" width="8.5" style="4" customWidth="1"/>
    <col min="15" max="16" width="6.5" style="4" customWidth="1"/>
    <col min="17" max="17" width="8.33203125" style="4" customWidth="1"/>
    <col min="18" max="18" width="6" style="4" customWidth="1"/>
    <col min="19" max="19" width="6.83203125" style="4" customWidth="1"/>
    <col min="20" max="20" width="8.83203125" style="4" customWidth="1"/>
    <col min="21" max="22" width="6.83203125" style="4" customWidth="1"/>
    <col min="23" max="23" width="8.5" style="4" customWidth="1"/>
    <col min="24" max="25" width="5.83203125" style="4" customWidth="1"/>
    <col min="26" max="26" width="10.83203125" style="4" customWidth="1"/>
    <col min="27" max="28" width="8.83203125" style="4" customWidth="1"/>
    <col min="29" max="29" width="10.5" style="4" bestFit="1" customWidth="1"/>
    <col min="30" max="16384" width="8.83203125" style="4" customWidth="1"/>
  </cols>
  <sheetData>
    <row r="2" spans="1:17" ht="18.75">
      <c r="A2" s="214" t="s">
        <v>257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41"/>
    </row>
    <row r="3" spans="1:1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6.5" customHeight="1">
      <c r="A4" s="215" t="s">
        <v>8</v>
      </c>
      <c r="B4" s="215"/>
      <c r="C4" s="215"/>
      <c r="D4" s="215"/>
      <c r="E4" s="215"/>
      <c r="F4" s="216" t="s">
        <v>167</v>
      </c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</row>
    <row r="6" spans="1:29" s="6" customFormat="1" ht="41.25" customHeight="1">
      <c r="A6" s="221" t="s">
        <v>0</v>
      </c>
      <c r="B6" s="218" t="s">
        <v>10</v>
      </c>
      <c r="C6" s="236" t="s">
        <v>12</v>
      </c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29" t="s">
        <v>13</v>
      </c>
      <c r="AB6" s="229"/>
      <c r="AC6" s="230"/>
    </row>
    <row r="7" spans="1:29" s="6" customFormat="1" ht="120" customHeight="1">
      <c r="A7" s="221"/>
      <c r="B7" s="221"/>
      <c r="C7" s="232" t="s">
        <v>160</v>
      </c>
      <c r="D7" s="233"/>
      <c r="E7" s="234"/>
      <c r="F7" s="232" t="s">
        <v>161</v>
      </c>
      <c r="G7" s="233"/>
      <c r="H7" s="234"/>
      <c r="I7" s="232" t="s">
        <v>162</v>
      </c>
      <c r="J7" s="233"/>
      <c r="K7" s="234"/>
      <c r="L7" s="232" t="s">
        <v>239</v>
      </c>
      <c r="M7" s="233"/>
      <c r="N7" s="234"/>
      <c r="O7" s="232" t="s">
        <v>240</v>
      </c>
      <c r="P7" s="233"/>
      <c r="Q7" s="234"/>
      <c r="R7" s="231" t="s">
        <v>37</v>
      </c>
      <c r="S7" s="229"/>
      <c r="T7" s="230"/>
      <c r="U7" s="231" t="s">
        <v>241</v>
      </c>
      <c r="V7" s="229"/>
      <c r="W7" s="230"/>
      <c r="X7" s="231" t="s">
        <v>165</v>
      </c>
      <c r="Y7" s="229"/>
      <c r="Z7" s="230"/>
      <c r="AA7" s="231" t="s">
        <v>6</v>
      </c>
      <c r="AB7" s="229"/>
      <c r="AC7" s="230"/>
    </row>
    <row r="8" spans="1:29" s="6" customFormat="1" ht="15" customHeight="1">
      <c r="A8" s="221"/>
      <c r="B8" s="221"/>
      <c r="C8" s="5" t="s">
        <v>1</v>
      </c>
      <c r="D8" s="5" t="s">
        <v>44</v>
      </c>
      <c r="E8" s="5" t="s">
        <v>168</v>
      </c>
      <c r="F8" s="5" t="s">
        <v>1</v>
      </c>
      <c r="G8" s="5" t="s">
        <v>44</v>
      </c>
      <c r="H8" s="5" t="s">
        <v>168</v>
      </c>
      <c r="I8" s="5" t="s">
        <v>1</v>
      </c>
      <c r="J8" s="5" t="s">
        <v>44</v>
      </c>
      <c r="K8" s="5" t="s">
        <v>168</v>
      </c>
      <c r="L8" s="5" t="s">
        <v>1</v>
      </c>
      <c r="M8" s="5" t="s">
        <v>44</v>
      </c>
      <c r="N8" s="5" t="s">
        <v>168</v>
      </c>
      <c r="O8" s="5" t="s">
        <v>1</v>
      </c>
      <c r="P8" s="5" t="s">
        <v>44</v>
      </c>
      <c r="Q8" s="5" t="s">
        <v>168</v>
      </c>
      <c r="R8" s="5" t="s">
        <v>1</v>
      </c>
      <c r="S8" s="5" t="s">
        <v>44</v>
      </c>
      <c r="T8" s="5" t="s">
        <v>168</v>
      </c>
      <c r="U8" s="5" t="s">
        <v>1</v>
      </c>
      <c r="V8" s="5" t="s">
        <v>44</v>
      </c>
      <c r="W8" s="5" t="s">
        <v>168</v>
      </c>
      <c r="X8" s="5" t="s">
        <v>1</v>
      </c>
      <c r="Y8" s="5" t="s">
        <v>44</v>
      </c>
      <c r="Z8" s="5" t="s">
        <v>168</v>
      </c>
      <c r="AA8" s="5" t="s">
        <v>1</v>
      </c>
      <c r="AB8" s="5" t="s">
        <v>44</v>
      </c>
      <c r="AC8" s="5" t="s">
        <v>168</v>
      </c>
    </row>
    <row r="9" spans="1:29" s="7" customFormat="1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24</v>
      </c>
      <c r="S9" s="11">
        <v>25</v>
      </c>
      <c r="T9" s="11">
        <v>26</v>
      </c>
      <c r="U9" s="11">
        <v>27</v>
      </c>
      <c r="V9" s="11">
        <v>28</v>
      </c>
      <c r="W9" s="11">
        <v>29</v>
      </c>
      <c r="X9" s="11">
        <v>30</v>
      </c>
      <c r="Y9" s="11">
        <v>31</v>
      </c>
      <c r="Z9" s="11">
        <v>32</v>
      </c>
      <c r="AA9" s="11">
        <v>33</v>
      </c>
      <c r="AB9" s="11">
        <v>34</v>
      </c>
      <c r="AC9" s="11">
        <v>35</v>
      </c>
    </row>
    <row r="10" spans="1:29" ht="83.25" customHeight="1">
      <c r="A10" s="59" t="s">
        <v>166</v>
      </c>
      <c r="B10" s="21">
        <v>100</v>
      </c>
      <c r="C10" s="14">
        <v>4</v>
      </c>
      <c r="D10" s="14">
        <v>4</v>
      </c>
      <c r="E10" s="42">
        <f>D10/C10*100</f>
        <v>100</v>
      </c>
      <c r="F10" s="14">
        <v>1</v>
      </c>
      <c r="G10" s="14">
        <v>1</v>
      </c>
      <c r="H10" s="42">
        <v>100</v>
      </c>
      <c r="I10" s="14">
        <v>2</v>
      </c>
      <c r="J10" s="14">
        <v>2</v>
      </c>
      <c r="K10" s="42">
        <v>100</v>
      </c>
      <c r="L10" s="14">
        <v>43435</v>
      </c>
      <c r="M10" s="14">
        <v>45120</v>
      </c>
      <c r="N10" s="42">
        <f>M10/L10*100</f>
        <v>103.87935996316335</v>
      </c>
      <c r="O10" s="14">
        <v>696</v>
      </c>
      <c r="P10" s="14">
        <v>702</v>
      </c>
      <c r="Q10" s="42">
        <f>P10/O10*100</f>
        <v>100.86206896551724</v>
      </c>
      <c r="R10" s="37">
        <v>87</v>
      </c>
      <c r="S10" s="37">
        <v>90</v>
      </c>
      <c r="T10" s="44">
        <f>S10/R10*100</f>
        <v>103.44827586206897</v>
      </c>
      <c r="U10" s="37">
        <v>1590</v>
      </c>
      <c r="V10" s="37">
        <v>1690</v>
      </c>
      <c r="W10" s="44">
        <f>V10/U10*100</f>
        <v>106.28930817610063</v>
      </c>
      <c r="X10" s="37">
        <v>3</v>
      </c>
      <c r="Y10" s="37">
        <v>3</v>
      </c>
      <c r="Z10" s="44">
        <f>Y10/X10*100</f>
        <v>100</v>
      </c>
      <c r="AA10" s="36">
        <v>83</v>
      </c>
      <c r="AB10" s="36">
        <v>83</v>
      </c>
      <c r="AC10" s="44">
        <f>AB10/AA10*100</f>
        <v>100</v>
      </c>
    </row>
    <row r="11" spans="1:29" s="2" customFormat="1" ht="16.5" customHeight="1">
      <c r="A11" s="22" t="s">
        <v>2</v>
      </c>
      <c r="B11" s="23">
        <f aca="true" t="shared" si="0" ref="B11:K11">B10</f>
        <v>100</v>
      </c>
      <c r="C11" s="51">
        <f t="shared" si="0"/>
        <v>4</v>
      </c>
      <c r="D11" s="51">
        <f t="shared" si="0"/>
        <v>4</v>
      </c>
      <c r="E11" s="50">
        <f t="shared" si="0"/>
        <v>100</v>
      </c>
      <c r="F11" s="51">
        <f t="shared" si="0"/>
        <v>1</v>
      </c>
      <c r="G11" s="51">
        <f t="shared" si="0"/>
        <v>1</v>
      </c>
      <c r="H11" s="50">
        <f t="shared" si="0"/>
        <v>100</v>
      </c>
      <c r="I11" s="51">
        <f t="shared" si="0"/>
        <v>2</v>
      </c>
      <c r="J11" s="51">
        <f t="shared" si="0"/>
        <v>2</v>
      </c>
      <c r="K11" s="50">
        <f t="shared" si="0"/>
        <v>100</v>
      </c>
      <c r="L11" s="51">
        <v>43435</v>
      </c>
      <c r="M11" s="51">
        <v>45120</v>
      </c>
      <c r="N11" s="50">
        <f>M11/L11*100</f>
        <v>103.87935996316335</v>
      </c>
      <c r="O11" s="51">
        <f>O10</f>
        <v>696</v>
      </c>
      <c r="P11" s="51">
        <f>P10</f>
        <v>702</v>
      </c>
      <c r="Q11" s="50">
        <f>Q10</f>
        <v>100.86206896551724</v>
      </c>
      <c r="R11" s="51">
        <v>87</v>
      </c>
      <c r="S11" s="51">
        <f aca="true" t="shared" si="1" ref="S11:Z11">S10</f>
        <v>90</v>
      </c>
      <c r="T11" s="50">
        <f t="shared" si="1"/>
        <v>103.44827586206897</v>
      </c>
      <c r="U11" s="51">
        <f t="shared" si="1"/>
        <v>1590</v>
      </c>
      <c r="V11" s="51">
        <f t="shared" si="1"/>
        <v>1690</v>
      </c>
      <c r="W11" s="50">
        <f t="shared" si="1"/>
        <v>106.28930817610063</v>
      </c>
      <c r="X11" s="51">
        <f t="shared" si="1"/>
        <v>3</v>
      </c>
      <c r="Y11" s="51">
        <f t="shared" si="1"/>
        <v>3</v>
      </c>
      <c r="Z11" s="50">
        <f t="shared" si="1"/>
        <v>100</v>
      </c>
      <c r="AA11" s="51">
        <f>AA10</f>
        <v>83</v>
      </c>
      <c r="AB11" s="51">
        <f>AB10</f>
        <v>83</v>
      </c>
      <c r="AC11" s="50">
        <f>AC10</f>
        <v>100</v>
      </c>
    </row>
    <row r="14" spans="1:15" s="17" customFormat="1" ht="16.5" customHeight="1" hidden="1">
      <c r="A14" s="222" t="s">
        <v>259</v>
      </c>
      <c r="B14" s="222"/>
      <c r="C14" s="217"/>
      <c r="D14" s="217"/>
      <c r="F14" s="212" t="s">
        <v>260</v>
      </c>
      <c r="G14" s="212"/>
      <c r="H14" s="212"/>
      <c r="I14" s="212"/>
      <c r="J14" s="212"/>
      <c r="L14" s="237"/>
      <c r="M14" s="237"/>
      <c r="O14" s="60"/>
    </row>
    <row r="15" spans="3:15" ht="12.75" hidden="1">
      <c r="C15" s="228" t="s">
        <v>56</v>
      </c>
      <c r="D15" s="228"/>
      <c r="F15" s="228" t="s">
        <v>176</v>
      </c>
      <c r="G15" s="228"/>
      <c r="H15" s="228"/>
      <c r="I15" s="228"/>
      <c r="J15" s="228"/>
      <c r="L15" s="228"/>
      <c r="M15" s="228"/>
      <c r="O15" s="55"/>
    </row>
    <row r="16" spans="3:14" ht="11.25" customHeight="1"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</row>
    <row r="17" spans="3:14" ht="12.75"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</row>
    <row r="18" spans="3:14" ht="12.75"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</row>
    <row r="19" spans="3:32" ht="15">
      <c r="C19" s="89"/>
      <c r="D19" s="89"/>
      <c r="E19" s="90"/>
      <c r="F19" s="89"/>
      <c r="G19" s="89"/>
      <c r="H19" s="90"/>
      <c r="I19" s="89"/>
      <c r="J19" s="89"/>
      <c r="K19" s="90"/>
      <c r="L19" s="89"/>
      <c r="M19" s="89"/>
      <c r="N19" s="90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3:32" ht="15">
      <c r="C20" s="78"/>
      <c r="D20" s="78"/>
      <c r="E20" s="91"/>
      <c r="F20" s="78"/>
      <c r="G20" s="78"/>
      <c r="H20" s="91"/>
      <c r="I20" s="78"/>
      <c r="J20" s="78"/>
      <c r="K20" s="91"/>
      <c r="L20" s="78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87"/>
      <c r="AB20" s="19"/>
      <c r="AC20" s="19"/>
      <c r="AD20" s="19"/>
      <c r="AE20" s="19"/>
      <c r="AF20" s="19"/>
    </row>
    <row r="21" spans="13:32" ht="12.75"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19"/>
      <c r="AC21" s="19"/>
      <c r="AD21" s="19"/>
      <c r="AE21" s="19"/>
      <c r="AF21" s="19"/>
    </row>
    <row r="22" spans="13:32" ht="12.75"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19"/>
      <c r="AC22" s="19"/>
      <c r="AD22" s="19"/>
      <c r="AE22" s="19"/>
      <c r="AF22" s="19"/>
    </row>
    <row r="23" spans="13:32" ht="15">
      <c r="M23" s="89"/>
      <c r="N23" s="89"/>
      <c r="O23" s="90"/>
      <c r="P23" s="92"/>
      <c r="Q23" s="92"/>
      <c r="R23" s="65"/>
      <c r="S23" s="92"/>
      <c r="T23" s="92"/>
      <c r="U23" s="65"/>
      <c r="V23" s="92"/>
      <c r="W23" s="92"/>
      <c r="X23" s="65"/>
      <c r="Y23" s="92"/>
      <c r="Z23" s="92"/>
      <c r="AA23" s="65"/>
      <c r="AB23" s="19"/>
      <c r="AC23" s="19"/>
      <c r="AD23" s="19"/>
      <c r="AE23" s="19"/>
      <c r="AF23" s="19"/>
    </row>
    <row r="24" spans="13:32" ht="15">
      <c r="M24" s="78"/>
      <c r="N24" s="78"/>
      <c r="O24" s="91"/>
      <c r="P24" s="93"/>
      <c r="Q24" s="93"/>
      <c r="R24" s="94"/>
      <c r="S24" s="93"/>
      <c r="T24" s="93"/>
      <c r="U24" s="94"/>
      <c r="V24" s="93"/>
      <c r="W24" s="93"/>
      <c r="X24" s="94"/>
      <c r="Y24" s="93"/>
      <c r="Z24" s="93"/>
      <c r="AA24" s="94"/>
      <c r="AB24" s="19"/>
      <c r="AC24" s="19"/>
      <c r="AD24" s="19"/>
      <c r="AE24" s="19"/>
      <c r="AF24" s="19"/>
    </row>
    <row r="25" spans="13:32" ht="12.75"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3:32" ht="12.75"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3:32" ht="12.75"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</sheetData>
  <sheetProtection/>
  <mergeCells count="32">
    <mergeCell ref="P20:R20"/>
    <mergeCell ref="I7:K7"/>
    <mergeCell ref="L7:N7"/>
    <mergeCell ref="S20:U20"/>
    <mergeCell ref="V20:X20"/>
    <mergeCell ref="Y20:Z20"/>
    <mergeCell ref="F14:J14"/>
    <mergeCell ref="F15:J15"/>
    <mergeCell ref="C16:E16"/>
    <mergeCell ref="F16:H16"/>
    <mergeCell ref="I16:K16"/>
    <mergeCell ref="L16:N16"/>
    <mergeCell ref="M20:O20"/>
    <mergeCell ref="A4:E4"/>
    <mergeCell ref="C7:E7"/>
    <mergeCell ref="F7:H7"/>
    <mergeCell ref="C6:Z6"/>
    <mergeCell ref="L14:M14"/>
    <mergeCell ref="AA6:AC6"/>
    <mergeCell ref="R7:T7"/>
    <mergeCell ref="U7:W7"/>
    <mergeCell ref="X7:Z7"/>
    <mergeCell ref="AA7:AC7"/>
    <mergeCell ref="O7:Q7"/>
    <mergeCell ref="A2:P2"/>
    <mergeCell ref="A6:A8"/>
    <mergeCell ref="B6:B8"/>
    <mergeCell ref="F4:Q4"/>
    <mergeCell ref="L15:M15"/>
    <mergeCell ref="C14:D14"/>
    <mergeCell ref="C15:D15"/>
    <mergeCell ref="A14:B14"/>
  </mergeCells>
  <printOptions/>
  <pageMargins left="0.7874015748031497" right="0.1968503937007874" top="0.7874015748031497" bottom="0.5905511811023623" header="0.5118110236220472" footer="0.5118110236220472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F19"/>
  <sheetViews>
    <sheetView zoomScalePageLayoutView="0" workbookViewId="0" topLeftCell="A4">
      <selection activeCell="I16" sqref="A16:IV17"/>
    </sheetView>
  </sheetViews>
  <sheetFormatPr defaultColWidth="8.83203125" defaultRowHeight="12.75"/>
  <cols>
    <col min="1" max="1" width="33.5" style="4" customWidth="1"/>
    <col min="2" max="2" width="8.66015625" style="4" customWidth="1"/>
    <col min="3" max="3" width="8.33203125" style="4" customWidth="1"/>
    <col min="4" max="4" width="8.16015625" style="4" customWidth="1"/>
    <col min="5" max="5" width="8.5" style="4" customWidth="1"/>
    <col min="6" max="6" width="8" style="4" customWidth="1"/>
    <col min="7" max="7" width="7.83203125" style="4" customWidth="1"/>
    <col min="8" max="8" width="8" style="4" customWidth="1"/>
    <col min="9" max="10" width="6.5" style="4" customWidth="1"/>
    <col min="11" max="11" width="8.33203125" style="4" customWidth="1"/>
    <col min="12" max="13" width="6.16015625" style="4" customWidth="1"/>
    <col min="14" max="14" width="7.33203125" style="4" customWidth="1"/>
    <col min="15" max="16" width="6.83203125" style="4" customWidth="1"/>
    <col min="17" max="17" width="7.33203125" style="4" customWidth="1"/>
    <col min="18" max="19" width="6.66015625" style="4" customWidth="1"/>
    <col min="20" max="20" width="7.16015625" style="4" customWidth="1"/>
    <col min="21" max="22" width="6.5" style="4" customWidth="1"/>
    <col min="23" max="23" width="7.16015625" style="4" customWidth="1"/>
    <col min="24" max="25" width="6.83203125" style="4" customWidth="1"/>
    <col min="26" max="26" width="8.83203125" style="4" customWidth="1"/>
    <col min="27" max="28" width="6.66015625" style="4" customWidth="1"/>
    <col min="29" max="29" width="8" style="4" customWidth="1"/>
    <col min="30" max="31" width="7.83203125" style="4" customWidth="1"/>
    <col min="32" max="32" width="8.5" style="4" customWidth="1"/>
    <col min="33" max="16384" width="8.83203125" style="4" customWidth="1"/>
  </cols>
  <sheetData>
    <row r="1" ht="8.25" customHeight="1"/>
    <row r="2" spans="1:31" ht="18.75">
      <c r="A2" s="214" t="s">
        <v>257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</row>
    <row r="3" spans="1:31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6.5" customHeight="1">
      <c r="A4" s="227" t="s">
        <v>8</v>
      </c>
      <c r="B4" s="227"/>
      <c r="C4" s="227"/>
      <c r="D4" s="227"/>
      <c r="E4" s="227"/>
      <c r="F4" s="227"/>
      <c r="G4" s="223" t="s">
        <v>33</v>
      </c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12"/>
      <c r="X4" s="12"/>
      <c r="Y4" s="12"/>
      <c r="Z4" s="12"/>
      <c r="AA4" s="12"/>
      <c r="AB4" s="12"/>
      <c r="AC4" s="12"/>
      <c r="AD4" s="3"/>
      <c r="AE4" s="3"/>
    </row>
    <row r="5" ht="12.75" customHeight="1"/>
    <row r="6" spans="1:32" s="6" customFormat="1" ht="70.5" customHeight="1">
      <c r="A6" s="221" t="s">
        <v>0</v>
      </c>
      <c r="B6" s="221" t="s">
        <v>10</v>
      </c>
      <c r="C6" s="218" t="s">
        <v>12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20"/>
      <c r="AD6" s="221" t="s">
        <v>13</v>
      </c>
      <c r="AE6" s="221"/>
      <c r="AF6" s="221"/>
    </row>
    <row r="7" spans="1:32" s="6" customFormat="1" ht="120" customHeight="1">
      <c r="A7" s="221"/>
      <c r="B7" s="221"/>
      <c r="C7" s="218" t="s">
        <v>50</v>
      </c>
      <c r="D7" s="219"/>
      <c r="E7" s="220"/>
      <c r="F7" s="218" t="s">
        <v>51</v>
      </c>
      <c r="G7" s="219"/>
      <c r="H7" s="220"/>
      <c r="I7" s="218" t="s">
        <v>52</v>
      </c>
      <c r="J7" s="219"/>
      <c r="K7" s="220"/>
      <c r="L7" s="218" t="s">
        <v>53</v>
      </c>
      <c r="M7" s="219"/>
      <c r="N7" s="220"/>
      <c r="O7" s="218" t="s">
        <v>54</v>
      </c>
      <c r="P7" s="219"/>
      <c r="Q7" s="220"/>
      <c r="R7" s="218" t="s">
        <v>234</v>
      </c>
      <c r="S7" s="219"/>
      <c r="T7" s="220"/>
      <c r="U7" s="218" t="s">
        <v>169</v>
      </c>
      <c r="V7" s="219"/>
      <c r="W7" s="220"/>
      <c r="X7" s="218" t="s">
        <v>38</v>
      </c>
      <c r="Y7" s="219"/>
      <c r="Z7" s="220"/>
      <c r="AA7" s="218" t="s">
        <v>55</v>
      </c>
      <c r="AB7" s="219"/>
      <c r="AC7" s="220"/>
      <c r="AD7" s="221" t="s">
        <v>6</v>
      </c>
      <c r="AE7" s="221"/>
      <c r="AF7" s="221"/>
    </row>
    <row r="8" spans="1:32" s="6" customFormat="1" ht="17.25" customHeight="1">
      <c r="A8" s="221"/>
      <c r="B8" s="221"/>
      <c r="C8" s="5" t="s">
        <v>1</v>
      </c>
      <c r="D8" s="5" t="s">
        <v>44</v>
      </c>
      <c r="E8" s="5" t="s">
        <v>168</v>
      </c>
      <c r="F8" s="5" t="s">
        <v>1</v>
      </c>
      <c r="G8" s="5" t="s">
        <v>44</v>
      </c>
      <c r="H8" s="5" t="s">
        <v>168</v>
      </c>
      <c r="I8" s="5" t="s">
        <v>1</v>
      </c>
      <c r="J8" s="5" t="s">
        <v>44</v>
      </c>
      <c r="K8" s="5" t="s">
        <v>168</v>
      </c>
      <c r="L8" s="5" t="s">
        <v>1</v>
      </c>
      <c r="M8" s="5" t="s">
        <v>44</v>
      </c>
      <c r="N8" s="5" t="s">
        <v>168</v>
      </c>
      <c r="O8" s="5" t="s">
        <v>1</v>
      </c>
      <c r="P8" s="5" t="s">
        <v>44</v>
      </c>
      <c r="Q8" s="5" t="s">
        <v>168</v>
      </c>
      <c r="R8" s="5" t="s">
        <v>1</v>
      </c>
      <c r="S8" s="5" t="s">
        <v>44</v>
      </c>
      <c r="T8" s="5" t="s">
        <v>168</v>
      </c>
      <c r="U8" s="5" t="s">
        <v>1</v>
      </c>
      <c r="V8" s="5" t="s">
        <v>44</v>
      </c>
      <c r="W8" s="5" t="s">
        <v>168</v>
      </c>
      <c r="X8" s="5" t="s">
        <v>1</v>
      </c>
      <c r="Y8" s="5" t="s">
        <v>44</v>
      </c>
      <c r="Z8" s="5" t="s">
        <v>168</v>
      </c>
      <c r="AA8" s="5" t="s">
        <v>1</v>
      </c>
      <c r="AB8" s="5" t="s">
        <v>44</v>
      </c>
      <c r="AC8" s="5" t="s">
        <v>168</v>
      </c>
      <c r="AD8" s="5" t="s">
        <v>1</v>
      </c>
      <c r="AE8" s="5" t="s">
        <v>44</v>
      </c>
      <c r="AF8" s="5" t="s">
        <v>168</v>
      </c>
    </row>
    <row r="9" spans="1:32" s="7" customFormat="1" ht="12.7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11">
        <v>21</v>
      </c>
      <c r="V9" s="11">
        <v>22</v>
      </c>
      <c r="W9" s="11">
        <v>23</v>
      </c>
      <c r="X9" s="11">
        <v>24</v>
      </c>
      <c r="Y9" s="11">
        <v>25</v>
      </c>
      <c r="Z9" s="11">
        <v>26</v>
      </c>
      <c r="AA9" s="11">
        <v>27</v>
      </c>
      <c r="AB9" s="11">
        <v>28</v>
      </c>
      <c r="AC9" s="11">
        <v>29</v>
      </c>
      <c r="AD9" s="11">
        <v>30</v>
      </c>
      <c r="AE9" s="11">
        <v>31</v>
      </c>
      <c r="AF9" s="11">
        <v>32</v>
      </c>
    </row>
    <row r="10" spans="1:32" ht="60">
      <c r="A10" s="15" t="s">
        <v>34</v>
      </c>
      <c r="B10" s="36">
        <v>94.2</v>
      </c>
      <c r="C10" s="96">
        <v>88588</v>
      </c>
      <c r="D10" s="96">
        <v>88774</v>
      </c>
      <c r="E10" s="95">
        <f>D10/C10*100</f>
        <v>100.20996071702714</v>
      </c>
      <c r="F10" s="96">
        <v>17830</v>
      </c>
      <c r="G10" s="96">
        <v>19868</v>
      </c>
      <c r="H10" s="95">
        <f>G10/F10*100</f>
        <v>111.4301738642737</v>
      </c>
      <c r="I10" s="96">
        <v>375</v>
      </c>
      <c r="J10" s="96">
        <v>401</v>
      </c>
      <c r="K10" s="95">
        <f>J10/I10*100</f>
        <v>106.93333333333332</v>
      </c>
      <c r="L10" s="96">
        <v>37</v>
      </c>
      <c r="M10" s="96">
        <v>37</v>
      </c>
      <c r="N10" s="95">
        <f>M10/L10*100</f>
        <v>100</v>
      </c>
      <c r="O10" s="105">
        <v>27</v>
      </c>
      <c r="P10" s="105">
        <v>27</v>
      </c>
      <c r="Q10" s="95">
        <f>P10/O10*100</f>
        <v>100</v>
      </c>
      <c r="R10" s="64">
        <v>7</v>
      </c>
      <c r="S10" s="96">
        <v>7</v>
      </c>
      <c r="T10" s="95">
        <f>S10/R10*100</f>
        <v>100</v>
      </c>
      <c r="U10" s="96">
        <v>8</v>
      </c>
      <c r="V10" s="96">
        <v>8</v>
      </c>
      <c r="W10" s="95">
        <f>V10/U10*100</f>
        <v>100</v>
      </c>
      <c r="X10" s="96">
        <v>675</v>
      </c>
      <c r="Y10" s="96">
        <v>723</v>
      </c>
      <c r="Z10" s="95">
        <f>Y10/X10*100</f>
        <v>107.11111111111111</v>
      </c>
      <c r="AA10" s="96">
        <v>20</v>
      </c>
      <c r="AB10" s="96">
        <v>25</v>
      </c>
      <c r="AC10" s="95">
        <f>AB10/AA10*100</f>
        <v>125</v>
      </c>
      <c r="AD10" s="96">
        <v>78</v>
      </c>
      <c r="AE10" s="96">
        <v>88</v>
      </c>
      <c r="AF10" s="95">
        <f>AE10/AD10*100</f>
        <v>112.82051282051282</v>
      </c>
    </row>
    <row r="11" spans="1:32" s="38" customFormat="1" ht="60">
      <c r="A11" s="35" t="s">
        <v>35</v>
      </c>
      <c r="B11" s="36">
        <v>90</v>
      </c>
      <c r="C11" s="64">
        <v>32190</v>
      </c>
      <c r="D11" s="64">
        <v>32693</v>
      </c>
      <c r="E11" s="200">
        <f>D11/C11*100</f>
        <v>101.56259707983845</v>
      </c>
      <c r="F11" s="64">
        <v>4715</v>
      </c>
      <c r="G11" s="64">
        <v>4845</v>
      </c>
      <c r="H11" s="200">
        <f>G11/F11*100</f>
        <v>102.75715800636267</v>
      </c>
      <c r="I11" s="64">
        <v>346</v>
      </c>
      <c r="J11" s="64">
        <v>351</v>
      </c>
      <c r="K11" s="200">
        <f>J11/I11*100</f>
        <v>101.44508670520231</v>
      </c>
      <c r="L11" s="64">
        <v>32</v>
      </c>
      <c r="M11" s="64">
        <v>33</v>
      </c>
      <c r="N11" s="200">
        <f>M11/L11*100</f>
        <v>103.125</v>
      </c>
      <c r="O11" s="81">
        <v>4</v>
      </c>
      <c r="P11" s="81">
        <v>4</v>
      </c>
      <c r="Q11" s="200">
        <f>P11/O11*100</f>
        <v>100</v>
      </c>
      <c r="R11" s="64">
        <v>6</v>
      </c>
      <c r="S11" s="64">
        <v>7</v>
      </c>
      <c r="T11" s="200">
        <f>S11/R11*100</f>
        <v>116.66666666666667</v>
      </c>
      <c r="U11" s="64">
        <v>3</v>
      </c>
      <c r="V11" s="64">
        <v>2</v>
      </c>
      <c r="W11" s="200">
        <f>V11/U11*100</f>
        <v>66.66666666666666</v>
      </c>
      <c r="X11" s="64">
        <v>190</v>
      </c>
      <c r="Y11" s="64">
        <v>190</v>
      </c>
      <c r="Z11" s="200">
        <f>Y11/X11*100</f>
        <v>100</v>
      </c>
      <c r="AA11" s="64">
        <v>16</v>
      </c>
      <c r="AB11" s="64">
        <v>16</v>
      </c>
      <c r="AC11" s="200">
        <f>AB11/AA11*100</f>
        <v>100</v>
      </c>
      <c r="AD11" s="64">
        <v>88</v>
      </c>
      <c r="AE11" s="64">
        <v>88</v>
      </c>
      <c r="AF11" s="200">
        <f>AE11/AD11*100</f>
        <v>100</v>
      </c>
    </row>
    <row r="12" spans="1:32" s="38" customFormat="1" ht="75">
      <c r="A12" s="35" t="s">
        <v>36</v>
      </c>
      <c r="B12" s="36">
        <v>100</v>
      </c>
      <c r="C12" s="64">
        <v>36130</v>
      </c>
      <c r="D12" s="64">
        <v>37930</v>
      </c>
      <c r="E12" s="200">
        <v>105</v>
      </c>
      <c r="F12" s="64">
        <v>4950</v>
      </c>
      <c r="G12" s="64">
        <v>6150</v>
      </c>
      <c r="H12" s="200">
        <v>124.2</v>
      </c>
      <c r="I12" s="64">
        <v>230</v>
      </c>
      <c r="J12" s="64">
        <v>242</v>
      </c>
      <c r="K12" s="200">
        <v>105.2</v>
      </c>
      <c r="L12" s="64">
        <v>30</v>
      </c>
      <c r="M12" s="64">
        <v>30</v>
      </c>
      <c r="N12" s="200">
        <v>100</v>
      </c>
      <c r="O12" s="81">
        <v>3</v>
      </c>
      <c r="P12" s="81">
        <v>3</v>
      </c>
      <c r="Q12" s="200">
        <v>100</v>
      </c>
      <c r="R12" s="64">
        <v>13</v>
      </c>
      <c r="S12" s="64">
        <v>14</v>
      </c>
      <c r="T12" s="200">
        <v>107.7</v>
      </c>
      <c r="U12" s="64">
        <v>4</v>
      </c>
      <c r="V12" s="64">
        <v>4</v>
      </c>
      <c r="W12" s="200">
        <v>100</v>
      </c>
      <c r="X12" s="64">
        <v>95</v>
      </c>
      <c r="Y12" s="64">
        <v>108</v>
      </c>
      <c r="Z12" s="200">
        <v>113.7</v>
      </c>
      <c r="AA12" s="64">
        <v>4</v>
      </c>
      <c r="AB12" s="64">
        <v>4</v>
      </c>
      <c r="AC12" s="200">
        <v>100</v>
      </c>
      <c r="AD12" s="64">
        <v>90</v>
      </c>
      <c r="AE12" s="64">
        <v>90</v>
      </c>
      <c r="AF12" s="200">
        <v>100</v>
      </c>
    </row>
    <row r="13" spans="1:32" s="58" customFormat="1" ht="16.5" customHeight="1">
      <c r="A13" s="57" t="s">
        <v>2</v>
      </c>
      <c r="B13" s="50">
        <f>(B10+B11+B12)/3</f>
        <v>94.73333333333333</v>
      </c>
      <c r="C13" s="107">
        <f>SUM(C10:C12)</f>
        <v>156908</v>
      </c>
      <c r="D13" s="107">
        <f>SUM(D10:D12)</f>
        <v>159397</v>
      </c>
      <c r="E13" s="108">
        <f>D13/C13*100</f>
        <v>101.5862798582609</v>
      </c>
      <c r="F13" s="107">
        <f>SUM(F10:F12)</f>
        <v>27495</v>
      </c>
      <c r="G13" s="107">
        <f>SUM(G10:G12)</f>
        <v>30863</v>
      </c>
      <c r="H13" s="108">
        <f>G13/F13*100</f>
        <v>112.24949990907437</v>
      </c>
      <c r="I13" s="107">
        <f>SUM(I10:I12)</f>
        <v>951</v>
      </c>
      <c r="J13" s="107">
        <f>SUM(J10:J12)</f>
        <v>994</v>
      </c>
      <c r="K13" s="108">
        <f>J13/I13*100</f>
        <v>104.52155625657203</v>
      </c>
      <c r="L13" s="107">
        <f>SUM(L10:L12)</f>
        <v>99</v>
      </c>
      <c r="M13" s="107">
        <f>SUM(M10:M12)</f>
        <v>100</v>
      </c>
      <c r="N13" s="108">
        <f>M13/L13*100</f>
        <v>101.01010101010101</v>
      </c>
      <c r="O13" s="107">
        <f>SUM(O10:O12)</f>
        <v>34</v>
      </c>
      <c r="P13" s="107">
        <f>SUM(P10:P12)</f>
        <v>34</v>
      </c>
      <c r="Q13" s="108">
        <f>P13/O13*100</f>
        <v>100</v>
      </c>
      <c r="R13" s="107">
        <f>SUM(R10:R12)</f>
        <v>26</v>
      </c>
      <c r="S13" s="107">
        <f>SUM(S10:S12)</f>
        <v>28</v>
      </c>
      <c r="T13" s="108">
        <f>S13/R13*100</f>
        <v>107.6923076923077</v>
      </c>
      <c r="U13" s="107">
        <f>SUM(U10:U12)</f>
        <v>15</v>
      </c>
      <c r="V13" s="107">
        <f>SUM(V10:V12)</f>
        <v>14</v>
      </c>
      <c r="W13" s="108">
        <f>V13/U13*100</f>
        <v>93.33333333333333</v>
      </c>
      <c r="X13" s="107">
        <f>SUM(X10:X12)</f>
        <v>960</v>
      </c>
      <c r="Y13" s="107">
        <f>SUM(Y10:Y12)</f>
        <v>1021</v>
      </c>
      <c r="Z13" s="108">
        <f>Y13/X13*100</f>
        <v>106.35416666666666</v>
      </c>
      <c r="AA13" s="107">
        <f>SUM(AA10:AA12)</f>
        <v>40</v>
      </c>
      <c r="AB13" s="107">
        <f>SUM(AB10:AB12)</f>
        <v>45</v>
      </c>
      <c r="AC13" s="108">
        <f>AB13/AA13*100</f>
        <v>112.5</v>
      </c>
      <c r="AD13" s="107">
        <f>(AD10+AD11+AD12)/3</f>
        <v>85.33333333333333</v>
      </c>
      <c r="AE13" s="107">
        <f>(AE10+AE11+AE12)/3</f>
        <v>88.66666666666667</v>
      </c>
      <c r="AF13" s="108">
        <f>AE13/AD13*100</f>
        <v>103.90625000000003</v>
      </c>
    </row>
    <row r="14" ht="12.75" customHeight="1"/>
    <row r="15" ht="12.75" customHeight="1"/>
    <row r="16" spans="1:13" s="17" customFormat="1" ht="19.5" customHeight="1" hidden="1">
      <c r="A16" s="222" t="s">
        <v>170</v>
      </c>
      <c r="B16" s="222"/>
      <c r="C16" s="222"/>
      <c r="D16" s="222"/>
      <c r="E16" s="222"/>
      <c r="F16" s="222"/>
      <c r="G16" s="217"/>
      <c r="H16" s="217"/>
      <c r="J16" s="212" t="s">
        <v>58</v>
      </c>
      <c r="K16" s="212"/>
      <c r="L16" s="212"/>
      <c r="M16" s="212"/>
    </row>
    <row r="17" spans="1:13" ht="12.75" hidden="1">
      <c r="A17" s="222"/>
      <c r="B17" s="222"/>
      <c r="C17" s="222"/>
      <c r="D17" s="222"/>
      <c r="E17" s="222"/>
      <c r="F17" s="222"/>
      <c r="G17" s="213" t="s">
        <v>56</v>
      </c>
      <c r="H17" s="213"/>
      <c r="J17" s="213" t="s">
        <v>57</v>
      </c>
      <c r="K17" s="213"/>
      <c r="L17" s="213"/>
      <c r="M17" s="213"/>
    </row>
    <row r="18" spans="1:5" ht="12.75" customHeight="1">
      <c r="A18" s="17"/>
      <c r="B18" s="17"/>
      <c r="C18" s="17"/>
      <c r="D18" s="18"/>
      <c r="E18" s="18"/>
    </row>
    <row r="19" spans="4:5" ht="12.75" customHeight="1">
      <c r="D19" s="19"/>
      <c r="E19" s="19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  <row r="16385" ht="12.75" customHeight="1"/>
    <row r="16386" ht="12.75" customHeight="1"/>
    <row r="16387" ht="12.75" customHeight="1"/>
    <row r="16388" ht="12.75" customHeight="1"/>
    <row r="16389" ht="12.75" customHeight="1"/>
    <row r="16390" ht="12.75" customHeight="1"/>
    <row r="16391" ht="12.75" customHeight="1"/>
    <row r="16392" ht="12.75" customHeight="1"/>
    <row r="16393" ht="12.75" customHeight="1"/>
    <row r="16394" ht="12.75" customHeight="1"/>
    <row r="16395" ht="12.75" customHeight="1"/>
    <row r="16396" ht="12.75" customHeight="1"/>
    <row r="16397" ht="12.75" customHeight="1"/>
    <row r="16398" ht="12.75" customHeight="1"/>
    <row r="16399" ht="12.75" customHeight="1"/>
    <row r="16400" ht="12.75" customHeight="1"/>
    <row r="16401" ht="12.75" customHeight="1"/>
    <row r="16402" ht="12.75" customHeight="1"/>
    <row r="16403" ht="12.75" customHeight="1"/>
    <row r="16404" ht="12.75" customHeight="1"/>
    <row r="16405" ht="12.75" customHeight="1"/>
    <row r="16406" ht="12.75" customHeight="1"/>
    <row r="16407" ht="12.75" customHeight="1"/>
    <row r="16408" ht="12.75" customHeight="1"/>
    <row r="16409" ht="12.75" customHeight="1"/>
    <row r="16410" ht="12.75" customHeight="1"/>
    <row r="16411" ht="12.75" customHeight="1"/>
    <row r="16412" ht="12.75" customHeight="1"/>
    <row r="16413" ht="12.75" customHeight="1"/>
    <row r="16414" ht="12.75" customHeight="1"/>
    <row r="16415" ht="12.75" customHeight="1"/>
    <row r="16416" ht="12.75" customHeight="1"/>
    <row r="16417" ht="12.75" customHeight="1"/>
    <row r="16418" ht="12.75" customHeight="1"/>
    <row r="16419" ht="12.75" customHeight="1"/>
    <row r="16420" ht="12.75" customHeight="1"/>
    <row r="16421" ht="12.75" customHeight="1"/>
    <row r="16422" ht="12.75" customHeight="1"/>
    <row r="16423" ht="12.75" customHeight="1"/>
    <row r="16424" ht="12.75" customHeight="1"/>
    <row r="16425" ht="12.75" customHeight="1"/>
    <row r="16426" ht="12.75" customHeight="1"/>
    <row r="16427" ht="12.75" customHeight="1"/>
    <row r="16428" ht="12.75" customHeight="1"/>
    <row r="16429" ht="12.75" customHeight="1"/>
    <row r="16430" ht="12.75" customHeight="1"/>
    <row r="16431" ht="12.75" customHeight="1"/>
    <row r="16432" ht="12.75" customHeight="1"/>
    <row r="16433" ht="12.75" customHeight="1"/>
    <row r="16434" ht="12.75" customHeight="1"/>
    <row r="16435" ht="12.75" customHeight="1"/>
    <row r="16436" ht="12.75" customHeight="1"/>
    <row r="16437" ht="12.75" customHeight="1"/>
    <row r="16438" ht="12.75" customHeight="1"/>
    <row r="16439" ht="12.75" customHeight="1"/>
    <row r="16440" ht="12.75" customHeight="1"/>
    <row r="16441" ht="12.75" customHeight="1"/>
    <row r="16442" ht="12.75" customHeight="1"/>
    <row r="16443" ht="12.75" customHeight="1"/>
    <row r="16444" ht="12.75" customHeight="1"/>
    <row r="16445" ht="12.75" customHeight="1"/>
    <row r="16446" ht="12.75" customHeight="1"/>
    <row r="16447" ht="12.75" customHeight="1"/>
    <row r="16448" ht="12.75" customHeight="1"/>
    <row r="16449" ht="12.75" customHeight="1"/>
    <row r="16450" ht="12.75" customHeight="1"/>
    <row r="16451" ht="12.75" customHeight="1"/>
    <row r="16452" ht="12.75" customHeight="1"/>
    <row r="16453" ht="12.75" customHeight="1"/>
    <row r="16454" ht="12.75" customHeight="1"/>
    <row r="16455" ht="12.75" customHeight="1"/>
    <row r="16456" ht="12.75" customHeight="1"/>
    <row r="16457" ht="12.75" customHeight="1"/>
    <row r="16458" ht="12.75" customHeight="1"/>
    <row r="16459" ht="12.75" customHeight="1"/>
    <row r="16460" ht="12.75" customHeight="1"/>
    <row r="16461" ht="12.75" customHeight="1"/>
    <row r="16462" ht="12.75" customHeight="1"/>
    <row r="16463" ht="12.75" customHeight="1"/>
    <row r="16464" ht="12.75" customHeight="1"/>
    <row r="16465" ht="12.75" customHeight="1"/>
    <row r="16466" ht="12.75" customHeight="1"/>
    <row r="16467" ht="12.75" customHeight="1"/>
    <row r="16468" ht="12.75" customHeight="1"/>
    <row r="16469" ht="12.75" customHeight="1"/>
    <row r="16470" ht="12.75" customHeight="1"/>
    <row r="16471" ht="12.75" customHeight="1"/>
    <row r="16472" ht="12.75" customHeight="1"/>
    <row r="16473" ht="12.75" customHeight="1"/>
    <row r="16474" ht="12.75" customHeight="1"/>
    <row r="16475" ht="12.75" customHeight="1"/>
    <row r="16476" ht="12.75" customHeight="1"/>
    <row r="16477" ht="12.75" customHeight="1"/>
    <row r="16478" ht="12.75" customHeight="1"/>
    <row r="16479" ht="12.75" customHeight="1"/>
    <row r="16480" ht="12.75" customHeight="1"/>
    <row r="16481" ht="12.75" customHeight="1"/>
    <row r="16482" ht="12.75" customHeight="1"/>
    <row r="16483" ht="12.75" customHeight="1"/>
    <row r="16484" ht="12.75" customHeight="1"/>
    <row r="16485" ht="12.75" customHeight="1"/>
    <row r="16486" ht="12.75" customHeight="1"/>
    <row r="16487" ht="12.75" customHeight="1"/>
    <row r="16488" ht="12.75" customHeight="1"/>
    <row r="16489" ht="12.75" customHeight="1"/>
    <row r="16490" ht="12.75" customHeight="1"/>
    <row r="16491" ht="12.75" customHeight="1"/>
    <row r="16492" ht="12.75" customHeight="1"/>
    <row r="16493" ht="12.75" customHeight="1"/>
    <row r="16494" ht="12.75" customHeight="1"/>
    <row r="16495" ht="12.75" customHeight="1"/>
    <row r="16496" ht="12.75" customHeight="1"/>
    <row r="16497" ht="12.75" customHeight="1"/>
    <row r="16498" ht="12.75" customHeight="1"/>
    <row r="16499" ht="12.75" customHeight="1"/>
    <row r="16500" ht="12.75" customHeight="1"/>
    <row r="16501" ht="12.75" customHeight="1"/>
    <row r="16502" ht="12.75" customHeight="1"/>
    <row r="16503" ht="12.75" customHeight="1"/>
    <row r="16504" ht="12.75" customHeight="1"/>
    <row r="16505" ht="12.75" customHeight="1"/>
    <row r="16506" ht="12.75" customHeight="1"/>
    <row r="16507" ht="12.75" customHeight="1"/>
    <row r="16508" ht="12.75" customHeight="1"/>
    <row r="16509" ht="12.75" customHeight="1"/>
    <row r="16510" ht="12.75" customHeight="1"/>
    <row r="16511" ht="12.75" customHeight="1"/>
    <row r="16512" ht="12.75" customHeight="1"/>
    <row r="16513" ht="12.75" customHeight="1"/>
    <row r="16514" ht="12.75" customHeight="1"/>
    <row r="16515" ht="12.75" customHeight="1"/>
    <row r="16516" ht="12.75" customHeight="1"/>
    <row r="16517" ht="12.75" customHeight="1"/>
    <row r="16518" ht="12.75" customHeight="1"/>
    <row r="16519" ht="12.75" customHeight="1"/>
    <row r="16520" ht="12.75" customHeight="1"/>
    <row r="16521" ht="12.75" customHeight="1"/>
    <row r="16522" ht="12.75" customHeight="1"/>
    <row r="16523" ht="12.75" customHeight="1"/>
    <row r="16524" ht="12.75" customHeight="1"/>
    <row r="16525" ht="12.75" customHeight="1"/>
    <row r="16526" ht="12.75" customHeight="1"/>
    <row r="16527" ht="12.75" customHeight="1"/>
    <row r="16528" ht="12.75" customHeight="1"/>
    <row r="16529" ht="12.75" customHeight="1"/>
    <row r="16530" ht="12.75" customHeight="1"/>
    <row r="16531" ht="12.75" customHeight="1"/>
    <row r="16532" ht="12.75" customHeight="1"/>
    <row r="16533" ht="12.75" customHeight="1"/>
    <row r="16534" ht="12.75" customHeight="1"/>
    <row r="16535" ht="12.75" customHeight="1"/>
    <row r="16536" ht="12.75" customHeight="1"/>
    <row r="16537" ht="12.75" customHeight="1"/>
    <row r="16538" ht="12.75" customHeight="1"/>
    <row r="16539" ht="12.75" customHeight="1"/>
    <row r="16540" ht="12.75" customHeight="1"/>
    <row r="16541" ht="12.75" customHeight="1"/>
    <row r="16542" ht="12.75" customHeight="1"/>
    <row r="16543" ht="12.75" customHeight="1"/>
    <row r="16544" ht="12.75" customHeight="1"/>
    <row r="16545" ht="12.75" customHeight="1"/>
    <row r="16546" ht="12.75" customHeight="1"/>
    <row r="16547" ht="12.75" customHeight="1"/>
    <row r="16548" ht="12.75" customHeight="1"/>
    <row r="16549" ht="12.75" customHeight="1"/>
    <row r="16550" ht="12.75" customHeight="1"/>
    <row r="16551" ht="12.75" customHeight="1"/>
    <row r="16552" ht="12.75" customHeight="1"/>
    <row r="16553" ht="12.75" customHeight="1"/>
    <row r="16554" ht="12.75" customHeight="1"/>
    <row r="16555" ht="12.75" customHeight="1"/>
    <row r="16556" ht="12.75" customHeight="1"/>
    <row r="16557" ht="12.75" customHeight="1"/>
    <row r="16558" ht="12.75" customHeight="1"/>
    <row r="16559" ht="12.75" customHeight="1"/>
    <row r="16560" ht="12.75" customHeight="1"/>
    <row r="16561" ht="12.75" customHeight="1"/>
    <row r="16562" ht="12.75" customHeight="1"/>
    <row r="16563" ht="12.75" customHeight="1"/>
    <row r="16564" ht="12.75" customHeight="1"/>
    <row r="16565" ht="12.75" customHeight="1"/>
    <row r="16566" ht="12.75" customHeight="1"/>
    <row r="16567" ht="12.75" customHeight="1"/>
    <row r="16568" ht="12.75" customHeight="1"/>
    <row r="16569" ht="12.75" customHeight="1"/>
    <row r="16570" ht="12.75" customHeight="1"/>
    <row r="16571" ht="12.75" customHeight="1"/>
    <row r="16572" ht="12.75" customHeight="1"/>
    <row r="16573" ht="12.75" customHeight="1"/>
    <row r="16574" ht="12.75" customHeight="1"/>
    <row r="16575" ht="12.75" customHeight="1"/>
    <row r="16576" ht="12.75" customHeight="1"/>
    <row r="16577" ht="12.75" customHeight="1"/>
    <row r="16578" ht="12.75" customHeight="1"/>
    <row r="16579" ht="12.75" customHeight="1"/>
    <row r="16580" ht="12.75" customHeight="1"/>
    <row r="16581" ht="12.75" customHeight="1"/>
    <row r="16582" ht="12.75" customHeight="1"/>
    <row r="16583" ht="12.75" customHeight="1"/>
    <row r="16584" ht="12.75" customHeight="1"/>
    <row r="16585" ht="12.75" customHeight="1"/>
    <row r="16586" ht="12.75" customHeight="1"/>
    <row r="16587" ht="12.75" customHeight="1"/>
    <row r="16588" ht="12.75" customHeight="1"/>
    <row r="16589" ht="12.75" customHeight="1"/>
    <row r="16590" ht="12.75" customHeight="1"/>
    <row r="16591" ht="12.75" customHeight="1"/>
    <row r="16592" ht="12.75" customHeight="1"/>
    <row r="16593" ht="12.75" customHeight="1"/>
    <row r="16594" ht="12.75" customHeight="1"/>
    <row r="16595" ht="12.75" customHeight="1"/>
    <row r="16596" ht="12.75" customHeight="1"/>
    <row r="16597" ht="12.75" customHeight="1"/>
    <row r="16598" ht="12.75" customHeight="1"/>
    <row r="16599" ht="12.75" customHeight="1"/>
    <row r="16600" ht="12.75" customHeight="1"/>
    <row r="16601" ht="12.75" customHeight="1"/>
    <row r="16602" ht="12.75" customHeight="1"/>
    <row r="16603" ht="12.75" customHeight="1"/>
    <row r="16604" ht="12.75" customHeight="1"/>
    <row r="16605" ht="12.75" customHeight="1"/>
    <row r="16606" ht="12.75" customHeight="1"/>
    <row r="16607" ht="12.75" customHeight="1"/>
    <row r="16608" ht="12.75" customHeight="1"/>
    <row r="16609" ht="12.75" customHeight="1"/>
    <row r="16610" ht="12.75" customHeight="1"/>
    <row r="16611" ht="12.75" customHeight="1"/>
    <row r="16612" ht="12.75" customHeight="1"/>
    <row r="16613" ht="12.75" customHeight="1"/>
    <row r="16614" ht="12.75" customHeight="1"/>
    <row r="16615" ht="12.75" customHeight="1"/>
    <row r="16616" ht="12.75" customHeight="1"/>
    <row r="16617" ht="12.75" customHeight="1"/>
    <row r="16618" ht="12.75" customHeight="1"/>
    <row r="16619" ht="12.75" customHeight="1"/>
    <row r="16620" ht="12.75" customHeight="1"/>
    <row r="16621" ht="12.75" customHeight="1"/>
    <row r="16622" ht="12.75" customHeight="1"/>
    <row r="16623" ht="12.75" customHeight="1"/>
    <row r="16624" ht="12.75" customHeight="1"/>
    <row r="16625" ht="12.75" customHeight="1"/>
    <row r="16626" ht="12.75" customHeight="1"/>
    <row r="16627" ht="12.75" customHeight="1"/>
    <row r="16628" ht="12.75" customHeight="1"/>
    <row r="16629" ht="12.75" customHeight="1"/>
    <row r="16630" ht="12.75" customHeight="1"/>
    <row r="16631" ht="12.75" customHeight="1"/>
    <row r="16632" ht="12.75" customHeight="1"/>
    <row r="16633" ht="12.75" customHeight="1"/>
    <row r="16634" ht="12.75" customHeight="1"/>
    <row r="16635" ht="12.75" customHeight="1"/>
    <row r="16636" ht="12.75" customHeight="1"/>
    <row r="16637" ht="12.75" customHeight="1"/>
    <row r="16638" ht="12.75" customHeight="1"/>
    <row r="16639" ht="12.75" customHeight="1"/>
    <row r="16640" ht="12.75" customHeight="1"/>
    <row r="16641" ht="12.75" customHeight="1"/>
    <row r="16642" ht="12.75" customHeight="1"/>
    <row r="16643" ht="12.75" customHeight="1"/>
    <row r="16644" ht="12.75" customHeight="1"/>
    <row r="16645" ht="12.75" customHeight="1"/>
    <row r="16646" ht="12.75" customHeight="1"/>
    <row r="16647" ht="12.75" customHeight="1"/>
    <row r="16648" ht="12.75" customHeight="1"/>
    <row r="16649" ht="12.75" customHeight="1"/>
    <row r="16650" ht="12.75" customHeight="1"/>
    <row r="16651" ht="12.75" customHeight="1"/>
    <row r="16652" ht="12.75" customHeight="1"/>
    <row r="16653" ht="12.75" customHeight="1"/>
    <row r="16654" ht="12.75" customHeight="1"/>
    <row r="16655" ht="12.75" customHeight="1"/>
    <row r="16656" ht="12.75" customHeight="1"/>
    <row r="16657" ht="12.75" customHeight="1"/>
    <row r="16658" ht="12.75" customHeight="1"/>
    <row r="16659" ht="12.75" customHeight="1"/>
    <row r="16660" ht="12.75" customHeight="1"/>
    <row r="16661" ht="12.75" customHeight="1"/>
    <row r="16662" ht="12.75" customHeight="1"/>
    <row r="16663" ht="12.75" customHeight="1"/>
    <row r="16664" ht="12.75" customHeight="1"/>
    <row r="16665" ht="12.75" customHeight="1"/>
    <row r="16666" ht="12.75" customHeight="1"/>
    <row r="16667" ht="12.75" customHeight="1"/>
    <row r="16668" ht="12.75" customHeight="1"/>
    <row r="16669" ht="12.75" customHeight="1"/>
    <row r="16670" ht="12.75" customHeight="1"/>
    <row r="16671" ht="12.75" customHeight="1"/>
    <row r="16672" ht="12.75" customHeight="1"/>
    <row r="16673" ht="12.75" customHeight="1"/>
    <row r="16674" ht="12.75" customHeight="1"/>
    <row r="16675" ht="12.75" customHeight="1"/>
    <row r="16676" ht="12.75" customHeight="1"/>
    <row r="16677" ht="12.75" customHeight="1"/>
    <row r="16678" ht="12.75" customHeight="1"/>
    <row r="16679" ht="12.75" customHeight="1"/>
    <row r="16680" ht="12.75" customHeight="1"/>
    <row r="16681" ht="12.75" customHeight="1"/>
    <row r="16682" ht="12.75" customHeight="1"/>
    <row r="16683" ht="12.75" customHeight="1"/>
    <row r="16684" ht="12.75" customHeight="1"/>
    <row r="16685" ht="12.75" customHeight="1"/>
    <row r="16686" ht="12.75" customHeight="1"/>
    <row r="16687" ht="12.75" customHeight="1"/>
    <row r="16688" ht="12.75" customHeight="1"/>
    <row r="16689" ht="12.75" customHeight="1"/>
    <row r="16690" ht="12.75" customHeight="1"/>
    <row r="16691" ht="12.75" customHeight="1"/>
    <row r="16692" ht="12.75" customHeight="1"/>
    <row r="16693" ht="12.75" customHeight="1"/>
    <row r="16694" ht="12.75" customHeight="1"/>
    <row r="16695" ht="12.75" customHeight="1"/>
    <row r="16696" ht="12.75" customHeight="1"/>
    <row r="16697" ht="12.75" customHeight="1"/>
    <row r="16698" ht="12.75" customHeight="1"/>
    <row r="16699" ht="12.75" customHeight="1"/>
    <row r="16700" ht="12.75" customHeight="1"/>
    <row r="16701" ht="12.75" customHeight="1"/>
    <row r="16702" ht="12.75" customHeight="1"/>
    <row r="16703" ht="12.75" customHeight="1"/>
    <row r="16704" ht="12.75" customHeight="1"/>
    <row r="16705" ht="12.75" customHeight="1"/>
    <row r="16706" ht="12.75" customHeight="1"/>
    <row r="16707" ht="12.75" customHeight="1"/>
    <row r="16708" ht="12.75" customHeight="1"/>
    <row r="16709" ht="12.75" customHeight="1"/>
    <row r="16710" ht="12.75" customHeight="1"/>
    <row r="16711" ht="12.75" customHeight="1"/>
    <row r="16712" ht="12.75" customHeight="1"/>
    <row r="16713" ht="12.75" customHeight="1"/>
    <row r="16714" ht="12.75" customHeight="1"/>
    <row r="16715" ht="12.75" customHeight="1"/>
    <row r="16716" ht="12.75" customHeight="1"/>
    <row r="16717" ht="12.75" customHeight="1"/>
    <row r="16718" ht="12.75" customHeight="1"/>
    <row r="16719" ht="12.75" customHeight="1"/>
    <row r="16720" ht="12.75" customHeight="1"/>
    <row r="16721" ht="12.75" customHeight="1"/>
    <row r="16722" ht="12.75" customHeight="1"/>
    <row r="16723" ht="12.75" customHeight="1"/>
    <row r="16724" ht="12.75" customHeight="1"/>
    <row r="16725" ht="12.75" customHeight="1"/>
    <row r="16726" ht="12.75" customHeight="1"/>
    <row r="16727" ht="12.75" customHeight="1"/>
    <row r="16728" ht="12.75" customHeight="1"/>
    <row r="16729" ht="12.75" customHeight="1"/>
    <row r="16730" ht="12.75" customHeight="1"/>
    <row r="16731" ht="12.75" customHeight="1"/>
    <row r="16732" ht="12.75" customHeight="1"/>
    <row r="16733" ht="12.75" customHeight="1"/>
    <row r="16734" ht="12.75" customHeight="1"/>
    <row r="16735" ht="12.75" customHeight="1"/>
    <row r="16736" ht="12.75" customHeight="1"/>
    <row r="16737" ht="12.75" customHeight="1"/>
    <row r="16738" ht="12.75" customHeight="1"/>
    <row r="16739" ht="12.75" customHeight="1"/>
    <row r="16740" ht="12.75" customHeight="1"/>
    <row r="16741" ht="12.75" customHeight="1"/>
    <row r="16742" ht="12.75" customHeight="1"/>
    <row r="16743" ht="12.75" customHeight="1"/>
    <row r="16744" ht="12.75" customHeight="1"/>
    <row r="16745" ht="12.75" customHeight="1"/>
    <row r="16746" ht="12.75" customHeight="1"/>
    <row r="16747" ht="12.75" customHeight="1"/>
    <row r="16748" ht="12.75" customHeight="1"/>
    <row r="16749" ht="12.75" customHeight="1"/>
    <row r="16750" ht="12.75" customHeight="1"/>
    <row r="16751" ht="12.75" customHeight="1"/>
    <row r="16752" ht="12.75" customHeight="1"/>
    <row r="16753" ht="12.75" customHeight="1"/>
    <row r="16754" ht="12.75" customHeight="1"/>
    <row r="16755" ht="12.75" customHeight="1"/>
    <row r="16756" ht="12.75" customHeight="1"/>
    <row r="16757" ht="12.75" customHeight="1"/>
    <row r="16758" ht="12.75" customHeight="1"/>
    <row r="16759" ht="12.75" customHeight="1"/>
    <row r="16760" ht="12.75" customHeight="1"/>
    <row r="16761" ht="12.75" customHeight="1"/>
    <row r="16762" ht="12.75" customHeight="1"/>
    <row r="16763" ht="12.75" customHeight="1"/>
    <row r="16764" ht="12.75" customHeight="1"/>
    <row r="16765" ht="12.75" customHeight="1"/>
    <row r="16766" ht="12.75" customHeight="1"/>
    <row r="16767" ht="12.75" customHeight="1"/>
    <row r="16768" ht="12.75" customHeight="1"/>
    <row r="16769" ht="12.75" customHeight="1"/>
    <row r="16770" ht="12.75" customHeight="1"/>
    <row r="16771" ht="12.75" customHeight="1"/>
    <row r="16772" ht="12.75" customHeight="1"/>
    <row r="16773" ht="12.75" customHeight="1"/>
    <row r="16774" ht="12.75" customHeight="1"/>
    <row r="16775" ht="12.75" customHeight="1"/>
    <row r="16776" ht="12.75" customHeight="1"/>
    <row r="16777" ht="12.75" customHeight="1"/>
    <row r="16778" ht="12.75" customHeight="1"/>
    <row r="16779" ht="12.75" customHeight="1"/>
    <row r="16780" ht="12.75" customHeight="1"/>
    <row r="16781" ht="12.75" customHeight="1"/>
    <row r="16782" ht="12.75" customHeight="1"/>
    <row r="16783" ht="12.75" customHeight="1"/>
    <row r="16784" ht="12.75" customHeight="1"/>
    <row r="16785" ht="12.75" customHeight="1"/>
    <row r="16786" ht="12.75" customHeight="1"/>
    <row r="16787" ht="12.75" customHeight="1"/>
    <row r="16788" ht="12.75" customHeight="1"/>
    <row r="16789" ht="12.75" customHeight="1"/>
    <row r="16790" ht="12.75" customHeight="1"/>
    <row r="16791" ht="12.75" customHeight="1"/>
    <row r="16792" ht="12.75" customHeight="1"/>
    <row r="16793" ht="12.75" customHeight="1"/>
    <row r="16794" ht="12.75" customHeight="1"/>
    <row r="16795" ht="12.75" customHeight="1"/>
    <row r="16796" ht="12.75" customHeight="1"/>
    <row r="16797" ht="12.75" customHeight="1"/>
    <row r="16798" ht="12.75" customHeight="1"/>
    <row r="16799" ht="12.75" customHeight="1"/>
    <row r="16800" ht="12.75" customHeight="1"/>
    <row r="16801" ht="12.75" customHeight="1"/>
    <row r="16802" ht="12.75" customHeight="1"/>
    <row r="16803" ht="12.75" customHeight="1"/>
    <row r="16804" ht="12.75" customHeight="1"/>
    <row r="16805" ht="12.75" customHeight="1"/>
    <row r="16806" ht="12.75" customHeight="1"/>
    <row r="16807" ht="12.75" customHeight="1"/>
    <row r="16808" ht="12.75" customHeight="1"/>
    <row r="16809" ht="12.75" customHeight="1"/>
    <row r="16810" ht="12.75" customHeight="1"/>
    <row r="16811" ht="12.75" customHeight="1"/>
    <row r="16812" ht="12.75" customHeight="1"/>
    <row r="16813" ht="12.75" customHeight="1"/>
    <row r="16814" ht="12.75" customHeight="1"/>
    <row r="16815" ht="12.75" customHeight="1"/>
    <row r="16816" ht="12.75" customHeight="1"/>
    <row r="16817" ht="12.75" customHeight="1"/>
    <row r="16818" ht="12.75" customHeight="1"/>
    <row r="16819" ht="12.75" customHeight="1"/>
    <row r="16820" ht="12.75" customHeight="1"/>
    <row r="16821" ht="12.75" customHeight="1"/>
    <row r="16822" ht="12.75" customHeight="1"/>
    <row r="16823" ht="12.75" customHeight="1"/>
    <row r="16824" ht="12.75" customHeight="1"/>
    <row r="16825" ht="12.75" customHeight="1"/>
    <row r="16826" ht="12.75" customHeight="1"/>
    <row r="16827" ht="12.75" customHeight="1"/>
    <row r="16828" ht="12.75" customHeight="1"/>
    <row r="16829" ht="12.75" customHeight="1"/>
    <row r="16830" ht="12.75" customHeight="1"/>
    <row r="16831" ht="12.75" customHeight="1"/>
    <row r="16832" ht="12.75" customHeight="1"/>
    <row r="16833" ht="12.75" customHeight="1"/>
    <row r="16834" ht="12.75" customHeight="1"/>
    <row r="16835" ht="12.75" customHeight="1"/>
    <row r="16836" ht="12.75" customHeight="1"/>
    <row r="16837" ht="12.75" customHeight="1"/>
    <row r="16838" ht="12.75" customHeight="1"/>
    <row r="16839" ht="12.75" customHeight="1"/>
    <row r="16840" ht="12.75" customHeight="1"/>
    <row r="16841" ht="12.75" customHeight="1"/>
    <row r="16842" ht="12.75" customHeight="1"/>
    <row r="16843" ht="12.75" customHeight="1"/>
    <row r="16844" ht="12.75" customHeight="1"/>
    <row r="16845" ht="12.75" customHeight="1"/>
    <row r="16846" ht="12.75" customHeight="1"/>
    <row r="16847" ht="12.75" customHeight="1"/>
    <row r="16848" ht="12.75" customHeight="1"/>
    <row r="16849" ht="12.75" customHeight="1"/>
    <row r="16850" ht="12.75" customHeight="1"/>
    <row r="16851" ht="12.75" customHeight="1"/>
    <row r="16852" ht="12.75" customHeight="1"/>
    <row r="16853" ht="12.75" customHeight="1"/>
    <row r="16854" ht="12.75" customHeight="1"/>
    <row r="16855" ht="12.75" customHeight="1"/>
    <row r="16856" ht="12.75" customHeight="1"/>
    <row r="16857" ht="12.75" customHeight="1"/>
    <row r="16858" ht="12.75" customHeight="1"/>
    <row r="16859" ht="12.75" customHeight="1"/>
    <row r="16860" ht="12.75" customHeight="1"/>
    <row r="16861" ht="12.75" customHeight="1"/>
    <row r="16862" ht="12.75" customHeight="1"/>
    <row r="16863" ht="12.75" customHeight="1"/>
    <row r="16864" ht="12.75" customHeight="1"/>
    <row r="16865" ht="12.75" customHeight="1"/>
    <row r="16866" ht="12.75" customHeight="1"/>
    <row r="16867" ht="12.75" customHeight="1"/>
    <row r="16868" ht="12.75" customHeight="1"/>
    <row r="16869" ht="12.75" customHeight="1"/>
    <row r="16870" ht="12.75" customHeight="1"/>
    <row r="16871" ht="12.75" customHeight="1"/>
    <row r="16872" ht="12.75" customHeight="1"/>
    <row r="16873" ht="12.75" customHeight="1"/>
    <row r="16874" ht="12.75" customHeight="1"/>
    <row r="16875" ht="12.75" customHeight="1"/>
    <row r="16876" ht="12.75" customHeight="1"/>
    <row r="16877" ht="12.75" customHeight="1"/>
    <row r="16878" ht="12.75" customHeight="1"/>
    <row r="16879" ht="12.75" customHeight="1"/>
    <row r="16880" ht="12.75" customHeight="1"/>
    <row r="16881" ht="12.75" customHeight="1"/>
    <row r="16882" ht="12.75" customHeight="1"/>
    <row r="16883" ht="12.75" customHeight="1"/>
    <row r="16884" ht="12.75" customHeight="1"/>
    <row r="16885" ht="12.75" customHeight="1"/>
    <row r="16886" ht="12.75" customHeight="1"/>
    <row r="16887" ht="12.75" customHeight="1"/>
    <row r="16888" ht="12.75" customHeight="1"/>
    <row r="16889" ht="12.75" customHeight="1"/>
    <row r="16890" ht="12.75" customHeight="1"/>
    <row r="16891" ht="12.75" customHeight="1"/>
    <row r="16892" ht="12.75" customHeight="1"/>
    <row r="16893" ht="12.75" customHeight="1"/>
    <row r="16894" ht="12.75" customHeight="1"/>
    <row r="16895" ht="12.75" customHeight="1"/>
    <row r="16896" ht="12.75" customHeight="1"/>
    <row r="16897" ht="12.75" customHeight="1"/>
    <row r="16898" ht="12.75" customHeight="1"/>
    <row r="16899" ht="12.75" customHeight="1"/>
    <row r="16900" ht="12.75" customHeight="1"/>
    <row r="16901" ht="12.75" customHeight="1"/>
    <row r="16902" ht="12.75" customHeight="1"/>
    <row r="16903" ht="12.75" customHeight="1"/>
    <row r="16904" ht="12.75" customHeight="1"/>
    <row r="16905" ht="12.75" customHeight="1"/>
    <row r="16906" ht="12.75" customHeight="1"/>
    <row r="16907" ht="12.75" customHeight="1"/>
    <row r="16908" ht="12.75" customHeight="1"/>
    <row r="16909" ht="12.75" customHeight="1"/>
    <row r="16910" ht="12.75" customHeight="1"/>
    <row r="16911" ht="12.75" customHeight="1"/>
    <row r="16912" ht="12.75" customHeight="1"/>
    <row r="16913" ht="12.75" customHeight="1"/>
    <row r="16914" ht="12.75" customHeight="1"/>
    <row r="16915" ht="12.75" customHeight="1"/>
    <row r="16916" ht="12.75" customHeight="1"/>
    <row r="16917" ht="12.75" customHeight="1"/>
    <row r="16918" ht="12.75" customHeight="1"/>
    <row r="16919" ht="12.75" customHeight="1"/>
    <row r="16920" ht="12.75" customHeight="1"/>
    <row r="16921" ht="12.75" customHeight="1"/>
    <row r="16922" ht="12.75" customHeight="1"/>
    <row r="16923" ht="12.75" customHeight="1"/>
    <row r="16924" ht="12.75" customHeight="1"/>
    <row r="16925" ht="12.75" customHeight="1"/>
    <row r="16926" ht="12.75" customHeight="1"/>
    <row r="16927" ht="12.75" customHeight="1"/>
    <row r="16928" ht="12.75" customHeight="1"/>
    <row r="16929" ht="12.75" customHeight="1"/>
    <row r="16930" ht="12.75" customHeight="1"/>
    <row r="16931" ht="12.75" customHeight="1"/>
    <row r="16932" ht="12.75" customHeight="1"/>
    <row r="16933" ht="12.75" customHeight="1"/>
    <row r="16934" ht="12.75" customHeight="1"/>
    <row r="16935" ht="12.75" customHeight="1"/>
    <row r="16936" ht="12.75" customHeight="1"/>
    <row r="16937" ht="12.75" customHeight="1"/>
    <row r="16938" ht="12.75" customHeight="1"/>
    <row r="16939" ht="12.75" customHeight="1"/>
    <row r="16940" ht="12.75" customHeight="1"/>
    <row r="16941" ht="12.75" customHeight="1"/>
    <row r="16942" ht="12.75" customHeight="1"/>
    <row r="16943" ht="12.75" customHeight="1"/>
    <row r="16944" ht="12.75" customHeight="1"/>
    <row r="16945" ht="12.75" customHeight="1"/>
    <row r="16946" ht="12.75" customHeight="1"/>
    <row r="16947" ht="12.75" customHeight="1"/>
    <row r="16948" ht="12.75" customHeight="1"/>
    <row r="16949" ht="12.75" customHeight="1"/>
    <row r="16950" ht="12.75" customHeight="1"/>
    <row r="16951" ht="12.75" customHeight="1"/>
    <row r="16952" ht="12.75" customHeight="1"/>
    <row r="16953" ht="12.75" customHeight="1"/>
    <row r="16954" ht="12.75" customHeight="1"/>
    <row r="16955" ht="12.75" customHeight="1"/>
    <row r="16956" ht="12.75" customHeight="1"/>
    <row r="16957" ht="12.75" customHeight="1"/>
    <row r="16958" ht="12.75" customHeight="1"/>
    <row r="16959" ht="12.75" customHeight="1"/>
    <row r="16960" ht="12.75" customHeight="1"/>
    <row r="16961" ht="12.75" customHeight="1"/>
    <row r="16962" ht="12.75" customHeight="1"/>
    <row r="16963" ht="12.75" customHeight="1"/>
    <row r="16964" ht="12.75" customHeight="1"/>
    <row r="16965" ht="12.75" customHeight="1"/>
    <row r="16966" ht="12.75" customHeight="1"/>
    <row r="16967" ht="12.75" customHeight="1"/>
    <row r="16968" ht="12.75" customHeight="1"/>
    <row r="16969" ht="12.75" customHeight="1"/>
    <row r="16970" ht="12.75" customHeight="1"/>
    <row r="16971" ht="12.75" customHeight="1"/>
    <row r="16972" ht="12.75" customHeight="1"/>
    <row r="16973" ht="12.75" customHeight="1"/>
    <row r="16974" ht="12.75" customHeight="1"/>
    <row r="16975" ht="12.75" customHeight="1"/>
    <row r="16976" ht="12.75" customHeight="1"/>
    <row r="16977" ht="12.75" customHeight="1"/>
    <row r="16978" ht="12.75" customHeight="1"/>
    <row r="16979" ht="12.75" customHeight="1"/>
    <row r="16980" ht="12.75" customHeight="1"/>
    <row r="16981" ht="12.75" customHeight="1"/>
    <row r="16982" ht="12.75" customHeight="1"/>
    <row r="16983" ht="12.75" customHeight="1"/>
    <row r="16984" ht="12.75" customHeight="1"/>
    <row r="16985" ht="12.75" customHeight="1"/>
    <row r="16986" ht="12.75" customHeight="1"/>
    <row r="16987" ht="12.75" customHeight="1"/>
    <row r="16988" ht="12.75" customHeight="1"/>
    <row r="16989" ht="12.75" customHeight="1"/>
    <row r="16990" ht="12.75" customHeight="1"/>
    <row r="16991" ht="12.75" customHeight="1"/>
    <row r="16992" ht="12.75" customHeight="1"/>
    <row r="16993" ht="12.75" customHeight="1"/>
    <row r="16994" ht="12.75" customHeight="1"/>
    <row r="16995" ht="12.75" customHeight="1"/>
    <row r="16996" ht="12.75" customHeight="1"/>
    <row r="16997" ht="12.75" customHeight="1"/>
    <row r="16998" ht="12.75" customHeight="1"/>
    <row r="16999" ht="12.75" customHeight="1"/>
    <row r="17000" ht="12.75" customHeight="1"/>
    <row r="17001" ht="12.75" customHeight="1"/>
    <row r="17002" ht="12.75" customHeight="1"/>
    <row r="17003" ht="12.75" customHeight="1"/>
    <row r="17004" ht="12.75" customHeight="1"/>
    <row r="17005" ht="12.75" customHeight="1"/>
    <row r="17006" ht="12.75" customHeight="1"/>
    <row r="17007" ht="12.75" customHeight="1"/>
    <row r="17008" ht="12.75" customHeight="1"/>
    <row r="17009" ht="12.75" customHeight="1"/>
    <row r="17010" ht="12.75" customHeight="1"/>
    <row r="17011" ht="12.75" customHeight="1"/>
    <row r="17012" ht="12.75" customHeight="1"/>
    <row r="17013" ht="12.75" customHeight="1"/>
    <row r="17014" ht="12.75" customHeight="1"/>
    <row r="17015" ht="12.75" customHeight="1"/>
    <row r="17016" ht="12.75" customHeight="1"/>
    <row r="17017" ht="12.75" customHeight="1"/>
    <row r="17018" ht="12.75" customHeight="1"/>
    <row r="17019" ht="12.75" customHeight="1"/>
    <row r="17020" ht="12.75" customHeight="1"/>
    <row r="17021" ht="12.75" customHeight="1"/>
    <row r="17022" ht="12.75" customHeight="1"/>
    <row r="17023" ht="12.75" customHeight="1"/>
    <row r="17024" ht="12.75" customHeight="1"/>
    <row r="17025" ht="12.75" customHeight="1"/>
    <row r="17026" ht="12.75" customHeight="1"/>
    <row r="17027" ht="12.75" customHeight="1"/>
    <row r="17028" ht="12.75" customHeight="1"/>
    <row r="17029" ht="12.75" customHeight="1"/>
    <row r="17030" ht="12.75" customHeight="1"/>
    <row r="17031" ht="12.75" customHeight="1"/>
    <row r="17032" ht="12.75" customHeight="1"/>
    <row r="17033" ht="12.75" customHeight="1"/>
    <row r="17034" ht="12.75" customHeight="1"/>
    <row r="17035" ht="12.75" customHeight="1"/>
    <row r="17036" ht="12.75" customHeight="1"/>
    <row r="17037" ht="12.75" customHeight="1"/>
    <row r="17038" ht="12.75" customHeight="1"/>
    <row r="17039" ht="12.75" customHeight="1"/>
    <row r="17040" ht="12.75" customHeight="1"/>
    <row r="17041" ht="12.75" customHeight="1"/>
    <row r="17042" ht="12.75" customHeight="1"/>
    <row r="17043" ht="12.75" customHeight="1"/>
    <row r="17044" ht="12.75" customHeight="1"/>
    <row r="17045" ht="12.75" customHeight="1"/>
    <row r="17046" ht="12.75" customHeight="1"/>
    <row r="17047" ht="12.75" customHeight="1"/>
    <row r="17048" ht="12.75" customHeight="1"/>
    <row r="17049" ht="12.75" customHeight="1"/>
    <row r="17050" ht="12.75" customHeight="1"/>
    <row r="17051" ht="12.75" customHeight="1"/>
    <row r="17052" ht="12.75" customHeight="1"/>
    <row r="17053" ht="12.75" customHeight="1"/>
    <row r="17054" ht="12.75" customHeight="1"/>
    <row r="17055" ht="12.75" customHeight="1"/>
    <row r="17056" ht="12.75" customHeight="1"/>
    <row r="17057" ht="12.75" customHeight="1"/>
    <row r="17058" ht="12.75" customHeight="1"/>
    <row r="17059" ht="12.75" customHeight="1"/>
    <row r="17060" ht="12.75" customHeight="1"/>
    <row r="17061" ht="12.75" customHeight="1"/>
    <row r="17062" ht="12.75" customHeight="1"/>
    <row r="17063" ht="12.75" customHeight="1"/>
    <row r="17064" ht="12.75" customHeight="1"/>
    <row r="17065" ht="12.75" customHeight="1"/>
    <row r="17066" ht="12.75" customHeight="1"/>
    <row r="17067" ht="12.75" customHeight="1"/>
    <row r="17068" ht="12.75" customHeight="1"/>
    <row r="17069" ht="12.75" customHeight="1"/>
    <row r="17070" ht="12.75" customHeight="1"/>
    <row r="17071" ht="12.75" customHeight="1"/>
    <row r="17072" ht="12.75" customHeight="1"/>
    <row r="17073" ht="12.75" customHeight="1"/>
    <row r="17074" ht="12.75" customHeight="1"/>
    <row r="17075" ht="12.75" customHeight="1"/>
    <row r="17076" ht="12.75" customHeight="1"/>
    <row r="17077" ht="12.75" customHeight="1"/>
    <row r="17078" ht="12.75" customHeight="1"/>
    <row r="17079" ht="12.75" customHeight="1"/>
    <row r="17080" ht="12.75" customHeight="1"/>
    <row r="17081" ht="12.75" customHeight="1"/>
    <row r="17082" ht="12.75" customHeight="1"/>
    <row r="17083" ht="12.75" customHeight="1"/>
    <row r="17084" ht="12.75" customHeight="1"/>
    <row r="17085" ht="12.75" customHeight="1"/>
    <row r="17086" ht="12.75" customHeight="1"/>
    <row r="17087" ht="12.75" customHeight="1"/>
    <row r="17088" ht="12.75" customHeight="1"/>
    <row r="17089" ht="12.75" customHeight="1"/>
    <row r="17090" ht="12.75" customHeight="1"/>
    <row r="17091" ht="12.75" customHeight="1"/>
    <row r="17092" ht="12.75" customHeight="1"/>
    <row r="17093" ht="12.75" customHeight="1"/>
    <row r="17094" ht="12.75" customHeight="1"/>
    <row r="17095" ht="12.75" customHeight="1"/>
    <row r="17096" ht="12.75" customHeight="1"/>
    <row r="17097" ht="12.75" customHeight="1"/>
    <row r="17098" ht="12.75" customHeight="1"/>
    <row r="17099" ht="12.75" customHeight="1"/>
    <row r="17100" ht="12.75" customHeight="1"/>
    <row r="17101" ht="12.75" customHeight="1"/>
    <row r="17102" ht="12.75" customHeight="1"/>
    <row r="17103" ht="12.75" customHeight="1"/>
    <row r="17104" ht="12.75" customHeight="1"/>
    <row r="17105" ht="12.75" customHeight="1"/>
    <row r="17106" ht="12.75" customHeight="1"/>
    <row r="17107" ht="12.75" customHeight="1"/>
    <row r="17108" ht="12.75" customHeight="1"/>
    <row r="17109" ht="12.75" customHeight="1"/>
    <row r="17110" ht="12.75" customHeight="1"/>
    <row r="17111" ht="12.75" customHeight="1"/>
    <row r="17112" ht="12.75" customHeight="1"/>
    <row r="17113" ht="12.75" customHeight="1"/>
    <row r="17114" ht="12.75" customHeight="1"/>
    <row r="17115" ht="12.75" customHeight="1"/>
    <row r="17116" ht="12.75" customHeight="1"/>
    <row r="17117" ht="12.75" customHeight="1"/>
    <row r="17118" ht="12.75" customHeight="1"/>
    <row r="17119" ht="12.75" customHeight="1"/>
    <row r="17120" ht="12.75" customHeight="1"/>
    <row r="17121" ht="12.75" customHeight="1"/>
    <row r="17122" ht="12.75" customHeight="1"/>
    <row r="17123" ht="12.75" customHeight="1"/>
    <row r="17124" ht="12.75" customHeight="1"/>
    <row r="17125" ht="12.75" customHeight="1"/>
    <row r="17126" ht="12.75" customHeight="1"/>
    <row r="17127" ht="12.75" customHeight="1"/>
    <row r="17128" ht="12.75" customHeight="1"/>
    <row r="17129" ht="12.75" customHeight="1"/>
    <row r="17130" ht="12.75" customHeight="1"/>
    <row r="17131" ht="12.75" customHeight="1"/>
    <row r="17132" ht="12.75" customHeight="1"/>
    <row r="17133" ht="12.75" customHeight="1"/>
    <row r="17134" ht="12.75" customHeight="1"/>
    <row r="17135" ht="12.75" customHeight="1"/>
    <row r="17136" ht="12.75" customHeight="1"/>
    <row r="17137" ht="12.75" customHeight="1"/>
    <row r="17138" ht="12.75" customHeight="1"/>
    <row r="17139" ht="12.75" customHeight="1"/>
    <row r="17140" ht="12.75" customHeight="1"/>
    <row r="17141" ht="12.75" customHeight="1"/>
    <row r="17142" ht="12.75" customHeight="1"/>
    <row r="17143" ht="12.75" customHeight="1"/>
    <row r="17144" ht="12.75" customHeight="1"/>
    <row r="17145" ht="12.75" customHeight="1"/>
    <row r="17146" ht="12.75" customHeight="1"/>
    <row r="17147" ht="12.75" customHeight="1"/>
    <row r="17148" ht="12.75" customHeight="1"/>
    <row r="17149" ht="12.75" customHeight="1"/>
    <row r="17150" ht="12.75" customHeight="1"/>
    <row r="17151" ht="12.75" customHeight="1"/>
    <row r="17152" ht="12.75" customHeight="1"/>
    <row r="17153" ht="12.75" customHeight="1"/>
    <row r="17154" ht="12.75" customHeight="1"/>
    <row r="17155" ht="12.75" customHeight="1"/>
    <row r="17156" ht="12.75" customHeight="1"/>
    <row r="17157" ht="12.75" customHeight="1"/>
    <row r="17158" ht="12.75" customHeight="1"/>
    <row r="17159" ht="12.75" customHeight="1"/>
    <row r="17160" ht="12.75" customHeight="1"/>
    <row r="17161" ht="12.75" customHeight="1"/>
    <row r="17162" ht="12.75" customHeight="1"/>
    <row r="17163" ht="12.75" customHeight="1"/>
    <row r="17164" ht="12.75" customHeight="1"/>
    <row r="17165" ht="12.75" customHeight="1"/>
    <row r="17166" ht="12.75" customHeight="1"/>
    <row r="17167" ht="12.75" customHeight="1"/>
    <row r="17168" ht="12.75" customHeight="1"/>
    <row r="17169" ht="12.75" customHeight="1"/>
    <row r="17170" ht="12.75" customHeight="1"/>
    <row r="17171" ht="12.75" customHeight="1"/>
    <row r="17172" ht="12.75" customHeight="1"/>
    <row r="17173" ht="12.75" customHeight="1"/>
    <row r="17174" ht="12.75" customHeight="1"/>
    <row r="17175" ht="12.75" customHeight="1"/>
    <row r="17176" ht="12.75" customHeight="1"/>
    <row r="17177" ht="12.75" customHeight="1"/>
    <row r="17178" ht="12.75" customHeight="1"/>
    <row r="17179" ht="12.75" customHeight="1"/>
    <row r="17180" ht="12.75" customHeight="1"/>
    <row r="17181" ht="12.75" customHeight="1"/>
    <row r="17182" ht="12.75" customHeight="1"/>
    <row r="17183" ht="12.75" customHeight="1"/>
    <row r="17184" ht="12.75" customHeight="1"/>
    <row r="17185" ht="12.75" customHeight="1"/>
    <row r="17186" ht="12.75" customHeight="1"/>
    <row r="17187" ht="12.75" customHeight="1"/>
    <row r="17188" ht="12.75" customHeight="1"/>
    <row r="17189" ht="12.75" customHeight="1"/>
    <row r="17190" ht="12.75" customHeight="1"/>
    <row r="17191" ht="12.75" customHeight="1"/>
    <row r="17192" ht="12.75" customHeight="1"/>
    <row r="17193" ht="12.75" customHeight="1"/>
    <row r="17194" ht="12.75" customHeight="1"/>
    <row r="17195" ht="12.75" customHeight="1"/>
    <row r="17196" ht="12.75" customHeight="1"/>
    <row r="17197" ht="12.75" customHeight="1"/>
    <row r="17198" ht="12.75" customHeight="1"/>
    <row r="17199" ht="12.75" customHeight="1"/>
    <row r="17200" ht="12.75" customHeight="1"/>
    <row r="17201" ht="12.75" customHeight="1"/>
    <row r="17202" ht="12.75" customHeight="1"/>
    <row r="17203" ht="12.75" customHeight="1"/>
    <row r="17204" ht="12.75" customHeight="1"/>
    <row r="17205" ht="12.75" customHeight="1"/>
    <row r="17206" ht="12.75" customHeight="1"/>
    <row r="17207" ht="12.75" customHeight="1"/>
    <row r="17208" ht="12.75" customHeight="1"/>
    <row r="17209" ht="12.75" customHeight="1"/>
    <row r="17210" ht="12.75" customHeight="1"/>
    <row r="17211" ht="12.75" customHeight="1"/>
    <row r="17212" ht="12.75" customHeight="1"/>
    <row r="17213" ht="12.75" customHeight="1"/>
    <row r="17214" ht="12.75" customHeight="1"/>
    <row r="17215" ht="12.75" customHeight="1"/>
    <row r="17216" ht="12.75" customHeight="1"/>
    <row r="17217" ht="12.75" customHeight="1"/>
    <row r="17218" ht="12.75" customHeight="1"/>
    <row r="17219" ht="12.75" customHeight="1"/>
    <row r="17220" ht="12.75" customHeight="1"/>
    <row r="17221" ht="12.75" customHeight="1"/>
    <row r="17222" ht="12.75" customHeight="1"/>
    <row r="17223" ht="12.75" customHeight="1"/>
    <row r="17224" ht="12.75" customHeight="1"/>
    <row r="17225" ht="12.75" customHeight="1"/>
    <row r="17226" ht="12.75" customHeight="1"/>
    <row r="17227" ht="12.75" customHeight="1"/>
    <row r="17228" ht="12.75" customHeight="1"/>
    <row r="17229" ht="12.75" customHeight="1"/>
    <row r="17230" ht="12.75" customHeight="1"/>
    <row r="17231" ht="12.75" customHeight="1"/>
    <row r="17232" ht="12.75" customHeight="1"/>
    <row r="17233" ht="12.75" customHeight="1"/>
    <row r="17234" ht="12.75" customHeight="1"/>
    <row r="17235" ht="12.75" customHeight="1"/>
    <row r="17236" ht="12.75" customHeight="1"/>
    <row r="17237" ht="12.75" customHeight="1"/>
    <row r="17238" ht="12.75" customHeight="1"/>
    <row r="17239" ht="12.75" customHeight="1"/>
    <row r="17240" ht="12.75" customHeight="1"/>
    <row r="17241" ht="12.75" customHeight="1"/>
    <row r="17242" ht="12.75" customHeight="1"/>
    <row r="17243" ht="12.75" customHeight="1"/>
    <row r="17244" ht="12.75" customHeight="1"/>
    <row r="17245" ht="12.75" customHeight="1"/>
    <row r="17246" ht="12.75" customHeight="1"/>
    <row r="17247" ht="12.75" customHeight="1"/>
    <row r="17248" ht="12.75" customHeight="1"/>
    <row r="17249" ht="12.75" customHeight="1"/>
    <row r="17250" ht="12.75" customHeight="1"/>
    <row r="17251" ht="12.75" customHeight="1"/>
    <row r="17252" ht="12.75" customHeight="1"/>
    <row r="17253" ht="12.75" customHeight="1"/>
    <row r="17254" ht="12.75" customHeight="1"/>
    <row r="17255" ht="12.75" customHeight="1"/>
    <row r="17256" ht="12.75" customHeight="1"/>
    <row r="17257" ht="12.75" customHeight="1"/>
    <row r="17258" ht="12.75" customHeight="1"/>
    <row r="17259" ht="12.75" customHeight="1"/>
    <row r="17260" ht="12.75" customHeight="1"/>
    <row r="17261" ht="12.75" customHeight="1"/>
    <row r="17262" ht="12.75" customHeight="1"/>
    <row r="17263" ht="12.75" customHeight="1"/>
    <row r="17264" ht="12.75" customHeight="1"/>
    <row r="17265" ht="12.75" customHeight="1"/>
    <row r="17266" ht="12.75" customHeight="1"/>
    <row r="17267" ht="12.75" customHeight="1"/>
    <row r="17268" ht="12.75" customHeight="1"/>
    <row r="17269" ht="12.75" customHeight="1"/>
    <row r="17270" ht="12.75" customHeight="1"/>
    <row r="17271" ht="12.75" customHeight="1"/>
    <row r="17272" ht="12.75" customHeight="1"/>
    <row r="17273" ht="12.75" customHeight="1"/>
    <row r="17274" ht="12.75" customHeight="1"/>
    <row r="17275" ht="12.75" customHeight="1"/>
    <row r="17276" ht="12.75" customHeight="1"/>
    <row r="17277" ht="12.75" customHeight="1"/>
    <row r="17278" ht="12.75" customHeight="1"/>
    <row r="17279" ht="12.75" customHeight="1"/>
    <row r="17280" ht="12.75" customHeight="1"/>
    <row r="17281" ht="12.75" customHeight="1"/>
    <row r="17282" ht="12.75" customHeight="1"/>
    <row r="17283" ht="12.75" customHeight="1"/>
    <row r="17284" ht="12.75" customHeight="1"/>
    <row r="17285" ht="12.75" customHeight="1"/>
    <row r="17286" ht="12.75" customHeight="1"/>
    <row r="17287" ht="12.75" customHeight="1"/>
    <row r="17288" ht="12.75" customHeight="1"/>
    <row r="17289" ht="12.75" customHeight="1"/>
    <row r="17290" ht="12.75" customHeight="1"/>
    <row r="17291" ht="12.75" customHeight="1"/>
    <row r="17292" ht="12.75" customHeight="1"/>
    <row r="17293" ht="12.75" customHeight="1"/>
    <row r="17294" ht="12.75" customHeight="1"/>
    <row r="17295" ht="12.75" customHeight="1"/>
    <row r="17296" ht="12.75" customHeight="1"/>
    <row r="17297" ht="12.75" customHeight="1"/>
    <row r="17298" ht="12.75" customHeight="1"/>
    <row r="17299" ht="12.75" customHeight="1"/>
    <row r="17300" ht="12.75" customHeight="1"/>
    <row r="17301" ht="12.75" customHeight="1"/>
    <row r="17302" ht="12.75" customHeight="1"/>
    <row r="17303" ht="12.75" customHeight="1"/>
    <row r="17304" ht="12.75" customHeight="1"/>
    <row r="17305" ht="12.75" customHeight="1"/>
    <row r="17306" ht="12.75" customHeight="1"/>
    <row r="17307" ht="12.75" customHeight="1"/>
    <row r="17308" ht="12.75" customHeight="1"/>
    <row r="17309" ht="12.75" customHeight="1"/>
    <row r="17310" ht="12.75" customHeight="1"/>
    <row r="17311" ht="12.75" customHeight="1"/>
    <row r="17312" ht="12.75" customHeight="1"/>
    <row r="17313" ht="12.75" customHeight="1"/>
    <row r="17314" ht="12.75" customHeight="1"/>
    <row r="17315" ht="12.75" customHeight="1"/>
    <row r="17316" ht="12.75" customHeight="1"/>
    <row r="17317" ht="12.75" customHeight="1"/>
    <row r="17318" ht="12.75" customHeight="1"/>
    <row r="17319" ht="12.75" customHeight="1"/>
    <row r="17320" ht="12.75" customHeight="1"/>
    <row r="17321" ht="12.75" customHeight="1"/>
    <row r="17322" ht="12.75" customHeight="1"/>
    <row r="17323" ht="12.75" customHeight="1"/>
    <row r="17324" ht="12.75" customHeight="1"/>
    <row r="17325" ht="12.75" customHeight="1"/>
    <row r="17326" ht="12.75" customHeight="1"/>
    <row r="17327" ht="12.75" customHeight="1"/>
    <row r="17328" ht="12.75" customHeight="1"/>
    <row r="17329" ht="12.75" customHeight="1"/>
    <row r="17330" ht="12.75" customHeight="1"/>
    <row r="17331" ht="12.75" customHeight="1"/>
    <row r="17332" ht="12.75" customHeight="1"/>
    <row r="17333" ht="12.75" customHeight="1"/>
    <row r="17334" ht="12.75" customHeight="1"/>
    <row r="17335" ht="12.75" customHeight="1"/>
    <row r="17336" ht="12.75" customHeight="1"/>
    <row r="17337" ht="12.75" customHeight="1"/>
    <row r="17338" ht="12.75" customHeight="1"/>
    <row r="17339" ht="12.75" customHeight="1"/>
    <row r="17340" ht="12.75" customHeight="1"/>
    <row r="17341" ht="12.75" customHeight="1"/>
    <row r="17342" ht="12.75" customHeight="1"/>
    <row r="17343" ht="12.75" customHeight="1"/>
    <row r="17344" ht="12.75" customHeight="1"/>
    <row r="17345" ht="12.75" customHeight="1"/>
    <row r="17346" ht="12.75" customHeight="1"/>
    <row r="17347" ht="12.75" customHeight="1"/>
    <row r="17348" ht="12.75" customHeight="1"/>
    <row r="17349" ht="12.75" customHeight="1"/>
    <row r="17350" ht="12.75" customHeight="1"/>
    <row r="17351" ht="12.75" customHeight="1"/>
    <row r="17352" ht="12.75" customHeight="1"/>
    <row r="17353" ht="12.75" customHeight="1"/>
    <row r="17354" ht="12.75" customHeight="1"/>
    <row r="17355" ht="12.75" customHeight="1"/>
    <row r="17356" ht="12.75" customHeight="1"/>
    <row r="17357" ht="12.75" customHeight="1"/>
    <row r="17358" ht="12.75" customHeight="1"/>
    <row r="17359" ht="12.75" customHeight="1"/>
    <row r="17360" ht="12.75" customHeight="1"/>
    <row r="17361" ht="12.75" customHeight="1"/>
    <row r="17362" ht="12.75" customHeight="1"/>
    <row r="17363" ht="12.75" customHeight="1"/>
    <row r="17364" ht="12.75" customHeight="1"/>
    <row r="17365" ht="12.75" customHeight="1"/>
    <row r="17366" ht="12.75" customHeight="1"/>
    <row r="17367" ht="12.75" customHeight="1"/>
    <row r="17368" ht="12.75" customHeight="1"/>
    <row r="17369" ht="12.75" customHeight="1"/>
    <row r="17370" ht="12.75" customHeight="1"/>
    <row r="17371" ht="12.75" customHeight="1"/>
    <row r="17372" ht="12.75" customHeight="1"/>
    <row r="17373" ht="12.75" customHeight="1"/>
    <row r="17374" ht="12.75" customHeight="1"/>
    <row r="17375" ht="12.75" customHeight="1"/>
    <row r="17376" ht="12.75" customHeight="1"/>
    <row r="17377" ht="12.75" customHeight="1"/>
    <row r="17378" ht="12.75" customHeight="1"/>
    <row r="17379" ht="12.75" customHeight="1"/>
    <row r="17380" ht="12.75" customHeight="1"/>
    <row r="17381" ht="12.75" customHeight="1"/>
    <row r="17382" ht="12.75" customHeight="1"/>
    <row r="17383" ht="12.75" customHeight="1"/>
    <row r="17384" ht="12.75" customHeight="1"/>
    <row r="17385" ht="12.75" customHeight="1"/>
    <row r="17386" ht="12.75" customHeight="1"/>
    <row r="17387" ht="12.75" customHeight="1"/>
    <row r="17388" ht="12.75" customHeight="1"/>
    <row r="17389" ht="12.75" customHeight="1"/>
    <row r="17390" ht="12.75" customHeight="1"/>
    <row r="17391" ht="12.75" customHeight="1"/>
    <row r="17392" ht="12.75" customHeight="1"/>
    <row r="17393" ht="12.75" customHeight="1"/>
    <row r="17394" ht="12.75" customHeight="1"/>
    <row r="17395" ht="12.75" customHeight="1"/>
    <row r="17396" ht="12.75" customHeight="1"/>
    <row r="17397" ht="12.75" customHeight="1"/>
    <row r="17398" ht="12.75" customHeight="1"/>
    <row r="17399" ht="12.75" customHeight="1"/>
    <row r="17400" ht="12.75" customHeight="1"/>
    <row r="17401" ht="12.75" customHeight="1"/>
    <row r="17402" ht="12.75" customHeight="1"/>
    <row r="17403" ht="12.75" customHeight="1"/>
    <row r="17404" ht="12.75" customHeight="1"/>
    <row r="17405" ht="12.75" customHeight="1"/>
    <row r="17406" ht="12.75" customHeight="1"/>
    <row r="17407" ht="12.75" customHeight="1"/>
    <row r="17408" ht="12.75" customHeight="1"/>
    <row r="17409" ht="12.75" customHeight="1"/>
    <row r="17410" ht="12.75" customHeight="1"/>
    <row r="17411" ht="12.75" customHeight="1"/>
    <row r="17412" ht="12.75" customHeight="1"/>
    <row r="17413" ht="12.75" customHeight="1"/>
    <row r="17414" ht="12.75" customHeight="1"/>
    <row r="17415" ht="12.75" customHeight="1"/>
    <row r="17416" ht="12.75" customHeight="1"/>
    <row r="17417" ht="12.75" customHeight="1"/>
    <row r="17418" ht="12.75" customHeight="1"/>
    <row r="17419" ht="12.75" customHeight="1"/>
    <row r="17420" ht="12.75" customHeight="1"/>
    <row r="17421" ht="12.75" customHeight="1"/>
    <row r="17422" ht="12.75" customHeight="1"/>
    <row r="17423" ht="12.75" customHeight="1"/>
    <row r="17424" ht="12.75" customHeight="1"/>
    <row r="17425" ht="12.75" customHeight="1"/>
    <row r="17426" ht="12.75" customHeight="1"/>
    <row r="17427" ht="12.75" customHeight="1"/>
    <row r="17428" ht="12.75" customHeight="1"/>
    <row r="17429" ht="12.75" customHeight="1"/>
    <row r="17430" ht="12.75" customHeight="1"/>
    <row r="17431" ht="12.75" customHeight="1"/>
    <row r="17432" ht="12.75" customHeight="1"/>
    <row r="17433" ht="12.75" customHeight="1"/>
    <row r="17434" ht="12.75" customHeight="1"/>
    <row r="17435" ht="12.75" customHeight="1"/>
    <row r="17436" ht="12.75" customHeight="1"/>
    <row r="17437" ht="12.75" customHeight="1"/>
    <row r="17438" ht="12.75" customHeight="1"/>
    <row r="17439" ht="12.75" customHeight="1"/>
    <row r="17440" ht="12.75" customHeight="1"/>
    <row r="17441" ht="12.75" customHeight="1"/>
    <row r="17442" ht="12.75" customHeight="1"/>
    <row r="17443" ht="12.75" customHeight="1"/>
    <row r="17444" ht="12.75" customHeight="1"/>
    <row r="17445" ht="12.75" customHeight="1"/>
    <row r="17446" ht="12.75" customHeight="1"/>
    <row r="17447" ht="12.75" customHeight="1"/>
    <row r="17448" ht="12.75" customHeight="1"/>
    <row r="17449" ht="12.75" customHeight="1"/>
    <row r="17450" ht="12.75" customHeight="1"/>
    <row r="17451" ht="12.75" customHeight="1"/>
    <row r="17452" ht="12.75" customHeight="1"/>
    <row r="17453" ht="12.75" customHeight="1"/>
    <row r="17454" ht="12.75" customHeight="1"/>
    <row r="17455" ht="12.75" customHeight="1"/>
    <row r="17456" ht="12.75" customHeight="1"/>
    <row r="17457" ht="12.75" customHeight="1"/>
    <row r="17458" ht="12.75" customHeight="1"/>
    <row r="17459" ht="12.75" customHeight="1"/>
    <row r="17460" ht="12.75" customHeight="1"/>
    <row r="17461" ht="12.75" customHeight="1"/>
    <row r="17462" ht="12.75" customHeight="1"/>
    <row r="17463" ht="12.75" customHeight="1"/>
    <row r="17464" ht="12.75" customHeight="1"/>
    <row r="17465" ht="12.75" customHeight="1"/>
    <row r="17466" ht="12.75" customHeight="1"/>
    <row r="17467" ht="12.75" customHeight="1"/>
    <row r="17468" ht="12.75" customHeight="1"/>
    <row r="17469" ht="12.75" customHeight="1"/>
    <row r="17470" ht="12.75" customHeight="1"/>
    <row r="17471" ht="12.75" customHeight="1"/>
    <row r="17472" ht="12.75" customHeight="1"/>
    <row r="17473" ht="12.75" customHeight="1"/>
    <row r="17474" ht="12.75" customHeight="1"/>
    <row r="17475" ht="12.75" customHeight="1"/>
    <row r="17476" ht="12.75" customHeight="1"/>
    <row r="17477" ht="12.75" customHeight="1"/>
    <row r="17478" ht="12.75" customHeight="1"/>
    <row r="17479" ht="12.75" customHeight="1"/>
    <row r="17480" ht="12.75" customHeight="1"/>
    <row r="17481" ht="12.75" customHeight="1"/>
    <row r="17482" ht="12.75" customHeight="1"/>
    <row r="17483" ht="12.75" customHeight="1"/>
    <row r="17484" ht="12.75" customHeight="1"/>
    <row r="17485" ht="12.75" customHeight="1"/>
    <row r="17486" ht="12.75" customHeight="1"/>
    <row r="17487" ht="12.75" customHeight="1"/>
    <row r="17488" ht="12.75" customHeight="1"/>
    <row r="17489" ht="12.75" customHeight="1"/>
    <row r="17490" ht="12.75" customHeight="1"/>
    <row r="17491" ht="12.75" customHeight="1"/>
    <row r="17492" ht="12.75" customHeight="1"/>
    <row r="17493" ht="12.75" customHeight="1"/>
    <row r="17494" ht="12.75" customHeight="1"/>
    <row r="17495" ht="12.75" customHeight="1"/>
    <row r="17496" ht="12.75" customHeight="1"/>
    <row r="17497" ht="12.75" customHeight="1"/>
    <row r="17498" ht="12.75" customHeight="1"/>
    <row r="17499" ht="12.75" customHeight="1"/>
    <row r="17500" ht="12.75" customHeight="1"/>
    <row r="17501" ht="12.75" customHeight="1"/>
    <row r="17502" ht="12.75" customHeight="1"/>
    <row r="17503" ht="12.75" customHeight="1"/>
    <row r="17504" ht="12.75" customHeight="1"/>
    <row r="17505" ht="12.75" customHeight="1"/>
    <row r="17506" ht="12.75" customHeight="1"/>
    <row r="17507" ht="12.75" customHeight="1"/>
    <row r="17508" ht="12.75" customHeight="1"/>
    <row r="17509" ht="12.75" customHeight="1"/>
    <row r="17510" ht="12.75" customHeight="1"/>
    <row r="17511" ht="12.75" customHeight="1"/>
    <row r="17512" ht="12.75" customHeight="1"/>
    <row r="17513" ht="12.75" customHeight="1"/>
    <row r="17514" ht="12.75" customHeight="1"/>
    <row r="17515" ht="12.75" customHeight="1"/>
    <row r="17516" ht="12.75" customHeight="1"/>
    <row r="17517" ht="12.75" customHeight="1"/>
    <row r="17518" ht="12.75" customHeight="1"/>
    <row r="17519" ht="12.75" customHeight="1"/>
    <row r="17520" ht="12.75" customHeight="1"/>
    <row r="17521" ht="12.75" customHeight="1"/>
    <row r="17522" ht="12.75" customHeight="1"/>
    <row r="17523" ht="12.75" customHeight="1"/>
    <row r="17524" ht="12.75" customHeight="1"/>
    <row r="17525" ht="12.75" customHeight="1"/>
    <row r="17526" ht="12.75" customHeight="1"/>
    <row r="17527" ht="12.75" customHeight="1"/>
    <row r="17528" ht="12.75" customHeight="1"/>
    <row r="17529" ht="12.75" customHeight="1"/>
    <row r="17530" ht="12.75" customHeight="1"/>
    <row r="17531" ht="12.75" customHeight="1"/>
    <row r="17532" ht="12.75" customHeight="1"/>
    <row r="17533" ht="12.75" customHeight="1"/>
    <row r="17534" ht="12.75" customHeight="1"/>
    <row r="17535" ht="12.75" customHeight="1"/>
    <row r="17536" ht="12.75" customHeight="1"/>
    <row r="17537" ht="12.75" customHeight="1"/>
    <row r="17538" ht="12.75" customHeight="1"/>
    <row r="17539" ht="12.75" customHeight="1"/>
    <row r="17540" ht="12.75" customHeight="1"/>
    <row r="17541" ht="12.75" customHeight="1"/>
    <row r="17542" ht="12.75" customHeight="1"/>
    <row r="17543" ht="12.75" customHeight="1"/>
    <row r="17544" ht="12.75" customHeight="1"/>
    <row r="17545" ht="12.75" customHeight="1"/>
    <row r="17546" ht="12.75" customHeight="1"/>
    <row r="17547" ht="12.75" customHeight="1"/>
    <row r="17548" ht="12.75" customHeight="1"/>
    <row r="17549" ht="12.75" customHeight="1"/>
    <row r="17550" ht="12.75" customHeight="1"/>
    <row r="17551" ht="12.75" customHeight="1"/>
    <row r="17552" ht="12.75" customHeight="1"/>
    <row r="17553" ht="12.75" customHeight="1"/>
    <row r="17554" ht="12.75" customHeight="1"/>
    <row r="17555" ht="12.75" customHeight="1"/>
    <row r="17556" ht="12.75" customHeight="1"/>
    <row r="17557" ht="12.75" customHeight="1"/>
    <row r="17558" ht="12.75" customHeight="1"/>
    <row r="17559" ht="12.75" customHeight="1"/>
    <row r="17560" ht="12.75" customHeight="1"/>
    <row r="17561" ht="12.75" customHeight="1"/>
    <row r="17562" ht="12.75" customHeight="1"/>
    <row r="17563" ht="12.75" customHeight="1"/>
    <row r="17564" ht="12.75" customHeight="1"/>
    <row r="17565" ht="12.75" customHeight="1"/>
    <row r="17566" ht="12.75" customHeight="1"/>
    <row r="17567" ht="12.75" customHeight="1"/>
    <row r="17568" ht="12.75" customHeight="1"/>
    <row r="17569" ht="12.75" customHeight="1"/>
    <row r="17570" ht="12.75" customHeight="1"/>
    <row r="17571" ht="12.75" customHeight="1"/>
    <row r="17572" ht="12.75" customHeight="1"/>
    <row r="17573" ht="12.75" customHeight="1"/>
    <row r="17574" ht="12.75" customHeight="1"/>
    <row r="17575" ht="12.75" customHeight="1"/>
    <row r="17576" ht="12.75" customHeight="1"/>
    <row r="17577" ht="12.75" customHeight="1"/>
    <row r="17578" ht="12.75" customHeight="1"/>
    <row r="17579" ht="12.75" customHeight="1"/>
    <row r="17580" ht="12.75" customHeight="1"/>
    <row r="17581" ht="12.75" customHeight="1"/>
    <row r="17582" ht="12.75" customHeight="1"/>
    <row r="17583" ht="12.75" customHeight="1"/>
    <row r="17584" ht="12.75" customHeight="1"/>
    <row r="17585" ht="12.75" customHeight="1"/>
    <row r="17586" ht="12.75" customHeight="1"/>
    <row r="17587" ht="12.75" customHeight="1"/>
    <row r="17588" ht="12.75" customHeight="1"/>
    <row r="17589" ht="12.75" customHeight="1"/>
    <row r="17590" ht="12.75" customHeight="1"/>
    <row r="17591" ht="12.75" customHeight="1"/>
    <row r="17592" ht="12.75" customHeight="1"/>
    <row r="17593" ht="12.75" customHeight="1"/>
    <row r="17594" ht="12.75" customHeight="1"/>
    <row r="17595" ht="12.75" customHeight="1"/>
    <row r="17596" ht="12.75" customHeight="1"/>
    <row r="17597" ht="12.75" customHeight="1"/>
    <row r="17598" ht="12.75" customHeight="1"/>
    <row r="17599" ht="12.75" customHeight="1"/>
    <row r="17600" ht="12.75" customHeight="1"/>
    <row r="17601" ht="12.75" customHeight="1"/>
    <row r="17602" ht="12.75" customHeight="1"/>
    <row r="17603" ht="12.75" customHeight="1"/>
    <row r="17604" ht="12.75" customHeight="1"/>
    <row r="17605" ht="12.75" customHeight="1"/>
    <row r="17606" ht="12.75" customHeight="1"/>
    <row r="17607" ht="12.75" customHeight="1"/>
    <row r="17608" ht="12.75" customHeight="1"/>
    <row r="17609" ht="12.75" customHeight="1"/>
    <row r="17610" ht="12.75" customHeight="1"/>
    <row r="17611" ht="12.75" customHeight="1"/>
    <row r="17612" ht="12.75" customHeight="1"/>
    <row r="17613" ht="12.75" customHeight="1"/>
    <row r="17614" ht="12.75" customHeight="1"/>
    <row r="17615" ht="12.75" customHeight="1"/>
    <row r="17616" ht="12.75" customHeight="1"/>
    <row r="17617" ht="12.75" customHeight="1"/>
    <row r="17618" ht="12.75" customHeight="1"/>
    <row r="17619" ht="12.75" customHeight="1"/>
    <row r="17620" ht="12.75" customHeight="1"/>
    <row r="17621" ht="12.75" customHeight="1"/>
    <row r="17622" ht="12.75" customHeight="1"/>
    <row r="17623" ht="12.75" customHeight="1"/>
    <row r="17624" ht="12.75" customHeight="1"/>
    <row r="17625" ht="12.75" customHeight="1"/>
    <row r="17626" ht="12.75" customHeight="1"/>
    <row r="17627" ht="12.75" customHeight="1"/>
    <row r="17628" ht="12.75" customHeight="1"/>
    <row r="17629" ht="12.75" customHeight="1"/>
    <row r="17630" ht="12.75" customHeight="1"/>
    <row r="17631" ht="12.75" customHeight="1"/>
    <row r="17632" ht="12.75" customHeight="1"/>
    <row r="17633" ht="12.75" customHeight="1"/>
    <row r="17634" ht="12.75" customHeight="1"/>
    <row r="17635" ht="12.75" customHeight="1"/>
    <row r="17636" ht="12.75" customHeight="1"/>
    <row r="17637" ht="12.75" customHeight="1"/>
    <row r="17638" ht="12.75" customHeight="1"/>
    <row r="17639" ht="12.75" customHeight="1"/>
    <row r="17640" ht="12.75" customHeight="1"/>
    <row r="17641" ht="12.75" customHeight="1"/>
    <row r="17642" ht="12.75" customHeight="1"/>
    <row r="17643" ht="12.75" customHeight="1"/>
    <row r="17644" ht="12.75" customHeight="1"/>
    <row r="17645" ht="12.75" customHeight="1"/>
    <row r="17646" ht="12.75" customHeight="1"/>
    <row r="17647" ht="12.75" customHeight="1"/>
    <row r="17648" ht="12.75" customHeight="1"/>
    <row r="17649" ht="12.75" customHeight="1"/>
    <row r="17650" ht="12.75" customHeight="1"/>
    <row r="17651" ht="12.75" customHeight="1"/>
    <row r="17652" ht="12.75" customHeight="1"/>
    <row r="17653" ht="12.75" customHeight="1"/>
    <row r="17654" ht="12.75" customHeight="1"/>
    <row r="17655" ht="12.75" customHeight="1"/>
    <row r="17656" ht="12.75" customHeight="1"/>
    <row r="17657" ht="12.75" customHeight="1"/>
    <row r="17658" ht="12.75" customHeight="1"/>
    <row r="17659" ht="12.75" customHeight="1"/>
    <row r="17660" ht="12.75" customHeight="1"/>
    <row r="17661" ht="12.75" customHeight="1"/>
    <row r="17662" ht="12.75" customHeight="1"/>
    <row r="17663" ht="12.75" customHeight="1"/>
    <row r="17664" ht="12.75" customHeight="1"/>
    <row r="17665" ht="12.75" customHeight="1"/>
    <row r="17666" ht="12.75" customHeight="1"/>
    <row r="17667" ht="12.75" customHeight="1"/>
    <row r="17668" ht="12.75" customHeight="1"/>
    <row r="17669" ht="12.75" customHeight="1"/>
    <row r="17670" ht="12.75" customHeight="1"/>
    <row r="17671" ht="12.75" customHeight="1"/>
    <row r="17672" ht="12.75" customHeight="1"/>
    <row r="17673" ht="12.75" customHeight="1"/>
    <row r="17674" ht="12.75" customHeight="1"/>
    <row r="17675" ht="12.75" customHeight="1"/>
    <row r="17676" ht="12.75" customHeight="1"/>
    <row r="17677" ht="12.75" customHeight="1"/>
    <row r="17678" ht="12.75" customHeight="1"/>
    <row r="17679" ht="12.75" customHeight="1"/>
    <row r="17680" ht="12.75" customHeight="1"/>
    <row r="17681" ht="12.75" customHeight="1"/>
    <row r="17682" ht="12.75" customHeight="1"/>
    <row r="17683" ht="12.75" customHeight="1"/>
    <row r="17684" ht="12.75" customHeight="1"/>
    <row r="17685" ht="12.75" customHeight="1"/>
    <row r="17686" ht="12.75" customHeight="1"/>
    <row r="17687" ht="12.75" customHeight="1"/>
    <row r="17688" ht="12.75" customHeight="1"/>
    <row r="17689" ht="12.75" customHeight="1"/>
    <row r="17690" ht="12.75" customHeight="1"/>
    <row r="17691" ht="12.75" customHeight="1"/>
    <row r="17692" ht="12.75" customHeight="1"/>
    <row r="17693" ht="12.75" customHeight="1"/>
    <row r="17694" ht="12.75" customHeight="1"/>
    <row r="17695" ht="12.75" customHeight="1"/>
    <row r="17696" ht="12.75" customHeight="1"/>
    <row r="17697" ht="12.75" customHeight="1"/>
    <row r="17698" ht="12.75" customHeight="1"/>
    <row r="17699" ht="12.75" customHeight="1"/>
    <row r="17700" ht="12.75" customHeight="1"/>
    <row r="17701" ht="12.75" customHeight="1"/>
    <row r="17702" ht="12.75" customHeight="1"/>
    <row r="17703" ht="12.75" customHeight="1"/>
    <row r="17704" ht="12.75" customHeight="1"/>
    <row r="17705" ht="12.75" customHeight="1"/>
    <row r="17706" ht="12.75" customHeight="1"/>
    <row r="17707" ht="12.75" customHeight="1"/>
    <row r="17708" ht="12.75" customHeight="1"/>
    <row r="17709" ht="12.75" customHeight="1"/>
    <row r="17710" ht="12.75" customHeight="1"/>
    <row r="17711" ht="12.75" customHeight="1"/>
    <row r="17712" ht="12.75" customHeight="1"/>
    <row r="17713" ht="12.75" customHeight="1"/>
    <row r="17714" ht="12.75" customHeight="1"/>
    <row r="17715" ht="12.75" customHeight="1"/>
    <row r="17716" ht="12.75" customHeight="1"/>
    <row r="17717" ht="12.75" customHeight="1"/>
    <row r="17718" ht="12.75" customHeight="1"/>
    <row r="17719" ht="12.75" customHeight="1"/>
    <row r="17720" ht="12.75" customHeight="1"/>
    <row r="17721" ht="12.75" customHeight="1"/>
    <row r="17722" ht="12.75" customHeight="1"/>
    <row r="17723" ht="12.75" customHeight="1"/>
    <row r="17724" ht="12.75" customHeight="1"/>
    <row r="17725" ht="12.75" customHeight="1"/>
    <row r="17726" ht="12.75" customHeight="1"/>
    <row r="17727" ht="12.75" customHeight="1"/>
    <row r="17728" ht="12.75" customHeight="1"/>
    <row r="17729" ht="12.75" customHeight="1"/>
    <row r="17730" ht="12.75" customHeight="1"/>
    <row r="17731" ht="12.75" customHeight="1"/>
    <row r="17732" ht="12.75" customHeight="1"/>
    <row r="17733" ht="12.75" customHeight="1"/>
    <row r="17734" ht="12.75" customHeight="1"/>
    <row r="17735" ht="12.75" customHeight="1"/>
    <row r="17736" ht="12.75" customHeight="1"/>
    <row r="17737" ht="12.75" customHeight="1"/>
    <row r="17738" ht="12.75" customHeight="1"/>
    <row r="17739" ht="12.75" customHeight="1"/>
    <row r="17740" ht="12.75" customHeight="1"/>
    <row r="17741" ht="12.75" customHeight="1"/>
    <row r="17742" ht="12.75" customHeight="1"/>
    <row r="17743" ht="12.75" customHeight="1"/>
    <row r="17744" ht="12.75" customHeight="1"/>
    <row r="17745" ht="12.75" customHeight="1"/>
    <row r="17746" ht="12.75" customHeight="1"/>
    <row r="17747" ht="12.75" customHeight="1"/>
    <row r="17748" ht="12.75" customHeight="1"/>
    <row r="17749" ht="12.75" customHeight="1"/>
    <row r="17750" ht="12.75" customHeight="1"/>
    <row r="17751" ht="12.75" customHeight="1"/>
    <row r="17752" ht="12.75" customHeight="1"/>
    <row r="17753" ht="12.75" customHeight="1"/>
    <row r="17754" ht="12.75" customHeight="1"/>
    <row r="17755" ht="12.75" customHeight="1"/>
    <row r="17756" ht="12.75" customHeight="1"/>
    <row r="17757" ht="12.75" customHeight="1"/>
    <row r="17758" ht="12.75" customHeight="1"/>
    <row r="17759" ht="12.75" customHeight="1"/>
    <row r="17760" ht="12.75" customHeight="1"/>
    <row r="17761" ht="12.75" customHeight="1"/>
    <row r="17762" ht="12.75" customHeight="1"/>
    <row r="17763" ht="12.75" customHeight="1"/>
    <row r="17764" ht="12.75" customHeight="1"/>
    <row r="17765" ht="12.75" customHeight="1"/>
    <row r="17766" ht="12.75" customHeight="1"/>
    <row r="17767" ht="12.75" customHeight="1"/>
    <row r="17768" ht="12.75" customHeight="1"/>
    <row r="17769" ht="12.75" customHeight="1"/>
    <row r="17770" ht="12.75" customHeight="1"/>
    <row r="17771" ht="12.75" customHeight="1"/>
    <row r="17772" ht="12.75" customHeight="1"/>
    <row r="17773" ht="12.75" customHeight="1"/>
    <row r="17774" ht="12.75" customHeight="1"/>
    <row r="17775" ht="12.75" customHeight="1"/>
    <row r="17776" ht="12.75" customHeight="1"/>
    <row r="17777" ht="12.75" customHeight="1"/>
    <row r="17778" ht="12.75" customHeight="1"/>
    <row r="17779" ht="12.75" customHeight="1"/>
    <row r="17780" ht="12.75" customHeight="1"/>
    <row r="17781" ht="12.75" customHeight="1"/>
    <row r="17782" ht="12.75" customHeight="1"/>
    <row r="17783" ht="12.75" customHeight="1"/>
    <row r="17784" ht="12.75" customHeight="1"/>
    <row r="17785" ht="12.75" customHeight="1"/>
    <row r="17786" ht="12.75" customHeight="1"/>
    <row r="17787" ht="12.75" customHeight="1"/>
    <row r="17788" ht="12.75" customHeight="1"/>
    <row r="17789" ht="12.75" customHeight="1"/>
    <row r="17790" ht="12.75" customHeight="1"/>
    <row r="17791" ht="12.75" customHeight="1"/>
    <row r="17792" ht="12.75" customHeight="1"/>
    <row r="17793" ht="12.75" customHeight="1"/>
    <row r="17794" ht="12.75" customHeight="1"/>
    <row r="17795" ht="12.75" customHeight="1"/>
    <row r="17796" ht="12.75" customHeight="1"/>
    <row r="17797" ht="12.75" customHeight="1"/>
    <row r="17798" ht="12.75" customHeight="1"/>
    <row r="17799" ht="12.75" customHeight="1"/>
    <row r="17800" ht="12.75" customHeight="1"/>
    <row r="17801" ht="12.75" customHeight="1"/>
    <row r="17802" ht="12.75" customHeight="1"/>
    <row r="17803" ht="12.75" customHeight="1"/>
    <row r="17804" ht="12.75" customHeight="1"/>
    <row r="17805" ht="12.75" customHeight="1"/>
    <row r="17806" ht="12.75" customHeight="1"/>
    <row r="17807" ht="12.75" customHeight="1"/>
    <row r="17808" ht="12.75" customHeight="1"/>
    <row r="17809" ht="12.75" customHeight="1"/>
    <row r="17810" ht="12.75" customHeight="1"/>
    <row r="17811" ht="12.75" customHeight="1"/>
    <row r="17812" ht="12.75" customHeight="1"/>
    <row r="17813" ht="12.75" customHeight="1"/>
    <row r="17814" ht="12.75" customHeight="1"/>
    <row r="17815" ht="12.75" customHeight="1"/>
    <row r="17816" ht="12.75" customHeight="1"/>
    <row r="17817" ht="12.75" customHeight="1"/>
    <row r="17818" ht="12.75" customHeight="1"/>
    <row r="17819" ht="12.75" customHeight="1"/>
    <row r="17820" ht="12.75" customHeight="1"/>
    <row r="17821" ht="12.75" customHeight="1"/>
    <row r="17822" ht="12.75" customHeight="1"/>
    <row r="17823" ht="12.75" customHeight="1"/>
    <row r="17824" ht="12.75" customHeight="1"/>
    <row r="17825" ht="12.75" customHeight="1"/>
    <row r="17826" ht="12.75" customHeight="1"/>
    <row r="17827" ht="12.75" customHeight="1"/>
    <row r="17828" ht="12.75" customHeight="1"/>
    <row r="17829" ht="12.75" customHeight="1"/>
    <row r="17830" ht="12.75" customHeight="1"/>
    <row r="17831" ht="12.75" customHeight="1"/>
    <row r="17832" ht="12.75" customHeight="1"/>
    <row r="17833" ht="12.75" customHeight="1"/>
    <row r="17834" ht="12.75" customHeight="1"/>
    <row r="17835" ht="12.75" customHeight="1"/>
    <row r="17836" ht="12.75" customHeight="1"/>
    <row r="17837" ht="12.75" customHeight="1"/>
    <row r="17838" ht="12.75" customHeight="1"/>
    <row r="17839" ht="12.75" customHeight="1"/>
    <row r="17840" ht="12.75" customHeight="1"/>
    <row r="17841" ht="12.75" customHeight="1"/>
    <row r="17842" ht="12.75" customHeight="1"/>
    <row r="17843" ht="12.75" customHeight="1"/>
    <row r="17844" ht="12.75" customHeight="1"/>
    <row r="17845" ht="12.75" customHeight="1"/>
    <row r="17846" ht="12.75" customHeight="1"/>
    <row r="17847" ht="12.75" customHeight="1"/>
    <row r="17848" ht="12.75" customHeight="1"/>
    <row r="17849" ht="12.75" customHeight="1"/>
    <row r="17850" ht="12.75" customHeight="1"/>
    <row r="17851" ht="12.75" customHeight="1"/>
    <row r="17852" ht="12.75" customHeight="1"/>
    <row r="17853" ht="12.75" customHeight="1"/>
    <row r="17854" ht="12.75" customHeight="1"/>
    <row r="17855" ht="12.75" customHeight="1"/>
    <row r="17856" ht="12.75" customHeight="1"/>
    <row r="17857" ht="12.75" customHeight="1"/>
    <row r="17858" ht="12.75" customHeight="1"/>
    <row r="17859" ht="12.75" customHeight="1"/>
    <row r="17860" ht="12.75" customHeight="1"/>
    <row r="17861" ht="12.75" customHeight="1"/>
    <row r="17862" ht="12.75" customHeight="1"/>
    <row r="17863" ht="12.75" customHeight="1"/>
    <row r="17864" ht="12.75" customHeight="1"/>
    <row r="17865" ht="12.75" customHeight="1"/>
    <row r="17866" ht="12.75" customHeight="1"/>
    <row r="17867" ht="12.75" customHeight="1"/>
    <row r="17868" ht="12.75" customHeight="1"/>
    <row r="17869" ht="12.75" customHeight="1"/>
    <row r="17870" ht="12.75" customHeight="1"/>
    <row r="17871" ht="12.75" customHeight="1"/>
    <row r="17872" ht="12.75" customHeight="1"/>
  </sheetData>
  <sheetProtection/>
  <mergeCells count="22">
    <mergeCell ref="C6:AC6"/>
    <mergeCell ref="J16:M16"/>
    <mergeCell ref="A16:F17"/>
    <mergeCell ref="F7:H7"/>
    <mergeCell ref="X7:Z7"/>
    <mergeCell ref="AA7:AC7"/>
    <mergeCell ref="AD7:AF7"/>
    <mergeCell ref="J17:M17"/>
    <mergeCell ref="G16:H16"/>
    <mergeCell ref="U7:W7"/>
    <mergeCell ref="R7:T7"/>
    <mergeCell ref="G17:H17"/>
    <mergeCell ref="A4:F4"/>
    <mergeCell ref="G4:V4"/>
    <mergeCell ref="C7:E7"/>
    <mergeCell ref="A2:AE2"/>
    <mergeCell ref="A6:A8"/>
    <mergeCell ref="B6:B8"/>
    <mergeCell ref="L7:N7"/>
    <mergeCell ref="O7:Q7"/>
    <mergeCell ref="I7:K7"/>
    <mergeCell ref="AD6:AF6"/>
  </mergeCells>
  <printOptions/>
  <pageMargins left="0.34" right="0.1968503937007874" top="0.7874015748031497" bottom="0.5905511811023623" header="0.5118110236220472" footer="0.5118110236220472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16"/>
  <sheetViews>
    <sheetView zoomScalePageLayoutView="0" workbookViewId="0" topLeftCell="A1">
      <selection activeCell="B28" sqref="B28"/>
    </sheetView>
  </sheetViews>
  <sheetFormatPr defaultColWidth="8.83203125" defaultRowHeight="12.75"/>
  <cols>
    <col min="1" max="1" width="46" style="4" customWidth="1"/>
    <col min="2" max="2" width="13.16015625" style="4" customWidth="1"/>
    <col min="3" max="3" width="23.16015625" style="4" customWidth="1"/>
    <col min="4" max="4" width="21.33203125" style="4" customWidth="1"/>
    <col min="5" max="5" width="19.66015625" style="4" customWidth="1"/>
    <col min="6" max="16384" width="8.83203125" style="4" customWidth="1"/>
  </cols>
  <sheetData>
    <row r="2" spans="1:5" ht="26.25" customHeight="1">
      <c r="A2" s="214" t="s">
        <v>257</v>
      </c>
      <c r="B2" s="214"/>
      <c r="C2" s="214"/>
      <c r="D2" s="214"/>
      <c r="E2" s="214"/>
    </row>
    <row r="3" spans="1:4" ht="15.75">
      <c r="A3" s="1"/>
      <c r="B3" s="1"/>
      <c r="C3" s="1"/>
      <c r="D3" s="1"/>
    </row>
    <row r="4" spans="1:5" ht="35.25" customHeight="1">
      <c r="A4" s="227" t="s">
        <v>60</v>
      </c>
      <c r="B4" s="227"/>
      <c r="C4" s="223" t="s">
        <v>61</v>
      </c>
      <c r="D4" s="223"/>
      <c r="E4" s="223"/>
    </row>
    <row r="6" spans="1:5" s="6" customFormat="1" ht="41.25" customHeight="1">
      <c r="A6" s="221" t="s">
        <v>0</v>
      </c>
      <c r="B6" s="221" t="s">
        <v>10</v>
      </c>
      <c r="C6" s="218" t="s">
        <v>12</v>
      </c>
      <c r="D6" s="219"/>
      <c r="E6" s="220"/>
    </row>
    <row r="7" spans="1:5" s="6" customFormat="1" ht="42" customHeight="1">
      <c r="A7" s="221"/>
      <c r="B7" s="221"/>
      <c r="C7" s="218" t="s">
        <v>59</v>
      </c>
      <c r="D7" s="219"/>
      <c r="E7" s="220"/>
    </row>
    <row r="8" spans="1:5" s="6" customFormat="1" ht="41.25" customHeight="1">
      <c r="A8" s="221"/>
      <c r="B8" s="221"/>
      <c r="C8" s="5" t="s">
        <v>4</v>
      </c>
      <c r="D8" s="5" t="s">
        <v>5</v>
      </c>
      <c r="E8" s="5" t="s">
        <v>175</v>
      </c>
    </row>
    <row r="9" spans="1:5" s="7" customFormat="1" ht="12.75">
      <c r="A9" s="11">
        <v>1</v>
      </c>
      <c r="B9" s="11">
        <v>2</v>
      </c>
      <c r="C9" s="11">
        <v>3</v>
      </c>
      <c r="D9" s="11">
        <v>4</v>
      </c>
      <c r="E9" s="29"/>
    </row>
    <row r="10" spans="1:5" ht="46.5" customHeight="1">
      <c r="A10" s="192" t="s">
        <v>43</v>
      </c>
      <c r="B10" s="36">
        <v>73.4</v>
      </c>
      <c r="C10" s="14">
        <f>50+75</f>
        <v>125</v>
      </c>
      <c r="D10" s="14">
        <f>50+83</f>
        <v>133</v>
      </c>
      <c r="E10" s="42">
        <f>D10/C10*100</f>
        <v>106.4</v>
      </c>
    </row>
    <row r="11" spans="1:5" s="2" customFormat="1" ht="16.5" customHeight="1">
      <c r="A11" s="8" t="s">
        <v>2</v>
      </c>
      <c r="B11" s="9">
        <f>B10</f>
        <v>73.4</v>
      </c>
      <c r="C11" s="10">
        <f>SUM(C10:C10)</f>
        <v>125</v>
      </c>
      <c r="D11" s="10">
        <f>SUM(D10:D10)</f>
        <v>133</v>
      </c>
      <c r="E11" s="43">
        <f>D11/C11*100</f>
        <v>106.4</v>
      </c>
    </row>
    <row r="14" spans="1:8" s="17" customFormat="1" ht="20.25" customHeight="1" hidden="1">
      <c r="A14" s="238" t="s">
        <v>245</v>
      </c>
      <c r="B14" s="56"/>
      <c r="C14" s="53" t="s">
        <v>246</v>
      </c>
      <c r="D14" s="18"/>
      <c r="E14" s="60"/>
      <c r="F14" s="60"/>
      <c r="G14" s="60"/>
      <c r="H14" s="18"/>
    </row>
    <row r="15" spans="1:8" ht="15.75" customHeight="1" hidden="1">
      <c r="A15" s="238"/>
      <c r="B15" s="54" t="s">
        <v>56</v>
      </c>
      <c r="C15" s="54" t="s">
        <v>57</v>
      </c>
      <c r="D15" s="19"/>
      <c r="E15" s="55"/>
      <c r="F15" s="55"/>
      <c r="G15" s="55"/>
      <c r="H15" s="19"/>
    </row>
    <row r="16" spans="4:8" ht="12.75">
      <c r="D16" s="19"/>
      <c r="E16" s="19"/>
      <c r="F16" s="19"/>
      <c r="G16" s="19"/>
      <c r="H16" s="19"/>
    </row>
  </sheetData>
  <sheetProtection/>
  <mergeCells count="8">
    <mergeCell ref="A2:E2"/>
    <mergeCell ref="A14:A15"/>
    <mergeCell ref="A4:B4"/>
    <mergeCell ref="A6:A8"/>
    <mergeCell ref="B6:B8"/>
    <mergeCell ref="C6:E6"/>
    <mergeCell ref="C7:E7"/>
    <mergeCell ref="C4:E4"/>
  </mergeCells>
  <printOptions/>
  <pageMargins left="0.7874015748031497" right="0.1968503937007874" top="0.7874015748031497" bottom="0.5905511811023623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C17"/>
  <sheetViews>
    <sheetView zoomScalePageLayoutView="0" workbookViewId="0" topLeftCell="A7">
      <selection activeCell="F16" sqref="A16:IV17"/>
    </sheetView>
  </sheetViews>
  <sheetFormatPr defaultColWidth="8.83203125" defaultRowHeight="12.75"/>
  <cols>
    <col min="1" max="1" width="34.33203125" style="4" customWidth="1"/>
    <col min="2" max="2" width="9.83203125" style="4" customWidth="1"/>
    <col min="3" max="3" width="10" style="4" customWidth="1"/>
    <col min="4" max="4" width="9.83203125" style="4" customWidth="1"/>
    <col min="5" max="5" width="7.33203125" style="4" customWidth="1"/>
    <col min="6" max="6" width="9.5" style="4" customWidth="1"/>
    <col min="7" max="7" width="9.83203125" style="4" customWidth="1"/>
    <col min="8" max="8" width="7.33203125" style="4" customWidth="1"/>
    <col min="9" max="10" width="9" style="4" customWidth="1"/>
    <col min="11" max="11" width="7.5" style="4" customWidth="1"/>
    <col min="12" max="13" width="12.66015625" style="4" customWidth="1"/>
    <col min="14" max="14" width="8.33203125" style="4" customWidth="1"/>
    <col min="15" max="15" width="6.5" style="4" customWidth="1"/>
    <col min="16" max="16" width="7" style="4" customWidth="1"/>
    <col min="17" max="17" width="7.83203125" style="4" customWidth="1"/>
    <col min="18" max="18" width="11.66015625" style="4" customWidth="1"/>
    <col min="19" max="19" width="11.83203125" style="4" customWidth="1"/>
    <col min="20" max="20" width="7.33203125" style="4" customWidth="1"/>
    <col min="21" max="22" width="9" style="4" customWidth="1"/>
    <col min="23" max="23" width="7.16015625" style="4" customWidth="1"/>
    <col min="24" max="25" width="7" style="4" customWidth="1"/>
    <col min="26" max="26" width="7.66015625" style="4" customWidth="1"/>
    <col min="27" max="28" width="11" style="4" customWidth="1"/>
    <col min="29" max="29" width="7.66015625" style="4" customWidth="1"/>
    <col min="30" max="16384" width="8.83203125" style="4" customWidth="1"/>
  </cols>
  <sheetData>
    <row r="2" spans="1:29" ht="18.75">
      <c r="A2" s="214" t="s">
        <v>257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41"/>
    </row>
    <row r="3" spans="1:29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6.5" customHeight="1">
      <c r="A4" s="215" t="s">
        <v>8</v>
      </c>
      <c r="B4" s="215"/>
      <c r="C4" s="215"/>
      <c r="D4" s="215"/>
      <c r="E4" s="215"/>
      <c r="F4" s="215"/>
      <c r="G4" s="216" t="s">
        <v>29</v>
      </c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12"/>
      <c r="Y4" s="12"/>
      <c r="Z4" s="12"/>
      <c r="AA4" s="3"/>
      <c r="AB4" s="3"/>
      <c r="AC4" s="12"/>
    </row>
    <row r="6" spans="1:29" s="6" customFormat="1" ht="56.25" customHeight="1">
      <c r="A6" s="221" t="s">
        <v>0</v>
      </c>
      <c r="B6" s="221" t="s">
        <v>10</v>
      </c>
      <c r="C6" s="218" t="s">
        <v>12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20"/>
      <c r="AA6" s="221" t="s">
        <v>13</v>
      </c>
      <c r="AB6" s="221"/>
      <c r="AC6" s="221"/>
    </row>
    <row r="7" spans="1:29" s="6" customFormat="1" ht="141.75" customHeight="1">
      <c r="A7" s="221"/>
      <c r="B7" s="221"/>
      <c r="C7" s="218" t="s">
        <v>47</v>
      </c>
      <c r="D7" s="219"/>
      <c r="E7" s="220"/>
      <c r="F7" s="218" t="s">
        <v>48</v>
      </c>
      <c r="G7" s="219"/>
      <c r="H7" s="220"/>
      <c r="I7" s="218" t="s">
        <v>49</v>
      </c>
      <c r="J7" s="219"/>
      <c r="K7" s="220"/>
      <c r="L7" s="218" t="s">
        <v>236</v>
      </c>
      <c r="M7" s="219"/>
      <c r="N7" s="220"/>
      <c r="O7" s="218" t="s">
        <v>171</v>
      </c>
      <c r="P7" s="219"/>
      <c r="Q7" s="220"/>
      <c r="R7" s="218" t="s">
        <v>159</v>
      </c>
      <c r="S7" s="219"/>
      <c r="T7" s="220"/>
      <c r="U7" s="218" t="s">
        <v>237</v>
      </c>
      <c r="V7" s="219"/>
      <c r="W7" s="220"/>
      <c r="X7" s="218" t="s">
        <v>238</v>
      </c>
      <c r="Y7" s="219"/>
      <c r="Z7" s="220"/>
      <c r="AA7" s="221" t="s">
        <v>6</v>
      </c>
      <c r="AB7" s="221"/>
      <c r="AC7" s="221"/>
    </row>
    <row r="8" spans="1:29" s="6" customFormat="1" ht="18" customHeight="1">
      <c r="A8" s="221"/>
      <c r="B8" s="221"/>
      <c r="C8" s="5" t="s">
        <v>1</v>
      </c>
      <c r="D8" s="5" t="s">
        <v>44</v>
      </c>
      <c r="E8" s="5" t="s">
        <v>168</v>
      </c>
      <c r="F8" s="5" t="s">
        <v>1</v>
      </c>
      <c r="G8" s="5" t="s">
        <v>44</v>
      </c>
      <c r="H8" s="5" t="s">
        <v>168</v>
      </c>
      <c r="I8" s="5" t="s">
        <v>1</v>
      </c>
      <c r="J8" s="5" t="s">
        <v>44</v>
      </c>
      <c r="K8" s="5" t="s">
        <v>168</v>
      </c>
      <c r="L8" s="5" t="s">
        <v>1</v>
      </c>
      <c r="M8" s="5" t="s">
        <v>44</v>
      </c>
      <c r="N8" s="5" t="s">
        <v>168</v>
      </c>
      <c r="O8" s="5" t="s">
        <v>1</v>
      </c>
      <c r="P8" s="5" t="s">
        <v>44</v>
      </c>
      <c r="Q8" s="5" t="s">
        <v>168</v>
      </c>
      <c r="R8" s="5" t="s">
        <v>1</v>
      </c>
      <c r="S8" s="5" t="s">
        <v>44</v>
      </c>
      <c r="T8" s="5" t="s">
        <v>168</v>
      </c>
      <c r="U8" s="5" t="s">
        <v>1</v>
      </c>
      <c r="V8" s="5" t="s">
        <v>44</v>
      </c>
      <c r="W8" s="5" t="s">
        <v>168</v>
      </c>
      <c r="X8" s="5" t="s">
        <v>1</v>
      </c>
      <c r="Y8" s="5" t="s">
        <v>44</v>
      </c>
      <c r="Z8" s="5" t="s">
        <v>168</v>
      </c>
      <c r="AA8" s="5" t="s">
        <v>1</v>
      </c>
      <c r="AB8" s="5" t="s">
        <v>44</v>
      </c>
      <c r="AC8" s="5" t="s">
        <v>168</v>
      </c>
    </row>
    <row r="9" spans="1:29" s="7" customFormat="1" ht="12.75">
      <c r="A9" s="11">
        <v>1</v>
      </c>
      <c r="B9" s="11">
        <v>2</v>
      </c>
      <c r="C9" s="11">
        <v>3</v>
      </c>
      <c r="D9" s="11">
        <v>4</v>
      </c>
      <c r="E9" s="11">
        <v>4</v>
      </c>
      <c r="F9" s="11">
        <v>5</v>
      </c>
      <c r="G9" s="11">
        <v>6</v>
      </c>
      <c r="H9" s="11">
        <v>4</v>
      </c>
      <c r="I9" s="11">
        <v>7</v>
      </c>
      <c r="J9" s="11">
        <v>8</v>
      </c>
      <c r="K9" s="11">
        <v>4</v>
      </c>
      <c r="L9" s="11">
        <v>9</v>
      </c>
      <c r="M9" s="11">
        <v>10</v>
      </c>
      <c r="N9" s="11">
        <v>4</v>
      </c>
      <c r="O9" s="11">
        <v>11</v>
      </c>
      <c r="P9" s="11">
        <v>12</v>
      </c>
      <c r="Q9" s="11">
        <v>4</v>
      </c>
      <c r="R9" s="11">
        <v>13</v>
      </c>
      <c r="S9" s="11">
        <v>14</v>
      </c>
      <c r="T9" s="11">
        <v>4</v>
      </c>
      <c r="U9" s="11">
        <v>15</v>
      </c>
      <c r="V9" s="11">
        <v>16</v>
      </c>
      <c r="W9" s="11">
        <v>4</v>
      </c>
      <c r="X9" s="11">
        <v>17</v>
      </c>
      <c r="Y9" s="11">
        <v>18</v>
      </c>
      <c r="Z9" s="11">
        <v>4</v>
      </c>
      <c r="AA9" s="11">
        <v>25</v>
      </c>
      <c r="AB9" s="11">
        <v>26</v>
      </c>
      <c r="AC9" s="11">
        <v>4</v>
      </c>
    </row>
    <row r="10" spans="1:29" ht="60">
      <c r="A10" s="15" t="s">
        <v>30</v>
      </c>
      <c r="B10" s="13">
        <v>91</v>
      </c>
      <c r="C10" s="14">
        <v>122905</v>
      </c>
      <c r="D10" s="14">
        <v>124412</v>
      </c>
      <c r="E10" s="42">
        <f>D10/C10*100</f>
        <v>101.22615027867053</v>
      </c>
      <c r="F10" s="14">
        <v>258430</v>
      </c>
      <c r="G10" s="14">
        <v>259120</v>
      </c>
      <c r="H10" s="42">
        <f>G10/F10*100</f>
        <v>100.26699686568897</v>
      </c>
      <c r="I10" s="14">
        <v>17430</v>
      </c>
      <c r="J10" s="14">
        <v>17959</v>
      </c>
      <c r="K10" s="42">
        <f>J10/I10*100</f>
        <v>103.03499713138267</v>
      </c>
      <c r="L10" s="14">
        <v>1762280</v>
      </c>
      <c r="M10" s="14">
        <v>1766640</v>
      </c>
      <c r="N10" s="42">
        <f>M10/L10*100</f>
        <v>100.24740676850443</v>
      </c>
      <c r="O10" s="14">
        <v>30</v>
      </c>
      <c r="P10" s="14">
        <v>30</v>
      </c>
      <c r="Q10" s="42">
        <f>P10/O10*100</f>
        <v>100</v>
      </c>
      <c r="R10" s="14">
        <v>2036403</v>
      </c>
      <c r="S10" s="14">
        <v>2038439</v>
      </c>
      <c r="T10" s="42">
        <f>S10/R10*100</f>
        <v>100.09998021020397</v>
      </c>
      <c r="U10" s="14">
        <v>49470</v>
      </c>
      <c r="V10" s="14">
        <v>49760</v>
      </c>
      <c r="W10" s="42">
        <f>V10/U10*100</f>
        <v>100.5862138669901</v>
      </c>
      <c r="X10" s="14">
        <v>85</v>
      </c>
      <c r="Y10" s="14">
        <v>85</v>
      </c>
      <c r="Z10" s="42">
        <f>Y10/X10*100</f>
        <v>100</v>
      </c>
      <c r="AA10" s="13">
        <v>90</v>
      </c>
      <c r="AB10" s="13">
        <v>99.6</v>
      </c>
      <c r="AC10" s="42">
        <f>AB10/AA10*100</f>
        <v>110.66666666666667</v>
      </c>
    </row>
    <row r="11" spans="1:29" ht="75">
      <c r="A11" s="20" t="s">
        <v>31</v>
      </c>
      <c r="B11" s="122">
        <v>99.7</v>
      </c>
      <c r="C11" s="121">
        <v>130480</v>
      </c>
      <c r="D11" s="121">
        <v>132667</v>
      </c>
      <c r="E11" s="98">
        <f>D11/C11*100</f>
        <v>101.67611894543225</v>
      </c>
      <c r="F11" s="121">
        <v>14250</v>
      </c>
      <c r="G11" s="121">
        <v>28226</v>
      </c>
      <c r="H11" s="98">
        <f>G11/F11*100</f>
        <v>198.07719298245615</v>
      </c>
      <c r="I11" s="121"/>
      <c r="J11" s="121"/>
      <c r="K11" s="98"/>
      <c r="L11" s="121">
        <v>348000</v>
      </c>
      <c r="M11" s="121">
        <v>352267</v>
      </c>
      <c r="N11" s="98">
        <f>M11/L11*100</f>
        <v>101.22614942528736</v>
      </c>
      <c r="O11" s="121">
        <v>15</v>
      </c>
      <c r="P11" s="121">
        <v>15</v>
      </c>
      <c r="Q11" s="98">
        <f>P11/O11*100</f>
        <v>100</v>
      </c>
      <c r="R11" s="121">
        <v>160275</v>
      </c>
      <c r="S11" s="121">
        <v>160937</v>
      </c>
      <c r="T11" s="98">
        <f>S11/R11*100</f>
        <v>100.41304008734986</v>
      </c>
      <c r="U11" s="121">
        <v>12040</v>
      </c>
      <c r="V11" s="121">
        <v>16373</v>
      </c>
      <c r="W11" s="98">
        <f>V11/U11*100</f>
        <v>135.98837209302326</v>
      </c>
      <c r="X11" s="97"/>
      <c r="Y11" s="97"/>
      <c r="Z11" s="98"/>
      <c r="AA11" s="122">
        <v>90</v>
      </c>
      <c r="AB11" s="122">
        <v>99.2</v>
      </c>
      <c r="AC11" s="98">
        <f>AB11/AA11*100</f>
        <v>110.22222222222223</v>
      </c>
    </row>
    <row r="12" spans="1:29" ht="75">
      <c r="A12" s="16" t="s">
        <v>32</v>
      </c>
      <c r="B12" s="122">
        <v>95.4</v>
      </c>
      <c r="C12" s="201">
        <v>26995</v>
      </c>
      <c r="D12" s="201">
        <v>27057</v>
      </c>
      <c r="E12" s="98">
        <f>D12/C12*100</f>
        <v>100.2296721615114</v>
      </c>
      <c r="F12" s="201">
        <v>3375</v>
      </c>
      <c r="G12" s="201">
        <v>4696</v>
      </c>
      <c r="H12" s="98">
        <f>G12/F12*100</f>
        <v>139.14074074074074</v>
      </c>
      <c r="I12" s="201">
        <v>9350</v>
      </c>
      <c r="J12" s="201">
        <v>9358</v>
      </c>
      <c r="K12" s="42">
        <f>J12/I12*100</f>
        <v>100.08556149732621</v>
      </c>
      <c r="L12" s="201">
        <v>78918</v>
      </c>
      <c r="M12" s="201">
        <v>78920</v>
      </c>
      <c r="N12" s="98">
        <f>M12/L12*100</f>
        <v>100.00253427608403</v>
      </c>
      <c r="O12" s="201">
        <v>9</v>
      </c>
      <c r="P12" s="201">
        <v>9</v>
      </c>
      <c r="Q12" s="98">
        <f>P12/O12*100</f>
        <v>100</v>
      </c>
      <c r="R12" s="201">
        <v>191591</v>
      </c>
      <c r="S12" s="201">
        <v>191615</v>
      </c>
      <c r="T12" s="98">
        <f>S12/R12*100</f>
        <v>100.01252668444761</v>
      </c>
      <c r="U12" s="201">
        <v>5300</v>
      </c>
      <c r="V12" s="201">
        <v>5314</v>
      </c>
      <c r="W12" s="98">
        <f>V12/U12*100</f>
        <v>100.26415094339623</v>
      </c>
      <c r="X12" s="14"/>
      <c r="Y12" s="14"/>
      <c r="Z12" s="42"/>
      <c r="AA12" s="122">
        <v>90</v>
      </c>
      <c r="AB12" s="122">
        <v>90</v>
      </c>
      <c r="AC12" s="42">
        <f>AB12/AA12*100</f>
        <v>100</v>
      </c>
    </row>
    <row r="13" spans="1:29" s="2" customFormat="1" ht="16.5" customHeight="1">
      <c r="A13" s="8" t="s">
        <v>2</v>
      </c>
      <c r="B13" s="9">
        <f>(B10+B11+B12)/3</f>
        <v>95.36666666666667</v>
      </c>
      <c r="C13" s="10">
        <f aca="true" t="shared" si="0" ref="C13:Y13">SUM(C10:C12)</f>
        <v>280380</v>
      </c>
      <c r="D13" s="10">
        <f t="shared" si="0"/>
        <v>284136</v>
      </c>
      <c r="E13" s="43">
        <f>D13/C13*100</f>
        <v>101.33961052856837</v>
      </c>
      <c r="F13" s="10">
        <f>SUM(F10:F12)</f>
        <v>276055</v>
      </c>
      <c r="G13" s="10">
        <f>SUM(G10:G12)</f>
        <v>292042</v>
      </c>
      <c r="H13" s="43">
        <f>G13/F13*100</f>
        <v>105.79123725344589</v>
      </c>
      <c r="I13" s="10">
        <f>SUM(I10:I12)</f>
        <v>26780</v>
      </c>
      <c r="J13" s="10">
        <f>SUM(J10:J12)</f>
        <v>27317</v>
      </c>
      <c r="K13" s="43">
        <f>J13/I13*100</f>
        <v>102.00522778192682</v>
      </c>
      <c r="L13" s="10">
        <f t="shared" si="0"/>
        <v>2189198</v>
      </c>
      <c r="M13" s="10">
        <f t="shared" si="0"/>
        <v>2197827</v>
      </c>
      <c r="N13" s="43">
        <f>M13/L13*100</f>
        <v>100.39416261114802</v>
      </c>
      <c r="O13" s="10">
        <f t="shared" si="0"/>
        <v>54</v>
      </c>
      <c r="P13" s="10">
        <f t="shared" si="0"/>
        <v>54</v>
      </c>
      <c r="Q13" s="43">
        <f>P13/O13*100</f>
        <v>100</v>
      </c>
      <c r="R13" s="10">
        <f t="shared" si="0"/>
        <v>2388269</v>
      </c>
      <c r="S13" s="10">
        <f t="shared" si="0"/>
        <v>2390991</v>
      </c>
      <c r="T13" s="43">
        <f>S13/R13*100</f>
        <v>100.1139737609122</v>
      </c>
      <c r="U13" s="10">
        <f t="shared" si="0"/>
        <v>66810</v>
      </c>
      <c r="V13" s="10">
        <f t="shared" si="0"/>
        <v>71447</v>
      </c>
      <c r="W13" s="43">
        <f>V13/U13*100</f>
        <v>106.94057775782069</v>
      </c>
      <c r="X13" s="10">
        <f t="shared" si="0"/>
        <v>85</v>
      </c>
      <c r="Y13" s="10">
        <f t="shared" si="0"/>
        <v>85</v>
      </c>
      <c r="Z13" s="43">
        <f>Y13/X13*100</f>
        <v>100</v>
      </c>
      <c r="AA13" s="9">
        <f>(AA10+AA11+AA12)/3</f>
        <v>90</v>
      </c>
      <c r="AB13" s="9">
        <f>(AB10+AB11+AB12)/3</f>
        <v>96.26666666666667</v>
      </c>
      <c r="AC13" s="43">
        <f>AB13/AA13*100</f>
        <v>106.96296296296298</v>
      </c>
    </row>
    <row r="16" spans="1:10" s="17" customFormat="1" ht="26.25" customHeight="1" hidden="1">
      <c r="A16" s="222" t="s">
        <v>244</v>
      </c>
      <c r="B16" s="222"/>
      <c r="C16" s="222"/>
      <c r="D16" s="217"/>
      <c r="E16" s="217"/>
      <c r="G16" s="212" t="s">
        <v>58</v>
      </c>
      <c r="H16" s="212"/>
      <c r="I16" s="212"/>
      <c r="J16" s="212"/>
    </row>
    <row r="17" spans="1:10" ht="19.5" customHeight="1" hidden="1">
      <c r="A17" s="222"/>
      <c r="B17" s="222"/>
      <c r="C17" s="222"/>
      <c r="D17" s="213" t="s">
        <v>56</v>
      </c>
      <c r="E17" s="213"/>
      <c r="G17" s="213" t="s">
        <v>57</v>
      </c>
      <c r="H17" s="213"/>
      <c r="I17" s="213"/>
      <c r="J17" s="213"/>
    </row>
  </sheetData>
  <sheetProtection/>
  <mergeCells count="21">
    <mergeCell ref="U7:W7"/>
    <mergeCell ref="F7:H7"/>
    <mergeCell ref="I7:K7"/>
    <mergeCell ref="A4:F4"/>
    <mergeCell ref="G16:J16"/>
    <mergeCell ref="L7:N7"/>
    <mergeCell ref="AA6:AC6"/>
    <mergeCell ref="D16:E16"/>
    <mergeCell ref="A16:C17"/>
    <mergeCell ref="G17:J17"/>
    <mergeCell ref="D17:E17"/>
    <mergeCell ref="AA7:AC7"/>
    <mergeCell ref="C7:E7"/>
    <mergeCell ref="X7:Z7"/>
    <mergeCell ref="O7:Q7"/>
    <mergeCell ref="A2:AB2"/>
    <mergeCell ref="A6:A8"/>
    <mergeCell ref="B6:B8"/>
    <mergeCell ref="G4:W4"/>
    <mergeCell ref="R7:T7"/>
    <mergeCell ref="C6:Z6"/>
  </mergeCells>
  <printOptions/>
  <pageMargins left="0.29" right="0.1968503937007874" top="0.7874015748031497" bottom="0.5905511811023623" header="0.5118110236220472" footer="0.5118110236220472"/>
  <pageSetup fitToHeight="1" fitToWidth="1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DL23"/>
  <sheetViews>
    <sheetView zoomScale="80" zoomScaleNormal="80" zoomScalePageLayoutView="0" workbookViewId="0" topLeftCell="A1">
      <selection activeCell="K21" sqref="A21:IV22"/>
    </sheetView>
  </sheetViews>
  <sheetFormatPr defaultColWidth="8.83203125" defaultRowHeight="12.75"/>
  <cols>
    <col min="1" max="1" width="48.83203125" style="4" customWidth="1"/>
    <col min="2" max="2" width="10.66015625" style="4" customWidth="1"/>
    <col min="3" max="3" width="7.33203125" style="4" customWidth="1"/>
    <col min="4" max="4" width="6.83203125" style="4" customWidth="1"/>
    <col min="5" max="5" width="7.83203125" style="4" customWidth="1"/>
    <col min="6" max="6" width="6.5" style="4" customWidth="1"/>
    <col min="7" max="7" width="7.33203125" style="4" customWidth="1"/>
    <col min="8" max="8" width="7.16015625" style="4" customWidth="1"/>
    <col min="9" max="9" width="9.16015625" style="4" customWidth="1"/>
    <col min="10" max="10" width="7.5" style="4" customWidth="1"/>
    <col min="11" max="11" width="8.5" style="4" customWidth="1"/>
    <col min="12" max="12" width="6" style="4" customWidth="1"/>
    <col min="13" max="13" width="7.5" style="4" customWidth="1"/>
    <col min="14" max="14" width="9" style="4" customWidth="1"/>
    <col min="15" max="15" width="7.66015625" style="4" customWidth="1"/>
    <col min="16" max="16" width="8" style="4" customWidth="1"/>
    <col min="17" max="17" width="7.33203125" style="4" customWidth="1"/>
    <col min="18" max="18" width="7.16015625" style="4" customWidth="1"/>
    <col min="19" max="19" width="6.5" style="4" customWidth="1"/>
    <col min="20" max="20" width="7.83203125" style="4" customWidth="1"/>
    <col min="21" max="21" width="9.83203125" style="4" customWidth="1"/>
    <col min="22" max="22" width="9.33203125" style="4" customWidth="1"/>
    <col min="23" max="23" width="7.66015625" style="4" customWidth="1"/>
    <col min="24" max="24" width="7.5" style="4" customWidth="1"/>
    <col min="25" max="25" width="5.33203125" style="4" customWidth="1"/>
    <col min="26" max="26" width="8.5" style="4" customWidth="1"/>
    <col min="27" max="27" width="6.33203125" style="4" customWidth="1"/>
    <col min="28" max="28" width="6.83203125" style="4" customWidth="1"/>
    <col min="29" max="29" width="10.16015625" style="4" customWidth="1"/>
    <col min="30" max="30" width="6.33203125" style="4" customWidth="1"/>
    <col min="31" max="31" width="6.83203125" style="4" customWidth="1"/>
    <col min="32" max="32" width="9.16015625" style="4" customWidth="1"/>
    <col min="33" max="33" width="8.33203125" style="4" customWidth="1"/>
    <col min="34" max="34" width="7.33203125" style="4" customWidth="1"/>
    <col min="35" max="35" width="7.16015625" style="4" customWidth="1"/>
    <col min="36" max="36" width="7.5" style="4" customWidth="1"/>
    <col min="37" max="37" width="6.66015625" style="4" customWidth="1"/>
    <col min="38" max="38" width="7.33203125" style="4" customWidth="1"/>
    <col min="39" max="39" width="6.83203125" style="4" customWidth="1"/>
    <col min="40" max="40" width="9.5" style="4" customWidth="1"/>
    <col min="41" max="41" width="7.66015625" style="4" customWidth="1"/>
    <col min="42" max="42" width="6.83203125" style="4" customWidth="1"/>
    <col min="43" max="43" width="6.66015625" style="4" customWidth="1"/>
    <col min="44" max="44" width="8.16015625" style="4" customWidth="1"/>
    <col min="45" max="45" width="8" style="4" customWidth="1"/>
    <col min="46" max="46" width="7.66015625" style="4" customWidth="1"/>
    <col min="47" max="47" width="11" style="4" customWidth="1"/>
    <col min="48" max="48" width="8.83203125" style="4" customWidth="1"/>
    <col min="49" max="50" width="9.83203125" style="4" customWidth="1"/>
    <col min="51" max="51" width="6.33203125" style="4" customWidth="1"/>
    <col min="52" max="52" width="7" style="4" customWidth="1"/>
    <col min="53" max="53" width="5.5" style="4" customWidth="1"/>
    <col min="54" max="55" width="6.16015625" style="4" customWidth="1"/>
    <col min="56" max="56" width="5.66015625" style="4" customWidth="1"/>
    <col min="57" max="57" width="6.16015625" style="4" customWidth="1"/>
    <col min="58" max="58" width="7.33203125" style="4" customWidth="1"/>
    <col min="59" max="59" width="7.66015625" style="4" customWidth="1"/>
    <col min="60" max="60" width="6.83203125" style="4" customWidth="1"/>
    <col min="61" max="61" width="7" style="4" customWidth="1"/>
    <col min="62" max="62" width="7.33203125" style="4" customWidth="1"/>
    <col min="63" max="64" width="7.66015625" style="4" customWidth="1"/>
    <col min="65" max="65" width="8.33203125" style="4" customWidth="1"/>
    <col min="66" max="66" width="7.16015625" style="4" customWidth="1"/>
    <col min="67" max="67" width="7.66015625" style="4" customWidth="1"/>
    <col min="68" max="68" width="8.33203125" style="4" customWidth="1"/>
    <col min="69" max="70" width="7.5" style="4" customWidth="1"/>
    <col min="71" max="71" width="9.83203125" style="4" customWidth="1"/>
    <col min="72" max="73" width="7.5" style="4" customWidth="1"/>
    <col min="74" max="74" width="11.66015625" style="4" customWidth="1"/>
    <col min="75" max="75" width="6" style="4" customWidth="1"/>
    <col min="76" max="76" width="6.5" style="4" customWidth="1"/>
    <col min="77" max="77" width="7.66015625" style="4" customWidth="1"/>
    <col min="78" max="78" width="5.33203125" style="4" customWidth="1"/>
    <col min="79" max="79" width="6.66015625" style="4" customWidth="1"/>
    <col min="80" max="80" width="9" style="4" customWidth="1"/>
    <col min="81" max="81" width="6.66015625" style="4" customWidth="1"/>
    <col min="82" max="82" width="7.5" style="4" customWidth="1"/>
    <col min="83" max="84" width="7.16015625" style="4" customWidth="1"/>
    <col min="85" max="85" width="6.33203125" style="4" customWidth="1"/>
    <col min="86" max="87" width="8.16015625" style="4" customWidth="1"/>
    <col min="88" max="88" width="7.5" style="4" customWidth="1"/>
    <col min="89" max="89" width="8.33203125" style="4" customWidth="1"/>
    <col min="90" max="90" width="6" style="4" customWidth="1"/>
    <col min="91" max="91" width="6.83203125" style="4" customWidth="1"/>
    <col min="92" max="94" width="8.16015625" style="4" customWidth="1"/>
    <col min="95" max="96" width="7.5" style="4" customWidth="1"/>
    <col min="97" max="97" width="8.16015625" style="4" customWidth="1"/>
    <col min="98" max="98" width="8" style="4" customWidth="1"/>
    <col min="99" max="100" width="7.33203125" style="4" customWidth="1"/>
    <col min="101" max="101" width="7.16015625" style="4" customWidth="1"/>
    <col min="102" max="102" width="6.66015625" style="4" customWidth="1"/>
    <col min="103" max="103" width="7.16015625" style="4" customWidth="1"/>
    <col min="104" max="104" width="7.5" style="4" customWidth="1"/>
    <col min="105" max="105" width="6.83203125" style="4" customWidth="1"/>
    <col min="106" max="106" width="6.66015625" style="4" customWidth="1"/>
    <col min="107" max="107" width="7.16015625" style="4" customWidth="1"/>
    <col min="108" max="108" width="7.66015625" style="4" customWidth="1"/>
    <col min="109" max="109" width="7.33203125" style="4" customWidth="1"/>
    <col min="110" max="110" width="7.66015625" style="4" customWidth="1"/>
    <col min="111" max="111" width="7.33203125" style="4" customWidth="1"/>
    <col min="112" max="113" width="8.83203125" style="4" customWidth="1"/>
    <col min="114" max="114" width="6.66015625" style="4" customWidth="1"/>
    <col min="115" max="116" width="7.83203125" style="4" customWidth="1"/>
    <col min="117" max="16384" width="8.83203125" style="4" customWidth="1"/>
  </cols>
  <sheetData>
    <row r="2" spans="1:97" ht="18.75">
      <c r="A2" s="214" t="s">
        <v>257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</row>
    <row r="3" spans="1:9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110" ht="16.5" customHeight="1">
      <c r="A4" s="247" t="s">
        <v>8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6" t="s">
        <v>7</v>
      </c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26"/>
      <c r="BU4" s="126"/>
      <c r="BV4" s="126"/>
      <c r="BW4" s="126"/>
      <c r="BX4" s="126"/>
      <c r="BY4" s="126"/>
      <c r="BZ4" s="126"/>
      <c r="CA4" s="126"/>
      <c r="CB4" s="125"/>
      <c r="CC4" s="125"/>
      <c r="CD4" s="125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5"/>
      <c r="CR4" s="125"/>
      <c r="CS4" s="125"/>
      <c r="CT4" s="127"/>
      <c r="CU4" s="127"/>
      <c r="CV4" s="127"/>
      <c r="DF4" s="19"/>
    </row>
    <row r="5" spans="1:110" ht="16.5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5"/>
      <c r="CC5" s="125"/>
      <c r="CD5" s="125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5"/>
      <c r="CR5" s="125"/>
      <c r="CS5" s="125"/>
      <c r="CT5" s="127"/>
      <c r="CU5" s="127"/>
      <c r="CV5" s="127"/>
      <c r="DF5" s="19"/>
    </row>
    <row r="6" spans="1:116" ht="36" customHeight="1">
      <c r="A6" s="242" t="s">
        <v>247</v>
      </c>
      <c r="B6" s="242" t="s">
        <v>10</v>
      </c>
      <c r="C6" s="243" t="s">
        <v>12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5"/>
      <c r="DG6" s="241" t="s">
        <v>13</v>
      </c>
      <c r="DH6" s="241"/>
      <c r="DI6" s="241"/>
      <c r="DJ6" s="241"/>
      <c r="DK6" s="241"/>
      <c r="DL6" s="241"/>
    </row>
    <row r="7" spans="1:116" s="6" customFormat="1" ht="36" customHeight="1">
      <c r="A7" s="242"/>
      <c r="B7" s="242"/>
      <c r="C7" s="239" t="s">
        <v>205</v>
      </c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 t="s">
        <v>206</v>
      </c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 t="s">
        <v>207</v>
      </c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 t="s">
        <v>208</v>
      </c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 t="s">
        <v>209</v>
      </c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40" t="s">
        <v>208</v>
      </c>
      <c r="CV7" s="240"/>
      <c r="CW7" s="240"/>
      <c r="CX7" s="240" t="s">
        <v>205</v>
      </c>
      <c r="CY7" s="240"/>
      <c r="CZ7" s="240"/>
      <c r="DA7" s="240" t="s">
        <v>209</v>
      </c>
      <c r="DB7" s="240"/>
      <c r="DC7" s="240"/>
      <c r="DD7" s="240" t="s">
        <v>207</v>
      </c>
      <c r="DE7" s="240"/>
      <c r="DF7" s="240"/>
      <c r="DG7" s="240" t="s">
        <v>231</v>
      </c>
      <c r="DH7" s="240"/>
      <c r="DI7" s="240"/>
      <c r="DJ7" s="240" t="s">
        <v>6</v>
      </c>
      <c r="DK7" s="240"/>
      <c r="DL7" s="240"/>
    </row>
    <row r="8" spans="1:116" s="6" customFormat="1" ht="36" customHeight="1">
      <c r="A8" s="242"/>
      <c r="B8" s="242"/>
      <c r="C8" s="239" t="s">
        <v>210</v>
      </c>
      <c r="D8" s="239"/>
      <c r="E8" s="239"/>
      <c r="F8" s="239"/>
      <c r="G8" s="239"/>
      <c r="H8" s="239"/>
      <c r="I8" s="239" t="s">
        <v>211</v>
      </c>
      <c r="J8" s="239"/>
      <c r="K8" s="239"/>
      <c r="L8" s="239"/>
      <c r="M8" s="239"/>
      <c r="N8" s="239"/>
      <c r="O8" s="239" t="s">
        <v>211</v>
      </c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 t="s">
        <v>210</v>
      </c>
      <c r="AB8" s="239"/>
      <c r="AC8" s="239"/>
      <c r="AD8" s="239"/>
      <c r="AE8" s="239"/>
      <c r="AF8" s="239"/>
      <c r="AG8" s="239" t="s">
        <v>211</v>
      </c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 t="s">
        <v>210</v>
      </c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 t="s">
        <v>211</v>
      </c>
      <c r="BR8" s="239"/>
      <c r="BS8" s="239"/>
      <c r="BT8" s="239"/>
      <c r="BU8" s="239"/>
      <c r="BV8" s="239"/>
      <c r="BW8" s="239" t="s">
        <v>211</v>
      </c>
      <c r="BX8" s="239"/>
      <c r="BY8" s="239"/>
      <c r="BZ8" s="239"/>
      <c r="CA8" s="239"/>
      <c r="CB8" s="239"/>
      <c r="CC8" s="239" t="s">
        <v>210</v>
      </c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40" t="s">
        <v>211</v>
      </c>
      <c r="CV8" s="240"/>
      <c r="CW8" s="240"/>
      <c r="CX8" s="240" t="s">
        <v>211</v>
      </c>
      <c r="CY8" s="240"/>
      <c r="CZ8" s="240"/>
      <c r="DA8" s="240" t="s">
        <v>210</v>
      </c>
      <c r="DB8" s="240"/>
      <c r="DC8" s="240"/>
      <c r="DD8" s="240" t="s">
        <v>243</v>
      </c>
      <c r="DE8" s="240"/>
      <c r="DF8" s="240"/>
      <c r="DG8" s="240"/>
      <c r="DH8" s="240"/>
      <c r="DI8" s="240"/>
      <c r="DJ8" s="240"/>
      <c r="DK8" s="240"/>
      <c r="DL8" s="240"/>
    </row>
    <row r="9" spans="1:116" s="6" customFormat="1" ht="36" customHeight="1">
      <c r="A9" s="242"/>
      <c r="B9" s="242"/>
      <c r="C9" s="239" t="s">
        <v>212</v>
      </c>
      <c r="D9" s="239"/>
      <c r="E9" s="239"/>
      <c r="F9" s="239"/>
      <c r="G9" s="239"/>
      <c r="H9" s="239"/>
      <c r="I9" s="239" t="s">
        <v>213</v>
      </c>
      <c r="J9" s="239"/>
      <c r="K9" s="239"/>
      <c r="L9" s="239"/>
      <c r="M9" s="239"/>
      <c r="N9" s="239"/>
      <c r="O9" s="239" t="s">
        <v>214</v>
      </c>
      <c r="P9" s="239"/>
      <c r="Q9" s="239"/>
      <c r="R9" s="239"/>
      <c r="S9" s="239"/>
      <c r="T9" s="239"/>
      <c r="U9" s="239" t="s">
        <v>213</v>
      </c>
      <c r="V9" s="239"/>
      <c r="W9" s="239"/>
      <c r="X9" s="239"/>
      <c r="Y9" s="239"/>
      <c r="Z9" s="239"/>
      <c r="AA9" s="239" t="s">
        <v>213</v>
      </c>
      <c r="AB9" s="239"/>
      <c r="AC9" s="239"/>
      <c r="AD9" s="239"/>
      <c r="AE9" s="239"/>
      <c r="AF9" s="239"/>
      <c r="AG9" s="239" t="s">
        <v>212</v>
      </c>
      <c r="AH9" s="239"/>
      <c r="AI9" s="239"/>
      <c r="AJ9" s="239"/>
      <c r="AK9" s="239"/>
      <c r="AL9" s="239"/>
      <c r="AM9" s="239" t="s">
        <v>214</v>
      </c>
      <c r="AN9" s="239"/>
      <c r="AO9" s="239"/>
      <c r="AP9" s="239"/>
      <c r="AQ9" s="239"/>
      <c r="AR9" s="239"/>
      <c r="AS9" s="239" t="s">
        <v>213</v>
      </c>
      <c r="AT9" s="239"/>
      <c r="AU9" s="239"/>
      <c r="AV9" s="239"/>
      <c r="AW9" s="239"/>
      <c r="AX9" s="239"/>
      <c r="AY9" s="239" t="s">
        <v>215</v>
      </c>
      <c r="AZ9" s="239"/>
      <c r="BA9" s="239"/>
      <c r="BB9" s="239"/>
      <c r="BC9" s="239"/>
      <c r="BD9" s="239"/>
      <c r="BE9" s="239" t="s">
        <v>212</v>
      </c>
      <c r="BF9" s="239"/>
      <c r="BG9" s="239"/>
      <c r="BH9" s="239"/>
      <c r="BI9" s="239"/>
      <c r="BJ9" s="239"/>
      <c r="BK9" s="239" t="s">
        <v>213</v>
      </c>
      <c r="BL9" s="239"/>
      <c r="BM9" s="239"/>
      <c r="BN9" s="239"/>
      <c r="BO9" s="239"/>
      <c r="BP9" s="239"/>
      <c r="BQ9" s="239" t="s">
        <v>214</v>
      </c>
      <c r="BR9" s="239"/>
      <c r="BS9" s="239"/>
      <c r="BT9" s="239"/>
      <c r="BU9" s="239"/>
      <c r="BV9" s="239"/>
      <c r="BW9" s="239" t="s">
        <v>213</v>
      </c>
      <c r="BX9" s="239"/>
      <c r="BY9" s="239"/>
      <c r="BZ9" s="239"/>
      <c r="CA9" s="239"/>
      <c r="CB9" s="239"/>
      <c r="CC9" s="239" t="s">
        <v>214</v>
      </c>
      <c r="CD9" s="239"/>
      <c r="CE9" s="239"/>
      <c r="CF9" s="239"/>
      <c r="CG9" s="239"/>
      <c r="CH9" s="239"/>
      <c r="CI9" s="239" t="s">
        <v>212</v>
      </c>
      <c r="CJ9" s="239"/>
      <c r="CK9" s="239"/>
      <c r="CL9" s="239"/>
      <c r="CM9" s="239"/>
      <c r="CN9" s="239"/>
      <c r="CO9" s="239" t="s">
        <v>213</v>
      </c>
      <c r="CP9" s="239"/>
      <c r="CQ9" s="239"/>
      <c r="CR9" s="239"/>
      <c r="CS9" s="239"/>
      <c r="CT9" s="239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240"/>
      <c r="DK9" s="240"/>
      <c r="DL9" s="240"/>
    </row>
    <row r="10" spans="1:116" s="6" customFormat="1" ht="58.5" customHeight="1">
      <c r="A10" s="242"/>
      <c r="B10" s="242"/>
      <c r="C10" s="239" t="s">
        <v>216</v>
      </c>
      <c r="D10" s="239"/>
      <c r="E10" s="239"/>
      <c r="F10" s="239" t="s">
        <v>217</v>
      </c>
      <c r="G10" s="239"/>
      <c r="H10" s="239"/>
      <c r="I10" s="239" t="s">
        <v>216</v>
      </c>
      <c r="J10" s="239"/>
      <c r="K10" s="239"/>
      <c r="L10" s="239" t="s">
        <v>218</v>
      </c>
      <c r="M10" s="239"/>
      <c r="N10" s="239"/>
      <c r="O10" s="239" t="s">
        <v>216</v>
      </c>
      <c r="P10" s="239"/>
      <c r="Q10" s="239"/>
      <c r="R10" s="239" t="s">
        <v>218</v>
      </c>
      <c r="S10" s="239"/>
      <c r="T10" s="239"/>
      <c r="U10" s="239" t="s">
        <v>216</v>
      </c>
      <c r="V10" s="239"/>
      <c r="W10" s="239"/>
      <c r="X10" s="239" t="s">
        <v>218</v>
      </c>
      <c r="Y10" s="239"/>
      <c r="Z10" s="239"/>
      <c r="AA10" s="239" t="s">
        <v>216</v>
      </c>
      <c r="AB10" s="239"/>
      <c r="AC10" s="239"/>
      <c r="AD10" s="239" t="s">
        <v>218</v>
      </c>
      <c r="AE10" s="239"/>
      <c r="AF10" s="239"/>
      <c r="AG10" s="239" t="s">
        <v>216</v>
      </c>
      <c r="AH10" s="239"/>
      <c r="AI10" s="239"/>
      <c r="AJ10" s="239" t="s">
        <v>218</v>
      </c>
      <c r="AK10" s="239"/>
      <c r="AL10" s="239"/>
      <c r="AM10" s="239" t="s">
        <v>216</v>
      </c>
      <c r="AN10" s="239"/>
      <c r="AO10" s="239"/>
      <c r="AP10" s="239" t="s">
        <v>218</v>
      </c>
      <c r="AQ10" s="239"/>
      <c r="AR10" s="239"/>
      <c r="AS10" s="239" t="s">
        <v>216</v>
      </c>
      <c r="AT10" s="239"/>
      <c r="AU10" s="239"/>
      <c r="AV10" s="239" t="s">
        <v>218</v>
      </c>
      <c r="AW10" s="239"/>
      <c r="AX10" s="239"/>
      <c r="AY10" s="239" t="s">
        <v>216</v>
      </c>
      <c r="AZ10" s="239"/>
      <c r="BA10" s="239"/>
      <c r="BB10" s="239" t="s">
        <v>218</v>
      </c>
      <c r="BC10" s="239"/>
      <c r="BD10" s="239"/>
      <c r="BE10" s="239" t="s">
        <v>216</v>
      </c>
      <c r="BF10" s="239"/>
      <c r="BG10" s="239"/>
      <c r="BH10" s="239" t="s">
        <v>218</v>
      </c>
      <c r="BI10" s="239"/>
      <c r="BJ10" s="239"/>
      <c r="BK10" s="239" t="s">
        <v>216</v>
      </c>
      <c r="BL10" s="239"/>
      <c r="BM10" s="239"/>
      <c r="BN10" s="239" t="s">
        <v>218</v>
      </c>
      <c r="BO10" s="239"/>
      <c r="BP10" s="239"/>
      <c r="BQ10" s="239" t="s">
        <v>216</v>
      </c>
      <c r="BR10" s="239"/>
      <c r="BS10" s="239"/>
      <c r="BT10" s="239" t="s">
        <v>218</v>
      </c>
      <c r="BU10" s="239"/>
      <c r="BV10" s="239"/>
      <c r="BW10" s="239" t="s">
        <v>216</v>
      </c>
      <c r="BX10" s="239"/>
      <c r="BY10" s="239"/>
      <c r="BZ10" s="239" t="s">
        <v>218</v>
      </c>
      <c r="CA10" s="239"/>
      <c r="CB10" s="239"/>
      <c r="CC10" s="239" t="s">
        <v>216</v>
      </c>
      <c r="CD10" s="239"/>
      <c r="CE10" s="239"/>
      <c r="CF10" s="239" t="s">
        <v>219</v>
      </c>
      <c r="CG10" s="239"/>
      <c r="CH10" s="239"/>
      <c r="CI10" s="239" t="s">
        <v>216</v>
      </c>
      <c r="CJ10" s="239"/>
      <c r="CK10" s="239"/>
      <c r="CL10" s="239" t="s">
        <v>218</v>
      </c>
      <c r="CM10" s="239"/>
      <c r="CN10" s="239"/>
      <c r="CO10" s="239" t="s">
        <v>232</v>
      </c>
      <c r="CP10" s="239"/>
      <c r="CQ10" s="239"/>
      <c r="CR10" s="239" t="s">
        <v>218</v>
      </c>
      <c r="CS10" s="239"/>
      <c r="CT10" s="239"/>
      <c r="CU10" s="240" t="s">
        <v>220</v>
      </c>
      <c r="CV10" s="240"/>
      <c r="CW10" s="240"/>
      <c r="CX10" s="240" t="s">
        <v>220</v>
      </c>
      <c r="CY10" s="240"/>
      <c r="CZ10" s="240"/>
      <c r="DA10" s="240" t="s">
        <v>220</v>
      </c>
      <c r="DB10" s="240"/>
      <c r="DC10" s="240"/>
      <c r="DD10" s="240" t="s">
        <v>220</v>
      </c>
      <c r="DE10" s="240"/>
      <c r="DF10" s="240"/>
      <c r="DG10" s="240"/>
      <c r="DH10" s="240"/>
      <c r="DI10" s="240"/>
      <c r="DJ10" s="240"/>
      <c r="DK10" s="240"/>
      <c r="DL10" s="240"/>
    </row>
    <row r="11" spans="1:116" s="45" customFormat="1" ht="18.75" customHeight="1">
      <c r="A11" s="48"/>
      <c r="B11" s="48"/>
      <c r="C11" s="145" t="s">
        <v>1</v>
      </c>
      <c r="D11" s="145" t="s">
        <v>44</v>
      </c>
      <c r="E11" s="145" t="s">
        <v>168</v>
      </c>
      <c r="F11" s="145" t="s">
        <v>1</v>
      </c>
      <c r="G11" s="145" t="s">
        <v>44</v>
      </c>
      <c r="H11" s="189" t="s">
        <v>168</v>
      </c>
      <c r="I11" s="145" t="s">
        <v>1</v>
      </c>
      <c r="J11" s="145" t="s">
        <v>44</v>
      </c>
      <c r="K11" s="145" t="s">
        <v>168</v>
      </c>
      <c r="L11" s="145" t="s">
        <v>1</v>
      </c>
      <c r="M11" s="145" t="s">
        <v>44</v>
      </c>
      <c r="N11" s="189" t="s">
        <v>168</v>
      </c>
      <c r="O11" s="145" t="s">
        <v>1</v>
      </c>
      <c r="P11" s="145" t="s">
        <v>44</v>
      </c>
      <c r="Q11" s="145" t="s">
        <v>168</v>
      </c>
      <c r="R11" s="145" t="s">
        <v>1</v>
      </c>
      <c r="S11" s="145" t="s">
        <v>44</v>
      </c>
      <c r="T11" s="145" t="s">
        <v>168</v>
      </c>
      <c r="U11" s="145" t="s">
        <v>1</v>
      </c>
      <c r="V11" s="145" t="s">
        <v>44</v>
      </c>
      <c r="W11" s="145" t="s">
        <v>168</v>
      </c>
      <c r="X11" s="145" t="s">
        <v>1</v>
      </c>
      <c r="Y11" s="145" t="s">
        <v>44</v>
      </c>
      <c r="Z11" s="145" t="s">
        <v>168</v>
      </c>
      <c r="AA11" s="145" t="s">
        <v>1</v>
      </c>
      <c r="AB11" s="145" t="s">
        <v>44</v>
      </c>
      <c r="AC11" s="145" t="s">
        <v>168</v>
      </c>
      <c r="AD11" s="145" t="s">
        <v>1</v>
      </c>
      <c r="AE11" s="145" t="s">
        <v>44</v>
      </c>
      <c r="AF11" s="145" t="s">
        <v>168</v>
      </c>
      <c r="AG11" s="145" t="s">
        <v>1</v>
      </c>
      <c r="AH11" s="145" t="s">
        <v>44</v>
      </c>
      <c r="AI11" s="145" t="s">
        <v>168</v>
      </c>
      <c r="AJ11" s="145" t="s">
        <v>1</v>
      </c>
      <c r="AK11" s="145" t="s">
        <v>44</v>
      </c>
      <c r="AL11" s="145" t="s">
        <v>168</v>
      </c>
      <c r="AM11" s="145" t="s">
        <v>1</v>
      </c>
      <c r="AN11" s="145" t="s">
        <v>44</v>
      </c>
      <c r="AO11" s="145" t="s">
        <v>168</v>
      </c>
      <c r="AP11" s="145" t="s">
        <v>1</v>
      </c>
      <c r="AQ11" s="145" t="s">
        <v>44</v>
      </c>
      <c r="AR11" s="145" t="s">
        <v>168</v>
      </c>
      <c r="AS11" s="145" t="s">
        <v>1</v>
      </c>
      <c r="AT11" s="145" t="s">
        <v>44</v>
      </c>
      <c r="AU11" s="145" t="s">
        <v>168</v>
      </c>
      <c r="AV11" s="145" t="s">
        <v>1</v>
      </c>
      <c r="AW11" s="145" t="s">
        <v>44</v>
      </c>
      <c r="AX11" s="145" t="s">
        <v>168</v>
      </c>
      <c r="AY11" s="145" t="s">
        <v>1</v>
      </c>
      <c r="AZ11" s="145" t="s">
        <v>44</v>
      </c>
      <c r="BA11" s="145" t="s">
        <v>168</v>
      </c>
      <c r="BB11" s="145" t="s">
        <v>1</v>
      </c>
      <c r="BC11" s="145" t="s">
        <v>44</v>
      </c>
      <c r="BD11" s="145" t="s">
        <v>168</v>
      </c>
      <c r="BE11" s="145" t="s">
        <v>1</v>
      </c>
      <c r="BF11" s="145" t="s">
        <v>44</v>
      </c>
      <c r="BG11" s="145" t="s">
        <v>168</v>
      </c>
      <c r="BH11" s="145" t="s">
        <v>1</v>
      </c>
      <c r="BI11" s="145" t="s">
        <v>44</v>
      </c>
      <c r="BJ11" s="145" t="s">
        <v>168</v>
      </c>
      <c r="BK11" s="145" t="s">
        <v>1</v>
      </c>
      <c r="BL11" s="145" t="s">
        <v>44</v>
      </c>
      <c r="BM11" s="145" t="s">
        <v>168</v>
      </c>
      <c r="BN11" s="145" t="s">
        <v>1</v>
      </c>
      <c r="BO11" s="145" t="s">
        <v>44</v>
      </c>
      <c r="BP11" s="145" t="s">
        <v>168</v>
      </c>
      <c r="BQ11" s="145" t="s">
        <v>1</v>
      </c>
      <c r="BR11" s="145" t="s">
        <v>44</v>
      </c>
      <c r="BS11" s="145" t="s">
        <v>168</v>
      </c>
      <c r="BT11" s="145" t="s">
        <v>1</v>
      </c>
      <c r="BU11" s="145" t="s">
        <v>44</v>
      </c>
      <c r="BV11" s="145" t="s">
        <v>168</v>
      </c>
      <c r="BW11" s="145" t="s">
        <v>1</v>
      </c>
      <c r="BX11" s="145" t="s">
        <v>44</v>
      </c>
      <c r="BY11" s="145" t="s">
        <v>168</v>
      </c>
      <c r="BZ11" s="145" t="s">
        <v>1</v>
      </c>
      <c r="CA11" s="145" t="s">
        <v>44</v>
      </c>
      <c r="CB11" s="145" t="s">
        <v>168</v>
      </c>
      <c r="CC11" s="145" t="s">
        <v>1</v>
      </c>
      <c r="CD11" s="145" t="s">
        <v>44</v>
      </c>
      <c r="CE11" s="145" t="s">
        <v>168</v>
      </c>
      <c r="CF11" s="145" t="s">
        <v>1</v>
      </c>
      <c r="CG11" s="145" t="s">
        <v>44</v>
      </c>
      <c r="CH11" s="145" t="s">
        <v>168</v>
      </c>
      <c r="CI11" s="145" t="s">
        <v>1</v>
      </c>
      <c r="CJ11" s="145" t="s">
        <v>44</v>
      </c>
      <c r="CK11" s="145" t="s">
        <v>168</v>
      </c>
      <c r="CL11" s="145" t="s">
        <v>1</v>
      </c>
      <c r="CM11" s="145" t="s">
        <v>44</v>
      </c>
      <c r="CN11" s="145" t="s">
        <v>168</v>
      </c>
      <c r="CO11" s="145" t="s">
        <v>1</v>
      </c>
      <c r="CP11" s="145" t="s">
        <v>44</v>
      </c>
      <c r="CQ11" s="145" t="s">
        <v>168</v>
      </c>
      <c r="CR11" s="146" t="s">
        <v>1</v>
      </c>
      <c r="CS11" s="146" t="s">
        <v>44</v>
      </c>
      <c r="CT11" s="190" t="s">
        <v>168</v>
      </c>
      <c r="CU11" s="190" t="s">
        <v>1</v>
      </c>
      <c r="CV11" s="190" t="s">
        <v>44</v>
      </c>
      <c r="CW11" s="85" t="s">
        <v>168</v>
      </c>
      <c r="CX11" s="85" t="s">
        <v>1</v>
      </c>
      <c r="CY11" s="85" t="s">
        <v>44</v>
      </c>
      <c r="CZ11" s="85" t="s">
        <v>168</v>
      </c>
      <c r="DA11" s="85" t="s">
        <v>1</v>
      </c>
      <c r="DB11" s="85" t="s">
        <v>44</v>
      </c>
      <c r="DC11" s="85" t="s">
        <v>168</v>
      </c>
      <c r="DD11" s="85" t="s">
        <v>1</v>
      </c>
      <c r="DE11" s="85" t="s">
        <v>44</v>
      </c>
      <c r="DF11" s="85" t="s">
        <v>168</v>
      </c>
      <c r="DG11" s="85" t="s">
        <v>1</v>
      </c>
      <c r="DH11" s="85" t="s">
        <v>44</v>
      </c>
      <c r="DI11" s="86" t="s">
        <v>168</v>
      </c>
      <c r="DJ11" s="86" t="s">
        <v>1</v>
      </c>
      <c r="DK11" s="86" t="s">
        <v>44</v>
      </c>
      <c r="DL11" s="85" t="s">
        <v>168</v>
      </c>
    </row>
    <row r="12" spans="1:116" s="102" customFormat="1" ht="12.75" customHeight="1">
      <c r="A12" s="103">
        <v>1</v>
      </c>
      <c r="B12" s="103">
        <v>2</v>
      </c>
      <c r="C12" s="103">
        <v>3</v>
      </c>
      <c r="D12" s="103">
        <v>4</v>
      </c>
      <c r="E12" s="103">
        <v>5</v>
      </c>
      <c r="F12" s="103">
        <v>6</v>
      </c>
      <c r="G12" s="103">
        <v>7</v>
      </c>
      <c r="H12" s="103">
        <v>8</v>
      </c>
      <c r="I12" s="103">
        <v>9</v>
      </c>
      <c r="J12" s="103">
        <v>10</v>
      </c>
      <c r="K12" s="103">
        <v>11</v>
      </c>
      <c r="L12" s="103">
        <v>12</v>
      </c>
      <c r="M12" s="103">
        <v>13</v>
      </c>
      <c r="N12" s="103">
        <v>14</v>
      </c>
      <c r="O12" s="103">
        <v>15</v>
      </c>
      <c r="P12" s="103">
        <v>16</v>
      </c>
      <c r="Q12" s="103">
        <v>17</v>
      </c>
      <c r="R12" s="103">
        <v>18</v>
      </c>
      <c r="S12" s="103">
        <v>19</v>
      </c>
      <c r="T12" s="103">
        <v>20</v>
      </c>
      <c r="U12" s="103">
        <v>21</v>
      </c>
      <c r="V12" s="103">
        <v>22</v>
      </c>
      <c r="W12" s="103">
        <v>23</v>
      </c>
      <c r="X12" s="103">
        <v>24</v>
      </c>
      <c r="Y12" s="103">
        <v>25</v>
      </c>
      <c r="Z12" s="103">
        <v>26</v>
      </c>
      <c r="AA12" s="103">
        <v>27</v>
      </c>
      <c r="AB12" s="103">
        <v>28</v>
      </c>
      <c r="AC12" s="103">
        <v>29</v>
      </c>
      <c r="AD12" s="103">
        <v>30</v>
      </c>
      <c r="AE12" s="103">
        <v>31</v>
      </c>
      <c r="AF12" s="103">
        <v>32</v>
      </c>
      <c r="AG12" s="103">
        <v>33</v>
      </c>
      <c r="AH12" s="103">
        <v>34</v>
      </c>
      <c r="AI12" s="103">
        <v>35</v>
      </c>
      <c r="AJ12" s="103">
        <v>36</v>
      </c>
      <c r="AK12" s="103">
        <v>37</v>
      </c>
      <c r="AL12" s="103">
        <v>38</v>
      </c>
      <c r="AM12" s="103">
        <v>39</v>
      </c>
      <c r="AN12" s="103">
        <v>40</v>
      </c>
      <c r="AO12" s="103">
        <v>41</v>
      </c>
      <c r="AP12" s="103">
        <v>42</v>
      </c>
      <c r="AQ12" s="103">
        <v>43</v>
      </c>
      <c r="AR12" s="103">
        <v>44</v>
      </c>
      <c r="AS12" s="103">
        <v>45</v>
      </c>
      <c r="AT12" s="103">
        <v>46</v>
      </c>
      <c r="AU12" s="103">
        <v>47</v>
      </c>
      <c r="AV12" s="103">
        <v>48</v>
      </c>
      <c r="AW12" s="103">
        <v>49</v>
      </c>
      <c r="AX12" s="103">
        <v>50</v>
      </c>
      <c r="AY12" s="103">
        <v>51</v>
      </c>
      <c r="AZ12" s="103">
        <v>52</v>
      </c>
      <c r="BA12" s="103">
        <v>53</v>
      </c>
      <c r="BB12" s="103">
        <v>54</v>
      </c>
      <c r="BC12" s="103">
        <v>55</v>
      </c>
      <c r="BD12" s="103">
        <v>56</v>
      </c>
      <c r="BE12" s="103">
        <v>57</v>
      </c>
      <c r="BF12" s="103">
        <v>58</v>
      </c>
      <c r="BG12" s="103">
        <v>59</v>
      </c>
      <c r="BH12" s="103">
        <v>60</v>
      </c>
      <c r="BI12" s="103">
        <v>61</v>
      </c>
      <c r="BJ12" s="103">
        <v>62</v>
      </c>
      <c r="BK12" s="103">
        <v>63</v>
      </c>
      <c r="BL12" s="103">
        <v>64</v>
      </c>
      <c r="BM12" s="103">
        <v>65</v>
      </c>
      <c r="BN12" s="103">
        <v>66</v>
      </c>
      <c r="BO12" s="103">
        <v>67</v>
      </c>
      <c r="BP12" s="103">
        <v>68</v>
      </c>
      <c r="BQ12" s="103">
        <v>69</v>
      </c>
      <c r="BR12" s="103">
        <v>70</v>
      </c>
      <c r="BS12" s="103">
        <v>71</v>
      </c>
      <c r="BT12" s="103">
        <v>72</v>
      </c>
      <c r="BU12" s="103">
        <v>73</v>
      </c>
      <c r="BV12" s="103">
        <v>74</v>
      </c>
      <c r="BW12" s="103">
        <v>75</v>
      </c>
      <c r="BX12" s="103">
        <v>76</v>
      </c>
      <c r="BY12" s="103">
        <v>77</v>
      </c>
      <c r="BZ12" s="103">
        <v>78</v>
      </c>
      <c r="CA12" s="103">
        <v>79</v>
      </c>
      <c r="CB12" s="103">
        <v>80</v>
      </c>
      <c r="CC12" s="103">
        <v>81</v>
      </c>
      <c r="CD12" s="103">
        <v>82</v>
      </c>
      <c r="CE12" s="103">
        <v>83</v>
      </c>
      <c r="CF12" s="103">
        <v>84</v>
      </c>
      <c r="CG12" s="103">
        <v>85</v>
      </c>
      <c r="CH12" s="103">
        <v>86</v>
      </c>
      <c r="CI12" s="103">
        <v>87</v>
      </c>
      <c r="CJ12" s="103">
        <v>88</v>
      </c>
      <c r="CK12" s="103">
        <v>89</v>
      </c>
      <c r="CL12" s="103">
        <v>90</v>
      </c>
      <c r="CM12" s="103">
        <v>91</v>
      </c>
      <c r="CN12" s="103">
        <v>92</v>
      </c>
      <c r="CO12" s="103">
        <v>93</v>
      </c>
      <c r="CP12" s="103">
        <v>94</v>
      </c>
      <c r="CQ12" s="103">
        <v>95</v>
      </c>
      <c r="CR12" s="103">
        <v>96</v>
      </c>
      <c r="CS12" s="103">
        <v>97</v>
      </c>
      <c r="CT12" s="103">
        <v>98</v>
      </c>
      <c r="CU12" s="103">
        <v>99</v>
      </c>
      <c r="CV12" s="103">
        <v>100</v>
      </c>
      <c r="CW12" s="103">
        <v>101</v>
      </c>
      <c r="CX12" s="103">
        <v>102</v>
      </c>
      <c r="CY12" s="103">
        <v>103</v>
      </c>
      <c r="CZ12" s="103">
        <v>104</v>
      </c>
      <c r="DA12" s="103">
        <v>105</v>
      </c>
      <c r="DB12" s="103">
        <v>106</v>
      </c>
      <c r="DC12" s="103">
        <v>107</v>
      </c>
      <c r="DD12" s="103">
        <v>108</v>
      </c>
      <c r="DE12" s="103">
        <v>109</v>
      </c>
      <c r="DF12" s="103">
        <v>110</v>
      </c>
      <c r="DG12" s="103">
        <v>111</v>
      </c>
      <c r="DH12" s="103">
        <v>112</v>
      </c>
      <c r="DI12" s="103">
        <v>113</v>
      </c>
      <c r="DJ12" s="103">
        <v>114</v>
      </c>
      <c r="DK12" s="103">
        <v>115</v>
      </c>
      <c r="DL12" s="103">
        <v>116</v>
      </c>
    </row>
    <row r="13" spans="1:116" s="38" customFormat="1" ht="29.25" customHeight="1">
      <c r="A13" s="128" t="s">
        <v>248</v>
      </c>
      <c r="B13" s="193">
        <v>94.6</v>
      </c>
      <c r="C13" s="129">
        <v>2000</v>
      </c>
      <c r="D13" s="130">
        <v>2135</v>
      </c>
      <c r="E13" s="131">
        <f>D13*100/C13</f>
        <v>106.75</v>
      </c>
      <c r="F13" s="130">
        <v>13</v>
      </c>
      <c r="G13" s="132">
        <v>22</v>
      </c>
      <c r="H13" s="133">
        <f>G13*100/F13</f>
        <v>169.23076923076923</v>
      </c>
      <c r="I13" s="129">
        <v>13000</v>
      </c>
      <c r="J13" s="130">
        <v>13120</v>
      </c>
      <c r="K13" s="131">
        <f>J13*100/I13</f>
        <v>100.92307692307692</v>
      </c>
      <c r="L13" s="130">
        <v>40</v>
      </c>
      <c r="M13" s="134">
        <v>40</v>
      </c>
      <c r="N13" s="133">
        <f>M13*100/L13</f>
        <v>100</v>
      </c>
      <c r="O13" s="129">
        <v>14000</v>
      </c>
      <c r="P13" s="130">
        <v>14218</v>
      </c>
      <c r="Q13" s="131">
        <f>P13*100/O13</f>
        <v>101.55714285714286</v>
      </c>
      <c r="R13" s="130">
        <v>56</v>
      </c>
      <c r="S13" s="130">
        <v>64</v>
      </c>
      <c r="T13" s="133">
        <f>S13*100/R13</f>
        <v>114.28571428571429</v>
      </c>
      <c r="U13" s="129">
        <v>10200</v>
      </c>
      <c r="V13" s="130">
        <v>10224</v>
      </c>
      <c r="W13" s="133">
        <f>V13*100/U13</f>
        <v>100.23529411764706</v>
      </c>
      <c r="X13" s="129">
        <v>30</v>
      </c>
      <c r="Y13" s="130">
        <v>33</v>
      </c>
      <c r="Z13" s="133">
        <f>Y13*100/X13</f>
        <v>110</v>
      </c>
      <c r="AA13" s="129">
        <v>0</v>
      </c>
      <c r="AB13" s="130">
        <v>0</v>
      </c>
      <c r="AC13" s="131">
        <v>0</v>
      </c>
      <c r="AD13" s="130">
        <v>0</v>
      </c>
      <c r="AE13" s="130">
        <v>0</v>
      </c>
      <c r="AF13" s="131">
        <v>0</v>
      </c>
      <c r="AG13" s="129">
        <v>0</v>
      </c>
      <c r="AH13" s="130">
        <v>0</v>
      </c>
      <c r="AI13" s="131">
        <v>0</v>
      </c>
      <c r="AJ13" s="130">
        <v>0</v>
      </c>
      <c r="AK13" s="130">
        <v>0</v>
      </c>
      <c r="AL13" s="133">
        <v>0</v>
      </c>
      <c r="AM13" s="129">
        <v>0</v>
      </c>
      <c r="AN13" s="130">
        <v>0</v>
      </c>
      <c r="AO13" s="133">
        <v>0</v>
      </c>
      <c r="AP13" s="129">
        <v>0</v>
      </c>
      <c r="AQ13" s="130">
        <v>0</v>
      </c>
      <c r="AR13" s="133">
        <v>0</v>
      </c>
      <c r="AS13" s="129">
        <v>0</v>
      </c>
      <c r="AT13" s="130">
        <v>0</v>
      </c>
      <c r="AU13" s="133">
        <v>0</v>
      </c>
      <c r="AV13" s="129">
        <v>0</v>
      </c>
      <c r="AW13" s="130">
        <v>0</v>
      </c>
      <c r="AX13" s="133">
        <v>0</v>
      </c>
      <c r="AY13" s="129">
        <v>0</v>
      </c>
      <c r="AZ13" s="130">
        <v>0</v>
      </c>
      <c r="BA13" s="133">
        <v>0</v>
      </c>
      <c r="BB13" s="129">
        <v>0</v>
      </c>
      <c r="BC13" s="130">
        <v>0</v>
      </c>
      <c r="BD13" s="133">
        <v>0</v>
      </c>
      <c r="BE13" s="129">
        <v>0</v>
      </c>
      <c r="BF13" s="130">
        <v>0</v>
      </c>
      <c r="BG13" s="133">
        <v>0</v>
      </c>
      <c r="BH13" s="129">
        <v>0</v>
      </c>
      <c r="BI13" s="130">
        <v>0</v>
      </c>
      <c r="BJ13" s="133">
        <v>0</v>
      </c>
      <c r="BK13" s="129">
        <v>0</v>
      </c>
      <c r="BL13" s="130">
        <v>0</v>
      </c>
      <c r="BM13" s="133">
        <v>0</v>
      </c>
      <c r="BN13" s="129">
        <v>0</v>
      </c>
      <c r="BO13" s="130">
        <v>0</v>
      </c>
      <c r="BP13" s="133">
        <v>0</v>
      </c>
      <c r="BQ13" s="129">
        <v>0</v>
      </c>
      <c r="BR13" s="130">
        <v>0</v>
      </c>
      <c r="BS13" s="133">
        <v>0</v>
      </c>
      <c r="BT13" s="129">
        <v>0</v>
      </c>
      <c r="BU13" s="130">
        <v>0</v>
      </c>
      <c r="BV13" s="133">
        <v>0</v>
      </c>
      <c r="BW13" s="129">
        <v>6000</v>
      </c>
      <c r="BX13" s="130">
        <v>6078</v>
      </c>
      <c r="BY13" s="133">
        <f>BX13*100/BW13</f>
        <v>101.3</v>
      </c>
      <c r="BZ13" s="129">
        <v>18</v>
      </c>
      <c r="CA13" s="130">
        <v>21</v>
      </c>
      <c r="CB13" s="133">
        <f>CA13*100/BZ13</f>
        <v>116.66666666666667</v>
      </c>
      <c r="CC13" s="129">
        <v>0</v>
      </c>
      <c r="CD13" s="129">
        <v>0</v>
      </c>
      <c r="CE13" s="133">
        <v>0</v>
      </c>
      <c r="CF13" s="129">
        <v>0</v>
      </c>
      <c r="CG13" s="129">
        <v>0</v>
      </c>
      <c r="CH13" s="133">
        <v>0</v>
      </c>
      <c r="CI13" s="129">
        <v>0</v>
      </c>
      <c r="CJ13" s="129">
        <v>0</v>
      </c>
      <c r="CK13" s="133">
        <v>0</v>
      </c>
      <c r="CL13" s="129">
        <v>0</v>
      </c>
      <c r="CM13" s="129">
        <v>0</v>
      </c>
      <c r="CN13" s="133">
        <v>0</v>
      </c>
      <c r="CO13" s="129">
        <v>0</v>
      </c>
      <c r="CP13" s="129">
        <v>0</v>
      </c>
      <c r="CQ13" s="133">
        <v>0</v>
      </c>
      <c r="CR13" s="129">
        <v>0</v>
      </c>
      <c r="CS13" s="129">
        <v>0</v>
      </c>
      <c r="CT13" s="133">
        <v>0</v>
      </c>
      <c r="CU13" s="129">
        <v>0</v>
      </c>
      <c r="CV13" s="130">
        <v>0</v>
      </c>
      <c r="CW13" s="133">
        <v>0</v>
      </c>
      <c r="CX13" s="129">
        <v>1</v>
      </c>
      <c r="CY13" s="129">
        <v>1</v>
      </c>
      <c r="CZ13" s="129">
        <f>CY13*100/CX13</f>
        <v>100</v>
      </c>
      <c r="DA13" s="129">
        <v>0</v>
      </c>
      <c r="DB13" s="134">
        <v>0</v>
      </c>
      <c r="DC13" s="133">
        <v>0</v>
      </c>
      <c r="DD13" s="129">
        <v>0</v>
      </c>
      <c r="DE13" s="134">
        <v>0</v>
      </c>
      <c r="DF13" s="133">
        <v>0</v>
      </c>
      <c r="DG13" s="129">
        <v>50</v>
      </c>
      <c r="DH13" s="129">
        <v>46.1</v>
      </c>
      <c r="DI13" s="133">
        <f>DH13*100/DG13</f>
        <v>92.2</v>
      </c>
      <c r="DJ13" s="129">
        <v>90</v>
      </c>
      <c r="DK13" s="129">
        <v>91</v>
      </c>
      <c r="DL13" s="133">
        <f>DK13*100/DJ13</f>
        <v>101.11111111111111</v>
      </c>
    </row>
    <row r="14" spans="1:116" s="38" customFormat="1" ht="34.5" customHeight="1">
      <c r="A14" s="135" t="s">
        <v>249</v>
      </c>
      <c r="B14" s="193">
        <v>95.3</v>
      </c>
      <c r="C14" s="129">
        <v>0</v>
      </c>
      <c r="D14" s="129">
        <v>0</v>
      </c>
      <c r="E14" s="133">
        <v>0</v>
      </c>
      <c r="F14" s="129">
        <v>0</v>
      </c>
      <c r="G14" s="129">
        <v>0</v>
      </c>
      <c r="H14" s="133">
        <v>0</v>
      </c>
      <c r="I14" s="129">
        <v>0</v>
      </c>
      <c r="J14" s="129">
        <v>0</v>
      </c>
      <c r="K14" s="133">
        <v>0</v>
      </c>
      <c r="L14" s="129">
        <v>0</v>
      </c>
      <c r="M14" s="129">
        <v>0</v>
      </c>
      <c r="N14" s="133">
        <v>0</v>
      </c>
      <c r="O14" s="129">
        <v>0</v>
      </c>
      <c r="P14" s="129">
        <v>0</v>
      </c>
      <c r="Q14" s="133">
        <v>0</v>
      </c>
      <c r="R14" s="129">
        <v>0</v>
      </c>
      <c r="S14" s="129">
        <v>0</v>
      </c>
      <c r="T14" s="133">
        <v>0</v>
      </c>
      <c r="U14" s="129">
        <v>0</v>
      </c>
      <c r="V14" s="129">
        <v>0</v>
      </c>
      <c r="W14" s="133">
        <v>0</v>
      </c>
      <c r="X14" s="129">
        <v>0</v>
      </c>
      <c r="Y14" s="129">
        <v>0</v>
      </c>
      <c r="Z14" s="133">
        <v>0</v>
      </c>
      <c r="AA14" s="129">
        <v>0</v>
      </c>
      <c r="AB14" s="129">
        <v>0</v>
      </c>
      <c r="AC14" s="133">
        <v>0</v>
      </c>
      <c r="AD14" s="129">
        <v>0</v>
      </c>
      <c r="AE14" s="129">
        <v>0</v>
      </c>
      <c r="AF14" s="133">
        <v>0</v>
      </c>
      <c r="AG14" s="129">
        <v>10900</v>
      </c>
      <c r="AH14" s="130">
        <v>16092</v>
      </c>
      <c r="AI14" s="131">
        <f>AH14*100/AG14</f>
        <v>147.63302752293578</v>
      </c>
      <c r="AJ14" s="130">
        <v>57</v>
      </c>
      <c r="AK14" s="130">
        <v>65</v>
      </c>
      <c r="AL14" s="133">
        <f>AK14*100/AJ14</f>
        <v>114.03508771929825</v>
      </c>
      <c r="AM14" s="129">
        <v>6300</v>
      </c>
      <c r="AN14" s="130">
        <v>6779</v>
      </c>
      <c r="AO14" s="133">
        <f>AN14*100/AM14</f>
        <v>107.60317460317461</v>
      </c>
      <c r="AP14" s="129">
        <v>14</v>
      </c>
      <c r="AQ14" s="130">
        <v>38</v>
      </c>
      <c r="AR14" s="133">
        <f>AQ14*100/AP14</f>
        <v>271.42857142857144</v>
      </c>
      <c r="AS14" s="129">
        <v>22700</v>
      </c>
      <c r="AT14" s="130">
        <v>32791</v>
      </c>
      <c r="AU14" s="133">
        <f>AT14*100/AS14</f>
        <v>144.45374449339207</v>
      </c>
      <c r="AV14" s="129">
        <v>114</v>
      </c>
      <c r="AW14" s="130">
        <v>129</v>
      </c>
      <c r="AX14" s="133">
        <f>AW14*100/AV14</f>
        <v>113.15789473684211</v>
      </c>
      <c r="AY14" s="129">
        <v>0</v>
      </c>
      <c r="AZ14" s="129">
        <v>0</v>
      </c>
      <c r="BA14" s="133">
        <v>0</v>
      </c>
      <c r="BB14" s="129">
        <v>0</v>
      </c>
      <c r="BC14" s="129">
        <v>0</v>
      </c>
      <c r="BD14" s="133">
        <v>0</v>
      </c>
      <c r="BE14" s="129">
        <v>0</v>
      </c>
      <c r="BF14" s="129">
        <v>0</v>
      </c>
      <c r="BG14" s="133">
        <v>0</v>
      </c>
      <c r="BH14" s="129">
        <v>0</v>
      </c>
      <c r="BI14" s="129">
        <v>0</v>
      </c>
      <c r="BJ14" s="133">
        <v>0</v>
      </c>
      <c r="BK14" s="129">
        <v>0</v>
      </c>
      <c r="BL14" s="129">
        <v>0</v>
      </c>
      <c r="BM14" s="133">
        <v>0</v>
      </c>
      <c r="BN14" s="129">
        <v>0</v>
      </c>
      <c r="BO14" s="129">
        <v>0</v>
      </c>
      <c r="BP14" s="133">
        <v>0</v>
      </c>
      <c r="BQ14" s="129">
        <v>0</v>
      </c>
      <c r="BR14" s="129">
        <v>0</v>
      </c>
      <c r="BS14" s="133">
        <v>0</v>
      </c>
      <c r="BT14" s="129">
        <v>0</v>
      </c>
      <c r="BU14" s="129">
        <v>0</v>
      </c>
      <c r="BV14" s="133">
        <v>0</v>
      </c>
      <c r="BW14" s="129">
        <v>0</v>
      </c>
      <c r="BX14" s="129">
        <v>0</v>
      </c>
      <c r="BY14" s="133">
        <v>0</v>
      </c>
      <c r="BZ14" s="129">
        <v>0</v>
      </c>
      <c r="CA14" s="129">
        <v>0</v>
      </c>
      <c r="CB14" s="133">
        <v>0</v>
      </c>
      <c r="CC14" s="129">
        <v>0</v>
      </c>
      <c r="CD14" s="129">
        <v>0</v>
      </c>
      <c r="CE14" s="133">
        <v>0</v>
      </c>
      <c r="CF14" s="129">
        <v>0</v>
      </c>
      <c r="CG14" s="129">
        <v>0</v>
      </c>
      <c r="CH14" s="133">
        <v>0</v>
      </c>
      <c r="CI14" s="129">
        <v>0</v>
      </c>
      <c r="CJ14" s="129">
        <v>0</v>
      </c>
      <c r="CK14" s="133">
        <v>0</v>
      </c>
      <c r="CL14" s="129">
        <v>0</v>
      </c>
      <c r="CM14" s="129">
        <v>0</v>
      </c>
      <c r="CN14" s="133">
        <v>0</v>
      </c>
      <c r="CO14" s="129">
        <v>0</v>
      </c>
      <c r="CP14" s="129">
        <v>0</v>
      </c>
      <c r="CQ14" s="133">
        <v>0</v>
      </c>
      <c r="CR14" s="129">
        <v>0</v>
      </c>
      <c r="CS14" s="129">
        <v>0</v>
      </c>
      <c r="CT14" s="133">
        <v>0</v>
      </c>
      <c r="CU14" s="129">
        <v>0</v>
      </c>
      <c r="CV14" s="129">
        <v>0</v>
      </c>
      <c r="CW14" s="133">
        <v>0</v>
      </c>
      <c r="CX14" s="129">
        <v>0</v>
      </c>
      <c r="CY14" s="129">
        <v>0</v>
      </c>
      <c r="CZ14" s="133">
        <v>0</v>
      </c>
      <c r="DA14" s="129">
        <v>0</v>
      </c>
      <c r="DB14" s="129">
        <v>0</v>
      </c>
      <c r="DC14" s="133">
        <v>0</v>
      </c>
      <c r="DD14" s="129">
        <v>2</v>
      </c>
      <c r="DE14" s="129">
        <v>2</v>
      </c>
      <c r="DF14" s="133">
        <f>DE14*100/DD14</f>
        <v>100</v>
      </c>
      <c r="DG14" s="129">
        <v>50</v>
      </c>
      <c r="DH14" s="129">
        <v>52.7</v>
      </c>
      <c r="DI14" s="133">
        <f>DH14*100/DG14</f>
        <v>105.4</v>
      </c>
      <c r="DJ14" s="129">
        <v>90</v>
      </c>
      <c r="DK14" s="129">
        <v>90</v>
      </c>
      <c r="DL14" s="133">
        <f>DK14*100/DJ14</f>
        <v>100</v>
      </c>
    </row>
    <row r="15" spans="1:116" s="38" customFormat="1" ht="24.75" customHeight="1">
      <c r="A15" s="128" t="s">
        <v>250</v>
      </c>
      <c r="B15" s="193">
        <v>94</v>
      </c>
      <c r="C15" s="129">
        <v>0</v>
      </c>
      <c r="D15" s="129">
        <v>0</v>
      </c>
      <c r="E15" s="133">
        <v>0</v>
      </c>
      <c r="F15" s="129">
        <v>0</v>
      </c>
      <c r="G15" s="129">
        <v>0</v>
      </c>
      <c r="H15" s="133">
        <v>0</v>
      </c>
      <c r="I15" s="129">
        <v>0</v>
      </c>
      <c r="J15" s="129">
        <v>0</v>
      </c>
      <c r="K15" s="133">
        <v>0</v>
      </c>
      <c r="L15" s="129">
        <v>0</v>
      </c>
      <c r="M15" s="129">
        <v>0</v>
      </c>
      <c r="N15" s="133">
        <v>0</v>
      </c>
      <c r="O15" s="129">
        <v>0</v>
      </c>
      <c r="P15" s="129">
        <v>0</v>
      </c>
      <c r="Q15" s="133">
        <v>0</v>
      </c>
      <c r="R15" s="129">
        <v>0</v>
      </c>
      <c r="S15" s="129">
        <v>0</v>
      </c>
      <c r="T15" s="133">
        <v>0</v>
      </c>
      <c r="U15" s="129">
        <v>0</v>
      </c>
      <c r="V15" s="129">
        <v>0</v>
      </c>
      <c r="W15" s="133">
        <v>0</v>
      </c>
      <c r="X15" s="129">
        <v>0</v>
      </c>
      <c r="Y15" s="129">
        <v>0</v>
      </c>
      <c r="Z15" s="133">
        <v>0</v>
      </c>
      <c r="AA15" s="129">
        <v>0</v>
      </c>
      <c r="AB15" s="129">
        <v>0</v>
      </c>
      <c r="AC15" s="133">
        <v>0</v>
      </c>
      <c r="AD15" s="129">
        <v>0</v>
      </c>
      <c r="AE15" s="129">
        <v>0</v>
      </c>
      <c r="AF15" s="133">
        <v>0</v>
      </c>
      <c r="AG15" s="129">
        <v>5415</v>
      </c>
      <c r="AH15" s="130">
        <v>7455</v>
      </c>
      <c r="AI15" s="131">
        <f>AH15*100/AG15</f>
        <v>137.67313019390582</v>
      </c>
      <c r="AJ15" s="130">
        <v>34</v>
      </c>
      <c r="AK15" s="130">
        <v>46</v>
      </c>
      <c r="AL15" s="133">
        <f>AK15*100/AJ15</f>
        <v>135.2941176470588</v>
      </c>
      <c r="AM15" s="129">
        <v>1716</v>
      </c>
      <c r="AN15" s="130">
        <v>3643</v>
      </c>
      <c r="AO15" s="133">
        <f>AN15*100/AM15</f>
        <v>212.2960372960373</v>
      </c>
      <c r="AP15" s="129">
        <v>10</v>
      </c>
      <c r="AQ15" s="130">
        <v>24</v>
      </c>
      <c r="AR15" s="133">
        <f>AQ15*100/AP15</f>
        <v>240</v>
      </c>
      <c r="AS15" s="129">
        <v>22545</v>
      </c>
      <c r="AT15" s="130">
        <v>22909</v>
      </c>
      <c r="AU15" s="129">
        <f>AT15*100/AS15</f>
        <v>101.61454868041695</v>
      </c>
      <c r="AV15" s="129">
        <v>152</v>
      </c>
      <c r="AW15" s="130">
        <v>174</v>
      </c>
      <c r="AX15" s="133">
        <f>AW15*100/AV15</f>
        <v>114.47368421052632</v>
      </c>
      <c r="AY15" s="129">
        <v>0</v>
      </c>
      <c r="AZ15" s="129">
        <v>0</v>
      </c>
      <c r="BA15" s="133">
        <v>0</v>
      </c>
      <c r="BB15" s="129">
        <v>0</v>
      </c>
      <c r="BC15" s="129">
        <v>0</v>
      </c>
      <c r="BD15" s="133">
        <v>0</v>
      </c>
      <c r="BE15" s="129">
        <v>0</v>
      </c>
      <c r="BF15" s="129">
        <v>0</v>
      </c>
      <c r="BG15" s="133">
        <v>0</v>
      </c>
      <c r="BH15" s="129">
        <v>0</v>
      </c>
      <c r="BI15" s="129">
        <v>0</v>
      </c>
      <c r="BJ15" s="133">
        <v>0</v>
      </c>
      <c r="BK15" s="129">
        <v>0</v>
      </c>
      <c r="BL15" s="129">
        <v>0</v>
      </c>
      <c r="BM15" s="133">
        <v>0</v>
      </c>
      <c r="BN15" s="129">
        <v>0</v>
      </c>
      <c r="BO15" s="129">
        <v>0</v>
      </c>
      <c r="BP15" s="133">
        <v>0</v>
      </c>
      <c r="BQ15" s="129">
        <v>0</v>
      </c>
      <c r="BR15" s="129">
        <v>0</v>
      </c>
      <c r="BS15" s="133">
        <v>0</v>
      </c>
      <c r="BT15" s="129">
        <v>0</v>
      </c>
      <c r="BU15" s="129">
        <v>0</v>
      </c>
      <c r="BV15" s="133">
        <v>0</v>
      </c>
      <c r="BW15" s="129">
        <v>0</v>
      </c>
      <c r="BX15" s="129">
        <v>0</v>
      </c>
      <c r="BY15" s="133">
        <v>0</v>
      </c>
      <c r="BZ15" s="129">
        <v>0</v>
      </c>
      <c r="CA15" s="129">
        <v>0</v>
      </c>
      <c r="CB15" s="133">
        <v>0</v>
      </c>
      <c r="CC15" s="129">
        <v>0</v>
      </c>
      <c r="CD15" s="129">
        <v>0</v>
      </c>
      <c r="CE15" s="133">
        <v>0</v>
      </c>
      <c r="CF15" s="129">
        <v>0</v>
      </c>
      <c r="CG15" s="129">
        <v>0</v>
      </c>
      <c r="CH15" s="133">
        <v>0</v>
      </c>
      <c r="CI15" s="129">
        <v>0</v>
      </c>
      <c r="CJ15" s="129">
        <v>0</v>
      </c>
      <c r="CK15" s="133">
        <v>0</v>
      </c>
      <c r="CL15" s="129">
        <v>0</v>
      </c>
      <c r="CM15" s="129">
        <v>0</v>
      </c>
      <c r="CN15" s="133">
        <v>0</v>
      </c>
      <c r="CO15" s="129">
        <v>0</v>
      </c>
      <c r="CP15" s="129">
        <v>0</v>
      </c>
      <c r="CQ15" s="133">
        <v>0</v>
      </c>
      <c r="CR15" s="129">
        <v>0</v>
      </c>
      <c r="CS15" s="129">
        <v>0</v>
      </c>
      <c r="CT15" s="133">
        <v>0</v>
      </c>
      <c r="CU15" s="129">
        <v>0</v>
      </c>
      <c r="CV15" s="129">
        <v>0</v>
      </c>
      <c r="CW15" s="133">
        <v>0</v>
      </c>
      <c r="CX15" s="129">
        <v>0</v>
      </c>
      <c r="CY15" s="129">
        <v>0</v>
      </c>
      <c r="CZ15" s="133">
        <v>0</v>
      </c>
      <c r="DA15" s="129">
        <v>0</v>
      </c>
      <c r="DB15" s="129">
        <v>0</v>
      </c>
      <c r="DC15" s="133">
        <v>0</v>
      </c>
      <c r="DD15" s="129">
        <v>4</v>
      </c>
      <c r="DE15" s="134">
        <v>3</v>
      </c>
      <c r="DF15" s="133">
        <f>DE15*100/DD15</f>
        <v>75</v>
      </c>
      <c r="DG15" s="129">
        <v>50</v>
      </c>
      <c r="DH15" s="129">
        <v>44</v>
      </c>
      <c r="DI15" s="133">
        <f>DH15*100/DG15</f>
        <v>88</v>
      </c>
      <c r="DJ15" s="129">
        <v>90</v>
      </c>
      <c r="DK15" s="129">
        <v>99.925</v>
      </c>
      <c r="DL15" s="133">
        <f>DK15*100/DJ15</f>
        <v>111.02777777777777</v>
      </c>
    </row>
    <row r="16" spans="1:116" s="38" customFormat="1" ht="35.25" customHeight="1">
      <c r="A16" s="135" t="s">
        <v>251</v>
      </c>
      <c r="B16" s="193">
        <v>85.9</v>
      </c>
      <c r="C16" s="129">
        <v>0</v>
      </c>
      <c r="D16" s="129">
        <v>0</v>
      </c>
      <c r="E16" s="133">
        <v>0</v>
      </c>
      <c r="F16" s="129">
        <v>0</v>
      </c>
      <c r="G16" s="129">
        <v>0</v>
      </c>
      <c r="H16" s="133">
        <v>0</v>
      </c>
      <c r="I16" s="129">
        <v>0</v>
      </c>
      <c r="J16" s="129">
        <v>0</v>
      </c>
      <c r="K16" s="133">
        <v>0</v>
      </c>
      <c r="L16" s="129">
        <v>0</v>
      </c>
      <c r="M16" s="129">
        <v>0</v>
      </c>
      <c r="N16" s="133">
        <v>0</v>
      </c>
      <c r="O16" s="129">
        <v>0</v>
      </c>
      <c r="P16" s="129">
        <v>0</v>
      </c>
      <c r="Q16" s="133">
        <v>0</v>
      </c>
      <c r="R16" s="129">
        <v>0</v>
      </c>
      <c r="S16" s="129">
        <v>0</v>
      </c>
      <c r="T16" s="133">
        <v>0</v>
      </c>
      <c r="U16" s="129">
        <v>0</v>
      </c>
      <c r="V16" s="129">
        <v>0</v>
      </c>
      <c r="W16" s="133">
        <v>0</v>
      </c>
      <c r="X16" s="129">
        <v>0</v>
      </c>
      <c r="Y16" s="129">
        <v>0</v>
      </c>
      <c r="Z16" s="133">
        <v>0</v>
      </c>
      <c r="AA16" s="129">
        <v>0</v>
      </c>
      <c r="AB16" s="129">
        <v>0</v>
      </c>
      <c r="AC16" s="133">
        <v>0</v>
      </c>
      <c r="AD16" s="129">
        <v>0</v>
      </c>
      <c r="AE16" s="129">
        <v>0</v>
      </c>
      <c r="AF16" s="133">
        <v>0</v>
      </c>
      <c r="AG16" s="129">
        <v>12700</v>
      </c>
      <c r="AH16" s="130">
        <v>17275</v>
      </c>
      <c r="AI16" s="131">
        <f>AH16*100/AG16</f>
        <v>136.0236220472441</v>
      </c>
      <c r="AJ16" s="130">
        <v>60</v>
      </c>
      <c r="AK16" s="130">
        <v>116</v>
      </c>
      <c r="AL16" s="133">
        <f>AK16*100/AJ16</f>
        <v>193.33333333333334</v>
      </c>
      <c r="AM16" s="129">
        <v>0</v>
      </c>
      <c r="AN16" s="129">
        <v>0</v>
      </c>
      <c r="AO16" s="133">
        <v>0</v>
      </c>
      <c r="AP16" s="129">
        <v>0</v>
      </c>
      <c r="AQ16" s="129">
        <v>0</v>
      </c>
      <c r="AR16" s="133">
        <v>0</v>
      </c>
      <c r="AS16" s="129">
        <v>14600</v>
      </c>
      <c r="AT16" s="134">
        <v>10784</v>
      </c>
      <c r="AU16" s="133">
        <f>AT16*100/AS16</f>
        <v>73.86301369863014</v>
      </c>
      <c r="AV16" s="129">
        <v>95</v>
      </c>
      <c r="AW16" s="130">
        <v>87</v>
      </c>
      <c r="AX16" s="133">
        <f>AW16*100/AV16</f>
        <v>91.57894736842105</v>
      </c>
      <c r="AY16" s="129">
        <v>0</v>
      </c>
      <c r="AZ16" s="129">
        <v>0</v>
      </c>
      <c r="BA16" s="133">
        <v>0</v>
      </c>
      <c r="BB16" s="129">
        <v>0</v>
      </c>
      <c r="BC16" s="129">
        <v>0</v>
      </c>
      <c r="BD16" s="133">
        <v>0</v>
      </c>
      <c r="BE16" s="129">
        <v>0</v>
      </c>
      <c r="BF16" s="129">
        <v>0</v>
      </c>
      <c r="BG16" s="133">
        <v>0</v>
      </c>
      <c r="BH16" s="129">
        <v>0</v>
      </c>
      <c r="BI16" s="129">
        <v>0</v>
      </c>
      <c r="BJ16" s="133">
        <v>0</v>
      </c>
      <c r="BK16" s="129">
        <v>0</v>
      </c>
      <c r="BL16" s="129">
        <v>0</v>
      </c>
      <c r="BM16" s="133">
        <v>0</v>
      </c>
      <c r="BN16" s="129">
        <v>0</v>
      </c>
      <c r="BO16" s="129">
        <v>0</v>
      </c>
      <c r="BP16" s="133">
        <v>0</v>
      </c>
      <c r="BQ16" s="129">
        <v>0</v>
      </c>
      <c r="BR16" s="129">
        <v>0</v>
      </c>
      <c r="BS16" s="133">
        <v>0</v>
      </c>
      <c r="BT16" s="129">
        <v>0</v>
      </c>
      <c r="BU16" s="129">
        <v>0</v>
      </c>
      <c r="BV16" s="133">
        <v>0</v>
      </c>
      <c r="BW16" s="129">
        <v>0</v>
      </c>
      <c r="BX16" s="129">
        <v>0</v>
      </c>
      <c r="BY16" s="133">
        <v>0</v>
      </c>
      <c r="BZ16" s="129">
        <v>0</v>
      </c>
      <c r="CA16" s="129">
        <v>0</v>
      </c>
      <c r="CB16" s="133">
        <v>0</v>
      </c>
      <c r="CC16" s="129">
        <v>0</v>
      </c>
      <c r="CD16" s="129">
        <v>0</v>
      </c>
      <c r="CE16" s="133">
        <v>0</v>
      </c>
      <c r="CF16" s="129">
        <v>0</v>
      </c>
      <c r="CG16" s="129">
        <v>0</v>
      </c>
      <c r="CH16" s="133">
        <v>0</v>
      </c>
      <c r="CI16" s="129">
        <v>0</v>
      </c>
      <c r="CJ16" s="129">
        <v>0</v>
      </c>
      <c r="CK16" s="133">
        <v>0</v>
      </c>
      <c r="CL16" s="129">
        <v>0</v>
      </c>
      <c r="CM16" s="129">
        <v>0</v>
      </c>
      <c r="CN16" s="133">
        <v>0</v>
      </c>
      <c r="CO16" s="129">
        <v>0</v>
      </c>
      <c r="CP16" s="129">
        <v>0</v>
      </c>
      <c r="CQ16" s="133">
        <v>0</v>
      </c>
      <c r="CR16" s="129">
        <v>0</v>
      </c>
      <c r="CS16" s="129">
        <v>0</v>
      </c>
      <c r="CT16" s="133">
        <v>0</v>
      </c>
      <c r="CU16" s="129">
        <v>0</v>
      </c>
      <c r="CV16" s="129">
        <v>0</v>
      </c>
      <c r="CW16" s="133">
        <v>0</v>
      </c>
      <c r="CX16" s="129">
        <v>0</v>
      </c>
      <c r="CY16" s="129">
        <v>0</v>
      </c>
      <c r="CZ16" s="133">
        <v>0</v>
      </c>
      <c r="DA16" s="129">
        <v>0</v>
      </c>
      <c r="DB16" s="129">
        <v>0</v>
      </c>
      <c r="DC16" s="133">
        <v>0</v>
      </c>
      <c r="DD16" s="129">
        <v>5</v>
      </c>
      <c r="DE16" s="130">
        <v>5</v>
      </c>
      <c r="DF16" s="133">
        <f>DE16*100/DD16</f>
        <v>100</v>
      </c>
      <c r="DG16" s="129">
        <v>50</v>
      </c>
      <c r="DH16" s="129">
        <v>75</v>
      </c>
      <c r="DI16" s="133">
        <f>DH16*100/DG16</f>
        <v>150</v>
      </c>
      <c r="DJ16" s="129">
        <v>90</v>
      </c>
      <c r="DK16" s="129">
        <v>96</v>
      </c>
      <c r="DL16" s="133">
        <f>DK16*100/DJ16</f>
        <v>106.66666666666667</v>
      </c>
    </row>
    <row r="17" spans="1:116" s="38" customFormat="1" ht="24" customHeight="1">
      <c r="A17" s="135" t="s">
        <v>252</v>
      </c>
      <c r="B17" s="193">
        <v>79.7</v>
      </c>
      <c r="C17" s="129">
        <v>0</v>
      </c>
      <c r="D17" s="129">
        <v>0</v>
      </c>
      <c r="E17" s="133">
        <v>0</v>
      </c>
      <c r="F17" s="129">
        <v>0</v>
      </c>
      <c r="G17" s="129">
        <v>0</v>
      </c>
      <c r="H17" s="133">
        <v>0</v>
      </c>
      <c r="I17" s="129">
        <v>0</v>
      </c>
      <c r="J17" s="129">
        <v>0</v>
      </c>
      <c r="K17" s="133">
        <v>0</v>
      </c>
      <c r="L17" s="129">
        <v>0</v>
      </c>
      <c r="M17" s="129">
        <v>0</v>
      </c>
      <c r="N17" s="133">
        <v>0</v>
      </c>
      <c r="O17" s="129">
        <v>0</v>
      </c>
      <c r="P17" s="129">
        <v>0</v>
      </c>
      <c r="Q17" s="133">
        <v>0</v>
      </c>
      <c r="R17" s="129">
        <v>0</v>
      </c>
      <c r="S17" s="129">
        <v>0</v>
      </c>
      <c r="T17" s="133">
        <v>0</v>
      </c>
      <c r="U17" s="129">
        <v>0</v>
      </c>
      <c r="V17" s="129">
        <v>0</v>
      </c>
      <c r="W17" s="133">
        <v>0</v>
      </c>
      <c r="X17" s="129">
        <v>0</v>
      </c>
      <c r="Y17" s="129">
        <v>0</v>
      </c>
      <c r="Z17" s="133">
        <v>0</v>
      </c>
      <c r="AA17" s="129">
        <v>0</v>
      </c>
      <c r="AB17" s="129">
        <v>0</v>
      </c>
      <c r="AC17" s="133">
        <v>0</v>
      </c>
      <c r="AD17" s="129">
        <v>0</v>
      </c>
      <c r="AE17" s="129">
        <v>0</v>
      </c>
      <c r="AF17" s="133">
        <v>0</v>
      </c>
      <c r="AG17" s="129">
        <v>0</v>
      </c>
      <c r="AH17" s="129">
        <v>0</v>
      </c>
      <c r="AI17" s="133">
        <v>0</v>
      </c>
      <c r="AJ17" s="129">
        <v>0</v>
      </c>
      <c r="AK17" s="129">
        <v>0</v>
      </c>
      <c r="AL17" s="133">
        <v>0</v>
      </c>
      <c r="AM17" s="129">
        <v>0</v>
      </c>
      <c r="AN17" s="129">
        <v>0</v>
      </c>
      <c r="AO17" s="133">
        <v>0</v>
      </c>
      <c r="AP17" s="129">
        <v>0</v>
      </c>
      <c r="AQ17" s="129">
        <v>0</v>
      </c>
      <c r="AR17" s="133">
        <v>0</v>
      </c>
      <c r="AS17" s="129">
        <v>0</v>
      </c>
      <c r="AT17" s="129">
        <v>0</v>
      </c>
      <c r="AU17" s="133">
        <v>0</v>
      </c>
      <c r="AV17" s="129">
        <v>0</v>
      </c>
      <c r="AW17" s="129">
        <v>0</v>
      </c>
      <c r="AX17" s="133">
        <v>0</v>
      </c>
      <c r="AY17" s="129">
        <v>0</v>
      </c>
      <c r="AZ17" s="129">
        <v>0</v>
      </c>
      <c r="BA17" s="133">
        <v>0</v>
      </c>
      <c r="BB17" s="129">
        <v>0</v>
      </c>
      <c r="BC17" s="129">
        <v>0</v>
      </c>
      <c r="BD17" s="133">
        <v>0</v>
      </c>
      <c r="BE17" s="129">
        <v>0</v>
      </c>
      <c r="BF17" s="129">
        <v>0</v>
      </c>
      <c r="BG17" s="133">
        <v>0</v>
      </c>
      <c r="BH17" s="129">
        <v>0</v>
      </c>
      <c r="BI17" s="129">
        <v>0</v>
      </c>
      <c r="BJ17" s="133">
        <v>0</v>
      </c>
      <c r="BK17" s="129">
        <v>0</v>
      </c>
      <c r="BL17" s="129">
        <v>0</v>
      </c>
      <c r="BM17" s="133">
        <v>0</v>
      </c>
      <c r="BN17" s="129">
        <v>0</v>
      </c>
      <c r="BO17" s="129">
        <v>0</v>
      </c>
      <c r="BP17" s="133">
        <v>0</v>
      </c>
      <c r="BQ17" s="129">
        <v>0</v>
      </c>
      <c r="BR17" s="129">
        <v>0</v>
      </c>
      <c r="BS17" s="133">
        <v>0</v>
      </c>
      <c r="BT17" s="129">
        <v>0</v>
      </c>
      <c r="BU17" s="129">
        <v>0</v>
      </c>
      <c r="BV17" s="133">
        <v>0</v>
      </c>
      <c r="BW17" s="129">
        <v>0</v>
      </c>
      <c r="BX17" s="129">
        <v>0</v>
      </c>
      <c r="BY17" s="133">
        <v>0</v>
      </c>
      <c r="BZ17" s="129">
        <v>0</v>
      </c>
      <c r="CA17" s="129">
        <v>0</v>
      </c>
      <c r="CB17" s="133">
        <v>0</v>
      </c>
      <c r="CC17" s="129">
        <v>7900</v>
      </c>
      <c r="CD17" s="130">
        <v>10269</v>
      </c>
      <c r="CE17" s="133">
        <f>CD17*100/CC17</f>
        <v>129.9873417721519</v>
      </c>
      <c r="CF17" s="129">
        <v>15</v>
      </c>
      <c r="CG17" s="130">
        <v>27</v>
      </c>
      <c r="CH17" s="133">
        <f>CG17*100/CF17</f>
        <v>180</v>
      </c>
      <c r="CI17" s="129">
        <v>7600</v>
      </c>
      <c r="CJ17" s="130">
        <v>7629</v>
      </c>
      <c r="CK17" s="133">
        <f>CJ17*100/CI17</f>
        <v>100.38157894736842</v>
      </c>
      <c r="CL17" s="129">
        <v>100</v>
      </c>
      <c r="CM17" s="130">
        <v>371</v>
      </c>
      <c r="CN17" s="133">
        <f>CM17*100/CL17</f>
        <v>371</v>
      </c>
      <c r="CO17" s="129">
        <v>18650</v>
      </c>
      <c r="CP17" s="130">
        <v>18695</v>
      </c>
      <c r="CQ17" s="133">
        <f>CP17*100/CO17</f>
        <v>100.24128686327077</v>
      </c>
      <c r="CR17" s="129">
        <v>179</v>
      </c>
      <c r="CS17" s="134">
        <v>191</v>
      </c>
      <c r="CT17" s="133">
        <f>CS17*100/CR17</f>
        <v>106.70391061452514</v>
      </c>
      <c r="CU17" s="129">
        <v>0</v>
      </c>
      <c r="CV17" s="134">
        <v>0</v>
      </c>
      <c r="CW17" s="133">
        <v>0</v>
      </c>
      <c r="CX17" s="129">
        <v>0</v>
      </c>
      <c r="CY17" s="134">
        <v>0</v>
      </c>
      <c r="CZ17" s="133">
        <v>0</v>
      </c>
      <c r="DA17" s="129">
        <v>3</v>
      </c>
      <c r="DB17" s="134">
        <v>3</v>
      </c>
      <c r="DC17" s="133">
        <f>DB17*100/DA17</f>
        <v>100</v>
      </c>
      <c r="DD17" s="129">
        <v>0</v>
      </c>
      <c r="DE17" s="134">
        <v>0</v>
      </c>
      <c r="DF17" s="133">
        <v>0</v>
      </c>
      <c r="DG17" s="129">
        <v>70</v>
      </c>
      <c r="DH17" s="129">
        <v>76.4</v>
      </c>
      <c r="DI17" s="133">
        <v>0</v>
      </c>
      <c r="DJ17" s="129">
        <v>90</v>
      </c>
      <c r="DK17" s="129">
        <v>90.4</v>
      </c>
      <c r="DL17" s="133">
        <v>0</v>
      </c>
    </row>
    <row r="18" spans="1:116" s="38" customFormat="1" ht="26.25" customHeight="1">
      <c r="A18" s="136" t="s">
        <v>253</v>
      </c>
      <c r="B18" s="193">
        <v>90</v>
      </c>
      <c r="C18" s="129">
        <v>0</v>
      </c>
      <c r="D18" s="129">
        <v>0</v>
      </c>
      <c r="E18" s="133">
        <v>0</v>
      </c>
      <c r="F18" s="129">
        <v>0</v>
      </c>
      <c r="G18" s="129">
        <v>0</v>
      </c>
      <c r="H18" s="133">
        <v>0</v>
      </c>
      <c r="I18" s="129">
        <v>0</v>
      </c>
      <c r="J18" s="129">
        <v>0</v>
      </c>
      <c r="K18" s="133">
        <v>0</v>
      </c>
      <c r="L18" s="129">
        <v>0</v>
      </c>
      <c r="M18" s="129">
        <v>0</v>
      </c>
      <c r="N18" s="133">
        <v>0</v>
      </c>
      <c r="O18" s="129">
        <v>0</v>
      </c>
      <c r="P18" s="129">
        <v>0</v>
      </c>
      <c r="Q18" s="133">
        <v>0</v>
      </c>
      <c r="R18" s="129">
        <v>0</v>
      </c>
      <c r="S18" s="129">
        <v>0</v>
      </c>
      <c r="T18" s="133">
        <v>0</v>
      </c>
      <c r="U18" s="129">
        <v>0</v>
      </c>
      <c r="V18" s="129">
        <v>0</v>
      </c>
      <c r="W18" s="133">
        <v>0</v>
      </c>
      <c r="X18" s="129">
        <v>0</v>
      </c>
      <c r="Y18" s="129">
        <v>0</v>
      </c>
      <c r="Z18" s="133">
        <v>0</v>
      </c>
      <c r="AA18" s="129">
        <v>0</v>
      </c>
      <c r="AB18" s="129">
        <v>0</v>
      </c>
      <c r="AC18" s="133">
        <v>0</v>
      </c>
      <c r="AD18" s="129">
        <v>0</v>
      </c>
      <c r="AE18" s="129">
        <v>0</v>
      </c>
      <c r="AF18" s="133">
        <v>0</v>
      </c>
      <c r="AG18" s="137">
        <v>1050</v>
      </c>
      <c r="AH18" s="138">
        <v>1181</v>
      </c>
      <c r="AI18" s="129">
        <f>AH18*100/AG18</f>
        <v>112.47619047619048</v>
      </c>
      <c r="AJ18" s="129">
        <v>7</v>
      </c>
      <c r="AK18" s="129">
        <v>7</v>
      </c>
      <c r="AL18" s="129">
        <f>AK18*100/AJ18</f>
        <v>100</v>
      </c>
      <c r="AM18" s="129">
        <v>380</v>
      </c>
      <c r="AN18" s="130">
        <v>380</v>
      </c>
      <c r="AO18" s="133">
        <f>AN18*100/AM18</f>
        <v>100</v>
      </c>
      <c r="AP18" s="129">
        <v>3</v>
      </c>
      <c r="AQ18" s="130">
        <v>3</v>
      </c>
      <c r="AR18" s="133">
        <f>AQ18*100/AP18</f>
        <v>100</v>
      </c>
      <c r="AS18" s="129">
        <v>9260</v>
      </c>
      <c r="AT18" s="130">
        <v>6265</v>
      </c>
      <c r="AU18" s="133">
        <f>AT18*100/AS18</f>
        <v>67.65658747300216</v>
      </c>
      <c r="AV18" s="129">
        <v>140</v>
      </c>
      <c r="AW18" s="130">
        <v>140</v>
      </c>
      <c r="AX18" s="133">
        <f>AW18*100/AV18</f>
        <v>100</v>
      </c>
      <c r="AY18" s="129">
        <v>0</v>
      </c>
      <c r="AZ18" s="129">
        <v>0</v>
      </c>
      <c r="BA18" s="133">
        <v>0</v>
      </c>
      <c r="BB18" s="129">
        <v>0</v>
      </c>
      <c r="BC18" s="129">
        <v>0</v>
      </c>
      <c r="BD18" s="133">
        <v>0</v>
      </c>
      <c r="BE18" s="129">
        <v>305</v>
      </c>
      <c r="BF18" s="130">
        <v>308</v>
      </c>
      <c r="BG18" s="131">
        <f>BF18*100/BE18</f>
        <v>100.98360655737704</v>
      </c>
      <c r="BH18" s="130">
        <v>8</v>
      </c>
      <c r="BI18" s="130">
        <v>8</v>
      </c>
      <c r="BJ18" s="133">
        <f>BI18*100/BH18</f>
        <v>100</v>
      </c>
      <c r="BK18" s="129">
        <v>342</v>
      </c>
      <c r="BL18" s="130">
        <v>345</v>
      </c>
      <c r="BM18" s="133">
        <f>BL18*100/BK18</f>
        <v>100.87719298245614</v>
      </c>
      <c r="BN18" s="129">
        <v>6</v>
      </c>
      <c r="BO18" s="130">
        <v>6</v>
      </c>
      <c r="BP18" s="133">
        <f>BO18*100/BN18</f>
        <v>100</v>
      </c>
      <c r="BQ18" s="129">
        <v>0</v>
      </c>
      <c r="BR18" s="129">
        <v>0</v>
      </c>
      <c r="BS18" s="133">
        <v>0</v>
      </c>
      <c r="BT18" s="129">
        <v>0</v>
      </c>
      <c r="BU18" s="129">
        <v>0</v>
      </c>
      <c r="BV18" s="133">
        <v>0</v>
      </c>
      <c r="BW18" s="129">
        <v>0</v>
      </c>
      <c r="BX18" s="129">
        <v>0</v>
      </c>
      <c r="BY18" s="133">
        <v>0</v>
      </c>
      <c r="BZ18" s="129">
        <v>0</v>
      </c>
      <c r="CA18" s="129">
        <v>0</v>
      </c>
      <c r="CB18" s="133">
        <v>0</v>
      </c>
      <c r="CC18" s="129">
        <v>0</v>
      </c>
      <c r="CD18" s="129">
        <v>0</v>
      </c>
      <c r="CE18" s="133">
        <v>0</v>
      </c>
      <c r="CF18" s="129">
        <v>0</v>
      </c>
      <c r="CG18" s="129">
        <v>0</v>
      </c>
      <c r="CH18" s="133">
        <v>0</v>
      </c>
      <c r="CI18" s="129">
        <v>0</v>
      </c>
      <c r="CJ18" s="129">
        <v>0</v>
      </c>
      <c r="CK18" s="133">
        <v>0</v>
      </c>
      <c r="CL18" s="129">
        <v>0</v>
      </c>
      <c r="CM18" s="129">
        <v>0</v>
      </c>
      <c r="CN18" s="133">
        <v>0</v>
      </c>
      <c r="CO18" s="129">
        <v>0</v>
      </c>
      <c r="CP18" s="129">
        <v>0</v>
      </c>
      <c r="CQ18" s="133">
        <v>0</v>
      </c>
      <c r="CR18" s="129">
        <v>0</v>
      </c>
      <c r="CS18" s="129">
        <v>0</v>
      </c>
      <c r="CT18" s="133">
        <v>0</v>
      </c>
      <c r="CU18" s="129">
        <v>0</v>
      </c>
      <c r="CV18" s="129">
        <v>0</v>
      </c>
      <c r="CW18" s="133">
        <v>0</v>
      </c>
      <c r="CX18" s="129">
        <v>0</v>
      </c>
      <c r="CY18" s="129">
        <v>0</v>
      </c>
      <c r="CZ18" s="133">
        <v>0</v>
      </c>
      <c r="DA18" s="129">
        <v>0</v>
      </c>
      <c r="DB18" s="129">
        <v>0</v>
      </c>
      <c r="DC18" s="133">
        <v>0</v>
      </c>
      <c r="DD18" s="129">
        <v>2</v>
      </c>
      <c r="DE18" s="129">
        <v>3</v>
      </c>
      <c r="DF18" s="133">
        <f>DE18*100/DD18</f>
        <v>150</v>
      </c>
      <c r="DG18" s="129">
        <v>100</v>
      </c>
      <c r="DH18" s="129">
        <v>121.3</v>
      </c>
      <c r="DI18" s="133">
        <f>DH18*100/DG18</f>
        <v>121.3</v>
      </c>
      <c r="DJ18" s="129">
        <v>100</v>
      </c>
      <c r="DK18" s="129">
        <v>100</v>
      </c>
      <c r="DL18" s="133">
        <f>DK18*100/DJ18</f>
        <v>100</v>
      </c>
    </row>
    <row r="19" spans="1:116" s="2" customFormat="1" ht="16.5" customHeight="1">
      <c r="A19" s="33" t="s">
        <v>221</v>
      </c>
      <c r="B19" s="143">
        <f>(B13+B14+B15+B16+B17+B18)/6</f>
        <v>89.91666666666667</v>
      </c>
      <c r="C19" s="139">
        <f>SUM(C13:C18)</f>
        <v>2000</v>
      </c>
      <c r="D19" s="140">
        <f>SUM(D13:D18)</f>
        <v>2135</v>
      </c>
      <c r="E19" s="141">
        <f>D19*100/C19</f>
        <v>106.75</v>
      </c>
      <c r="F19" s="140">
        <f>SUM(F13:F18)</f>
        <v>13</v>
      </c>
      <c r="G19" s="140">
        <f>SUM(G13:G18)</f>
        <v>22</v>
      </c>
      <c r="H19" s="142">
        <f>G19*100/F19</f>
        <v>169.23076923076923</v>
      </c>
      <c r="I19" s="139">
        <f>SUM(I13:I18)</f>
        <v>13000</v>
      </c>
      <c r="J19" s="140">
        <f>SUM(J13:J18)</f>
        <v>13120</v>
      </c>
      <c r="K19" s="141">
        <f>J19*100/I19</f>
        <v>100.92307692307692</v>
      </c>
      <c r="L19" s="140">
        <f>SUM(L13:L18)</f>
        <v>40</v>
      </c>
      <c r="M19" s="140">
        <f>SUM(M13:M18)</f>
        <v>40</v>
      </c>
      <c r="N19" s="142">
        <f>M19*100/L19</f>
        <v>100</v>
      </c>
      <c r="O19" s="139">
        <f>SUM(O13:O18)</f>
        <v>14000</v>
      </c>
      <c r="P19" s="140">
        <f>SUM(P13:P18)</f>
        <v>14218</v>
      </c>
      <c r="Q19" s="141">
        <f>P19*100/O19</f>
        <v>101.55714285714286</v>
      </c>
      <c r="R19" s="140">
        <f>SUM(R13:R18)</f>
        <v>56</v>
      </c>
      <c r="S19" s="140">
        <f>SUM(S13:S18)</f>
        <v>64</v>
      </c>
      <c r="T19" s="142">
        <f>S19*100/R19</f>
        <v>114.28571428571429</v>
      </c>
      <c r="U19" s="139">
        <f>SUM(U13:U18)</f>
        <v>10200</v>
      </c>
      <c r="V19" s="140">
        <f>SUM(V13:V18)</f>
        <v>10224</v>
      </c>
      <c r="W19" s="142">
        <f>V19*100/U19</f>
        <v>100.23529411764706</v>
      </c>
      <c r="X19" s="139">
        <f>SUM(X13:X18)</f>
        <v>30</v>
      </c>
      <c r="Y19" s="140">
        <f>SUM(Y13:Y18)</f>
        <v>33</v>
      </c>
      <c r="Z19" s="142">
        <f>Y19*100/X19</f>
        <v>110</v>
      </c>
      <c r="AA19" s="139">
        <f>SUM(AA13:AA18)</f>
        <v>0</v>
      </c>
      <c r="AB19" s="140">
        <f>SUM(AB13:AB18)</f>
        <v>0</v>
      </c>
      <c r="AC19" s="142">
        <v>0</v>
      </c>
      <c r="AD19" s="140">
        <f>SUM(AD13:AD18)</f>
        <v>0</v>
      </c>
      <c r="AE19" s="140">
        <f>SUM(AE13:AE18)</f>
        <v>0</v>
      </c>
      <c r="AF19" s="142">
        <v>0</v>
      </c>
      <c r="AG19" s="139">
        <f>SUM(AG13:AG18)</f>
        <v>30065</v>
      </c>
      <c r="AH19" s="140">
        <f>SUM(AH13:AH18)</f>
        <v>42003</v>
      </c>
      <c r="AI19" s="141">
        <f>AH19*100/AG19</f>
        <v>139.7073008481623</v>
      </c>
      <c r="AJ19" s="140">
        <f>SUM(AJ13:AJ18)</f>
        <v>158</v>
      </c>
      <c r="AK19" s="140">
        <f>SUM(AK13:AK18)</f>
        <v>234</v>
      </c>
      <c r="AL19" s="142">
        <f>AK19*100/AJ19</f>
        <v>148.1012658227848</v>
      </c>
      <c r="AM19" s="139">
        <f>SUM(AM13:AM18)</f>
        <v>8396</v>
      </c>
      <c r="AN19" s="140">
        <f>SUM(AN13:AN18)</f>
        <v>10802</v>
      </c>
      <c r="AO19" s="142">
        <f>AN19*100/AM19</f>
        <v>128.65650309671273</v>
      </c>
      <c r="AP19" s="139">
        <f>SUM(AP13:AP18)</f>
        <v>27</v>
      </c>
      <c r="AQ19" s="140">
        <f>SUM(AQ13:AQ18)</f>
        <v>65</v>
      </c>
      <c r="AR19" s="142">
        <f>AQ19*100/AP19</f>
        <v>240.74074074074073</v>
      </c>
      <c r="AS19" s="139">
        <f>SUM(AS13:AS18)</f>
        <v>69105</v>
      </c>
      <c r="AT19" s="140">
        <f>SUM(AT13:AT18)</f>
        <v>72749</v>
      </c>
      <c r="AU19" s="142">
        <f>AT19*100/AS19</f>
        <v>105.27313508429202</v>
      </c>
      <c r="AV19" s="139">
        <f>SUM(AV13:AV18)</f>
        <v>501</v>
      </c>
      <c r="AW19" s="140">
        <f>SUM(AW13:AW18)</f>
        <v>530</v>
      </c>
      <c r="AX19" s="142">
        <f>AW19*100/AV19</f>
        <v>105.78842315369262</v>
      </c>
      <c r="AY19" s="139">
        <v>0</v>
      </c>
      <c r="AZ19" s="140">
        <f>SUM(AZ13:AZ18)</f>
        <v>0</v>
      </c>
      <c r="BA19" s="142">
        <v>0</v>
      </c>
      <c r="BB19" s="139">
        <v>0</v>
      </c>
      <c r="BC19" s="140">
        <f>SUM(BC13:BC18)</f>
        <v>0</v>
      </c>
      <c r="BD19" s="142">
        <v>0</v>
      </c>
      <c r="BE19" s="139">
        <f>SUM(BE13:BE18)</f>
        <v>305</v>
      </c>
      <c r="BF19" s="140">
        <f>SUM(BF13:BF18)</f>
        <v>308</v>
      </c>
      <c r="BG19" s="142">
        <f>BF19*100/BE19</f>
        <v>100.98360655737704</v>
      </c>
      <c r="BH19" s="139">
        <f>SUM(BH13:BH18)</f>
        <v>8</v>
      </c>
      <c r="BI19" s="140">
        <f>SUM(BI13:BI18)</f>
        <v>8</v>
      </c>
      <c r="BJ19" s="142">
        <f>BI19*100/BH19</f>
        <v>100</v>
      </c>
      <c r="BK19" s="139">
        <f>SUM(BK13:BK18)</f>
        <v>342</v>
      </c>
      <c r="BL19" s="140">
        <f>SUM(BL13:BL18)</f>
        <v>345</v>
      </c>
      <c r="BM19" s="142">
        <f>BL19*100/BK19</f>
        <v>100.87719298245614</v>
      </c>
      <c r="BN19" s="139">
        <f>SUM(BN13:BN18)</f>
        <v>6</v>
      </c>
      <c r="BO19" s="140">
        <f>SUM(BO13:BO18)</f>
        <v>6</v>
      </c>
      <c r="BP19" s="142">
        <f>BO19*100/BN19</f>
        <v>100</v>
      </c>
      <c r="BQ19" s="139">
        <f>SUM(BQ13:BQ18)</f>
        <v>0</v>
      </c>
      <c r="BR19" s="140">
        <f>SUM(BR13:BR18)</f>
        <v>0</v>
      </c>
      <c r="BS19" s="142">
        <v>0</v>
      </c>
      <c r="BT19" s="139">
        <f>SUM(BT13:BT18)</f>
        <v>0</v>
      </c>
      <c r="BU19" s="140">
        <f>SUM(BU13:BU18)</f>
        <v>0</v>
      </c>
      <c r="BV19" s="142">
        <v>0</v>
      </c>
      <c r="BW19" s="139">
        <f>SUM(BW13:BW18)</f>
        <v>6000</v>
      </c>
      <c r="BX19" s="140">
        <f>SUM(BX13:BX18)</f>
        <v>6078</v>
      </c>
      <c r="BY19" s="142">
        <f>BX19*100/BW19</f>
        <v>101.3</v>
      </c>
      <c r="BZ19" s="139">
        <f>SUM(BZ13:BZ18)</f>
        <v>18</v>
      </c>
      <c r="CA19" s="140">
        <f>SUM(CA13:CA18)</f>
        <v>21</v>
      </c>
      <c r="CB19" s="142">
        <f>CA19*100/BZ19</f>
        <v>116.66666666666667</v>
      </c>
      <c r="CC19" s="139">
        <f>SUM(CC13:CC18)</f>
        <v>7900</v>
      </c>
      <c r="CD19" s="140">
        <f>SUM(CD13:CD18)</f>
        <v>10269</v>
      </c>
      <c r="CE19" s="142">
        <f>CD19*100/CC19</f>
        <v>129.9873417721519</v>
      </c>
      <c r="CF19" s="139">
        <f>SUM(CF13:CF18)</f>
        <v>15</v>
      </c>
      <c r="CG19" s="140">
        <f>SUM(CG13:CG18)</f>
        <v>27</v>
      </c>
      <c r="CH19" s="142">
        <f>CG19*100/CF19</f>
        <v>180</v>
      </c>
      <c r="CI19" s="139">
        <f>SUM(CI13:CI18)</f>
        <v>7600</v>
      </c>
      <c r="CJ19" s="140">
        <f>SUM(CJ13:CJ18)</f>
        <v>7629</v>
      </c>
      <c r="CK19" s="142">
        <f>CJ19*100/CI19</f>
        <v>100.38157894736842</v>
      </c>
      <c r="CL19" s="139">
        <f>SUM(CL13:CL18)</f>
        <v>100</v>
      </c>
      <c r="CM19" s="140">
        <f>SUM(CM13:CM18)</f>
        <v>371</v>
      </c>
      <c r="CN19" s="142">
        <f>CM19*100/CL19</f>
        <v>371</v>
      </c>
      <c r="CO19" s="139">
        <f>SUM(CO13:CO18)</f>
        <v>18650</v>
      </c>
      <c r="CP19" s="140">
        <f>SUM(CP13:CP18)</f>
        <v>18695</v>
      </c>
      <c r="CQ19" s="142">
        <f>CP19*100/CO19</f>
        <v>100.24128686327077</v>
      </c>
      <c r="CR19" s="139">
        <f>SUM(CR13:CR18)</f>
        <v>179</v>
      </c>
      <c r="CS19" s="140">
        <f>SUM(CS13:CS18)</f>
        <v>191</v>
      </c>
      <c r="CT19" s="142">
        <f>CS19*100/CR19</f>
        <v>106.70391061452514</v>
      </c>
      <c r="CU19" s="139">
        <v>0</v>
      </c>
      <c r="CV19" s="140">
        <f>SUM(CV13:CV18)</f>
        <v>0</v>
      </c>
      <c r="CW19" s="142">
        <v>0</v>
      </c>
      <c r="CX19" s="139">
        <f>SUM(CX13:CX18)</f>
        <v>1</v>
      </c>
      <c r="CY19" s="140">
        <f>SUM(CY13:CY18)</f>
        <v>1</v>
      </c>
      <c r="CZ19" s="142">
        <f>CY19*100/CX19</f>
        <v>100</v>
      </c>
      <c r="DA19" s="139">
        <f>SUM(DA13:DA18)</f>
        <v>3</v>
      </c>
      <c r="DB19" s="140">
        <f>SUM(DB13:DB18)</f>
        <v>3</v>
      </c>
      <c r="DC19" s="142">
        <f>DB19*100/DA19</f>
        <v>100</v>
      </c>
      <c r="DD19" s="139">
        <f>SUM(DD13:DD18)</f>
        <v>13</v>
      </c>
      <c r="DE19" s="140">
        <f>SUM(DE13:DE18)</f>
        <v>13</v>
      </c>
      <c r="DF19" s="142">
        <f>DE19*100/DD19</f>
        <v>100</v>
      </c>
      <c r="DG19" s="139">
        <f>SUM(DG13:DG18)/6</f>
        <v>61.666666666666664</v>
      </c>
      <c r="DH19" s="143">
        <f>SUM(DH13:DH18)/6</f>
        <v>69.25000000000001</v>
      </c>
      <c r="DI19" s="142">
        <f>DH19*100/DG19</f>
        <v>112.29729729729733</v>
      </c>
      <c r="DJ19" s="143">
        <f>SUM(DJ13:DJ18)/6</f>
        <v>91.66666666666667</v>
      </c>
      <c r="DK19" s="143">
        <f>SUM(DK13:DK18)/6</f>
        <v>94.55416666666667</v>
      </c>
      <c r="DL19" s="142">
        <f>DK19*100/DJ19</f>
        <v>103.15</v>
      </c>
    </row>
    <row r="20" spans="9:97" ht="18.75" customHeight="1"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</row>
    <row r="21" spans="1:67" s="17" customFormat="1" ht="19.5" customHeight="1" hidden="1">
      <c r="A21" s="222" t="s">
        <v>172</v>
      </c>
      <c r="B21" s="222"/>
      <c r="C21" s="222"/>
      <c r="D21" s="222"/>
      <c r="E21" s="222"/>
      <c r="F21" s="222"/>
      <c r="G21" s="222"/>
      <c r="H21" s="222"/>
      <c r="I21" s="217"/>
      <c r="J21" s="217"/>
      <c r="K21" s="106"/>
      <c r="L21" s="212" t="s">
        <v>173</v>
      </c>
      <c r="M21" s="212"/>
      <c r="N21" s="212"/>
      <c r="O21" s="212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H21" s="18"/>
      <c r="AI21" s="18"/>
      <c r="AJ21" s="18"/>
      <c r="AK21" s="18"/>
      <c r="AL21" s="18"/>
      <c r="AM21" s="18"/>
      <c r="AN21" s="18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</row>
    <row r="22" spans="1:67" ht="12.75" customHeight="1" hidden="1">
      <c r="A22" s="222"/>
      <c r="B22" s="222"/>
      <c r="C22" s="222"/>
      <c r="D22" s="222"/>
      <c r="E22" s="222"/>
      <c r="F22" s="222"/>
      <c r="G22" s="222"/>
      <c r="H22" s="222"/>
      <c r="I22" s="213" t="s">
        <v>56</v>
      </c>
      <c r="J22" s="213"/>
      <c r="K22" s="106"/>
      <c r="L22" s="228" t="s">
        <v>57</v>
      </c>
      <c r="M22" s="228"/>
      <c r="N22" s="228"/>
      <c r="O22" s="228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H22" s="55"/>
      <c r="AI22" s="55"/>
      <c r="AJ22" s="55"/>
      <c r="AK22" s="55"/>
      <c r="AL22" s="55"/>
      <c r="AM22" s="55"/>
      <c r="AN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</row>
    <row r="23" spans="50:66" ht="12.75"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</row>
  </sheetData>
  <sheetProtection/>
  <mergeCells count="88">
    <mergeCell ref="A2:AI2"/>
    <mergeCell ref="O4:AI4"/>
    <mergeCell ref="A21:H22"/>
    <mergeCell ref="L22:O22"/>
    <mergeCell ref="L21:O21"/>
    <mergeCell ref="BE10:BG10"/>
    <mergeCell ref="I9:N9"/>
    <mergeCell ref="AA9:AF9"/>
    <mergeCell ref="C9:H9"/>
    <mergeCell ref="A4:N4"/>
    <mergeCell ref="A6:A10"/>
    <mergeCell ref="B6:B10"/>
    <mergeCell ref="C6:DF6"/>
    <mergeCell ref="CU8:CW9"/>
    <mergeCell ref="CX8:CZ9"/>
    <mergeCell ref="DA8:DC9"/>
    <mergeCell ref="DD8:DF9"/>
    <mergeCell ref="U9:Z9"/>
    <mergeCell ref="AG9:AL9"/>
    <mergeCell ref="AM9:AR9"/>
    <mergeCell ref="DG6:DL6"/>
    <mergeCell ref="C7:N7"/>
    <mergeCell ref="O7:AF7"/>
    <mergeCell ref="AG7:BP7"/>
    <mergeCell ref="BQ7:CB7"/>
    <mergeCell ref="CC7:CT7"/>
    <mergeCell ref="CU7:CW7"/>
    <mergeCell ref="CX7:CZ7"/>
    <mergeCell ref="DA7:DC7"/>
    <mergeCell ref="DD7:DF7"/>
    <mergeCell ref="DJ7:DL10"/>
    <mergeCell ref="C8:H8"/>
    <mergeCell ref="I8:N8"/>
    <mergeCell ref="O8:Z8"/>
    <mergeCell ref="AA8:AF8"/>
    <mergeCell ref="AG8:AX8"/>
    <mergeCell ref="AY8:BP8"/>
    <mergeCell ref="BQ8:BV8"/>
    <mergeCell ref="BW8:CB8"/>
    <mergeCell ref="R10:T10"/>
    <mergeCell ref="AS9:AX9"/>
    <mergeCell ref="AY9:BD9"/>
    <mergeCell ref="DG7:DI10"/>
    <mergeCell ref="CC8:CT8"/>
    <mergeCell ref="BW9:CB9"/>
    <mergeCell ref="BQ9:BV9"/>
    <mergeCell ref="BB10:BD10"/>
    <mergeCell ref="BZ10:CB10"/>
    <mergeCell ref="CC10:CE10"/>
    <mergeCell ref="CF10:CH10"/>
    <mergeCell ref="C10:E10"/>
    <mergeCell ref="F10:H10"/>
    <mergeCell ref="I10:K10"/>
    <mergeCell ref="L10:N10"/>
    <mergeCell ref="O10:Q10"/>
    <mergeCell ref="O9:T9"/>
    <mergeCell ref="AJ10:AL10"/>
    <mergeCell ref="BE9:BJ9"/>
    <mergeCell ref="BK9:BP9"/>
    <mergeCell ref="CC9:CH9"/>
    <mergeCell ref="CI9:CN9"/>
    <mergeCell ref="CO9:CT9"/>
    <mergeCell ref="AP10:AR10"/>
    <mergeCell ref="AS10:AU10"/>
    <mergeCell ref="AV10:AX10"/>
    <mergeCell ref="AY10:BA10"/>
    <mergeCell ref="U10:W10"/>
    <mergeCell ref="X10:Z10"/>
    <mergeCell ref="AA10:AC10"/>
    <mergeCell ref="AD10:AF10"/>
    <mergeCell ref="AG10:AI10"/>
    <mergeCell ref="I22:J22"/>
    <mergeCell ref="CI10:CK10"/>
    <mergeCell ref="CL10:CN10"/>
    <mergeCell ref="BH10:BJ10"/>
    <mergeCell ref="BK10:BM10"/>
    <mergeCell ref="BN10:BP10"/>
    <mergeCell ref="BQ10:BS10"/>
    <mergeCell ref="CR10:CT10"/>
    <mergeCell ref="CU10:CW10"/>
    <mergeCell ref="CX10:CZ10"/>
    <mergeCell ref="DA10:DC10"/>
    <mergeCell ref="DD10:DF10"/>
    <mergeCell ref="I21:J21"/>
    <mergeCell ref="CO10:CQ10"/>
    <mergeCell ref="BT10:BV10"/>
    <mergeCell ref="BW10:BY10"/>
    <mergeCell ref="AM10:AO10"/>
  </mergeCells>
  <printOptions/>
  <pageMargins left="0.3937007874015748" right="0.3937007874015748" top="0.7874015748031497" bottom="0.5905511811023623" header="0.5118110236220472" footer="0.5118110236220472"/>
  <pageSetup fitToWidth="3" fitToHeight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culture63</dc:creator>
  <cp:keywords/>
  <dc:description/>
  <cp:lastModifiedBy>Минкультуры ЧР Николаева Елена Ивановна</cp:lastModifiedBy>
  <cp:lastPrinted>2019-11-07T13:03:06Z</cp:lastPrinted>
  <dcterms:created xsi:type="dcterms:W3CDTF">2010-07-23T04:14:44Z</dcterms:created>
  <dcterms:modified xsi:type="dcterms:W3CDTF">2019-11-12T08:51:44Z</dcterms:modified>
  <cp:category/>
  <cp:version/>
  <cp:contentType/>
  <cp:contentStatus/>
</cp:coreProperties>
</file>