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W150" i="2" l="1"/>
  <c r="B138" i="2" l="1"/>
  <c r="E138" i="2"/>
  <c r="C123" i="2" l="1"/>
  <c r="W158" i="2" l="1"/>
  <c r="I158" i="2"/>
  <c r="I159" i="2" l="1"/>
  <c r="W159" i="2" l="1"/>
  <c r="Y158" i="2" l="1"/>
  <c r="Z158" i="2"/>
  <c r="S158" i="2"/>
  <c r="M158" i="2"/>
  <c r="T17" i="2" l="1"/>
  <c r="S159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M159" i="2" l="1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83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E159" i="2"/>
  <c r="F159" i="2"/>
  <c r="G159" i="2"/>
  <c r="J159" i="2"/>
  <c r="K159" i="2"/>
  <c r="L159" i="2"/>
  <c r="N159" i="2"/>
  <c r="O159" i="2"/>
  <c r="P159" i="2"/>
  <c r="Q159" i="2"/>
  <c r="T159" i="2"/>
  <c r="U159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F158" i="2"/>
  <c r="C122" i="2" l="1"/>
  <c r="D122" i="2" s="1"/>
  <c r="Z174" i="2" l="1"/>
  <c r="B108" i="2" l="1"/>
  <c r="B116" i="2"/>
  <c r="B162" i="2"/>
  <c r="B174" i="2"/>
  <c r="B177" i="2"/>
  <c r="D177" i="2" s="1"/>
  <c r="B183" i="2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Y183" i="2"/>
  <c r="V183" i="2"/>
  <c r="S183" i="2"/>
  <c r="M183" i="2"/>
  <c r="L183" i="2"/>
  <c r="K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U158" i="2"/>
  <c r="T158" i="2"/>
  <c r="Q158" i="2"/>
  <c r="P158" i="2"/>
  <c r="N158" i="2"/>
  <c r="L158" i="2"/>
  <c r="K158" i="2"/>
  <c r="J158" i="2"/>
  <c r="G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D158" i="2" s="1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38" i="2" s="1"/>
  <c r="D169" i="2"/>
  <c r="D217" i="2"/>
  <c r="D155" i="2"/>
  <c r="D218" i="2"/>
  <c r="D172" i="2"/>
  <c r="D215" i="2"/>
  <c r="D199" i="2"/>
  <c r="D207" i="2"/>
  <c r="D209" i="2"/>
  <c r="D201" i="2"/>
  <c r="D185" i="2"/>
  <c r="D182" i="2"/>
  <c r="D183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66" i="2"/>
  <c r="D197" i="2"/>
  <c r="D173" i="2"/>
  <c r="D181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<sst xmlns="http://schemas.openxmlformats.org/spreadsheetml/2006/main" count="267" uniqueCount="213">
  <si>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</si>
  <si>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</si>
  <si>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</si>
  <si>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</si>
  <si>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</si>
  <si>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</si>
  <si>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</si>
  <si>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</si>
  <si>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</si>
  <si>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</si>
  <si>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</si>
  <si>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</si>
  <si>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</si>
  <si>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</si>
  <si>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</si>
  <si>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</si>
  <si>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</si>
  <si>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</si>
  <si>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</si>
  <si>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</si>
  <si>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</si>
  <si>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</si>
  <si>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</si>
  <si>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</si>
  <si>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</si>
  <si>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</si>
  <si>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</si>
  <si>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</si>
  <si>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</si>
  <si>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</si>
  <si>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</si>
  <si>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</si>
  <si>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</si>
  <si>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</si>
  <si>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</si>
  <si>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</si>
  <si>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</si>
  <si>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</si>
  <si>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</si>
  <si>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</si>
  <si>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</si>
  <si>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</si>
  <si>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</si>
  <si>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</si>
  <si>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</si>
  <si>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</si>
  <si>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</si>
  <si>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</si>
  <si>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</si>
  <si>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</si>
  <si>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</si>
  <si>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</si>
  <si>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</si>
  <si>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</si>
  <si>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</si>
  <si>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</si>
  <si>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</si>
  <si>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</si>
  <si>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</si>
  <si>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</si>
  <si>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</si>
  <si>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</si>
  <si>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</si>
  <si>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</si>
  <si>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</si>
  <si>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</si>
  <si>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</si>
  <si>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</si>
  <si>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</si>
  <si>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</si>
  <si>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</si>
  <si>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</si>
  <si>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</si>
  <si>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</si>
  <si>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</si>
  <si>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</si>
  <si>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</si>
  <si>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</si>
  <si>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</si>
  <si>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</si>
  <si>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</si>
  <si>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</si>
  <si>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</si>
  <si>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</si>
  <si>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</si>
  <si>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</si>
  <si>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</si>
  <si>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</si>
  <si>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</si>
  <si>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</si>
  <si>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</si>
  <si>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</si>
  <si>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</si>
  <si>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</si>
  <si>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</si>
  <si>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</si>
  <si>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</si>
  <si>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</si>
  <si>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</si>
  <si>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</si>
  <si>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</si>
  <si>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</si>
  <si>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</si>
  <si>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</si>
  <si>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</si>
  <si>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</si>
  <si>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</si>
  <si>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</si>
  <si>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</si>
  <si>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</si>
  <si>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</si>
  <si>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</si>
  <si>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</si>
  <si>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</si>
  <si>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</si>
  <si>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</si>
  <si>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</si>
  <si>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</si>
  <si>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</si>
  <si>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</si>
  <si>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</si>
  <si>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</si>
  <si>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</si>
  <si>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</si>
  <si>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</si>
  <si>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</si>
  <si>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</si>
  <si>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</si>
  <si>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</si>
  <si>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</si>
  <si>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</si>
  <si>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</si>
  <si>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</si>
  <si>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</si>
  <si>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</si>
  <si>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</si>
  <si>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</si>
  <si>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</si>
  <si>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</si>
  <si>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</si>
  <si>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</si>
  <si>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</si>
  <si>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</si>
  <si>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</si>
  <si>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</si>
  <si>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</si>
  <si>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</si>
  <si>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</si>
  <si>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</si>
  <si>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</si>
  <si>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</si>
  <si>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</si>
  <si>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</si>
  <si>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</si>
  <si>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</si>
  <si>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</si>
  <si>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</si>
  <si>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</si>
  <si>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</si>
  <si>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</si>
  <si>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</si>
  <si>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</si>
  <si>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</si>
  <si>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</si>
  <si>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</si>
  <si>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</si>
  <si>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</si>
  <si>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</si>
  <si>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</si>
  <si>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</si>
  <si>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</si>
  <si>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</si>
  <si>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</si>
  <si>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</si>
  <si>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</si>
  <si>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</si>
  <si>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</si>
  <si>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</si>
  <si>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</si>
  <si>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</si>
  <si>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</si>
  <si>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</si>
  <si>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</si>
  <si>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</si>
  <si>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</si>
  <si>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</si>
  <si>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</si>
  <si>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</si>
  <si>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</si>
  <si>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</si>
  <si>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</si>
  <si>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</si>
  <si>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</si>
  <si>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</si>
  <si>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</si>
  <si>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</si>
  <si>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</si>
  <si>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</si>
  <si>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</si>
  <si>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</si>
  <si>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</si>
  <si>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</si>
  <si>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</si>
  <si>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</si>
  <si>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</si>
  <si>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</si>
  <si>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</si>
  <si>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</si>
  <si>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</si>
  <si>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</si>
  <si>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</si>
  <si>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</si>
  <si>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7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</si>
</sst>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09" activePane="bottomRight" state="frozen"/>
      <selection activeCell="A2" sqref="A2"/>
      <selection pane="topRight" activeCell="F2" sqref="F2"/>
      <selection pane="bottomLeft" activeCell="A7" sqref="A7"/>
      <selection pane="bottomRight" activeCell="O130" sqref="O130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3" t="s">
        <v>212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4" t="s">
        <v>0</v>
      </c>
      <c r="B4" s="137" t="s">
        <v>191</v>
      </c>
      <c r="C4" s="129" t="s">
        <v>192</v>
      </c>
      <c r="D4" s="129" t="s">
        <v>193</v>
      </c>
      <c r="E4" s="129" t="s">
        <v>203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153" customHeight="1" x14ac:dyDescent="0.3">
      <c r="A5" s="135"/>
      <c r="B5" s="138"/>
      <c r="C5" s="130"/>
      <c r="D5" s="130"/>
      <c r="E5" s="130"/>
      <c r="F5" s="143" t="s">
        <v>4</v>
      </c>
      <c r="G5" s="143" t="s">
        <v>5</v>
      </c>
      <c r="H5" s="143" t="s">
        <v>6</v>
      </c>
      <c r="I5" s="143" t="s">
        <v>7</v>
      </c>
      <c r="J5" s="143" t="s">
        <v>8</v>
      </c>
      <c r="K5" s="143" t="s">
        <v>9</v>
      </c>
      <c r="L5" s="143" t="s">
        <v>10</v>
      </c>
      <c r="M5" s="143" t="s">
        <v>11</v>
      </c>
      <c r="N5" s="143" t="s">
        <v>12</v>
      </c>
      <c r="O5" s="143" t="s">
        <v>13</v>
      </c>
      <c r="P5" s="143" t="s">
        <v>14</v>
      </c>
      <c r="Q5" s="143" t="s">
        <v>15</v>
      </c>
      <c r="R5" s="143" t="s">
        <v>16</v>
      </c>
      <c r="S5" s="143" t="s">
        <v>17</v>
      </c>
      <c r="T5" s="143" t="s">
        <v>18</v>
      </c>
      <c r="U5" s="143" t="s">
        <v>19</v>
      </c>
      <c r="V5" s="143" t="s">
        <v>20</v>
      </c>
      <c r="W5" s="143" t="s">
        <v>21</v>
      </c>
      <c r="X5" s="143" t="s">
        <v>22</v>
      </c>
      <c r="Y5" s="143" t="s">
        <v>23</v>
      </c>
      <c r="Z5" s="143" t="s">
        <v>24</v>
      </c>
    </row>
    <row r="6" spans="1:27" s="2" customFormat="1" ht="10.8" customHeight="1" thickBot="1" x14ac:dyDescent="0.35">
      <c r="A6" s="136"/>
      <c r="B6" s="139"/>
      <c r="C6" s="131"/>
      <c r="D6" s="131"/>
      <c r="E6" s="13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5455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customHeight="1" outlineLevel="1" x14ac:dyDescent="0.25">
      <c r="A105" s="11" t="s">
        <v>89</v>
      </c>
      <c r="B105" s="27">
        <v>270376</v>
      </c>
      <c r="C105" s="27">
        <f t="shared" si="22"/>
        <v>265669</v>
      </c>
      <c r="D105" s="118">
        <f t="shared" si="15"/>
        <v>0.98259091043583746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x14ac:dyDescent="0.25">
      <c r="A106" s="103" t="s">
        <v>90</v>
      </c>
      <c r="B106" s="104">
        <v>262517</v>
      </c>
      <c r="C106" s="105">
        <f t="shared" ref="C106:C153" si="24">SUM(F106:Z106)</f>
        <v>264639</v>
      </c>
      <c r="D106" s="106">
        <f t="shared" si="15"/>
        <v>1.0080832860348092</v>
      </c>
      <c r="E106" s="107"/>
      <c r="F106" s="108">
        <v>11522</v>
      </c>
      <c r="G106" s="108">
        <v>6724</v>
      </c>
      <c r="H106" s="108">
        <v>17190</v>
      </c>
      <c r="I106" s="108">
        <v>15538</v>
      </c>
      <c r="J106" s="108">
        <v>7679</v>
      </c>
      <c r="K106" s="108">
        <v>18994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12635</v>
      </c>
      <c r="R106" s="108">
        <v>16591</v>
      </c>
      <c r="S106" s="108">
        <v>15517</v>
      </c>
      <c r="T106" s="108">
        <v>18552</v>
      </c>
      <c r="U106" s="108">
        <v>12726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180</v>
      </c>
      <c r="B107" s="9">
        <f>B106/B105</f>
        <v>0.9709330709826316</v>
      </c>
      <c r="C107" s="9">
        <f>C106/C105</f>
        <v>0.99612299515562597</v>
      </c>
      <c r="D107" s="118">
        <f t="shared" si="15"/>
        <v>1.025944037674503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0.99160257416418141</v>
      </c>
      <c r="R107" s="29">
        <f t="shared" si="26"/>
        <v>1</v>
      </c>
      <c r="S107" s="29">
        <f t="shared" si="26"/>
        <v>0.99010974987238387</v>
      </c>
      <c r="T107" s="29">
        <f t="shared" si="26"/>
        <v>0.99389263902282221</v>
      </c>
      <c r="U107" s="29">
        <f t="shared" si="26"/>
        <v>0.98981099789997662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1030</v>
      </c>
      <c r="D108" s="15">
        <f t="shared" si="15"/>
        <v>0.13105993128896806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58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107</v>
      </c>
      <c r="R108" s="91">
        <f t="shared" si="27"/>
        <v>0</v>
      </c>
      <c r="S108" s="91">
        <f t="shared" si="27"/>
        <v>155</v>
      </c>
      <c r="T108" s="91">
        <f t="shared" si="27"/>
        <v>114</v>
      </c>
      <c r="U108" s="91">
        <f t="shared" si="27"/>
        <v>131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126543</v>
      </c>
      <c r="D109" s="16">
        <f t="shared" si="15"/>
        <v>0.99426429800507565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9984</v>
      </c>
      <c r="U109" s="31">
        <v>5551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264460</v>
      </c>
      <c r="D115" s="106">
        <f t="shared" ref="D115:D177" si="28">C115/B115</f>
        <v>1.0074014254314958</v>
      </c>
      <c r="E115" s="107"/>
      <c r="F115" s="108">
        <v>11522</v>
      </c>
      <c r="G115" s="108">
        <v>6724</v>
      </c>
      <c r="H115" s="108">
        <v>17075</v>
      </c>
      <c r="I115" s="108">
        <v>15538</v>
      </c>
      <c r="J115" s="108">
        <v>7679</v>
      </c>
      <c r="K115" s="108">
        <v>18994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8753</v>
      </c>
      <c r="Q115" s="108">
        <v>12635</v>
      </c>
      <c r="R115" s="108">
        <v>16591</v>
      </c>
      <c r="S115" s="108">
        <v>15517</v>
      </c>
      <c r="T115" s="108">
        <v>18552</v>
      </c>
      <c r="U115" s="108">
        <v>12726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0.9709330709826316</v>
      </c>
      <c r="C116" s="9">
        <f>C115/C105</f>
        <v>0.99544922441082706</v>
      </c>
      <c r="D116" s="15">
        <f t="shared" si="28"/>
        <v>1.0252500961815874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0.99885883829738675</v>
      </c>
      <c r="Q116" s="29">
        <f t="shared" si="29"/>
        <v>0.99160257416418141</v>
      </c>
      <c r="R116" s="29">
        <f t="shared" si="29"/>
        <v>1</v>
      </c>
      <c r="S116" s="29">
        <f t="shared" si="29"/>
        <v>0.99010974987238387</v>
      </c>
      <c r="T116" s="29">
        <f t="shared" si="29"/>
        <v>0.99389263902282221</v>
      </c>
      <c r="U116" s="29">
        <f t="shared" si="29"/>
        <v>0.98981099789997662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126405</v>
      </c>
      <c r="D117" s="16">
        <f t="shared" si="28"/>
        <v>0.99318001461425442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9984</v>
      </c>
      <c r="U117" s="31">
        <v>5551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190</v>
      </c>
      <c r="B123" s="105">
        <v>618672</v>
      </c>
      <c r="C123" s="105">
        <f>SUM(F123:Z123)</f>
        <v>712778</v>
      </c>
      <c r="D123" s="106">
        <f t="shared" si="28"/>
        <v>1.1521096800889647</v>
      </c>
      <c r="E123" s="107"/>
      <c r="F123" s="108">
        <v>33529</v>
      </c>
      <c r="G123" s="108">
        <v>16129</v>
      </c>
      <c r="H123" s="108">
        <v>46895</v>
      </c>
      <c r="I123" s="108">
        <v>49006</v>
      </c>
      <c r="J123" s="108">
        <v>23105</v>
      </c>
      <c r="K123" s="108">
        <v>52300</v>
      </c>
      <c r="L123" s="108">
        <v>31456</v>
      </c>
      <c r="M123" s="108">
        <v>37997</v>
      </c>
      <c r="N123" s="108">
        <v>36528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52203</v>
      </c>
      <c r="U123" s="108">
        <v>31701</v>
      </c>
      <c r="V123" s="108">
        <v>26228</v>
      </c>
      <c r="W123" s="108">
        <v>9082</v>
      </c>
      <c r="X123" s="108">
        <v>30586</v>
      </c>
      <c r="Y123" s="108">
        <v>67000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1.0394354838709678</v>
      </c>
      <c r="C124" s="9">
        <f>C123/C122</f>
        <v>1.1166818110606298</v>
      </c>
      <c r="D124" s="16">
        <f t="shared" si="28"/>
        <v>1.0743156534371796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1.0682232346241458</v>
      </c>
      <c r="I124" s="30">
        <f t="shared" si="30"/>
        <v>1.0382627118644068</v>
      </c>
      <c r="J124" s="30">
        <f t="shared" si="30"/>
        <v>1.5717687074829931</v>
      </c>
      <c r="K124" s="30">
        <f t="shared" si="30"/>
        <v>1.2945544554455446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1.1937254901960783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0.99624045801526717</v>
      </c>
      <c r="U124" s="30">
        <f t="shared" si="30"/>
        <v>0.93238235294117644</v>
      </c>
      <c r="V124" s="30">
        <f t="shared" si="30"/>
        <v>1.5992682926829269</v>
      </c>
      <c r="W124" s="30">
        <f>W123/W122</f>
        <v>1.1352500000000001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313694</v>
      </c>
      <c r="C125" s="26">
        <f t="shared" si="24"/>
        <v>337155</v>
      </c>
      <c r="D125" s="16">
        <f t="shared" si="28"/>
        <v>1.0747894444904906</v>
      </c>
      <c r="E125" s="99"/>
      <c r="F125" s="31">
        <v>18480</v>
      </c>
      <c r="G125" s="31">
        <v>7870</v>
      </c>
      <c r="H125" s="31">
        <v>23519</v>
      </c>
      <c r="I125" s="31">
        <v>15371</v>
      </c>
      <c r="J125" s="31">
        <v>10709</v>
      </c>
      <c r="K125" s="31">
        <v>26976</v>
      </c>
      <c r="L125" s="31">
        <v>15100</v>
      </c>
      <c r="M125" s="31">
        <v>17733</v>
      </c>
      <c r="N125" s="124">
        <v>15452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26578</v>
      </c>
      <c r="U125" s="31">
        <v>12822</v>
      </c>
      <c r="V125" s="31">
        <v>13531</v>
      </c>
      <c r="W125" s="31">
        <v>2906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9416</v>
      </c>
      <c r="D126" s="16">
        <f t="shared" si="28"/>
        <v>0.49591825986201082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295900</v>
      </c>
      <c r="D127" s="16">
        <f t="shared" si="28"/>
        <v>1.3236057184776968</v>
      </c>
      <c r="E127" s="99"/>
      <c r="F127" s="31">
        <v>6086</v>
      </c>
      <c r="G127" s="31">
        <v>6500</v>
      </c>
      <c r="H127" s="31">
        <v>18951</v>
      </c>
      <c r="I127" s="31">
        <v>29933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19573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16443</v>
      </c>
      <c r="V127" s="31">
        <v>10036</v>
      </c>
      <c r="W127" s="31">
        <v>5710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23.56693090352244</v>
      </c>
      <c r="C130" s="110">
        <f>C123/C115*10</f>
        <v>26.952204492172733</v>
      </c>
      <c r="D130" s="106">
        <f t="shared" si="28"/>
        <v>1.1436450763363639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27.464128843338216</v>
      </c>
      <c r="I130" s="111">
        <f>I123/I115*10</f>
        <v>31.539451666881195</v>
      </c>
      <c r="J130" s="111">
        <f t="shared" ref="J130:Z130" si="31">J123/J115*10</f>
        <v>30.088553197030862</v>
      </c>
      <c r="K130" s="111">
        <f t="shared" si="31"/>
        <v>27.535011056122983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26.707611318271553</v>
      </c>
      <c r="O130" s="111">
        <f>O123/O115*10</f>
        <v>22.296925195043599</v>
      </c>
      <c r="P130" s="111">
        <f t="shared" si="31"/>
        <v>26.534902319204843</v>
      </c>
      <c r="Q130" s="111">
        <f>Q123/Q115*10</f>
        <v>24.193905817174514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28.138745148771022</v>
      </c>
      <c r="U130" s="111">
        <f t="shared" si="31"/>
        <v>24.910419613389912</v>
      </c>
      <c r="V130" s="111">
        <f>V123/V115*10</f>
        <v>25.161166538756717</v>
      </c>
      <c r="W130" s="111">
        <f>W123/W115*10</f>
        <v>23.162458556490691</v>
      </c>
      <c r="X130" s="111">
        <f t="shared" si="31"/>
        <v>25.646486667784671</v>
      </c>
      <c r="Y130" s="111">
        <f t="shared" si="31"/>
        <v>30.244210716381531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24.647332898572358</v>
      </c>
      <c r="C131" s="50">
        <f t="shared" si="32"/>
        <v>26.67259997626676</v>
      </c>
      <c r="D131" s="16">
        <f t="shared" si="28"/>
        <v>1.0821698268948081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29.078698448732503</v>
      </c>
      <c r="J131" s="50">
        <f t="shared" si="33"/>
        <v>29.714206437291896</v>
      </c>
      <c r="K131" s="50">
        <f t="shared" si="33"/>
        <v>27.721714109546809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26.238750212260147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26.620592948717949</v>
      </c>
      <c r="U131" s="50">
        <f t="shared" si="33"/>
        <v>23.098540803458839</v>
      </c>
      <c r="V131" s="50">
        <f t="shared" si="33"/>
        <v>25.103896103896105</v>
      </c>
      <c r="W131" s="50">
        <f t="shared" si="33"/>
        <v>18.821243523316063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23.928843710292249</v>
      </c>
      <c r="D132" s="16">
        <f t="shared" si="28"/>
        <v>1.0043132434155946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23.212368522152651</v>
      </c>
      <c r="C133" s="50">
        <f t="shared" si="32"/>
        <v>27.829505483136767</v>
      </c>
      <c r="D133" s="16">
        <f t="shared" si="28"/>
        <v>1.1989084809065376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32.589003810560698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27.645480225988699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27.758872143898881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479</v>
      </c>
      <c r="C136" s="27">
        <f t="shared" si="24"/>
        <v>66</v>
      </c>
      <c r="D136" s="15">
        <f t="shared" si="28"/>
        <v>0.13778705636743216</v>
      </c>
      <c r="E136" s="99"/>
      <c r="F136" s="37"/>
      <c r="G136" s="36"/>
      <c r="H136" s="54"/>
      <c r="I136" s="36">
        <v>66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1563</v>
      </c>
      <c r="C137" s="27">
        <f t="shared" si="24"/>
        <v>370</v>
      </c>
      <c r="D137" s="15">
        <f t="shared" si="28"/>
        <v>0.23672424824056301</v>
      </c>
      <c r="E137" s="99"/>
      <c r="F137" s="37"/>
      <c r="G137" s="36"/>
      <c r="H137" s="36"/>
      <c r="I137" s="36">
        <v>370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32.630480167014618</v>
      </c>
      <c r="C138" s="54">
        <f t="shared" si="37"/>
        <v>56.060606060606062</v>
      </c>
      <c r="D138" s="54">
        <f t="shared" si="37"/>
        <v>17.180441652610558</v>
      </c>
      <c r="E138" s="54" t="e">
        <f t="shared" si="37"/>
        <v>#DIV/0!</v>
      </c>
      <c r="F138" s="54"/>
      <c r="G138" s="54"/>
      <c r="H138" s="54"/>
      <c r="I138" s="54">
        <f>I137/I136*10</f>
        <v>56.060606060606062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2876.5</v>
      </c>
      <c r="D139" s="16">
        <f t="shared" si="28"/>
        <v>2.8851554663991976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133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72</v>
      </c>
      <c r="Q139" s="47">
        <f t="shared" si="38"/>
        <v>30</v>
      </c>
      <c r="R139" s="47">
        <f t="shared" si="38"/>
        <v>115</v>
      </c>
      <c r="S139" s="47">
        <f t="shared" si="38"/>
        <v>-40</v>
      </c>
      <c r="T139" s="47">
        <f t="shared" si="38"/>
        <v>1057</v>
      </c>
      <c r="U139" s="47">
        <f t="shared" si="38"/>
        <v>759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7353</v>
      </c>
      <c r="C145" s="27">
        <f t="shared" si="24"/>
        <v>5548.8</v>
      </c>
      <c r="D145" s="15">
        <f t="shared" si="28"/>
        <v>0.75463076295389642</v>
      </c>
      <c r="E145" s="99"/>
      <c r="F145" s="26">
        <v>108</v>
      </c>
      <c r="G145" s="26">
        <v>256</v>
      </c>
      <c r="H145" s="26">
        <v>768</v>
      </c>
      <c r="I145" s="26">
        <v>327</v>
      </c>
      <c r="J145" s="26">
        <v>58</v>
      </c>
      <c r="K145" s="26">
        <v>56.8</v>
      </c>
      <c r="L145" s="26">
        <v>633</v>
      </c>
      <c r="M145" s="26">
        <v>686</v>
      </c>
      <c r="N145" s="26">
        <v>314</v>
      </c>
      <c r="O145" s="26">
        <v>11</v>
      </c>
      <c r="P145" s="120">
        <v>130</v>
      </c>
      <c r="Q145" s="26">
        <v>286</v>
      </c>
      <c r="R145" s="26">
        <v>60</v>
      </c>
      <c r="S145" s="26">
        <v>591</v>
      </c>
      <c r="T145" s="26">
        <v>196</v>
      </c>
      <c r="U145" s="120">
        <v>44</v>
      </c>
      <c r="V145" s="26">
        <v>156</v>
      </c>
      <c r="W145" s="26">
        <v>7</v>
      </c>
      <c r="X145" s="26">
        <v>310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184</v>
      </c>
      <c r="B146" s="9">
        <f>B145/B144</f>
        <v>0.91923990498812347</v>
      </c>
      <c r="C146" s="9">
        <f>C145/C144</f>
        <v>0.86555290373906135</v>
      </c>
      <c r="D146" s="15">
        <f t="shared" si="28"/>
        <v>0.94159631130269983</v>
      </c>
      <c r="E146" s="99"/>
      <c r="F146" s="35">
        <f t="shared" ref="F146:Z146" si="40">F145/F144</f>
        <v>1</v>
      </c>
      <c r="G146" s="35">
        <f t="shared" si="40"/>
        <v>0.79503105590062106</v>
      </c>
      <c r="H146" s="35">
        <f t="shared" si="40"/>
        <v>0.76570289132602198</v>
      </c>
      <c r="I146" s="35">
        <f t="shared" si="40"/>
        <v>0.80541871921182262</v>
      </c>
      <c r="J146" s="35">
        <f t="shared" si="40"/>
        <v>1</v>
      </c>
      <c r="K146" s="35">
        <f t="shared" si="40"/>
        <v>0.93114754098360653</v>
      </c>
      <c r="L146" s="35">
        <f t="shared" si="40"/>
        <v>0.98906249999999996</v>
      </c>
      <c r="M146" s="35">
        <f t="shared" si="40"/>
        <v>0.70503597122302153</v>
      </c>
      <c r="N146" s="35">
        <f t="shared" si="40"/>
        <v>1</v>
      </c>
      <c r="O146" s="35">
        <f t="shared" si="40"/>
        <v>1</v>
      </c>
      <c r="P146" s="35">
        <f t="shared" si="40"/>
        <v>0.74285714285714288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0.69073783359497642</v>
      </c>
      <c r="V146" s="35">
        <f t="shared" si="40"/>
        <v>0.99363057324840764</v>
      </c>
      <c r="W146" s="35">
        <f t="shared" si="40"/>
        <v>1</v>
      </c>
      <c r="X146" s="35">
        <f t="shared" si="40"/>
        <v>0.87818696883852687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187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131032</v>
      </c>
      <c r="C148" s="27">
        <f t="shared" si="24"/>
        <v>146277</v>
      </c>
      <c r="D148" s="15">
        <f t="shared" si="28"/>
        <v>1.116345625496062</v>
      </c>
      <c r="E148" s="99"/>
      <c r="F148" s="26">
        <v>2164</v>
      </c>
      <c r="G148" s="26">
        <v>5632</v>
      </c>
      <c r="H148" s="26">
        <v>16959</v>
      </c>
      <c r="I148" s="26">
        <v>8990</v>
      </c>
      <c r="J148" s="26">
        <v>1355</v>
      </c>
      <c r="K148" s="26">
        <v>2092</v>
      </c>
      <c r="L148" s="26">
        <v>20072</v>
      </c>
      <c r="M148" s="26">
        <v>21744</v>
      </c>
      <c r="N148" s="26">
        <v>8431</v>
      </c>
      <c r="O148" s="26">
        <v>310</v>
      </c>
      <c r="P148" s="26">
        <v>3080</v>
      </c>
      <c r="Q148" s="26">
        <v>7915</v>
      </c>
      <c r="R148" s="26">
        <v>1772</v>
      </c>
      <c r="S148" s="26">
        <v>14104</v>
      </c>
      <c r="T148" s="26">
        <v>5701</v>
      </c>
      <c r="U148" s="26">
        <v>1075</v>
      </c>
      <c r="V148" s="120">
        <v>3151</v>
      </c>
      <c r="W148" s="26">
        <v>200</v>
      </c>
      <c r="X148" s="26">
        <v>7890</v>
      </c>
      <c r="Y148" s="26">
        <v>13100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0.81894999999999996</v>
      </c>
      <c r="C149" s="9">
        <f>C148/C147</f>
        <v>0.86045294117647064</v>
      </c>
      <c r="D149" s="15">
        <f>C149/B149</f>
        <v>1.0506782357609996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0.86525510204081635</v>
      </c>
      <c r="I149" s="29">
        <f t="shared" si="41"/>
        <v>0.73089430894308938</v>
      </c>
      <c r="J149" s="29">
        <f t="shared" si="41"/>
        <v>1.0423076923076924</v>
      </c>
      <c r="K149" s="29">
        <f t="shared" si="41"/>
        <v>0.58111111111111113</v>
      </c>
      <c r="L149" s="29">
        <f t="shared" si="41"/>
        <v>0.78713725490196074</v>
      </c>
      <c r="M149" s="29">
        <f t="shared" si="41"/>
        <v>0.88751020408163261</v>
      </c>
      <c r="N149" s="29">
        <f t="shared" si="41"/>
        <v>0.89691489361702126</v>
      </c>
      <c r="O149" s="29">
        <f t="shared" si="41"/>
        <v>1.0333333333333334</v>
      </c>
      <c r="P149" s="29">
        <f t="shared" si="41"/>
        <v>0.49677419354838709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1.0001754385964912</v>
      </c>
      <c r="U149" s="29">
        <f t="shared" si="41"/>
        <v>0.671875</v>
      </c>
      <c r="V149" s="29">
        <f t="shared" si="41"/>
        <v>2.1006666666666667</v>
      </c>
      <c r="W149" s="29">
        <f t="shared" si="41"/>
        <v>1</v>
      </c>
      <c r="X149" s="29">
        <f t="shared" si="41"/>
        <v>1.1954545454545455</v>
      </c>
      <c r="Y149" s="29">
        <f t="shared" si="41"/>
        <v>1.0076923076923077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178.20209438324494</v>
      </c>
      <c r="C150" s="49">
        <f>C148/C145*10</f>
        <v>263.61916089965399</v>
      </c>
      <c r="D150" s="15">
        <f>C150/B150</f>
        <v>1.4793269507411593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220.8203125</v>
      </c>
      <c r="I150" s="49">
        <f t="shared" si="42"/>
        <v>274.92354740061165</v>
      </c>
      <c r="J150" s="49">
        <f t="shared" si="42"/>
        <v>233.62068965517241</v>
      </c>
      <c r="K150" s="49">
        <f t="shared" si="42"/>
        <v>368.3098591549296</v>
      </c>
      <c r="L150" s="49">
        <f t="shared" si="42"/>
        <v>317.09320695102684</v>
      </c>
      <c r="M150" s="49">
        <f t="shared" si="42"/>
        <v>316.9679300291545</v>
      </c>
      <c r="N150" s="49">
        <f t="shared" si="42"/>
        <v>268.50318471337579</v>
      </c>
      <c r="O150" s="49">
        <f t="shared" si="42"/>
        <v>281.81818181818181</v>
      </c>
      <c r="P150" s="49">
        <f t="shared" si="42"/>
        <v>236.92307692307693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290.86734693877554</v>
      </c>
      <c r="U150" s="49">
        <f t="shared" si="42"/>
        <v>244.31818181818184</v>
      </c>
      <c r="V150" s="49">
        <f t="shared" si="42"/>
        <v>201.9871794871795</v>
      </c>
      <c r="W150" s="49">
        <f t="shared" si="42"/>
        <v>285.71428571428572</v>
      </c>
      <c r="X150" s="49">
        <f t="shared" si="42"/>
        <v>254.51612903225808</v>
      </c>
      <c r="Y150" s="49">
        <f t="shared" si="42"/>
        <v>250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962</v>
      </c>
      <c r="D153" s="15">
        <f t="shared" si="28"/>
        <v>1.0083857442348008</v>
      </c>
      <c r="E153" s="99"/>
      <c r="F153" s="47">
        <f>F151-F152</f>
        <v>18</v>
      </c>
      <c r="G153" s="47">
        <f t="shared" ref="G153:Z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f t="shared" si="43"/>
        <v>104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f t="shared" si="43"/>
        <v>65</v>
      </c>
      <c r="Z153" s="47">
        <f t="shared" si="43"/>
        <v>4</v>
      </c>
    </row>
    <row r="154" spans="1:27" s="12" customFormat="1" ht="30" customHeight="1" outlineLevel="1" x14ac:dyDescent="0.25">
      <c r="A154" s="51" t="s">
        <v>175</v>
      </c>
      <c r="B154" s="23">
        <v>443</v>
      </c>
      <c r="C154" s="27">
        <f>SUM(F154:Z154)</f>
        <v>258.7</v>
      </c>
      <c r="D154" s="15">
        <f t="shared" si="28"/>
        <v>0.58397291196388257</v>
      </c>
      <c r="E154" s="99"/>
      <c r="F154" s="26">
        <v>17</v>
      </c>
      <c r="G154" s="26">
        <v>25</v>
      </c>
      <c r="H154" s="26"/>
      <c r="I154" s="26">
        <v>4</v>
      </c>
      <c r="J154" s="26">
        <v>9</v>
      </c>
      <c r="K154" s="26">
        <v>7.5</v>
      </c>
      <c r="L154" s="26">
        <v>39</v>
      </c>
      <c r="M154" s="26">
        <v>14</v>
      </c>
      <c r="N154" s="26">
        <v>17</v>
      </c>
      <c r="O154" s="26">
        <v>14</v>
      </c>
      <c r="P154" s="26">
        <v>10</v>
      </c>
      <c r="Q154" s="26">
        <v>26</v>
      </c>
      <c r="R154" s="26"/>
      <c r="S154" s="26">
        <v>11</v>
      </c>
      <c r="T154" s="26">
        <v>7.2</v>
      </c>
      <c r="U154" s="50">
        <v>6</v>
      </c>
      <c r="V154" s="26"/>
      <c r="W154" s="26">
        <v>9</v>
      </c>
      <c r="X154" s="26">
        <v>41</v>
      </c>
      <c r="Y154" s="26"/>
      <c r="Z154" s="26">
        <v>2</v>
      </c>
    </row>
    <row r="155" spans="1:27" s="12" customFormat="1" ht="34.200000000000003" customHeight="1" x14ac:dyDescent="0.25">
      <c r="A155" s="13" t="s">
        <v>184</v>
      </c>
      <c r="B155" s="33">
        <f>B154/B153</f>
        <v>0.46436058700209643</v>
      </c>
      <c r="C155" s="33">
        <f>C154/C153</f>
        <v>0.26891891891891889</v>
      </c>
      <c r="D155" s="15">
        <f t="shared" si="28"/>
        <v>0.57911658837166735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</v>
      </c>
      <c r="I155" s="29">
        <f t="shared" si="44"/>
        <v>0.36363636363636365</v>
      </c>
      <c r="J155" s="29">
        <f t="shared" si="44"/>
        <v>0.69230769230769229</v>
      </c>
      <c r="K155" s="29">
        <f t="shared" si="44"/>
        <v>0.75</v>
      </c>
      <c r="L155" s="29">
        <f t="shared" si="44"/>
        <v>0.37864077669902912</v>
      </c>
      <c r="M155" s="29">
        <f t="shared" si="44"/>
        <v>0.14000000000000001</v>
      </c>
      <c r="N155" s="29">
        <f t="shared" si="44"/>
        <v>0.4358974358974359</v>
      </c>
      <c r="O155" s="29">
        <f t="shared" si="44"/>
        <v>1</v>
      </c>
      <c r="P155" s="29">
        <f t="shared" si="44"/>
        <v>0.55555555555555558</v>
      </c>
      <c r="Q155" s="29">
        <f t="shared" si="44"/>
        <v>0.25</v>
      </c>
      <c r="R155" s="29"/>
      <c r="S155" s="29">
        <f t="shared" si="44"/>
        <v>0.37931034482758619</v>
      </c>
      <c r="T155" s="29">
        <f t="shared" si="44"/>
        <v>0.1090909090909091</v>
      </c>
      <c r="U155" s="29">
        <f t="shared" si="44"/>
        <v>0.27272727272727271</v>
      </c>
      <c r="V155" s="29">
        <f t="shared" si="44"/>
        <v>0</v>
      </c>
      <c r="W155" s="29">
        <f t="shared" si="44"/>
        <v>0.9</v>
      </c>
      <c r="X155" s="29">
        <f t="shared" si="44"/>
        <v>0.43617021276595747</v>
      </c>
      <c r="Y155" s="29">
        <f t="shared" si="44"/>
        <v>0</v>
      </c>
      <c r="Z155" s="29">
        <f t="shared" si="44"/>
        <v>0.5</v>
      </c>
    </row>
    <row r="156" spans="1:27" s="12" customFormat="1" ht="31.8" customHeight="1" x14ac:dyDescent="0.25">
      <c r="A156" s="13" t="s">
        <v>188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7369</v>
      </c>
      <c r="C157" s="27">
        <f>SUM(F157:Z157)</f>
        <v>8712</v>
      </c>
      <c r="D157" s="15">
        <f t="shared" si="28"/>
        <v>1.1822499660740942</v>
      </c>
      <c r="E157" s="99"/>
      <c r="F157" s="26">
        <v>85</v>
      </c>
      <c r="G157" s="26">
        <v>750</v>
      </c>
      <c r="H157" s="26"/>
      <c r="I157" s="26">
        <v>200</v>
      </c>
      <c r="J157" s="26">
        <v>133</v>
      </c>
      <c r="K157" s="26">
        <v>125</v>
      </c>
      <c r="L157" s="26">
        <v>2390</v>
      </c>
      <c r="M157" s="26">
        <v>1013</v>
      </c>
      <c r="N157" s="26">
        <v>450</v>
      </c>
      <c r="O157" s="26">
        <v>150</v>
      </c>
      <c r="P157" s="26">
        <v>380</v>
      </c>
      <c r="Q157" s="26">
        <v>825</v>
      </c>
      <c r="R157" s="26"/>
      <c r="S157" s="26">
        <v>330</v>
      </c>
      <c r="T157" s="26">
        <v>63</v>
      </c>
      <c r="U157" s="26">
        <v>228</v>
      </c>
      <c r="V157" s="26"/>
      <c r="W157" s="26">
        <v>100</v>
      </c>
      <c r="X157" s="26">
        <v>1440</v>
      </c>
      <c r="Y157" s="26"/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0.33495454545454545</v>
      </c>
      <c r="C158" s="30">
        <f>C157/C156</f>
        <v>0.32121524961286041</v>
      </c>
      <c r="D158" s="15">
        <f t="shared" si="28"/>
        <v>0.9589816110032473</v>
      </c>
      <c r="E158" s="99"/>
      <c r="F158" s="30">
        <f>F157/F156</f>
        <v>0.21794871794871795</v>
      </c>
      <c r="G158" s="30">
        <f t="shared" ref="G158:N158" si="45">G157/G156</f>
        <v>0.14365064163953264</v>
      </c>
      <c r="H158" s="30"/>
      <c r="I158" s="30">
        <f t="shared" si="45"/>
        <v>0.48899755501222492</v>
      </c>
      <c r="J158" s="30">
        <f t="shared" si="45"/>
        <v>0.97080291970802923</v>
      </c>
      <c r="K158" s="30">
        <f t="shared" si="45"/>
        <v>0.5</v>
      </c>
      <c r="L158" s="30">
        <f t="shared" si="45"/>
        <v>0.47336106159635571</v>
      </c>
      <c r="M158" s="30">
        <f t="shared" si="45"/>
        <v>0.30041518386714117</v>
      </c>
      <c r="N158" s="30">
        <f t="shared" si="45"/>
        <v>0.43394406943105113</v>
      </c>
      <c r="O158" s="30">
        <v>1</v>
      </c>
      <c r="P158" s="30">
        <f>P157/P156</f>
        <v>0.53146853146853146</v>
      </c>
      <c r="Q158" s="30">
        <f>Q157/Q156</f>
        <v>0.39025543992431411</v>
      </c>
      <c r="R158" s="30"/>
      <c r="S158" s="30">
        <f>S157/S156</f>
        <v>0.54726368159203975</v>
      </c>
      <c r="T158" s="30">
        <f>T157/T156</f>
        <v>3.1866464339908952E-2</v>
      </c>
      <c r="U158" s="30">
        <f>U157/U156</f>
        <v>0.33677991137370755</v>
      </c>
      <c r="V158" s="30"/>
      <c r="W158" s="30">
        <f>W157/W156</f>
        <v>1.4285714285714286</v>
      </c>
      <c r="X158" s="30">
        <f>X157/X156</f>
        <v>0.54319124858543943</v>
      </c>
      <c r="Y158" s="30">
        <f t="shared" ref="Y158:Z158" si="46">Y157/Y156</f>
        <v>0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166.34311512415351</v>
      </c>
      <c r="C159" s="56">
        <f>C157/C154*10</f>
        <v>336.76072671047552</v>
      </c>
      <c r="D159" s="15">
        <f t="shared" si="28"/>
        <v>2.0244945302312476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500</v>
      </c>
      <c r="J159" s="56">
        <f t="shared" si="47"/>
        <v>147.77777777777777</v>
      </c>
      <c r="K159" s="56">
        <f t="shared" si="47"/>
        <v>166.66666666666669</v>
      </c>
      <c r="L159" s="56">
        <f t="shared" si="47"/>
        <v>612.82051282051282</v>
      </c>
      <c r="M159" s="56">
        <f t="shared" si="47"/>
        <v>723.57142857142867</v>
      </c>
      <c r="N159" s="56">
        <f t="shared" si="47"/>
        <v>264.70588235294116</v>
      </c>
      <c r="O159" s="56">
        <f t="shared" si="47"/>
        <v>107.14285714285714</v>
      </c>
      <c r="P159" s="56">
        <f t="shared" si="47"/>
        <v>380</v>
      </c>
      <c r="Q159" s="56">
        <f t="shared" si="47"/>
        <v>317.30769230769232</v>
      </c>
      <c r="R159" s="56"/>
      <c r="S159" s="56">
        <f t="shared" si="47"/>
        <v>300</v>
      </c>
      <c r="T159" s="56">
        <f t="shared" si="47"/>
        <v>87.5</v>
      </c>
      <c r="U159" s="56">
        <f t="shared" si="47"/>
        <v>380</v>
      </c>
      <c r="V159" s="56"/>
      <c r="W159" s="56">
        <f t="shared" si="47"/>
        <v>111.11111111111111</v>
      </c>
      <c r="X159" s="56">
        <f t="shared" si="47"/>
        <v>351.21951219512198</v>
      </c>
      <c r="Y159" s="56"/>
      <c r="Z159" s="56">
        <f t="shared" si="47"/>
        <v>250</v>
      </c>
    </row>
    <row r="160" spans="1:27" s="12" customFormat="1" ht="30" hidden="1" customHeight="1" outlineLevel="1" x14ac:dyDescent="0.25">
      <c r="A160" s="51" t="s">
        <v>176</v>
      </c>
      <c r="B160" s="23">
        <v>525</v>
      </c>
      <c r="C160" s="27">
        <f>SUM(F160:Z160)</f>
        <v>435</v>
      </c>
      <c r="D160" s="15">
        <f t="shared" si="28"/>
        <v>0.82857142857142863</v>
      </c>
      <c r="E160" s="99"/>
      <c r="F160" s="37"/>
      <c r="G160" s="36"/>
      <c r="H160" s="53">
        <v>382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177</v>
      </c>
      <c r="B161" s="23">
        <v>3020</v>
      </c>
      <c r="C161" s="27">
        <f>SUM(F161:Z161)</f>
        <v>4607</v>
      </c>
      <c r="D161" s="15">
        <f t="shared" si="28"/>
        <v>1.5254966887417218</v>
      </c>
      <c r="E161" s="99"/>
      <c r="F161" s="37"/>
      <c r="G161" s="36"/>
      <c r="H161" s="36">
        <v>4144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410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105.9080459770115</v>
      </c>
      <c r="D162" s="15">
        <f t="shared" si="28"/>
        <v>1.8411166933089747</v>
      </c>
      <c r="E162" s="99"/>
      <c r="F162" s="37"/>
      <c r="G162" s="54"/>
      <c r="H162" s="54">
        <f>H161/H160*10</f>
        <v>108.48167539267016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89.130434782608688</v>
      </c>
      <c r="Z162" s="54"/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80</v>
      </c>
      <c r="D166" s="15">
        <f t="shared" si="28"/>
        <v>0.5714285714285714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/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95</v>
      </c>
      <c r="D167" s="15">
        <f t="shared" si="28"/>
        <v>0.89622641509433965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11.875</v>
      </c>
      <c r="D168" s="15">
        <f t="shared" si="28"/>
        <v>1.5683962264150944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/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6661</v>
      </c>
      <c r="C169" s="27">
        <f>SUM(F169:Z169)</f>
        <v>8256</v>
      </c>
      <c r="D169" s="15">
        <f t="shared" si="28"/>
        <v>1.2394535355051794</v>
      </c>
      <c r="E169" s="99"/>
      <c r="F169" s="36">
        <v>3415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281</v>
      </c>
      <c r="R169" s="36">
        <v>1713</v>
      </c>
      <c r="S169" s="36"/>
      <c r="T169" s="36"/>
      <c r="U169" s="36">
        <v>301</v>
      </c>
      <c r="V169" s="36"/>
      <c r="W169" s="36">
        <v>240</v>
      </c>
      <c r="X169" s="36">
        <v>503</v>
      </c>
      <c r="Y169" s="36">
        <v>65</v>
      </c>
      <c r="Z169" s="36"/>
    </row>
    <row r="170" spans="1:26" s="12" customFormat="1" ht="30" customHeight="1" x14ac:dyDescent="0.25">
      <c r="A170" s="32" t="s">
        <v>112</v>
      </c>
      <c r="B170" s="27">
        <v>6444</v>
      </c>
      <c r="C170" s="27">
        <f>SUM(F170:Z170)</f>
        <v>6603</v>
      </c>
      <c r="D170" s="15">
        <f t="shared" si="28"/>
        <v>1.0246741154562384</v>
      </c>
      <c r="E170" s="99"/>
      <c r="F170" s="36">
        <v>3039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256</v>
      </c>
      <c r="R170" s="37">
        <v>1199</v>
      </c>
      <c r="S170" s="37"/>
      <c r="T170" s="37" t="s">
        <v>0</v>
      </c>
      <c r="U170" s="37">
        <v>303</v>
      </c>
      <c r="V170" s="37"/>
      <c r="W170" s="37">
        <v>240</v>
      </c>
      <c r="X170" s="37">
        <v>380</v>
      </c>
      <c r="Y170" s="37">
        <v>38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9.6742230896261834</v>
      </c>
      <c r="C171" s="49">
        <f>C170/C169*10</f>
        <v>7.997819767441861</v>
      </c>
      <c r="D171" s="49">
        <f t="shared" ref="D171:W171" si="48">D170/D169*10</f>
        <v>8.2671442381952573</v>
      </c>
      <c r="E171" s="49" t="e">
        <f t="shared" si="48"/>
        <v>#DIV/0!</v>
      </c>
      <c r="F171" s="49">
        <f t="shared" si="48"/>
        <v>8.8989751098096637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9.110320284697508</v>
      </c>
      <c r="R171" s="49">
        <f t="shared" si="48"/>
        <v>6.999416228838296</v>
      </c>
      <c r="S171" s="49"/>
      <c r="T171" s="49"/>
      <c r="U171" s="49">
        <f t="shared" si="48"/>
        <v>10.066445182724253</v>
      </c>
      <c r="V171" s="49"/>
      <c r="W171" s="49">
        <f t="shared" si="48"/>
        <v>10</v>
      </c>
      <c r="X171" s="49">
        <f t="shared" ref="X171" si="49">X170/X169*10</f>
        <v>7.5546719681908545</v>
      </c>
      <c r="Y171" s="50"/>
      <c r="Z171" s="26"/>
    </row>
    <row r="172" spans="1:26" s="12" customFormat="1" ht="30" customHeight="1" x14ac:dyDescent="0.25">
      <c r="A172" s="51" t="s">
        <v>182</v>
      </c>
      <c r="B172" s="27">
        <v>4344</v>
      </c>
      <c r="C172" s="27">
        <f>SUM(F172:Z172)</f>
        <v>8173</v>
      </c>
      <c r="D172" s="15">
        <f t="shared" si="28"/>
        <v>1.8814456721915285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240</v>
      </c>
      <c r="Z172" s="36">
        <v>163</v>
      </c>
    </row>
    <row r="173" spans="1:26" s="12" customFormat="1" ht="30" customHeight="1" x14ac:dyDescent="0.25">
      <c r="A173" s="32" t="s">
        <v>183</v>
      </c>
      <c r="B173" s="27">
        <v>3918</v>
      </c>
      <c r="C173" s="27">
        <f>SUM(F173:Z173)</f>
        <v>7142.9</v>
      </c>
      <c r="D173" s="15">
        <f t="shared" si="28"/>
        <v>1.8230985196528839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167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9.0193370165745854</v>
      </c>
      <c r="C174" s="49">
        <f>C173/C172*10</f>
        <v>8.7396304906399109</v>
      </c>
      <c r="D174" s="15">
        <f t="shared" si="28"/>
        <v>0.96898812790555833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49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6.958333333333333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178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179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265</v>
      </c>
      <c r="C178" s="27">
        <f>SUM(F178:Z178)</f>
        <v>501</v>
      </c>
      <c r="D178" s="15">
        <f t="shared" ref="D178:D179" si="51">C178/B178</f>
        <v>1.8905660377358491</v>
      </c>
      <c r="E178" s="99"/>
      <c r="F178" s="36"/>
      <c r="G178" s="36"/>
      <c r="H178" s="36">
        <v>94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5718</v>
      </c>
      <c r="C179" s="27">
        <f>SUM(F179:Z179)</f>
        <v>15844</v>
      </c>
      <c r="D179" s="15">
        <f t="shared" si="51"/>
        <v>2.7708989157047919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215.77358490566039</v>
      </c>
      <c r="C180" s="56">
        <f>C179/C178*10</f>
        <v>316.24750499001999</v>
      </c>
      <c r="D180" s="56">
        <f t="shared" ref="D180:H180" si="52">D179/D178*10</f>
        <v>14.656451350534327</v>
      </c>
      <c r="E180" s="56" t="e">
        <f t="shared" si="52"/>
        <v>#DIV/0!</v>
      </c>
      <c r="F180" s="56"/>
      <c r="G180" s="56"/>
      <c r="H180" s="56">
        <f t="shared" si="52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hidden="1" customHeight="1" outlineLevel="1" x14ac:dyDescent="0.25">
      <c r="A181" s="51" t="s">
        <v>115</v>
      </c>
      <c r="B181" s="27"/>
      <c r="C181" s="27">
        <f>SUM(F181:Z181)</f>
        <v>0</v>
      </c>
      <c r="D181" s="15" t="e">
        <f t="shared" ref="D181:D186" si="53">C181/B181</f>
        <v>#DIV/0!</v>
      </c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outlineLevel="1" x14ac:dyDescent="0.25">
      <c r="A182" s="32" t="s">
        <v>116</v>
      </c>
      <c r="B182" s="27"/>
      <c r="C182" s="27">
        <f>SUM(F182:Z182)</f>
        <v>0</v>
      </c>
      <c r="D182" s="15" t="e">
        <f t="shared" si="53"/>
        <v>#DIV/0!</v>
      </c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32" t="s">
        <v>97</v>
      </c>
      <c r="B183" s="56" t="e">
        <f>B182/B181*10</f>
        <v>#DIV/0!</v>
      </c>
      <c r="C183" s="56" t="e">
        <f>C182/C181*10</f>
        <v>#DIV/0!</v>
      </c>
      <c r="D183" s="15" t="e">
        <f t="shared" si="53"/>
        <v>#DIV/0!</v>
      </c>
      <c r="E183" s="99"/>
      <c r="F183" s="56"/>
      <c r="G183" s="56"/>
      <c r="H183" s="54" t="e">
        <f>H182/H181*10</f>
        <v>#DIV/0!</v>
      </c>
      <c r="I183" s="56"/>
      <c r="J183" s="56"/>
      <c r="K183" s="54" t="e">
        <f>K182/K181*10</f>
        <v>#DIV/0!</v>
      </c>
      <c r="L183" s="54" t="e">
        <f>L182/L181*10</f>
        <v>#DIV/0!</v>
      </c>
      <c r="M183" s="54" t="e">
        <f>M182/M181*10</f>
        <v>#DIV/0!</v>
      </c>
      <c r="N183" s="54"/>
      <c r="O183" s="54"/>
      <c r="P183" s="54"/>
      <c r="Q183" s="54"/>
      <c r="R183" s="54"/>
      <c r="S183" s="54" t="e">
        <f>S182/S181*10</f>
        <v>#DIV/0!</v>
      </c>
      <c r="T183" s="54"/>
      <c r="U183" s="54"/>
      <c r="V183" s="54" t="e">
        <f>V182/V181*10</f>
        <v>#DIV/0!</v>
      </c>
      <c r="W183" s="54"/>
      <c r="X183" s="54"/>
      <c r="Y183" s="54" t="e">
        <f>Y182/Y181*10</f>
        <v>#DIV/0!</v>
      </c>
      <c r="Z183" s="54"/>
    </row>
    <row r="184" spans="1:26" s="12" customFormat="1" ht="30" customHeight="1" x14ac:dyDescent="0.25">
      <c r="A184" s="51" t="s">
        <v>117</v>
      </c>
      <c r="B184" s="23">
        <v>7052</v>
      </c>
      <c r="C184" s="27">
        <f>SUM(F184:Z184)</f>
        <v>8690</v>
      </c>
      <c r="D184" s="15">
        <f t="shared" si="53"/>
        <v>1.232274532047646</v>
      </c>
      <c r="E184" s="99"/>
      <c r="F184" s="36"/>
      <c r="G184" s="36">
        <v>200</v>
      </c>
      <c r="H184" s="36">
        <v>900</v>
      </c>
      <c r="I184" s="36">
        <v>1012</v>
      </c>
      <c r="J184" s="36">
        <v>335</v>
      </c>
      <c r="K184" s="36">
        <v>180</v>
      </c>
      <c r="L184" s="36"/>
      <c r="M184" s="36">
        <v>1000</v>
      </c>
      <c r="N184" s="36">
        <v>213</v>
      </c>
      <c r="O184" s="36">
        <v>425</v>
      </c>
      <c r="P184" s="36">
        <v>149</v>
      </c>
      <c r="Q184" s="53">
        <v>414</v>
      </c>
      <c r="R184" s="36">
        <v>409</v>
      </c>
      <c r="S184" s="36">
        <v>155</v>
      </c>
      <c r="T184" s="36">
        <v>83</v>
      </c>
      <c r="U184" s="36">
        <v>821</v>
      </c>
      <c r="V184" s="36">
        <v>145</v>
      </c>
      <c r="W184" s="36">
        <v>50</v>
      </c>
      <c r="X184" s="36">
        <v>387</v>
      </c>
      <c r="Y184" s="36">
        <v>1332</v>
      </c>
      <c r="Z184" s="36">
        <v>480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143048</v>
      </c>
      <c r="C189" s="105">
        <f t="shared" ref="C189:C195" si="56">SUM(F189:Z189)</f>
        <v>132962</v>
      </c>
      <c r="D189" s="106">
        <f t="shared" si="54"/>
        <v>0.92949219842290698</v>
      </c>
      <c r="E189" s="107"/>
      <c r="F189" s="113">
        <v>6592</v>
      </c>
      <c r="G189" s="113">
        <v>3213</v>
      </c>
      <c r="H189" s="113">
        <v>5915</v>
      </c>
      <c r="I189" s="113">
        <v>9518</v>
      </c>
      <c r="J189" s="113">
        <v>6130</v>
      </c>
      <c r="K189" s="113">
        <v>18200</v>
      </c>
      <c r="L189" s="113">
        <v>7330</v>
      </c>
      <c r="M189" s="113">
        <v>6979</v>
      </c>
      <c r="N189" s="113">
        <v>2590</v>
      </c>
      <c r="O189" s="113">
        <v>2785</v>
      </c>
      <c r="P189" s="113">
        <v>4905</v>
      </c>
      <c r="Q189" s="113">
        <v>2846</v>
      </c>
      <c r="R189" s="113">
        <v>8159</v>
      </c>
      <c r="S189" s="113">
        <v>4300</v>
      </c>
      <c r="T189" s="113">
        <v>8634</v>
      </c>
      <c r="U189" s="113">
        <v>3434</v>
      </c>
      <c r="V189" s="113">
        <v>4450</v>
      </c>
      <c r="W189" s="113">
        <v>1400</v>
      </c>
      <c r="X189" s="113">
        <v>1832</v>
      </c>
      <c r="Y189" s="113">
        <v>19500</v>
      </c>
      <c r="Z189" s="113">
        <v>4250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102654</v>
      </c>
      <c r="C191" s="105">
        <f t="shared" si="56"/>
        <v>91957</v>
      </c>
      <c r="D191" s="106">
        <f t="shared" si="54"/>
        <v>0.8957955851695989</v>
      </c>
      <c r="E191" s="107"/>
      <c r="F191" s="114">
        <v>6823</v>
      </c>
      <c r="G191" s="114">
        <v>3040</v>
      </c>
      <c r="H191" s="114">
        <v>5100</v>
      </c>
      <c r="I191" s="114">
        <v>4969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0.97765714285714289</v>
      </c>
      <c r="C192" s="87">
        <f>C191/C190</f>
        <v>0.87578095238095233</v>
      </c>
      <c r="D192" s="15">
        <f t="shared" si="54"/>
        <v>0.89579558516959878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0.73702165529516461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81880</v>
      </c>
      <c r="D193" s="15">
        <f t="shared" si="54"/>
        <v>0.8840900502078497</v>
      </c>
      <c r="E193" s="99"/>
      <c r="F193" s="10">
        <v>6773</v>
      </c>
      <c r="G193" s="10">
        <v>2186</v>
      </c>
      <c r="H193" s="10">
        <v>4613</v>
      </c>
      <c r="I193" s="10">
        <v>4588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205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105859</v>
      </c>
      <c r="C203" s="27">
        <f>SUM(F203:Z203)</f>
        <v>104104</v>
      </c>
      <c r="D203" s="9">
        <f t="shared" ref="D203:D222" si="59">C203/B203</f>
        <v>0.98342134348520205</v>
      </c>
      <c r="E203" s="9"/>
      <c r="F203" s="26">
        <v>1820</v>
      </c>
      <c r="G203" s="26">
        <v>2180</v>
      </c>
      <c r="H203" s="26">
        <v>8243</v>
      </c>
      <c r="I203" s="26">
        <v>8670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3680</v>
      </c>
      <c r="O203" s="26">
        <v>3700</v>
      </c>
      <c r="P203" s="26">
        <v>3150</v>
      </c>
      <c r="Q203" s="26">
        <v>5234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1320</v>
      </c>
      <c r="X203" s="26">
        <v>5508</v>
      </c>
      <c r="Y203" s="26">
        <v>11300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47636.55</v>
      </c>
      <c r="C205" s="27">
        <f>C203*0.45</f>
        <v>46846.8</v>
      </c>
      <c r="D205" s="9">
        <f t="shared" si="59"/>
        <v>0.98342134348520205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3901.5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1656</v>
      </c>
      <c r="O205" s="26">
        <f t="shared" si="60"/>
        <v>1665</v>
      </c>
      <c r="P205" s="26">
        <f t="shared" si="60"/>
        <v>1417.5</v>
      </c>
      <c r="Q205" s="26">
        <f t="shared" si="60"/>
        <v>2355.3000000000002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594</v>
      </c>
      <c r="X205" s="26">
        <f t="shared" si="60"/>
        <v>2478.6</v>
      </c>
      <c r="Y205" s="26">
        <f t="shared" si="60"/>
        <v>5085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1.0512835791250807</v>
      </c>
      <c r="C206" s="48">
        <f>C203/C204</f>
        <v>1.0692621039722434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1.12890625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0.89627121946467292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0.69375041420902639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1.9984859954579863</v>
      </c>
      <c r="X206" s="69">
        <f t="shared" si="61"/>
        <v>1.1143932343301095</v>
      </c>
      <c r="Y206" s="69">
        <f t="shared" si="61"/>
        <v>1.4125000000000001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235393</v>
      </c>
      <c r="C207" s="27">
        <f>SUM(F207:Z207)</f>
        <v>293284</v>
      </c>
      <c r="D207" s="9">
        <f t="shared" si="59"/>
        <v>1.2459333964901251</v>
      </c>
      <c r="E207" s="9"/>
      <c r="F207" s="26">
        <v>2341</v>
      </c>
      <c r="G207" s="26">
        <v>8000</v>
      </c>
      <c r="H207" s="26">
        <v>18663</v>
      </c>
      <c r="I207" s="26">
        <v>29576</v>
      </c>
      <c r="J207" s="26">
        <v>5878</v>
      </c>
      <c r="K207" s="26">
        <v>15400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20220</v>
      </c>
      <c r="R207" s="26">
        <v>6382</v>
      </c>
      <c r="S207" s="26">
        <v>5200</v>
      </c>
      <c r="T207" s="26">
        <v>9686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70617.899999999994</v>
      </c>
      <c r="C209" s="27">
        <f>C207*0.3</f>
        <v>87985.2</v>
      </c>
      <c r="D209" s="9">
        <f t="shared" si="59"/>
        <v>1.2459333964901251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8872.7999999999993</v>
      </c>
      <c r="J209" s="26">
        <f t="shared" si="62"/>
        <v>1763.3999999999999</v>
      </c>
      <c r="K209" s="26">
        <f t="shared" si="62"/>
        <v>4620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6066</v>
      </c>
      <c r="R209" s="26">
        <f t="shared" si="62"/>
        <v>1914.6</v>
      </c>
      <c r="S209" s="26">
        <f t="shared" si="62"/>
        <v>1560</v>
      </c>
      <c r="T209" s="26">
        <f t="shared" si="62"/>
        <v>2905.7999999999997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0.97330565766242572</v>
      </c>
      <c r="C210" s="9">
        <f>C207/C208</f>
        <v>1.2154048642053894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1.084800469483568</v>
      </c>
      <c r="J210" s="30">
        <f t="shared" si="63"/>
        <v>0.61840485634028042</v>
      </c>
      <c r="K210" s="30">
        <f t="shared" si="63"/>
        <v>1.253459221878561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1.3827721093087508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2.0740899357601714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158148</v>
      </c>
      <c r="C211" s="27">
        <f>SUM(F211:Z211)</f>
        <v>230663</v>
      </c>
      <c r="D211" s="115">
        <f t="shared" si="59"/>
        <v>1.4585261906568532</v>
      </c>
      <c r="E211" s="9"/>
      <c r="F211" s="26"/>
      <c r="G211" s="26">
        <v>8500</v>
      </c>
      <c r="H211" s="26">
        <v>17910</v>
      </c>
      <c r="I211" s="26">
        <v>31896</v>
      </c>
      <c r="J211" s="26">
        <v>16030</v>
      </c>
      <c r="K211" s="26">
        <v>3800</v>
      </c>
      <c r="L211" s="26">
        <v>2250</v>
      </c>
      <c r="M211" s="26">
        <v>23136</v>
      </c>
      <c r="N211" s="26">
        <v>4870</v>
      </c>
      <c r="O211" s="26">
        <v>6000</v>
      </c>
      <c r="P211" s="26">
        <v>10055</v>
      </c>
      <c r="Q211" s="26">
        <v>10705</v>
      </c>
      <c r="R211" s="26">
        <v>5068</v>
      </c>
      <c r="S211" s="26">
        <v>1500</v>
      </c>
      <c r="T211" s="26">
        <v>6670</v>
      </c>
      <c r="U211" s="26">
        <v>24844</v>
      </c>
      <c r="V211" s="26">
        <v>4100</v>
      </c>
      <c r="W211" s="26"/>
      <c r="X211" s="26">
        <v>10822</v>
      </c>
      <c r="Y211" s="26">
        <v>32257</v>
      </c>
      <c r="Z211" s="26">
        <v>10250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30048.12</v>
      </c>
      <c r="C213" s="27">
        <f>C211*0.19</f>
        <v>43825.97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3402.9</v>
      </c>
      <c r="I213" s="26">
        <f t="shared" si="64"/>
        <v>6060.24</v>
      </c>
      <c r="J213" s="26">
        <f t="shared" si="64"/>
        <v>3045.7</v>
      </c>
      <c r="K213" s="26">
        <f t="shared" si="64"/>
        <v>722</v>
      </c>
      <c r="L213" s="26">
        <f t="shared" si="64"/>
        <v>427.5</v>
      </c>
      <c r="M213" s="26">
        <f t="shared" si="64"/>
        <v>4395.84</v>
      </c>
      <c r="N213" s="26">
        <f t="shared" si="64"/>
        <v>925.3</v>
      </c>
      <c r="O213" s="26">
        <f t="shared" si="64"/>
        <v>1140</v>
      </c>
      <c r="P213" s="26">
        <f t="shared" si="64"/>
        <v>1910.45</v>
      </c>
      <c r="Q213" s="26">
        <f t="shared" si="64"/>
        <v>2033.95</v>
      </c>
      <c r="R213" s="26">
        <f t="shared" si="64"/>
        <v>962.92</v>
      </c>
      <c r="S213" s="26">
        <f t="shared" si="64"/>
        <v>285</v>
      </c>
      <c r="T213" s="26">
        <f t="shared" si="64"/>
        <v>1267.3</v>
      </c>
      <c r="U213" s="26">
        <f t="shared" si="64"/>
        <v>4720.3599999999997</v>
      </c>
      <c r="V213" s="26">
        <f t="shared" si="64"/>
        <v>779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1947.5</v>
      </c>
    </row>
    <row r="214" spans="1:26" s="59" customFormat="1" ht="21.6" collapsed="1" x14ac:dyDescent="0.25">
      <c r="A214" s="13" t="s">
        <v>140</v>
      </c>
      <c r="B214" s="9">
        <f>B211/B212</f>
        <v>0.63715145581783239</v>
      </c>
      <c r="C214" s="9">
        <f>C211/C212</f>
        <v>0.98182251573317558</v>
      </c>
      <c r="D214" s="9">
        <f t="shared" si="59"/>
        <v>1.5409562463809043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0.99869517213690651</v>
      </c>
      <c r="I214" s="30">
        <f t="shared" ref="I214:Z214" si="66">I211/I212</f>
        <v>1.2996654673474128</v>
      </c>
      <c r="J214" s="30">
        <f t="shared" si="66"/>
        <v>1.5024275029523686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0.99984010164349579</v>
      </c>
      <c r="N214" s="30">
        <f t="shared" si="66"/>
        <v>0.54516959588044334</v>
      </c>
      <c r="O214" s="30">
        <f t="shared" si="66"/>
        <v>0.7845598619174643</v>
      </c>
      <c r="P214" s="30">
        <f t="shared" si="66"/>
        <v>1.4742969414386675</v>
      </c>
      <c r="Q214" s="30">
        <f t="shared" si="66"/>
        <v>0.65218318396987962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0.82549504950495045</v>
      </c>
      <c r="U214" s="30">
        <f t="shared" si="66"/>
        <v>1.0004832474226804</v>
      </c>
      <c r="V214" s="30">
        <f t="shared" si="66"/>
        <v>1.2659009509694947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0.59441654391723409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206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148911.57</v>
      </c>
      <c r="C220" s="27">
        <f>C218+C216+C213+C209+C205</f>
        <v>178995.37</v>
      </c>
      <c r="D220" s="9">
        <f t="shared" si="59"/>
        <v>1.2020245975514192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12711.15</v>
      </c>
      <c r="I220" s="26">
        <f t="shared" si="67"/>
        <v>18834.54</v>
      </c>
      <c r="J220" s="26">
        <f t="shared" si="67"/>
        <v>7212.5499999999993</v>
      </c>
      <c r="K220" s="26">
        <f t="shared" si="67"/>
        <v>7133</v>
      </c>
      <c r="L220" s="26">
        <f t="shared" si="67"/>
        <v>2401.3000000000002</v>
      </c>
      <c r="M220" s="26">
        <f t="shared" si="67"/>
        <v>15830.79</v>
      </c>
      <c r="N220" s="26">
        <f t="shared" si="67"/>
        <v>5496.7</v>
      </c>
      <c r="O220" s="26">
        <f t="shared" si="67"/>
        <v>7095</v>
      </c>
      <c r="P220" s="26">
        <f t="shared" si="67"/>
        <v>5187.95</v>
      </c>
      <c r="Q220" s="26">
        <f t="shared" si="67"/>
        <v>10560.25</v>
      </c>
      <c r="R220" s="26">
        <f t="shared" si="67"/>
        <v>6049.57</v>
      </c>
      <c r="S220" s="26">
        <f t="shared" si="67"/>
        <v>3182.65</v>
      </c>
      <c r="T220" s="26">
        <f t="shared" si="67"/>
        <v>6250.75</v>
      </c>
      <c r="U220" s="26">
        <f t="shared" si="67"/>
        <v>18920.11</v>
      </c>
      <c r="V220" s="26">
        <f t="shared" si="67"/>
        <v>2361.35</v>
      </c>
      <c r="W220" s="26">
        <f t="shared" si="67"/>
        <v>855</v>
      </c>
      <c r="X220" s="26">
        <f t="shared" si="67"/>
        <v>7754.3799999999992</v>
      </c>
      <c r="Y220" s="26">
        <f t="shared" si="67"/>
        <v>23419.03</v>
      </c>
      <c r="Z220" s="26">
        <f t="shared" si="67"/>
        <v>11222</v>
      </c>
    </row>
    <row r="221" spans="1:26" s="46" customFormat="1" ht="21.6" x14ac:dyDescent="0.25">
      <c r="A221" s="13" t="s">
        <v>207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23.790831096625769</v>
      </c>
      <c r="C222" s="49">
        <f>C220/C221*10</f>
        <v>28.813523389459448</v>
      </c>
      <c r="D222" s="9">
        <f t="shared" si="59"/>
        <v>1.2111188244090405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27.912055335968379</v>
      </c>
      <c r="I222" s="50">
        <f t="shared" si="68"/>
        <v>30.222304236200259</v>
      </c>
      <c r="J222" s="50">
        <f t="shared" si="68"/>
        <v>26.624400147655962</v>
      </c>
      <c r="K222" s="50">
        <f t="shared" si="68"/>
        <v>27.434615384615384</v>
      </c>
      <c r="L222" s="50">
        <f t="shared" si="68"/>
        <v>53.961797752808991</v>
      </c>
      <c r="M222" s="50">
        <f t="shared" si="68"/>
        <v>26.941439754935331</v>
      </c>
      <c r="N222" s="50">
        <f t="shared" si="68"/>
        <v>24.235890652557316</v>
      </c>
      <c r="O222" s="50">
        <f t="shared" si="68"/>
        <v>33.83404864091559</v>
      </c>
      <c r="P222" s="50">
        <f t="shared" si="68"/>
        <v>29.953521939953809</v>
      </c>
      <c r="Q222" s="50">
        <f t="shared" si="68"/>
        <v>25.336492322456813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30.461744639376217</v>
      </c>
      <c r="U222" s="50">
        <f t="shared" si="68"/>
        <v>32.226383920967471</v>
      </c>
      <c r="V222" s="50">
        <f t="shared" si="68"/>
        <v>28.726885644768853</v>
      </c>
      <c r="W222" s="50">
        <f t="shared" si="68"/>
        <v>23.424657534246577</v>
      </c>
      <c r="X222" s="50">
        <f t="shared" si="68"/>
        <v>28.39392164042475</v>
      </c>
      <c r="Y222" s="50">
        <f t="shared" si="68"/>
        <v>30.569155462733324</v>
      </c>
      <c r="Z222" s="50">
        <f t="shared" si="68"/>
        <v>25.62685544644896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181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185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</row>
    <row r="233" spans="1:26" ht="16.2" hidden="1" customHeight="1" x14ac:dyDescent="0.3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186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2019-10-07T04:20:49Z</cp:lastPrinted>
  <dcterms:created xsi:type="dcterms:W3CDTF">2017-06-08T05:54:08Z</dcterms:created>
  <dcterms:modified xsi:type="dcterms:W3CDTF">2019-10-07T06:04:49Z</dcterms:modified>
</cp:coreProperties>
</file>