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450" windowWidth="15180" windowHeight="7710" tabRatio="893"/>
  </bookViews>
  <sheets>
    <sheet name="1 неделя" sheetId="16" r:id="rId1"/>
    <sheet name="2 неделя" sheetId="11" r:id="rId2"/>
    <sheet name="3 неделя" sheetId="18" r:id="rId3"/>
    <sheet name="4 неделя " sheetId="19" r:id="rId4"/>
    <sheet name="5 неделя " sheetId="20" r:id="rId5"/>
    <sheet name="Таблица по неделям 2019" sheetId="23" r:id="rId6"/>
    <sheet name="рекоменд.цены на Октябрь 2019" sheetId="25" r:id="rId7"/>
  </sheets>
  <definedNames>
    <definedName name="_xlnm.Print_Titles" localSheetId="0">'1 неделя'!$B:$O,'1 неделя'!$7:$7</definedName>
    <definedName name="_xlnm.Print_Titles" localSheetId="1">'2 неделя'!$B:$O</definedName>
    <definedName name="_xlnm.Print_Titles" localSheetId="2">'3 неделя'!$B:$O</definedName>
    <definedName name="_xlnm.Print_Titles" localSheetId="3">'4 неделя '!$B:$O</definedName>
    <definedName name="_xlnm.Print_Titles" localSheetId="4">'5 неделя '!$B:$O</definedName>
    <definedName name="_xlnm.Print_Area" localSheetId="0">'1 неделя'!$B$1:$BV$348</definedName>
    <definedName name="_xlnm.Print_Area" localSheetId="1">'2 неделя'!$B$1:$BR$348</definedName>
    <definedName name="_xlnm.Print_Area" localSheetId="2">'3 неделя'!$B$1:$BS$347</definedName>
    <definedName name="_xlnm.Print_Area" localSheetId="3">'4 неделя '!$B$1:$BU$343</definedName>
    <definedName name="_xlnm.Print_Area" localSheetId="4">'5 неделя '!$B$1:$BM$343</definedName>
    <definedName name="_xlnm.Print_Area" localSheetId="6">'рекоменд.цены на Октябрь 2019'!$A$1:$M$62</definedName>
  </definedNames>
  <calcPr calcId="145621" refMode="R1C1"/>
</workbook>
</file>

<file path=xl/calcChain.xml><?xml version="1.0" encoding="utf-8"?>
<calcChain xmlns="http://schemas.openxmlformats.org/spreadsheetml/2006/main">
  <c r="AG334" i="19" l="1"/>
  <c r="AG328" i="19"/>
  <c r="AG338" i="18"/>
  <c r="AG332" i="18"/>
  <c r="AG312" i="18"/>
  <c r="AG306" i="18"/>
  <c r="AG298" i="18"/>
  <c r="AG257" i="18"/>
  <c r="AG250" i="18"/>
  <c r="AG247" i="18"/>
  <c r="AG244" i="18"/>
  <c r="AG240" i="18"/>
  <c r="AG346" i="11"/>
  <c r="AG339" i="11"/>
  <c r="AG336" i="11"/>
  <c r="AG329" i="11"/>
  <c r="AG313" i="11"/>
  <c r="AG307" i="11"/>
  <c r="AG299" i="11"/>
  <c r="AG295" i="11"/>
  <c r="AG287" i="11"/>
  <c r="AG258" i="11"/>
  <c r="AG254" i="11"/>
  <c r="AG251" i="11"/>
  <c r="AG245" i="11"/>
  <c r="AG346" i="16"/>
  <c r="AG339" i="16"/>
  <c r="AG333" i="16"/>
  <c r="AG326" i="16"/>
  <c r="AG313" i="16"/>
  <c r="AG307" i="16"/>
  <c r="AG303" i="16"/>
  <c r="AG299" i="16"/>
  <c r="AG295" i="16"/>
  <c r="AG258" i="16"/>
  <c r="AG254" i="16"/>
  <c r="AG251" i="16"/>
  <c r="AG248" i="16"/>
  <c r="AG245" i="16"/>
  <c r="AG241" i="16"/>
  <c r="AB338" i="18"/>
  <c r="AB333" i="18"/>
  <c r="AB332" i="18"/>
  <c r="AB312" i="18"/>
  <c r="AB310" i="18"/>
  <c r="AB309" i="18"/>
  <c r="AB257" i="18"/>
  <c r="AB253" i="18"/>
  <c r="AB247" i="18"/>
  <c r="AB244" i="18"/>
  <c r="AB346" i="11"/>
  <c r="AB339" i="11"/>
  <c r="AB333" i="11"/>
  <c r="AB329" i="11"/>
  <c r="AB313" i="11"/>
  <c r="AB308" i="11"/>
  <c r="AB307" i="11"/>
  <c r="AB292" i="11"/>
  <c r="AB289" i="11"/>
  <c r="AB258" i="11"/>
  <c r="AB251" i="11"/>
  <c r="AB340" i="16"/>
  <c r="AB339" i="16"/>
  <c r="AB334" i="16"/>
  <c r="AB333" i="16"/>
  <c r="AB326" i="16"/>
  <c r="AB313" i="16"/>
  <c r="AB308" i="16"/>
  <c r="AB307" i="16"/>
  <c r="AB265" i="16"/>
  <c r="AB258" i="16"/>
  <c r="AB248" i="16"/>
  <c r="AB245" i="16"/>
  <c r="U324" i="19"/>
  <c r="U312" i="19"/>
  <c r="U305" i="19"/>
  <c r="BO306" i="19" s="1"/>
  <c r="U294" i="19"/>
  <c r="U312" i="18"/>
  <c r="U309" i="18"/>
  <c r="U294" i="18"/>
  <c r="U310" i="11"/>
  <c r="U251" i="11"/>
  <c r="U245" i="11"/>
  <c r="U320" i="16"/>
  <c r="BO320" i="16" s="1"/>
  <c r="U310" i="16"/>
  <c r="U299" i="16"/>
  <c r="P341" i="19"/>
  <c r="BO341" i="19" s="1"/>
  <c r="R340" i="19"/>
  <c r="R339" i="19"/>
  <c r="R338" i="19"/>
  <c r="P321" i="19"/>
  <c r="BO321" i="19" s="1"/>
  <c r="P312" i="19"/>
  <c r="P308" i="19"/>
  <c r="P302" i="19"/>
  <c r="P298" i="19"/>
  <c r="BO298" i="19" s="1"/>
  <c r="P282" i="19"/>
  <c r="BO282" i="19" s="1"/>
  <c r="P253" i="19"/>
  <c r="P236" i="19"/>
  <c r="P345" i="18"/>
  <c r="BO345" i="18" s="1"/>
  <c r="P332" i="18"/>
  <c r="BN332" i="18" s="1"/>
  <c r="P325" i="18"/>
  <c r="P319" i="18"/>
  <c r="BO319" i="18" s="1"/>
  <c r="P316" i="18"/>
  <c r="BO316" i="18" s="1"/>
  <c r="P312" i="18"/>
  <c r="P306" i="18"/>
  <c r="P302" i="18"/>
  <c r="BN302" i="18" s="1"/>
  <c r="P298" i="18"/>
  <c r="BO298" i="18" s="1"/>
  <c r="P294" i="18"/>
  <c r="P264" i="18"/>
  <c r="P257" i="18"/>
  <c r="BO257" i="18" s="1"/>
  <c r="P253" i="18"/>
  <c r="BO253" i="18" s="1"/>
  <c r="P250" i="18"/>
  <c r="BO250" i="18" s="1"/>
  <c r="P240" i="18"/>
  <c r="P342" i="11"/>
  <c r="BO342" i="11" s="1"/>
  <c r="P333" i="11"/>
  <c r="BO333" i="11" s="1"/>
  <c r="P326" i="11"/>
  <c r="BN326" i="11" s="1"/>
  <c r="P317" i="11"/>
  <c r="P313" i="11"/>
  <c r="BN313" i="11" s="1"/>
  <c r="P307" i="11"/>
  <c r="BN307" i="11" s="1"/>
  <c r="P303" i="11"/>
  <c r="BN303" i="11" s="1"/>
  <c r="P287" i="11"/>
  <c r="P265" i="11"/>
  <c r="BO265" i="11" s="1"/>
  <c r="P258" i="11"/>
  <c r="BN258" i="11" s="1"/>
  <c r="P254" i="11"/>
  <c r="BN254" i="11" s="1"/>
  <c r="P251" i="11"/>
  <c r="P248" i="11"/>
  <c r="P245" i="11"/>
  <c r="P241" i="11"/>
  <c r="R345" i="16"/>
  <c r="P342" i="16"/>
  <c r="BO342" i="16" s="1"/>
  <c r="P333" i="16"/>
  <c r="BN333" i="16" s="1"/>
  <c r="P326" i="16"/>
  <c r="BN326" i="16" s="1"/>
  <c r="P317" i="16"/>
  <c r="P313" i="16"/>
  <c r="P303" i="16"/>
  <c r="BN303" i="16" s="1"/>
  <c r="P299" i="16"/>
  <c r="BN299" i="16" s="1"/>
  <c r="P265" i="16"/>
  <c r="P258" i="16"/>
  <c r="BN258" i="16" s="1"/>
  <c r="P254" i="16"/>
  <c r="BO254" i="16" s="1"/>
  <c r="P241" i="16"/>
  <c r="BK226" i="19"/>
  <c r="BK225" i="19"/>
  <c r="BK224" i="19"/>
  <c r="BK217" i="19"/>
  <c r="BK216" i="19"/>
  <c r="BK215" i="19"/>
  <c r="BK229" i="18"/>
  <c r="BK228" i="18"/>
  <c r="BK227" i="18"/>
  <c r="BK219" i="18"/>
  <c r="BK218" i="18"/>
  <c r="BK217" i="18"/>
  <c r="BK231" i="11"/>
  <c r="BK230" i="11"/>
  <c r="BK229" i="11"/>
  <c r="BK222" i="11"/>
  <c r="BK221" i="11"/>
  <c r="BK220" i="11"/>
  <c r="BK231" i="16"/>
  <c r="BK230" i="16"/>
  <c r="BK221" i="16"/>
  <c r="BK220" i="16"/>
  <c r="BK219" i="16"/>
  <c r="BF215" i="19"/>
  <c r="BF208" i="19"/>
  <c r="BF207" i="19"/>
  <c r="BF206" i="19"/>
  <c r="BF204" i="19"/>
  <c r="BF203" i="19"/>
  <c r="BF202" i="19"/>
  <c r="BF195" i="19"/>
  <c r="BF185" i="19"/>
  <c r="BF136" i="19"/>
  <c r="BF135" i="19"/>
  <c r="BF134" i="19"/>
  <c r="BF133" i="19"/>
  <c r="BF130" i="19"/>
  <c r="BF217" i="18"/>
  <c r="BF233" i="11"/>
  <c r="BF220" i="11"/>
  <c r="BF219" i="11"/>
  <c r="BF218" i="11"/>
  <c r="BF217" i="11"/>
  <c r="BF216" i="11"/>
  <c r="BF215" i="11"/>
  <c r="BF214" i="11"/>
  <c r="BF213" i="11"/>
  <c r="BF204" i="11"/>
  <c r="BF203" i="11"/>
  <c r="BF202" i="11"/>
  <c r="BF201" i="11"/>
  <c r="BF200" i="11"/>
  <c r="BF190" i="11"/>
  <c r="BF189" i="11"/>
  <c r="BF187" i="11"/>
  <c r="BF186" i="11"/>
  <c r="BF171" i="11"/>
  <c r="BF149" i="11"/>
  <c r="BF142" i="11"/>
  <c r="BF141" i="11"/>
  <c r="BF140" i="11"/>
  <c r="BF139" i="11"/>
  <c r="BF138" i="11"/>
  <c r="BF137" i="11"/>
  <c r="BF136" i="11"/>
  <c r="BF135" i="11"/>
  <c r="BF132" i="11"/>
  <c r="BF129" i="11"/>
  <c r="BF219" i="16"/>
  <c r="BF215" i="16"/>
  <c r="BF214" i="16"/>
  <c r="BF213" i="16"/>
  <c r="BF212" i="16"/>
  <c r="BF211" i="16"/>
  <c r="BF210" i="16"/>
  <c r="BF209" i="16"/>
  <c r="BF208" i="16"/>
  <c r="BF207" i="16"/>
  <c r="BF206" i="16"/>
  <c r="BF205" i="16"/>
  <c r="BF204" i="16"/>
  <c r="BF203" i="16"/>
  <c r="BF202" i="16"/>
  <c r="BF201" i="16"/>
  <c r="BF200" i="16"/>
  <c r="BF199" i="16"/>
  <c r="BF189" i="16"/>
  <c r="BF141" i="16"/>
  <c r="BF140" i="16"/>
  <c r="BF139" i="16"/>
  <c r="BF138" i="16"/>
  <c r="BF137" i="16"/>
  <c r="BF136" i="16"/>
  <c r="BF135" i="16"/>
  <c r="BF134" i="16"/>
  <c r="BA184" i="19"/>
  <c r="BA182" i="19"/>
  <c r="BA140" i="19"/>
  <c r="BA139" i="19"/>
  <c r="BA138" i="19"/>
  <c r="BA137" i="19"/>
  <c r="BA135" i="19"/>
  <c r="BA134" i="19"/>
  <c r="BA130" i="19"/>
  <c r="BA200" i="18"/>
  <c r="BA199" i="18"/>
  <c r="BA198" i="18"/>
  <c r="BA141" i="18"/>
  <c r="BA140" i="18"/>
  <c r="BA139" i="18"/>
  <c r="BA233" i="11"/>
  <c r="BA225" i="11"/>
  <c r="BA224" i="11"/>
  <c r="BA222" i="11"/>
  <c r="BA221" i="11"/>
  <c r="BA203" i="11"/>
  <c r="BA202" i="11"/>
  <c r="BA201" i="11"/>
  <c r="BA149" i="11"/>
  <c r="BA141" i="11"/>
  <c r="BA140" i="11"/>
  <c r="BA139" i="11"/>
  <c r="BA137" i="11"/>
  <c r="BA136" i="11"/>
  <c r="BA132" i="11"/>
  <c r="BA148" i="16"/>
  <c r="BA140" i="16"/>
  <c r="BA139" i="16"/>
  <c r="BA138" i="16"/>
  <c r="BA136" i="16"/>
  <c r="BA135" i="16"/>
  <c r="AV221" i="19"/>
  <c r="AV215" i="19"/>
  <c r="AV189" i="19"/>
  <c r="AV181" i="19"/>
  <c r="AV140" i="19"/>
  <c r="AV139" i="19"/>
  <c r="AV138" i="19"/>
  <c r="AV137" i="19"/>
  <c r="AV136" i="19"/>
  <c r="AV135" i="19"/>
  <c r="AV134" i="19"/>
  <c r="AV133" i="19"/>
  <c r="AV130" i="19"/>
  <c r="AV127" i="19"/>
  <c r="AV224" i="18"/>
  <c r="AV217" i="18"/>
  <c r="AV216" i="18"/>
  <c r="AV215" i="18"/>
  <c r="AV214" i="18"/>
  <c r="AV213" i="18"/>
  <c r="AV197" i="18"/>
  <c r="AV193" i="18"/>
  <c r="AV192" i="18"/>
  <c r="AV191" i="18"/>
  <c r="AV187" i="18"/>
  <c r="AV149" i="18"/>
  <c r="AV148" i="18"/>
  <c r="AV147" i="18"/>
  <c r="AV146" i="18"/>
  <c r="AV145" i="18"/>
  <c r="AV144" i="18"/>
  <c r="AV143" i="18"/>
  <c r="AV142" i="18"/>
  <c r="AV141" i="18"/>
  <c r="AV140" i="18"/>
  <c r="AV139" i="18"/>
  <c r="AV138" i="18"/>
  <c r="AV233" i="11"/>
  <c r="AV226" i="11"/>
  <c r="AV225" i="11"/>
  <c r="AV224" i="11"/>
  <c r="AV223" i="11"/>
  <c r="AV222" i="11"/>
  <c r="AV221" i="11"/>
  <c r="AV220" i="11"/>
  <c r="AV207" i="11"/>
  <c r="AV195" i="11"/>
  <c r="AV194" i="11"/>
  <c r="AV142" i="11"/>
  <c r="AV141" i="11"/>
  <c r="AV140" i="11"/>
  <c r="AV139" i="11"/>
  <c r="AV138" i="11"/>
  <c r="AV137" i="11"/>
  <c r="AV136" i="11"/>
  <c r="AV135" i="11"/>
  <c r="AV132" i="11"/>
  <c r="AV226" i="16"/>
  <c r="AV219" i="16"/>
  <c r="AV218" i="16"/>
  <c r="AV217" i="16"/>
  <c r="AV216" i="16"/>
  <c r="AV215" i="16"/>
  <c r="AV214" i="16"/>
  <c r="AV213" i="16"/>
  <c r="AV212" i="16"/>
  <c r="AV199" i="16"/>
  <c r="AV194" i="16"/>
  <c r="AV193" i="16"/>
  <c r="AV189" i="16"/>
  <c r="AV188" i="16"/>
  <c r="AV186" i="16"/>
  <c r="AV185" i="16"/>
  <c r="AV148" i="16"/>
  <c r="AV141" i="16"/>
  <c r="AV140" i="16"/>
  <c r="AV139" i="16"/>
  <c r="AV138" i="16"/>
  <c r="AV137" i="16"/>
  <c r="AL223" i="18"/>
  <c r="AL222" i="18"/>
  <c r="AG215" i="19"/>
  <c r="AG195" i="19"/>
  <c r="AG181" i="19"/>
  <c r="AG136" i="19"/>
  <c r="AG127" i="19"/>
  <c r="AG123" i="19"/>
  <c r="AG217" i="18"/>
  <c r="AG204" i="18"/>
  <c r="AG171" i="18"/>
  <c r="AG125" i="18"/>
  <c r="AG220" i="11"/>
  <c r="AG219" i="11"/>
  <c r="AG218" i="11"/>
  <c r="AG217" i="11"/>
  <c r="AG216" i="11"/>
  <c r="AG135" i="11"/>
  <c r="AG132" i="11"/>
  <c r="AG129" i="11"/>
  <c r="AG219" i="16"/>
  <c r="AG218" i="16"/>
  <c r="AG217" i="16"/>
  <c r="AG216" i="16"/>
  <c r="AG215" i="16"/>
  <c r="AG214" i="16"/>
  <c r="AG213" i="16"/>
  <c r="AG212" i="16"/>
  <c r="AG203" i="16"/>
  <c r="AG185" i="16"/>
  <c r="AG137" i="16"/>
  <c r="AG124" i="16"/>
  <c r="AB229" i="19"/>
  <c r="AB214" i="19"/>
  <c r="AB213" i="19"/>
  <c r="AB212" i="19"/>
  <c r="AB211" i="19"/>
  <c r="AB210" i="19"/>
  <c r="AB209" i="19"/>
  <c r="AB207" i="19"/>
  <c r="AB206" i="19"/>
  <c r="AB205" i="19"/>
  <c r="AB204" i="19"/>
  <c r="AB222" i="18"/>
  <c r="AB221" i="18"/>
  <c r="AB220" i="18"/>
  <c r="AB219" i="18"/>
  <c r="AB218" i="18"/>
  <c r="AB219" i="11"/>
  <c r="AB218" i="11"/>
  <c r="AB217" i="11"/>
  <c r="AB224" i="16"/>
  <c r="AB223" i="16"/>
  <c r="AB222" i="16"/>
  <c r="AB221" i="16"/>
  <c r="AB220" i="16"/>
  <c r="W220" i="19"/>
  <c r="W219" i="19"/>
  <c r="W198" i="19"/>
  <c r="W197" i="19"/>
  <c r="W196" i="19"/>
  <c r="W223" i="18"/>
  <c r="W222" i="18"/>
  <c r="W225" i="11"/>
  <c r="W224" i="11"/>
  <c r="W225" i="16"/>
  <c r="W224" i="16"/>
  <c r="W136" i="16"/>
  <c r="R224" i="19"/>
  <c r="R215" i="19"/>
  <c r="R199" i="19"/>
  <c r="R192" i="19"/>
  <c r="R169" i="19"/>
  <c r="R227" i="18"/>
  <c r="R217" i="18"/>
  <c r="R194" i="18"/>
  <c r="R171" i="18"/>
  <c r="R229" i="11"/>
  <c r="R220" i="11"/>
  <c r="R200" i="11"/>
  <c r="R194" i="11"/>
  <c r="R142" i="11"/>
  <c r="R135" i="11"/>
  <c r="R170" i="16"/>
  <c r="R141" i="16"/>
  <c r="BO15" i="19"/>
  <c r="BO16" i="19"/>
  <c r="BO17" i="19"/>
  <c r="BO18" i="19"/>
  <c r="BO19" i="19"/>
  <c r="BO21" i="19"/>
  <c r="BO22" i="19"/>
  <c r="BO23" i="19"/>
  <c r="BO24" i="19"/>
  <c r="BO25" i="19"/>
  <c r="BO26" i="19"/>
  <c r="BO27" i="19"/>
  <c r="BN15" i="19"/>
  <c r="BN16" i="19"/>
  <c r="BN17" i="19"/>
  <c r="BN18" i="19"/>
  <c r="BN19" i="19"/>
  <c r="BN21" i="19"/>
  <c r="BN22" i="19"/>
  <c r="BN23" i="19"/>
  <c r="BN24" i="19"/>
  <c r="BN25" i="19"/>
  <c r="BN26" i="19"/>
  <c r="BN27" i="19"/>
  <c r="BF82" i="19"/>
  <c r="BF76" i="19"/>
  <c r="BF22" i="19"/>
  <c r="BF21" i="19"/>
  <c r="BF20" i="19"/>
  <c r="BF113" i="18"/>
  <c r="BF102" i="18"/>
  <c r="BF89" i="18"/>
  <c r="BF82" i="18"/>
  <c r="BF76" i="18"/>
  <c r="BF72" i="18"/>
  <c r="BF71" i="18"/>
  <c r="BF69" i="18"/>
  <c r="BF68" i="18"/>
  <c r="BF56" i="18"/>
  <c r="BF27" i="18"/>
  <c r="BF26" i="18"/>
  <c r="BF25" i="18"/>
  <c r="BF24" i="18"/>
  <c r="BF23" i="18"/>
  <c r="BF22" i="18"/>
  <c r="BF21" i="18"/>
  <c r="BF20" i="18"/>
  <c r="BF113" i="11"/>
  <c r="BF102" i="11"/>
  <c r="BF76" i="11"/>
  <c r="BF23" i="11"/>
  <c r="BF112" i="16"/>
  <c r="BF102" i="16"/>
  <c r="BF82" i="16"/>
  <c r="BF76" i="16"/>
  <c r="BF72" i="16"/>
  <c r="BF71" i="16"/>
  <c r="BF69" i="16"/>
  <c r="BF68" i="16"/>
  <c r="BF56" i="16"/>
  <c r="BF27" i="16"/>
  <c r="BA116" i="18"/>
  <c r="BA115" i="18"/>
  <c r="BA114" i="18"/>
  <c r="BA85" i="16"/>
  <c r="BA84" i="16"/>
  <c r="BA83" i="16"/>
  <c r="AV102" i="19"/>
  <c r="AV82" i="19"/>
  <c r="AV79" i="19"/>
  <c r="AV102" i="18"/>
  <c r="AV89" i="18"/>
  <c r="AV79" i="18"/>
  <c r="AV23" i="18"/>
  <c r="AV102" i="11"/>
  <c r="AV79" i="11"/>
  <c r="AV68" i="11"/>
  <c r="AV27" i="11"/>
  <c r="AV23" i="11"/>
  <c r="AV102" i="16"/>
  <c r="AV23" i="16"/>
  <c r="AV22" i="16"/>
  <c r="AV21" i="16"/>
  <c r="AV20" i="16"/>
  <c r="AV17" i="16"/>
  <c r="AV10" i="16"/>
  <c r="AO111" i="19"/>
  <c r="AO105" i="19"/>
  <c r="AO89" i="19"/>
  <c r="AQ88" i="19"/>
  <c r="AQ87" i="19"/>
  <c r="AO86" i="19"/>
  <c r="BO86" i="19" s="1"/>
  <c r="AQ85" i="19"/>
  <c r="AQ84" i="19"/>
  <c r="AQ83" i="19"/>
  <c r="AO82" i="19"/>
  <c r="AO76" i="19"/>
  <c r="AO68" i="19"/>
  <c r="AO113" i="18"/>
  <c r="AO105" i="18"/>
  <c r="AO76" i="18"/>
  <c r="AO68" i="18"/>
  <c r="AO27" i="18"/>
  <c r="AQ26" i="18"/>
  <c r="AQ25" i="18"/>
  <c r="AQ24" i="18"/>
  <c r="AO113" i="11"/>
  <c r="AO105" i="11"/>
  <c r="AO82" i="11"/>
  <c r="AO76" i="11"/>
  <c r="AO68" i="11"/>
  <c r="AO27" i="11"/>
  <c r="AQ115" i="16"/>
  <c r="AQ114" i="16"/>
  <c r="AQ113" i="16"/>
  <c r="AO112" i="16"/>
  <c r="AO105" i="16"/>
  <c r="AO89" i="16"/>
  <c r="AO86" i="16"/>
  <c r="AO76" i="16"/>
  <c r="AO68" i="16"/>
  <c r="AO27" i="16"/>
  <c r="BO27" i="16" s="1"/>
  <c r="AL111" i="19"/>
  <c r="AL105" i="19"/>
  <c r="AL82" i="19"/>
  <c r="AL76" i="19"/>
  <c r="AL113" i="18"/>
  <c r="AL105" i="18"/>
  <c r="AL82" i="18"/>
  <c r="AL79" i="18"/>
  <c r="AL72" i="18"/>
  <c r="AL68" i="18"/>
  <c r="AL27" i="18"/>
  <c r="AL17" i="18"/>
  <c r="AL14" i="18"/>
  <c r="AL113" i="11"/>
  <c r="AL105" i="11"/>
  <c r="AL82" i="11"/>
  <c r="AL76" i="11"/>
  <c r="AL68" i="11"/>
  <c r="AL27" i="11"/>
  <c r="AL23" i="11"/>
  <c r="AL116" i="16"/>
  <c r="AL112" i="16"/>
  <c r="AL105" i="16"/>
  <c r="AL86" i="16"/>
  <c r="AL82" i="16"/>
  <c r="AL76" i="16"/>
  <c r="AL68" i="16"/>
  <c r="AL34" i="16"/>
  <c r="AE111" i="19"/>
  <c r="AE105" i="19"/>
  <c r="BN105" i="19" s="1"/>
  <c r="AE82" i="19"/>
  <c r="AE76" i="19"/>
  <c r="AE68" i="19"/>
  <c r="AE20" i="19"/>
  <c r="AE14" i="19"/>
  <c r="BN14" i="19" s="1"/>
  <c r="AE113" i="18"/>
  <c r="AE105" i="18"/>
  <c r="AE82" i="18"/>
  <c r="AE76" i="18"/>
  <c r="BN76" i="18" s="1"/>
  <c r="AE68" i="18"/>
  <c r="AE27" i="18"/>
  <c r="BO27" i="18" s="1"/>
  <c r="AE23" i="18"/>
  <c r="BO23" i="18" s="1"/>
  <c r="AE20" i="18"/>
  <c r="BN20" i="18" s="1"/>
  <c r="AE113" i="11"/>
  <c r="BO113" i="11" s="1"/>
  <c r="AE105" i="11"/>
  <c r="AE82" i="11"/>
  <c r="AE76" i="11"/>
  <c r="AE68" i="11"/>
  <c r="AE23" i="11"/>
  <c r="AE116" i="16"/>
  <c r="AE112" i="16"/>
  <c r="BN112" i="16" s="1"/>
  <c r="AE105" i="16"/>
  <c r="AE95" i="16"/>
  <c r="AE82" i="16"/>
  <c r="BO82" i="16" s="1"/>
  <c r="AE76" i="16"/>
  <c r="BO76" i="16" s="1"/>
  <c r="AE68" i="16"/>
  <c r="AE27" i="16"/>
  <c r="AE23" i="16"/>
  <c r="BN23" i="16" s="1"/>
  <c r="AE17" i="16"/>
  <c r="AB108" i="19"/>
  <c r="AB107" i="19"/>
  <c r="AB106" i="19"/>
  <c r="AB105" i="19"/>
  <c r="AB82" i="19"/>
  <c r="AB76" i="19"/>
  <c r="AB68" i="19"/>
  <c r="AB27" i="19"/>
  <c r="AB108" i="18"/>
  <c r="AB107" i="18"/>
  <c r="AB106" i="18"/>
  <c r="AB105" i="18"/>
  <c r="AB76" i="18"/>
  <c r="AB72" i="18"/>
  <c r="AB27" i="18"/>
  <c r="AB26" i="18"/>
  <c r="AB25" i="18"/>
  <c r="AB24" i="18"/>
  <c r="AB23" i="18"/>
  <c r="AB17" i="18"/>
  <c r="AB10" i="18"/>
  <c r="AB108" i="11"/>
  <c r="AB107" i="11"/>
  <c r="AB106" i="11"/>
  <c r="AB105" i="11"/>
  <c r="AB76" i="11"/>
  <c r="W27" i="11"/>
  <c r="AB27" i="16"/>
  <c r="AB64" i="16"/>
  <c r="AB23" i="16"/>
  <c r="AB20" i="16"/>
  <c r="AB17" i="16"/>
  <c r="AB14" i="16"/>
  <c r="AB10" i="16"/>
  <c r="W23" i="19"/>
  <c r="W17" i="19"/>
  <c r="W14" i="19"/>
  <c r="W106" i="19"/>
  <c r="W105" i="19"/>
  <c r="W107" i="18"/>
  <c r="W106" i="18"/>
  <c r="W105" i="18"/>
  <c r="W114" i="11"/>
  <c r="W113" i="11"/>
  <c r="W106" i="11"/>
  <c r="W105" i="11"/>
  <c r="W102" i="11"/>
  <c r="W82" i="16"/>
  <c r="W105" i="16"/>
  <c r="W76" i="16"/>
  <c r="R115" i="19"/>
  <c r="R114" i="19"/>
  <c r="R113" i="19"/>
  <c r="R112" i="19"/>
  <c r="R111" i="19"/>
  <c r="R108" i="19"/>
  <c r="R105" i="19"/>
  <c r="R86" i="19"/>
  <c r="R76" i="19"/>
  <c r="R68" i="19"/>
  <c r="R89" i="18"/>
  <c r="R88" i="18"/>
  <c r="R87" i="18"/>
  <c r="R86" i="18"/>
  <c r="R76" i="18"/>
  <c r="R68" i="18"/>
  <c r="R64" i="18"/>
  <c r="R34" i="18"/>
  <c r="R27" i="18"/>
  <c r="R23" i="18"/>
  <c r="R20" i="18"/>
  <c r="R17" i="18"/>
  <c r="R98" i="11"/>
  <c r="R76" i="11"/>
  <c r="R64" i="11"/>
  <c r="R34" i="11"/>
  <c r="R27" i="11"/>
  <c r="R23" i="11"/>
  <c r="R116" i="16"/>
  <c r="R89" i="16"/>
  <c r="R88" i="16"/>
  <c r="R87" i="16"/>
  <c r="R86" i="16"/>
  <c r="R82" i="16"/>
  <c r="R76" i="16"/>
  <c r="R72" i="16"/>
  <c r="R68" i="16"/>
  <c r="R64" i="16"/>
  <c r="R27" i="16"/>
  <c r="R23" i="16"/>
  <c r="R20" i="16"/>
  <c r="D6" i="11"/>
  <c r="D121" i="11" s="1"/>
  <c r="D6" i="16"/>
  <c r="D237" i="16" s="1"/>
  <c r="C4" i="20"/>
  <c r="C4" i="19"/>
  <c r="C4" i="18"/>
  <c r="C4" i="11"/>
  <c r="C4" i="16"/>
  <c r="O110" i="19"/>
  <c r="N110" i="19"/>
  <c r="M110" i="19"/>
  <c r="L110" i="19"/>
  <c r="K110" i="19"/>
  <c r="O111" i="19"/>
  <c r="O112" i="19"/>
  <c r="N111" i="19"/>
  <c r="N112" i="19"/>
  <c r="M111" i="19"/>
  <c r="M112" i="19"/>
  <c r="L111" i="19"/>
  <c r="L112" i="19"/>
  <c r="K111" i="19"/>
  <c r="K112" i="19"/>
  <c r="D118" i="18"/>
  <c r="D113" i="19"/>
  <c r="D339" i="19" s="1"/>
  <c r="L339" i="19" s="1"/>
  <c r="BO20" i="16"/>
  <c r="B1" i="20"/>
  <c r="B2" i="20"/>
  <c r="B3" i="20"/>
  <c r="D6" i="20"/>
  <c r="P6" i="20"/>
  <c r="U6" i="20"/>
  <c r="Z6" i="20"/>
  <c r="AE6" i="20"/>
  <c r="AJ6" i="20"/>
  <c r="AO6" i="20"/>
  <c r="AT6" i="20"/>
  <c r="AY6" i="20"/>
  <c r="BD6" i="20"/>
  <c r="BI6" i="20"/>
  <c r="C10" i="20"/>
  <c r="C123" i="20" s="1"/>
  <c r="C236" i="20" s="1"/>
  <c r="K10" i="20"/>
  <c r="L10" i="20"/>
  <c r="M10" i="20"/>
  <c r="N10" i="20"/>
  <c r="O10" i="20"/>
  <c r="D11" i="20"/>
  <c r="M11" i="20" s="1"/>
  <c r="BN11" i="20"/>
  <c r="BO11" i="20"/>
  <c r="D12" i="20"/>
  <c r="L12" i="20" s="1"/>
  <c r="BN12" i="20"/>
  <c r="BO12" i="20"/>
  <c r="K13" i="20"/>
  <c r="L13" i="20"/>
  <c r="M13" i="20"/>
  <c r="N13" i="20"/>
  <c r="O13" i="20"/>
  <c r="BN13" i="20"/>
  <c r="BO13" i="20"/>
  <c r="C14" i="20"/>
  <c r="C127" i="20" s="1"/>
  <c r="C240" i="20" s="1"/>
  <c r="K14" i="20"/>
  <c r="L14" i="20"/>
  <c r="M14" i="20"/>
  <c r="N14" i="20"/>
  <c r="O14" i="20"/>
  <c r="D15" i="20"/>
  <c r="D128" i="20" s="1"/>
  <c r="D16" i="20"/>
  <c r="N16" i="20" s="1"/>
  <c r="C17" i="20"/>
  <c r="C130" i="20" s="1"/>
  <c r="C243" i="20" s="1"/>
  <c r="K17" i="20"/>
  <c r="L17" i="20"/>
  <c r="M17" i="20"/>
  <c r="N17" i="20"/>
  <c r="O17" i="20"/>
  <c r="D18" i="20"/>
  <c r="D19" i="20"/>
  <c r="O19" i="20" s="1"/>
  <c r="C20" i="20"/>
  <c r="C133" i="20" s="1"/>
  <c r="C246" i="20" s="1"/>
  <c r="K20" i="20"/>
  <c r="L20" i="20"/>
  <c r="M20" i="20"/>
  <c r="N20" i="20"/>
  <c r="O20" i="20"/>
  <c r="BN20" i="20"/>
  <c r="BO20" i="20"/>
  <c r="D21" i="20"/>
  <c r="D247" i="20" s="1"/>
  <c r="BN21" i="20"/>
  <c r="BO21" i="20"/>
  <c r="D22" i="20"/>
  <c r="D248" i="20" s="1"/>
  <c r="BN22" i="20"/>
  <c r="BO22" i="20"/>
  <c r="C23" i="20"/>
  <c r="C136" i="20" s="1"/>
  <c r="C249" i="20" s="1"/>
  <c r="K23" i="20"/>
  <c r="L23" i="20"/>
  <c r="M23" i="20"/>
  <c r="N23" i="20"/>
  <c r="O23" i="20"/>
  <c r="BN23" i="20"/>
  <c r="BO23" i="20"/>
  <c r="D24" i="20"/>
  <c r="D250" i="20" s="1"/>
  <c r="BN24" i="20"/>
  <c r="BO24" i="20"/>
  <c r="D25" i="20"/>
  <c r="L25" i="20" s="1"/>
  <c r="BN25" i="20"/>
  <c r="BO25" i="20"/>
  <c r="K26" i="20"/>
  <c r="L26" i="20"/>
  <c r="M26" i="20"/>
  <c r="N26" i="20"/>
  <c r="O26" i="20"/>
  <c r="BN26" i="20"/>
  <c r="BO26" i="20"/>
  <c r="C27" i="20"/>
  <c r="C140" i="20" s="1"/>
  <c r="C253" i="20" s="1"/>
  <c r="K27" i="20"/>
  <c r="L27" i="20"/>
  <c r="M27" i="20"/>
  <c r="N27" i="20"/>
  <c r="O27" i="20"/>
  <c r="BN27" i="20"/>
  <c r="BO27" i="20"/>
  <c r="D28" i="20"/>
  <c r="L28" i="20" s="1"/>
  <c r="BN28" i="20"/>
  <c r="BO28" i="20"/>
  <c r="D29" i="20"/>
  <c r="N29" i="20" s="1"/>
  <c r="BN29" i="20"/>
  <c r="BO29" i="20"/>
  <c r="C30" i="20"/>
  <c r="C143" i="20" s="1"/>
  <c r="C256" i="20" s="1"/>
  <c r="K30" i="20"/>
  <c r="L30" i="20"/>
  <c r="M30" i="20"/>
  <c r="N30" i="20"/>
  <c r="O30" i="20"/>
  <c r="BN30" i="20"/>
  <c r="BO30" i="20"/>
  <c r="D31" i="20"/>
  <c r="D257" i="20" s="1"/>
  <c r="BN31" i="20"/>
  <c r="BO31" i="20"/>
  <c r="D32" i="20"/>
  <c r="N32" i="20" s="1"/>
  <c r="BN32" i="20"/>
  <c r="BO32" i="20"/>
  <c r="C33" i="20"/>
  <c r="K33" i="20"/>
  <c r="L33" i="20"/>
  <c r="M33" i="20"/>
  <c r="N33" i="20"/>
  <c r="O33" i="20"/>
  <c r="BN33" i="20"/>
  <c r="BO33" i="20"/>
  <c r="C34" i="20"/>
  <c r="C147" i="20" s="1"/>
  <c r="C260" i="20" s="1"/>
  <c r="K34" i="20"/>
  <c r="L34" i="20"/>
  <c r="M34" i="20"/>
  <c r="N34" i="20"/>
  <c r="O34" i="20"/>
  <c r="BN34" i="20"/>
  <c r="BO34" i="20"/>
  <c r="D35" i="20"/>
  <c r="BN35" i="20"/>
  <c r="BO35" i="20"/>
  <c r="D36" i="20"/>
  <c r="BN36" i="20"/>
  <c r="BO36" i="20"/>
  <c r="K37" i="20"/>
  <c r="L37" i="20"/>
  <c r="M37" i="20"/>
  <c r="N37" i="20"/>
  <c r="O37" i="20"/>
  <c r="BN37" i="20"/>
  <c r="BO37" i="20"/>
  <c r="C38" i="20"/>
  <c r="C151" i="20" s="1"/>
  <c r="C264" i="20" s="1"/>
  <c r="K38" i="20"/>
  <c r="L38" i="20"/>
  <c r="M38" i="20"/>
  <c r="N38" i="20"/>
  <c r="O38" i="20"/>
  <c r="BN38" i="20"/>
  <c r="BO38" i="20"/>
  <c r="D39" i="20"/>
  <c r="O39" i="20" s="1"/>
  <c r="BN39" i="20"/>
  <c r="BO39" i="20"/>
  <c r="D40" i="20"/>
  <c r="BN40" i="20"/>
  <c r="BO40" i="20"/>
  <c r="C41" i="20"/>
  <c r="C154" i="20" s="1"/>
  <c r="C267" i="20" s="1"/>
  <c r="K41" i="20"/>
  <c r="L41" i="20"/>
  <c r="M41" i="20"/>
  <c r="N41" i="20"/>
  <c r="O41" i="20"/>
  <c r="BN41" i="20"/>
  <c r="BO41" i="20"/>
  <c r="D42" i="20"/>
  <c r="L42" i="20" s="1"/>
  <c r="BN42" i="20"/>
  <c r="BO42" i="20"/>
  <c r="D43" i="20"/>
  <c r="BN43" i="20"/>
  <c r="BO43" i="20"/>
  <c r="C44" i="20"/>
  <c r="C157" i="20" s="1"/>
  <c r="C270" i="20" s="1"/>
  <c r="K44" i="20"/>
  <c r="L44" i="20"/>
  <c r="M44" i="20"/>
  <c r="N44" i="20"/>
  <c r="O44" i="20"/>
  <c r="BN44" i="20"/>
  <c r="BO44" i="20"/>
  <c r="D45" i="20"/>
  <c r="L45" i="20" s="1"/>
  <c r="BN45" i="20"/>
  <c r="BO45" i="20"/>
  <c r="D46" i="20"/>
  <c r="BN46" i="20"/>
  <c r="BO46" i="20"/>
  <c r="C47" i="20"/>
  <c r="C160" i="20" s="1"/>
  <c r="C273" i="20" s="1"/>
  <c r="K47" i="20"/>
  <c r="L47" i="20"/>
  <c r="M47" i="20"/>
  <c r="N47" i="20"/>
  <c r="O47" i="20"/>
  <c r="BN47" i="20"/>
  <c r="BO47" i="20"/>
  <c r="D48" i="20"/>
  <c r="L48" i="20" s="1"/>
  <c r="BN48" i="20"/>
  <c r="BO48" i="20"/>
  <c r="D49" i="20"/>
  <c r="M49" i="20" s="1"/>
  <c r="BN49" i="20"/>
  <c r="BO49" i="20"/>
  <c r="C50" i="20"/>
  <c r="C163" i="20" s="1"/>
  <c r="C276" i="20" s="1"/>
  <c r="K50" i="20"/>
  <c r="L50" i="20"/>
  <c r="M50" i="20"/>
  <c r="N50" i="20"/>
  <c r="O50" i="20"/>
  <c r="BN50" i="20"/>
  <c r="BO50" i="20"/>
  <c r="D51" i="20"/>
  <c r="L51" i="20" s="1"/>
  <c r="BN51" i="20"/>
  <c r="BO51" i="20"/>
  <c r="D52" i="20"/>
  <c r="M52" i="20" s="1"/>
  <c r="BN52" i="20"/>
  <c r="BO52" i="20"/>
  <c r="C53" i="20"/>
  <c r="K53" i="20"/>
  <c r="L53" i="20"/>
  <c r="M53" i="20"/>
  <c r="N53" i="20"/>
  <c r="O53" i="20"/>
  <c r="BN53" i="20"/>
  <c r="BO53" i="20"/>
  <c r="D54" i="20"/>
  <c r="L54" i="20" s="1"/>
  <c r="BN54" i="20"/>
  <c r="BO54" i="20"/>
  <c r="D55" i="20"/>
  <c r="BN55" i="20"/>
  <c r="BO55" i="20"/>
  <c r="C56" i="20"/>
  <c r="C169" i="20" s="1"/>
  <c r="C282" i="20" s="1"/>
  <c r="K56" i="20"/>
  <c r="L56" i="20"/>
  <c r="M56" i="20"/>
  <c r="N56" i="20"/>
  <c r="O56" i="20"/>
  <c r="BN56" i="20"/>
  <c r="BO56" i="20"/>
  <c r="D57" i="20"/>
  <c r="O57" i="20" s="1"/>
  <c r="BN57" i="20"/>
  <c r="BO57" i="20"/>
  <c r="C58" i="20"/>
  <c r="C171" i="20" s="1"/>
  <c r="C284" i="20" s="1"/>
  <c r="K58" i="20"/>
  <c r="L58" i="20"/>
  <c r="M58" i="20"/>
  <c r="N58" i="20"/>
  <c r="O58" i="20"/>
  <c r="BN58" i="20"/>
  <c r="BO58" i="20"/>
  <c r="D59" i="20"/>
  <c r="O59" i="20" s="1"/>
  <c r="BN59" i="20"/>
  <c r="BO59" i="20"/>
  <c r="D60" i="20"/>
  <c r="L60" i="20" s="1"/>
  <c r="BN60" i="20"/>
  <c r="BO60" i="20"/>
  <c r="C61" i="20"/>
  <c r="C174" i="20" s="1"/>
  <c r="C287" i="20" s="1"/>
  <c r="K61" i="20"/>
  <c r="L61" i="20"/>
  <c r="M61" i="20"/>
  <c r="N61" i="20"/>
  <c r="O61" i="20"/>
  <c r="BN61" i="20"/>
  <c r="BO61" i="20"/>
  <c r="BN62" i="20"/>
  <c r="BO62" i="20"/>
  <c r="BN63" i="20"/>
  <c r="BO63" i="20"/>
  <c r="C64" i="20"/>
  <c r="C177" i="20" s="1"/>
  <c r="C290" i="20" s="1"/>
  <c r="K64" i="20"/>
  <c r="L64" i="20"/>
  <c r="M64" i="20"/>
  <c r="N64" i="20"/>
  <c r="O64" i="20"/>
  <c r="BN64" i="20"/>
  <c r="BO64" i="20"/>
  <c r="D65" i="20"/>
  <c r="K65" i="20" s="1"/>
  <c r="BN65" i="20"/>
  <c r="BO65" i="20"/>
  <c r="D66" i="20"/>
  <c r="D292" i="20" s="1"/>
  <c r="O292" i="20" s="1"/>
  <c r="BN66" i="20"/>
  <c r="BO66" i="20"/>
  <c r="K67" i="20"/>
  <c r="L67" i="20"/>
  <c r="M67" i="20"/>
  <c r="N67" i="20"/>
  <c r="O67" i="20"/>
  <c r="BN67" i="20"/>
  <c r="BO67" i="20"/>
  <c r="C68" i="20"/>
  <c r="C181" i="20" s="1"/>
  <c r="C294" i="20" s="1"/>
  <c r="K68" i="20"/>
  <c r="L68" i="20"/>
  <c r="M68" i="20"/>
  <c r="N68" i="20"/>
  <c r="O68" i="20"/>
  <c r="BN68" i="20"/>
  <c r="BO68" i="20"/>
  <c r="D69" i="20"/>
  <c r="BN69" i="20"/>
  <c r="BO69" i="20"/>
  <c r="BN70" i="20"/>
  <c r="BO70" i="20"/>
  <c r="K71" i="20"/>
  <c r="L71" i="20"/>
  <c r="M71" i="20"/>
  <c r="N71" i="20"/>
  <c r="O71" i="20"/>
  <c r="BN71" i="20"/>
  <c r="BO71" i="20"/>
  <c r="C72" i="20"/>
  <c r="C185" i="20" s="1"/>
  <c r="C298" i="20" s="1"/>
  <c r="K72" i="20"/>
  <c r="L72" i="20"/>
  <c r="M72" i="20"/>
  <c r="N72" i="20"/>
  <c r="O72" i="20"/>
  <c r="BN72" i="20"/>
  <c r="BO72" i="20"/>
  <c r="D73" i="20"/>
  <c r="L73" i="20" s="1"/>
  <c r="BN73" i="20"/>
  <c r="BO73" i="20"/>
  <c r="D74" i="20"/>
  <c r="L74" i="20" s="1"/>
  <c r="BN74" i="20"/>
  <c r="BO74" i="20"/>
  <c r="K75" i="20"/>
  <c r="L75" i="20"/>
  <c r="M75" i="20"/>
  <c r="N75" i="20"/>
  <c r="O75" i="20"/>
  <c r="BN75" i="20"/>
  <c r="BO75" i="20"/>
  <c r="C76" i="20"/>
  <c r="C189" i="20" s="1"/>
  <c r="C302" i="20" s="1"/>
  <c r="K76" i="20"/>
  <c r="L76" i="20"/>
  <c r="M76" i="20"/>
  <c r="N76" i="20"/>
  <c r="O76" i="20"/>
  <c r="BN76" i="20"/>
  <c r="BO76" i="20"/>
  <c r="D77" i="20"/>
  <c r="L77" i="20" s="1"/>
  <c r="BN77" i="20"/>
  <c r="BO77" i="20"/>
  <c r="D78" i="20"/>
  <c r="BN78" i="20"/>
  <c r="BO78" i="20"/>
  <c r="C79" i="20"/>
  <c r="C192" i="20" s="1"/>
  <c r="C305" i="20" s="1"/>
  <c r="K79" i="20"/>
  <c r="L79" i="20"/>
  <c r="M79" i="20"/>
  <c r="N79" i="20"/>
  <c r="O79" i="20"/>
  <c r="BN79" i="20"/>
  <c r="BO79" i="20"/>
  <c r="D80" i="20"/>
  <c r="L80" i="20" s="1"/>
  <c r="BN80" i="20"/>
  <c r="BO80" i="20"/>
  <c r="D81" i="20"/>
  <c r="D307" i="20" s="1"/>
  <c r="N307" i="20" s="1"/>
  <c r="BN81" i="20"/>
  <c r="BO81" i="20"/>
  <c r="C82" i="20"/>
  <c r="C195" i="20" s="1"/>
  <c r="C308" i="20" s="1"/>
  <c r="K82" i="20"/>
  <c r="L82" i="20"/>
  <c r="M82" i="20"/>
  <c r="N82" i="20"/>
  <c r="O82" i="20"/>
  <c r="BN82" i="20"/>
  <c r="BO82" i="20"/>
  <c r="D83" i="20"/>
  <c r="BN83" i="20"/>
  <c r="BO83" i="20"/>
  <c r="D84" i="20"/>
  <c r="M84" i="20" s="1"/>
  <c r="BN84" i="20"/>
  <c r="BO84" i="20"/>
  <c r="K85" i="20"/>
  <c r="L85" i="20"/>
  <c r="M85" i="20"/>
  <c r="N85" i="20"/>
  <c r="O85" i="20"/>
  <c r="BN85" i="20"/>
  <c r="BO85" i="20"/>
  <c r="C86" i="20"/>
  <c r="C199" i="20" s="1"/>
  <c r="C312" i="20" s="1"/>
  <c r="K86" i="20"/>
  <c r="L86" i="20"/>
  <c r="M86" i="20"/>
  <c r="N86" i="20"/>
  <c r="O86" i="20"/>
  <c r="BN86" i="20"/>
  <c r="BO86" i="20"/>
  <c r="D87" i="20"/>
  <c r="BN87" i="20"/>
  <c r="BO87" i="20"/>
  <c r="D88" i="20"/>
  <c r="L88" i="20" s="1"/>
  <c r="BN88" i="20"/>
  <c r="BO88" i="20"/>
  <c r="C89" i="20"/>
  <c r="C202" i="20" s="1"/>
  <c r="C315" i="20" s="1"/>
  <c r="K89" i="20"/>
  <c r="L89" i="20"/>
  <c r="M89" i="20"/>
  <c r="N89" i="20"/>
  <c r="O89" i="20"/>
  <c r="BN89" i="20"/>
  <c r="BO89" i="20"/>
  <c r="D90" i="20"/>
  <c r="M90" i="20" s="1"/>
  <c r="BN90" i="20"/>
  <c r="BO90" i="20"/>
  <c r="D91" i="20"/>
  <c r="L91" i="20" s="1"/>
  <c r="BN91" i="20"/>
  <c r="BO91" i="20"/>
  <c r="C92" i="20"/>
  <c r="C205" i="20" s="1"/>
  <c r="C318" i="20" s="1"/>
  <c r="K92" i="20"/>
  <c r="L92" i="20"/>
  <c r="M92" i="20"/>
  <c r="N92" i="20"/>
  <c r="O92" i="20"/>
  <c r="BN92" i="20"/>
  <c r="BO92" i="20"/>
  <c r="D93" i="20"/>
  <c r="M93" i="20" s="1"/>
  <c r="BN93" i="20"/>
  <c r="BO93" i="20"/>
  <c r="D94" i="20"/>
  <c r="M94" i="20" s="1"/>
  <c r="BN94" i="20"/>
  <c r="BO94" i="20"/>
  <c r="C95" i="20"/>
  <c r="C208" i="20" s="1"/>
  <c r="C321" i="20" s="1"/>
  <c r="K95" i="20"/>
  <c r="L95" i="20"/>
  <c r="M95" i="20"/>
  <c r="N95" i="20"/>
  <c r="O95" i="20"/>
  <c r="BN95" i="20"/>
  <c r="BO95" i="20"/>
  <c r="D96" i="20"/>
  <c r="D322" i="20" s="1"/>
  <c r="BN96" i="20"/>
  <c r="BO96" i="20"/>
  <c r="D97" i="20"/>
  <c r="M97" i="20" s="1"/>
  <c r="BN97" i="20"/>
  <c r="BO97" i="20"/>
  <c r="C98" i="20"/>
  <c r="C211" i="20" s="1"/>
  <c r="C324" i="20" s="1"/>
  <c r="K98" i="20"/>
  <c r="L98" i="20"/>
  <c r="M98" i="20"/>
  <c r="N98" i="20"/>
  <c r="O98" i="20"/>
  <c r="BN98" i="20"/>
  <c r="BO98" i="20"/>
  <c r="D99" i="20"/>
  <c r="O99" i="20" s="1"/>
  <c r="BN99" i="20"/>
  <c r="BO99" i="20"/>
  <c r="D100" i="20"/>
  <c r="K100" i="20" s="1"/>
  <c r="BN100" i="20"/>
  <c r="BO100" i="20"/>
  <c r="K101" i="20"/>
  <c r="L101" i="20"/>
  <c r="M101" i="20"/>
  <c r="N101" i="20"/>
  <c r="O101" i="20"/>
  <c r="BN101" i="20"/>
  <c r="BO101" i="20"/>
  <c r="C102" i="20"/>
  <c r="C215" i="20" s="1"/>
  <c r="C328" i="20" s="1"/>
  <c r="K102" i="20"/>
  <c r="L102" i="20"/>
  <c r="M102" i="20"/>
  <c r="N102" i="20"/>
  <c r="O102" i="20"/>
  <c r="BN102" i="20"/>
  <c r="BO102" i="20"/>
  <c r="D103" i="20"/>
  <c r="D329" i="20" s="1"/>
  <c r="L329" i="20" s="1"/>
  <c r="BN103" i="20"/>
  <c r="BO103" i="20"/>
  <c r="D104" i="20"/>
  <c r="N104" i="20" s="1"/>
  <c r="BN104" i="20"/>
  <c r="BO104" i="20"/>
  <c r="C105" i="20"/>
  <c r="C218" i="20" s="1"/>
  <c r="C331" i="20" s="1"/>
  <c r="K105" i="20"/>
  <c r="L105" i="20"/>
  <c r="M105" i="20"/>
  <c r="N105" i="20"/>
  <c r="O105" i="20"/>
  <c r="BN105" i="20"/>
  <c r="BO105" i="20"/>
  <c r="D106" i="20"/>
  <c r="L106" i="20" s="1"/>
  <c r="BN106" i="20"/>
  <c r="BO106" i="20"/>
  <c r="D107" i="20"/>
  <c r="BN107" i="20"/>
  <c r="BO107" i="20"/>
  <c r="C108" i="20"/>
  <c r="C221" i="20" s="1"/>
  <c r="C334" i="20" s="1"/>
  <c r="K108" i="20"/>
  <c r="L108" i="20"/>
  <c r="M108" i="20"/>
  <c r="N108" i="20"/>
  <c r="O108" i="20"/>
  <c r="BN108" i="20"/>
  <c r="BO108" i="20"/>
  <c r="D109" i="20"/>
  <c r="N109" i="20" s="1"/>
  <c r="BN109" i="20"/>
  <c r="BO109" i="20"/>
  <c r="D110" i="20"/>
  <c r="D336" i="20" s="1"/>
  <c r="N336" i="20" s="1"/>
  <c r="BN110" i="20"/>
  <c r="BO110" i="20"/>
  <c r="C111" i="20"/>
  <c r="C224" i="20" s="1"/>
  <c r="C337" i="20" s="1"/>
  <c r="K111" i="20"/>
  <c r="L111" i="20"/>
  <c r="M111" i="20"/>
  <c r="N111" i="20"/>
  <c r="O111" i="20"/>
  <c r="BN111" i="20"/>
  <c r="BO111" i="20"/>
  <c r="D112" i="20"/>
  <c r="L112" i="20" s="1"/>
  <c r="BN112" i="20"/>
  <c r="BO112" i="20"/>
  <c r="D113" i="20"/>
  <c r="L113" i="20" s="1"/>
  <c r="BN113" i="20"/>
  <c r="BO113" i="20"/>
  <c r="K114" i="20"/>
  <c r="L114" i="20"/>
  <c r="M114" i="20"/>
  <c r="N114" i="20"/>
  <c r="O114" i="20"/>
  <c r="BN114" i="20"/>
  <c r="BO114" i="20"/>
  <c r="C115" i="20"/>
  <c r="C228" i="20" s="1"/>
  <c r="C341" i="20" s="1"/>
  <c r="K115" i="20"/>
  <c r="L115" i="20"/>
  <c r="M115" i="20"/>
  <c r="N115" i="20"/>
  <c r="O115" i="20"/>
  <c r="BN115" i="20"/>
  <c r="BO115" i="20"/>
  <c r="D116" i="20"/>
  <c r="N116" i="20" s="1"/>
  <c r="BN116" i="20"/>
  <c r="BO116" i="20"/>
  <c r="D117" i="20"/>
  <c r="O117" i="20" s="1"/>
  <c r="BN117" i="20"/>
  <c r="BO117" i="20"/>
  <c r="P119" i="20"/>
  <c r="U119" i="20"/>
  <c r="Z119" i="20"/>
  <c r="AE119" i="20"/>
  <c r="AJ119" i="20"/>
  <c r="AO119" i="20"/>
  <c r="AT119" i="20"/>
  <c r="AY119" i="20"/>
  <c r="BD119" i="20"/>
  <c r="BI119" i="20"/>
  <c r="D123" i="20"/>
  <c r="BN124" i="20"/>
  <c r="BO124" i="20"/>
  <c r="BN125" i="20"/>
  <c r="BO125" i="20"/>
  <c r="D126" i="20"/>
  <c r="BN126" i="20"/>
  <c r="BO126" i="20"/>
  <c r="D127" i="20"/>
  <c r="N127" i="20" s="1"/>
  <c r="D130" i="20"/>
  <c r="D133" i="20"/>
  <c r="M133" i="20" s="1"/>
  <c r="BN133" i="20"/>
  <c r="BO133" i="20"/>
  <c r="BN134" i="20"/>
  <c r="BO134" i="20"/>
  <c r="BN135" i="20"/>
  <c r="BO135" i="20"/>
  <c r="D136" i="20"/>
  <c r="BN136" i="20"/>
  <c r="BO136" i="20"/>
  <c r="BN137" i="20"/>
  <c r="BO137" i="20"/>
  <c r="BN138" i="20"/>
  <c r="BO138" i="20"/>
  <c r="D139" i="20"/>
  <c r="N139" i="20" s="1"/>
  <c r="BN139" i="20"/>
  <c r="BO139" i="20"/>
  <c r="D140" i="20"/>
  <c r="N140" i="20" s="1"/>
  <c r="BN140" i="20"/>
  <c r="BO140" i="20"/>
  <c r="BN141" i="20"/>
  <c r="BO141" i="20"/>
  <c r="BN142" i="20"/>
  <c r="BO142" i="20"/>
  <c r="D143" i="20"/>
  <c r="L143" i="20" s="1"/>
  <c r="BN143" i="20"/>
  <c r="BO143" i="20"/>
  <c r="BN144" i="20"/>
  <c r="BO144" i="20"/>
  <c r="BN145" i="20"/>
  <c r="BO145" i="20"/>
  <c r="D146" i="20"/>
  <c r="K146" i="20" s="1"/>
  <c r="BN146" i="20"/>
  <c r="BO146" i="20"/>
  <c r="D147" i="20"/>
  <c r="N147" i="20" s="1"/>
  <c r="BN147" i="20"/>
  <c r="BO147" i="20"/>
  <c r="BN148" i="20"/>
  <c r="BO148" i="20"/>
  <c r="BN149" i="20"/>
  <c r="BO149" i="20"/>
  <c r="D150" i="20"/>
  <c r="L150" i="20" s="1"/>
  <c r="BN150" i="20"/>
  <c r="BO150" i="20"/>
  <c r="D151" i="20"/>
  <c r="L151" i="20" s="1"/>
  <c r="BN151" i="20"/>
  <c r="BO151" i="20"/>
  <c r="BN152" i="20"/>
  <c r="BO152" i="20"/>
  <c r="BN153" i="20"/>
  <c r="BO153" i="20"/>
  <c r="D154" i="20"/>
  <c r="BN154" i="20"/>
  <c r="BO154" i="20"/>
  <c r="BN155" i="20"/>
  <c r="BO155" i="20"/>
  <c r="BN156" i="20"/>
  <c r="BO156" i="20"/>
  <c r="D157" i="20"/>
  <c r="O157" i="20" s="1"/>
  <c r="BN157" i="20"/>
  <c r="BO157" i="20"/>
  <c r="BN158" i="20"/>
  <c r="BO158" i="20"/>
  <c r="BN159" i="20"/>
  <c r="BO159" i="20"/>
  <c r="D160" i="20"/>
  <c r="BN160" i="20"/>
  <c r="BO160" i="20"/>
  <c r="BN161" i="20"/>
  <c r="BO161" i="20"/>
  <c r="BN162" i="20"/>
  <c r="BO162" i="20"/>
  <c r="D163" i="20"/>
  <c r="L163" i="20" s="1"/>
  <c r="BN163" i="20"/>
  <c r="BO163" i="20"/>
  <c r="BN164" i="20"/>
  <c r="BO164" i="20"/>
  <c r="BN165" i="20"/>
  <c r="BO165" i="20"/>
  <c r="C166" i="20"/>
  <c r="C279" i="20" s="1"/>
  <c r="D166" i="20"/>
  <c r="BN166" i="20"/>
  <c r="BO166" i="20"/>
  <c r="D167" i="20"/>
  <c r="O167" i="20" s="1"/>
  <c r="BN167" i="20"/>
  <c r="BO167" i="20"/>
  <c r="BN168" i="20"/>
  <c r="BO168" i="20"/>
  <c r="D169" i="20"/>
  <c r="L169" i="20" s="1"/>
  <c r="BN169" i="20"/>
  <c r="BO169" i="20"/>
  <c r="BN170" i="20"/>
  <c r="BO170" i="20"/>
  <c r="D171" i="20"/>
  <c r="BN171" i="20"/>
  <c r="BO171" i="20"/>
  <c r="BN172" i="20"/>
  <c r="BO172" i="20"/>
  <c r="BN173" i="20"/>
  <c r="BO173" i="20"/>
  <c r="D174" i="20"/>
  <c r="L174" i="20" s="1"/>
  <c r="BN174" i="20"/>
  <c r="BO174" i="20"/>
  <c r="D175" i="20"/>
  <c r="L175" i="20" s="1"/>
  <c r="BN175" i="20"/>
  <c r="BO175" i="20"/>
  <c r="D176" i="20"/>
  <c r="K176" i="20" s="1"/>
  <c r="BN176" i="20"/>
  <c r="BO176" i="20"/>
  <c r="D177" i="20"/>
  <c r="L177" i="20" s="1"/>
  <c r="BN177" i="20"/>
  <c r="BO177" i="20"/>
  <c r="BN178" i="20"/>
  <c r="BO178" i="20"/>
  <c r="BN179" i="20"/>
  <c r="BO179" i="20"/>
  <c r="D180" i="20"/>
  <c r="BN180" i="20"/>
  <c r="BO180" i="20"/>
  <c r="D181" i="20"/>
  <c r="L181" i="20" s="1"/>
  <c r="BN181" i="20"/>
  <c r="BO181" i="20"/>
  <c r="BN182" i="20"/>
  <c r="BO182" i="20"/>
  <c r="BN183" i="20"/>
  <c r="BO183" i="20"/>
  <c r="D184" i="20"/>
  <c r="L184" i="20" s="1"/>
  <c r="BN184" i="20"/>
  <c r="BO184" i="20"/>
  <c r="D185" i="20"/>
  <c r="BN185" i="20"/>
  <c r="BO185" i="20"/>
  <c r="BN186" i="20"/>
  <c r="BO186" i="20"/>
  <c r="BN187" i="20"/>
  <c r="BO187" i="20"/>
  <c r="D188" i="20"/>
  <c r="M188" i="20" s="1"/>
  <c r="BN188" i="20"/>
  <c r="BO188" i="20"/>
  <c r="D189" i="20"/>
  <c r="O189" i="20" s="1"/>
  <c r="BN189" i="20"/>
  <c r="BO189" i="20"/>
  <c r="BN190" i="20"/>
  <c r="BO190" i="20"/>
  <c r="BN191" i="20"/>
  <c r="BO191" i="20"/>
  <c r="D192" i="20"/>
  <c r="BN192" i="20"/>
  <c r="BO192" i="20"/>
  <c r="BN193" i="20"/>
  <c r="BO193" i="20"/>
  <c r="BN194" i="20"/>
  <c r="BO194" i="20"/>
  <c r="D195" i="20"/>
  <c r="M195" i="20" s="1"/>
  <c r="BN195" i="20"/>
  <c r="BO195" i="20"/>
  <c r="BN196" i="20"/>
  <c r="BO196" i="20"/>
  <c r="BN197" i="20"/>
  <c r="BO197" i="20"/>
  <c r="D198" i="20"/>
  <c r="N198" i="20" s="1"/>
  <c r="BN198" i="20"/>
  <c r="BO198" i="20"/>
  <c r="D199" i="20"/>
  <c r="K199" i="20" s="1"/>
  <c r="BN199" i="20"/>
  <c r="BO199" i="20"/>
  <c r="BN200" i="20"/>
  <c r="BO200" i="20"/>
  <c r="BN201" i="20"/>
  <c r="BO201" i="20"/>
  <c r="D202" i="20"/>
  <c r="L202" i="20" s="1"/>
  <c r="BN202" i="20"/>
  <c r="BO202" i="20"/>
  <c r="BN203" i="20"/>
  <c r="BO203" i="20"/>
  <c r="BN204" i="20"/>
  <c r="BO204" i="20"/>
  <c r="D205" i="20"/>
  <c r="O205" i="20" s="1"/>
  <c r="BN205" i="20"/>
  <c r="BO205" i="20"/>
  <c r="BN206" i="20"/>
  <c r="BO206" i="20"/>
  <c r="BN207" i="20"/>
  <c r="BO207" i="20"/>
  <c r="D208" i="20"/>
  <c r="N208" i="20" s="1"/>
  <c r="BN208" i="20"/>
  <c r="BO208" i="20"/>
  <c r="BN209" i="20"/>
  <c r="BO209" i="20"/>
  <c r="BN210" i="20"/>
  <c r="BO210" i="20"/>
  <c r="D211" i="20"/>
  <c r="N211" i="20" s="1"/>
  <c r="BN211" i="20"/>
  <c r="BO211" i="20"/>
  <c r="BN212" i="20"/>
  <c r="BO212" i="20"/>
  <c r="BN213" i="20"/>
  <c r="BO213" i="20"/>
  <c r="D214" i="20"/>
  <c r="BN214" i="20"/>
  <c r="BO214" i="20"/>
  <c r="D215" i="20"/>
  <c r="M215" i="20" s="1"/>
  <c r="BN215" i="20"/>
  <c r="BO215" i="20"/>
  <c r="BN216" i="20"/>
  <c r="BO216" i="20"/>
  <c r="BN217" i="20"/>
  <c r="BO217" i="20"/>
  <c r="D218" i="20"/>
  <c r="M218" i="20" s="1"/>
  <c r="BN218" i="20"/>
  <c r="BO218" i="20"/>
  <c r="BN219" i="20"/>
  <c r="BO219" i="20"/>
  <c r="BN220" i="20"/>
  <c r="BO220" i="20"/>
  <c r="D221" i="20"/>
  <c r="M221" i="20" s="1"/>
  <c r="BN221" i="20"/>
  <c r="BO221" i="20"/>
  <c r="BN222" i="20"/>
  <c r="BO222" i="20"/>
  <c r="BN223" i="20"/>
  <c r="BO223" i="20"/>
  <c r="D224" i="20"/>
  <c r="L224" i="20" s="1"/>
  <c r="BN224" i="20"/>
  <c r="BO224" i="20"/>
  <c r="BN225" i="20"/>
  <c r="BO225" i="20"/>
  <c r="BN226" i="20"/>
  <c r="BO226" i="20"/>
  <c r="D227" i="20"/>
  <c r="BN227" i="20"/>
  <c r="BO227" i="20"/>
  <c r="D228" i="20"/>
  <c r="M228" i="20" s="1"/>
  <c r="BN228" i="20"/>
  <c r="BO228" i="20"/>
  <c r="BN229" i="20"/>
  <c r="BO229" i="20"/>
  <c r="BN230" i="20"/>
  <c r="BO230" i="20"/>
  <c r="P232" i="20"/>
  <c r="U232" i="20"/>
  <c r="Z232" i="20"/>
  <c r="AE232" i="20"/>
  <c r="AJ232" i="20"/>
  <c r="AO232" i="20"/>
  <c r="AT232" i="20"/>
  <c r="AY232" i="20"/>
  <c r="BD232" i="20"/>
  <c r="BI232" i="20"/>
  <c r="D236" i="20"/>
  <c r="O236" i="20" s="1"/>
  <c r="BN237" i="20"/>
  <c r="BO237" i="20"/>
  <c r="BN238" i="20"/>
  <c r="BO238" i="20"/>
  <c r="D239" i="20"/>
  <c r="L239" i="20" s="1"/>
  <c r="BN239" i="20"/>
  <c r="BO239" i="20"/>
  <c r="D240" i="20"/>
  <c r="L240" i="20" s="1"/>
  <c r="D243" i="20"/>
  <c r="M243" i="20" s="1"/>
  <c r="D246" i="20"/>
  <c r="O246" i="20" s="1"/>
  <c r="BN246" i="20"/>
  <c r="BO246" i="20"/>
  <c r="BN247" i="20"/>
  <c r="BO247" i="20"/>
  <c r="BN248" i="20"/>
  <c r="BO248" i="20"/>
  <c r="D249" i="20"/>
  <c r="N249" i="20" s="1"/>
  <c r="BN249" i="20"/>
  <c r="BO249" i="20"/>
  <c r="BN250" i="20"/>
  <c r="BO250" i="20"/>
  <c r="BN251" i="20"/>
  <c r="BO251" i="20"/>
  <c r="D252" i="20"/>
  <c r="N252" i="20" s="1"/>
  <c r="BN252" i="20"/>
  <c r="BO252" i="20"/>
  <c r="D253" i="20"/>
  <c r="O253" i="20" s="1"/>
  <c r="BN253" i="20"/>
  <c r="BO253" i="20"/>
  <c r="BN254" i="20"/>
  <c r="BO254" i="20"/>
  <c r="BN255" i="20"/>
  <c r="BO255" i="20"/>
  <c r="D256" i="20"/>
  <c r="L256" i="20" s="1"/>
  <c r="BN256" i="20"/>
  <c r="BO256" i="20"/>
  <c r="BN257" i="20"/>
  <c r="BO257" i="20"/>
  <c r="BN258" i="20"/>
  <c r="BO258" i="20"/>
  <c r="D259" i="20"/>
  <c r="N259" i="20" s="1"/>
  <c r="BN259" i="20"/>
  <c r="BO259" i="20"/>
  <c r="D260" i="20"/>
  <c r="L260" i="20" s="1"/>
  <c r="BN260" i="20"/>
  <c r="BO260" i="20"/>
  <c r="BN261" i="20"/>
  <c r="BO261" i="20"/>
  <c r="BN262" i="20"/>
  <c r="BO262" i="20"/>
  <c r="D263" i="20"/>
  <c r="L263" i="20" s="1"/>
  <c r="BN263" i="20"/>
  <c r="BO263" i="20"/>
  <c r="D264" i="20"/>
  <c r="BN264" i="20"/>
  <c r="BO264" i="20"/>
  <c r="BN265" i="20"/>
  <c r="BO265" i="20"/>
  <c r="BN266" i="20"/>
  <c r="BO266" i="20"/>
  <c r="D267" i="20"/>
  <c r="BN267" i="20"/>
  <c r="BO267" i="20"/>
  <c r="BN268" i="20"/>
  <c r="BO268" i="20"/>
  <c r="BN269" i="20"/>
  <c r="BO269" i="20"/>
  <c r="D270" i="20"/>
  <c r="L270" i="20" s="1"/>
  <c r="BN270" i="20"/>
  <c r="BO270" i="20"/>
  <c r="BN271" i="20"/>
  <c r="BO271" i="20"/>
  <c r="BN272" i="20"/>
  <c r="BO272" i="20"/>
  <c r="D273" i="20"/>
  <c r="N273" i="20" s="1"/>
  <c r="L273" i="20"/>
  <c r="BN273" i="20"/>
  <c r="BO273" i="20"/>
  <c r="BN274" i="20"/>
  <c r="BO274" i="20"/>
  <c r="BN275" i="20"/>
  <c r="BO275" i="20"/>
  <c r="D276" i="20"/>
  <c r="BN276" i="20"/>
  <c r="BO276" i="20"/>
  <c r="BN277" i="20"/>
  <c r="BO277" i="20"/>
  <c r="BN278" i="20"/>
  <c r="BO278" i="20"/>
  <c r="D279" i="20"/>
  <c r="O279" i="20" s="1"/>
  <c r="BN279" i="20"/>
  <c r="BO279" i="20"/>
  <c r="BN280" i="20"/>
  <c r="BO280" i="20"/>
  <c r="BN281" i="20"/>
  <c r="BO281" i="20"/>
  <c r="D282" i="20"/>
  <c r="BN282" i="20"/>
  <c r="BO282" i="20"/>
  <c r="BN283" i="20"/>
  <c r="BO283" i="20"/>
  <c r="D284" i="20"/>
  <c r="N284" i="20" s="1"/>
  <c r="BN284" i="20"/>
  <c r="BO284" i="20"/>
  <c r="BN285" i="20"/>
  <c r="BO285" i="20"/>
  <c r="BN286" i="20"/>
  <c r="BO286" i="20"/>
  <c r="D287" i="20"/>
  <c r="K287" i="20" s="1"/>
  <c r="BN287" i="20"/>
  <c r="BO287" i="20"/>
  <c r="D288" i="20"/>
  <c r="BN288" i="20"/>
  <c r="BO288" i="20"/>
  <c r="D289" i="20"/>
  <c r="M289" i="20" s="1"/>
  <c r="BN289" i="20"/>
  <c r="BO289" i="20"/>
  <c r="D290" i="20"/>
  <c r="O290" i="20" s="1"/>
  <c r="BN290" i="20"/>
  <c r="BO290" i="20"/>
  <c r="BN291" i="20"/>
  <c r="BO291" i="20"/>
  <c r="BN292" i="20"/>
  <c r="BO292" i="20"/>
  <c r="D293" i="20"/>
  <c r="BN293" i="20"/>
  <c r="BO293" i="20"/>
  <c r="D294" i="20"/>
  <c r="BN294" i="20"/>
  <c r="BO294" i="20"/>
  <c r="BN295" i="20"/>
  <c r="BO295" i="20"/>
  <c r="BN296" i="20"/>
  <c r="BO296" i="20"/>
  <c r="D297" i="20"/>
  <c r="BN297" i="20"/>
  <c r="BO297" i="20"/>
  <c r="D298" i="20"/>
  <c r="BN298" i="20"/>
  <c r="BO298" i="20"/>
  <c r="BN299" i="20"/>
  <c r="BO299" i="20"/>
  <c r="BN300" i="20"/>
  <c r="BO300" i="20"/>
  <c r="D301" i="20"/>
  <c r="BN301" i="20"/>
  <c r="BO301" i="20"/>
  <c r="D302" i="20"/>
  <c r="L302" i="20" s="1"/>
  <c r="BN302" i="20"/>
  <c r="BO302" i="20"/>
  <c r="BN303" i="20"/>
  <c r="BO303" i="20"/>
  <c r="D305" i="20"/>
  <c r="N305" i="20" s="1"/>
  <c r="BN305" i="20"/>
  <c r="BO305" i="20"/>
  <c r="BN306" i="20"/>
  <c r="BO306" i="20"/>
  <c r="BN307" i="20"/>
  <c r="BO307" i="20"/>
  <c r="D308" i="20"/>
  <c r="K308" i="20" s="1"/>
  <c r="BN308" i="20"/>
  <c r="BO308" i="20"/>
  <c r="BN309" i="20"/>
  <c r="BO309" i="20"/>
  <c r="BN310" i="20"/>
  <c r="BO310" i="20"/>
  <c r="D311" i="20"/>
  <c r="K311" i="20" s="1"/>
  <c r="BN311" i="20"/>
  <c r="BO311" i="20"/>
  <c r="D312" i="20"/>
  <c r="L312" i="20" s="1"/>
  <c r="BN312" i="20"/>
  <c r="BO312" i="20"/>
  <c r="BN313" i="20"/>
  <c r="BO313" i="20"/>
  <c r="BN314" i="20"/>
  <c r="BO314" i="20"/>
  <c r="D315" i="20"/>
  <c r="BN315" i="20"/>
  <c r="BO315" i="20"/>
  <c r="BN316" i="20"/>
  <c r="BO316" i="20"/>
  <c r="BN317" i="20"/>
  <c r="BO317" i="20"/>
  <c r="D318" i="20"/>
  <c r="K318" i="20" s="1"/>
  <c r="BN318" i="20"/>
  <c r="BO318" i="20"/>
  <c r="BN319" i="20"/>
  <c r="BO319" i="20"/>
  <c r="BN320" i="20"/>
  <c r="BO320" i="20"/>
  <c r="D321" i="20"/>
  <c r="BN321" i="20"/>
  <c r="BO321" i="20"/>
  <c r="BN322" i="20"/>
  <c r="BO322" i="20"/>
  <c r="BN323" i="20"/>
  <c r="BO323" i="20"/>
  <c r="D324" i="20"/>
  <c r="N324" i="20" s="1"/>
  <c r="BN324" i="20"/>
  <c r="BO324" i="20"/>
  <c r="BN325" i="20"/>
  <c r="BO325" i="20"/>
  <c r="BN326" i="20"/>
  <c r="BO326" i="20"/>
  <c r="D327" i="20"/>
  <c r="L327" i="20" s="1"/>
  <c r="BN327" i="20"/>
  <c r="BO327" i="20"/>
  <c r="D328" i="20"/>
  <c r="L328" i="20" s="1"/>
  <c r="BN328" i="20"/>
  <c r="BO328" i="20"/>
  <c r="BN329" i="20"/>
  <c r="BO329" i="20"/>
  <c r="BN330" i="20"/>
  <c r="BO330" i="20"/>
  <c r="D331" i="20"/>
  <c r="O331" i="20" s="1"/>
  <c r="BN331" i="20"/>
  <c r="BO331" i="20"/>
  <c r="BN332" i="20"/>
  <c r="BO332" i="20"/>
  <c r="BN333" i="20"/>
  <c r="BO333" i="20"/>
  <c r="D334" i="20"/>
  <c r="BN334" i="20"/>
  <c r="BO334" i="20"/>
  <c r="BN335" i="20"/>
  <c r="BO335" i="20"/>
  <c r="BN336" i="20"/>
  <c r="BO336" i="20"/>
  <c r="D337" i="20"/>
  <c r="K337" i="20" s="1"/>
  <c r="BN337" i="20"/>
  <c r="BO337" i="20"/>
  <c r="BN338" i="20"/>
  <c r="BO338" i="20"/>
  <c r="BN339" i="20"/>
  <c r="BO339" i="20"/>
  <c r="D340" i="20"/>
  <c r="N340" i="20" s="1"/>
  <c r="BN340" i="20"/>
  <c r="BO340" i="20"/>
  <c r="D341" i="20"/>
  <c r="L341" i="20" s="1"/>
  <c r="BN341" i="20"/>
  <c r="BO341" i="20"/>
  <c r="BN342" i="20"/>
  <c r="BO342" i="20"/>
  <c r="BN343" i="20"/>
  <c r="BO343" i="20"/>
  <c r="B1" i="19"/>
  <c r="B2" i="19"/>
  <c r="B3" i="19"/>
  <c r="D6" i="19"/>
  <c r="D119" i="19" s="1"/>
  <c r="P6" i="19"/>
  <c r="U6" i="19"/>
  <c r="Z6" i="19"/>
  <c r="AE6" i="19"/>
  <c r="AJ6" i="19"/>
  <c r="AO6" i="19"/>
  <c r="AT6" i="19"/>
  <c r="AY6" i="19"/>
  <c r="BD6" i="19"/>
  <c r="BI6" i="19"/>
  <c r="C10" i="19"/>
  <c r="C123" i="19" s="1"/>
  <c r="C236" i="19" s="1"/>
  <c r="K10" i="19"/>
  <c r="L10" i="19"/>
  <c r="M10" i="19"/>
  <c r="N10" i="19"/>
  <c r="O10" i="19"/>
  <c r="D11" i="19"/>
  <c r="N11" i="19" s="1"/>
  <c r="BN11" i="19"/>
  <c r="BO11" i="19"/>
  <c r="D12" i="19"/>
  <c r="D125" i="19" s="1"/>
  <c r="L125" i="19" s="1"/>
  <c r="BN12" i="19"/>
  <c r="BO12" i="19"/>
  <c r="K13" i="19"/>
  <c r="L13" i="19"/>
  <c r="M13" i="19"/>
  <c r="N13" i="19"/>
  <c r="O13" i="19"/>
  <c r="BN13" i="19"/>
  <c r="BO13" i="19"/>
  <c r="C14" i="19"/>
  <c r="C127" i="19" s="1"/>
  <c r="C240" i="19" s="1"/>
  <c r="K14" i="19"/>
  <c r="L14" i="19"/>
  <c r="M14" i="19"/>
  <c r="N14" i="19"/>
  <c r="O14" i="19"/>
  <c r="D15" i="19"/>
  <c r="N15" i="19" s="1"/>
  <c r="D16" i="19"/>
  <c r="D242" i="19" s="1"/>
  <c r="C17" i="19"/>
  <c r="C130" i="19" s="1"/>
  <c r="C243" i="19" s="1"/>
  <c r="K17" i="19"/>
  <c r="L17" i="19"/>
  <c r="M17" i="19"/>
  <c r="N17" i="19"/>
  <c r="O17" i="19"/>
  <c r="D18" i="19"/>
  <c r="D19" i="19"/>
  <c r="M19" i="19" s="1"/>
  <c r="C20" i="19"/>
  <c r="C133" i="19" s="1"/>
  <c r="C246" i="19" s="1"/>
  <c r="K20" i="19"/>
  <c r="L20" i="19"/>
  <c r="M20" i="19"/>
  <c r="N20" i="19"/>
  <c r="O20" i="19"/>
  <c r="D21" i="19"/>
  <c r="L21" i="19" s="1"/>
  <c r="D22" i="19"/>
  <c r="M22" i="19" s="1"/>
  <c r="C23" i="19"/>
  <c r="C136" i="19" s="1"/>
  <c r="C249" i="19" s="1"/>
  <c r="K23" i="19"/>
  <c r="L23" i="19"/>
  <c r="M23" i="19"/>
  <c r="N23" i="19"/>
  <c r="O23" i="19"/>
  <c r="D24" i="19"/>
  <c r="N24" i="19" s="1"/>
  <c r="D25" i="19"/>
  <c r="N25" i="19" s="1"/>
  <c r="K26" i="19"/>
  <c r="L26" i="19"/>
  <c r="M26" i="19"/>
  <c r="N26" i="19"/>
  <c r="O26" i="19"/>
  <c r="C27" i="19"/>
  <c r="C140" i="19" s="1"/>
  <c r="C253" i="19" s="1"/>
  <c r="K27" i="19"/>
  <c r="L27" i="19"/>
  <c r="M27" i="19"/>
  <c r="N27" i="19"/>
  <c r="O27" i="19"/>
  <c r="D28" i="19"/>
  <c r="K28" i="19" s="1"/>
  <c r="BN28" i="19"/>
  <c r="BO28" i="19"/>
  <c r="D29" i="19"/>
  <c r="K29" i="19" s="1"/>
  <c r="BN29" i="19"/>
  <c r="BO29" i="19"/>
  <c r="C30" i="19"/>
  <c r="C143" i="19" s="1"/>
  <c r="C256" i="19" s="1"/>
  <c r="K30" i="19"/>
  <c r="L30" i="19"/>
  <c r="M30" i="19"/>
  <c r="N30" i="19"/>
  <c r="O30" i="19"/>
  <c r="BN30" i="19"/>
  <c r="BO30" i="19"/>
  <c r="D31" i="19"/>
  <c r="D257" i="19" s="1"/>
  <c r="K257" i="19" s="1"/>
  <c r="BN31" i="19"/>
  <c r="BO31" i="19"/>
  <c r="D32" i="19"/>
  <c r="D145" i="19" s="1"/>
  <c r="N145" i="19" s="1"/>
  <c r="BN32" i="19"/>
  <c r="BO32" i="19"/>
  <c r="C33" i="19"/>
  <c r="K33" i="19"/>
  <c r="L33" i="19"/>
  <c r="M33" i="19"/>
  <c r="N33" i="19"/>
  <c r="O33" i="19"/>
  <c r="BN33" i="19"/>
  <c r="BO33" i="19"/>
  <c r="C34" i="19"/>
  <c r="C147" i="19" s="1"/>
  <c r="C260" i="19" s="1"/>
  <c r="K34" i="19"/>
  <c r="L34" i="19"/>
  <c r="M34" i="19"/>
  <c r="N34" i="19"/>
  <c r="O34" i="19"/>
  <c r="BN34" i="19"/>
  <c r="BO34" i="19"/>
  <c r="D35" i="19"/>
  <c r="L35" i="19" s="1"/>
  <c r="BN35" i="19"/>
  <c r="BO35" i="19"/>
  <c r="D36" i="19"/>
  <c r="D262" i="19" s="1"/>
  <c r="BN36" i="19"/>
  <c r="BO36" i="19"/>
  <c r="K37" i="19"/>
  <c r="L37" i="19"/>
  <c r="M37" i="19"/>
  <c r="N37" i="19"/>
  <c r="O37" i="19"/>
  <c r="BN37" i="19"/>
  <c r="BO37" i="19"/>
  <c r="C38" i="19"/>
  <c r="C151" i="19" s="1"/>
  <c r="C264" i="19" s="1"/>
  <c r="K38" i="19"/>
  <c r="L38" i="19"/>
  <c r="M38" i="19"/>
  <c r="N38" i="19"/>
  <c r="O38" i="19"/>
  <c r="BN38" i="19"/>
  <c r="BO38" i="19"/>
  <c r="D39" i="19"/>
  <c r="L39" i="19" s="1"/>
  <c r="BN39" i="19"/>
  <c r="BO39" i="19"/>
  <c r="D40" i="19"/>
  <c r="K40" i="19" s="1"/>
  <c r="BN40" i="19"/>
  <c r="BO40" i="19"/>
  <c r="C41" i="19"/>
  <c r="C154" i="19" s="1"/>
  <c r="C267" i="19" s="1"/>
  <c r="K41" i="19"/>
  <c r="L41" i="19"/>
  <c r="M41" i="19"/>
  <c r="N41" i="19"/>
  <c r="O41" i="19"/>
  <c r="BN41" i="19"/>
  <c r="BO41" i="19"/>
  <c r="D42" i="19"/>
  <c r="D155" i="19" s="1"/>
  <c r="BN42" i="19"/>
  <c r="BO42" i="19"/>
  <c r="D43" i="19"/>
  <c r="BN43" i="19"/>
  <c r="BO43" i="19"/>
  <c r="C44" i="19"/>
  <c r="C157" i="19" s="1"/>
  <c r="C270" i="19" s="1"/>
  <c r="K44" i="19"/>
  <c r="L44" i="19"/>
  <c r="M44" i="19"/>
  <c r="N44" i="19"/>
  <c r="O44" i="19"/>
  <c r="BN44" i="19"/>
  <c r="BO44" i="19"/>
  <c r="D45" i="19"/>
  <c r="L45" i="19" s="1"/>
  <c r="BN45" i="19"/>
  <c r="BO45" i="19"/>
  <c r="D46" i="19"/>
  <c r="O46" i="19" s="1"/>
  <c r="BN46" i="19"/>
  <c r="BO46" i="19"/>
  <c r="C47" i="19"/>
  <c r="C160" i="19" s="1"/>
  <c r="C273" i="19" s="1"/>
  <c r="K47" i="19"/>
  <c r="L47" i="19"/>
  <c r="M47" i="19"/>
  <c r="N47" i="19"/>
  <c r="O47" i="19"/>
  <c r="BN47" i="19"/>
  <c r="BO47" i="19"/>
  <c r="D48" i="19"/>
  <c r="D274" i="19" s="1"/>
  <c r="BN48" i="19"/>
  <c r="BO48" i="19"/>
  <c r="D49" i="19"/>
  <c r="BN49" i="19"/>
  <c r="BO49" i="19"/>
  <c r="C50" i="19"/>
  <c r="C163" i="19" s="1"/>
  <c r="C276" i="19" s="1"/>
  <c r="K50" i="19"/>
  <c r="L50" i="19"/>
  <c r="M50" i="19"/>
  <c r="N50" i="19"/>
  <c r="O50" i="19"/>
  <c r="BN50" i="19"/>
  <c r="BO50" i="19"/>
  <c r="D51" i="19"/>
  <c r="D277" i="19" s="1"/>
  <c r="K277" i="19" s="1"/>
  <c r="BN51" i="19"/>
  <c r="BO51" i="19"/>
  <c r="D52" i="19"/>
  <c r="K52" i="19"/>
  <c r="BN52" i="19"/>
  <c r="BO52" i="19"/>
  <c r="C53" i="19"/>
  <c r="C166" i="19" s="1"/>
  <c r="C279" i="19" s="1"/>
  <c r="K53" i="19"/>
  <c r="L53" i="19"/>
  <c r="M53" i="19"/>
  <c r="N53" i="19"/>
  <c r="O53" i="19"/>
  <c r="BN53" i="19"/>
  <c r="BO53" i="19"/>
  <c r="D54" i="19"/>
  <c r="BN54" i="19"/>
  <c r="BO54" i="19"/>
  <c r="D55" i="19"/>
  <c r="BN55" i="19"/>
  <c r="BO55" i="19"/>
  <c r="C56" i="19"/>
  <c r="C169" i="19" s="1"/>
  <c r="C282" i="19" s="1"/>
  <c r="K56" i="19"/>
  <c r="L56" i="19"/>
  <c r="M56" i="19"/>
  <c r="N56" i="19"/>
  <c r="O56" i="19"/>
  <c r="BN56" i="19"/>
  <c r="BO56" i="19"/>
  <c r="D57" i="19"/>
  <c r="O57" i="19" s="1"/>
  <c r="BN57" i="19"/>
  <c r="BO57" i="19"/>
  <c r="C58" i="19"/>
  <c r="C171" i="19" s="1"/>
  <c r="C284" i="19" s="1"/>
  <c r="K58" i="19"/>
  <c r="L58" i="19"/>
  <c r="M58" i="19"/>
  <c r="N58" i="19"/>
  <c r="O58" i="19"/>
  <c r="BN58" i="19"/>
  <c r="BO58" i="19"/>
  <c r="D59" i="19"/>
  <c r="K59" i="19" s="1"/>
  <c r="BN59" i="19"/>
  <c r="BO59" i="19"/>
  <c r="D60" i="19"/>
  <c r="BN60" i="19"/>
  <c r="BO60" i="19"/>
  <c r="C61" i="19"/>
  <c r="C174" i="19" s="1"/>
  <c r="K61" i="19"/>
  <c r="L61" i="19"/>
  <c r="M61" i="19"/>
  <c r="N61" i="19"/>
  <c r="O61" i="19"/>
  <c r="BN61" i="19"/>
  <c r="BO61" i="19"/>
  <c r="BN62" i="19"/>
  <c r="BO62" i="19"/>
  <c r="BN63" i="19"/>
  <c r="BO63" i="19"/>
  <c r="C64" i="19"/>
  <c r="C177" i="19" s="1"/>
  <c r="C290" i="19" s="1"/>
  <c r="K64" i="19"/>
  <c r="L64" i="19"/>
  <c r="M64" i="19"/>
  <c r="N64" i="19"/>
  <c r="O64" i="19"/>
  <c r="BN64" i="19"/>
  <c r="BO64" i="19"/>
  <c r="D65" i="19"/>
  <c r="N65" i="19" s="1"/>
  <c r="BN65" i="19"/>
  <c r="BO65" i="19"/>
  <c r="D66" i="19"/>
  <c r="M66" i="19" s="1"/>
  <c r="BN66" i="19"/>
  <c r="BO66" i="19"/>
  <c r="K67" i="19"/>
  <c r="L67" i="19"/>
  <c r="M67" i="19"/>
  <c r="N67" i="19"/>
  <c r="O67" i="19"/>
  <c r="BN67" i="19"/>
  <c r="BO67" i="19"/>
  <c r="C68" i="19"/>
  <c r="C181" i="19" s="1"/>
  <c r="C294" i="19" s="1"/>
  <c r="K68" i="19"/>
  <c r="L68" i="19"/>
  <c r="M68" i="19"/>
  <c r="N68" i="19"/>
  <c r="O68" i="19"/>
  <c r="BN68" i="19"/>
  <c r="BO68" i="19"/>
  <c r="D69" i="19"/>
  <c r="L69" i="19" s="1"/>
  <c r="BN69" i="19"/>
  <c r="BO69" i="19"/>
  <c r="BN70" i="19"/>
  <c r="BO70" i="19"/>
  <c r="K71" i="19"/>
  <c r="L71" i="19"/>
  <c r="M71" i="19"/>
  <c r="N71" i="19"/>
  <c r="O71" i="19"/>
  <c r="BN71" i="19"/>
  <c r="BO71" i="19"/>
  <c r="C72" i="19"/>
  <c r="C185" i="19" s="1"/>
  <c r="C298" i="19" s="1"/>
  <c r="K72" i="19"/>
  <c r="L72" i="19"/>
  <c r="M72" i="19"/>
  <c r="N72" i="19"/>
  <c r="O72" i="19"/>
  <c r="BN72" i="19"/>
  <c r="BO72" i="19"/>
  <c r="L73" i="19"/>
  <c r="BN73" i="19"/>
  <c r="BO73" i="19"/>
  <c r="D74" i="19"/>
  <c r="D187" i="19" s="1"/>
  <c r="K187" i="19" s="1"/>
  <c r="BN74" i="19"/>
  <c r="BO74" i="19"/>
  <c r="K75" i="19"/>
  <c r="L75" i="19"/>
  <c r="M75" i="19"/>
  <c r="N75" i="19"/>
  <c r="O75" i="19"/>
  <c r="BN75" i="19"/>
  <c r="BO75" i="19"/>
  <c r="C76" i="19"/>
  <c r="C189" i="19" s="1"/>
  <c r="C302" i="19" s="1"/>
  <c r="K76" i="19"/>
  <c r="L76" i="19"/>
  <c r="M76" i="19"/>
  <c r="N76" i="19"/>
  <c r="O76" i="19"/>
  <c r="D77" i="19"/>
  <c r="BN77" i="19"/>
  <c r="BO77" i="19"/>
  <c r="D78" i="19"/>
  <c r="O78" i="19" s="1"/>
  <c r="BN78" i="19"/>
  <c r="BO78" i="19"/>
  <c r="C79" i="19"/>
  <c r="C192" i="19" s="1"/>
  <c r="C305" i="19" s="1"/>
  <c r="K79" i="19"/>
  <c r="L79" i="19"/>
  <c r="M79" i="19"/>
  <c r="N79" i="19"/>
  <c r="O79" i="19"/>
  <c r="BN79" i="19"/>
  <c r="BO79" i="19"/>
  <c r="D80" i="19"/>
  <c r="BN80" i="19"/>
  <c r="BO80" i="19"/>
  <c r="D81" i="19"/>
  <c r="N81" i="19" s="1"/>
  <c r="BN81" i="19"/>
  <c r="BO81" i="19"/>
  <c r="C82" i="19"/>
  <c r="K82" i="19"/>
  <c r="L82" i="19"/>
  <c r="M82" i="19"/>
  <c r="N82" i="19"/>
  <c r="O82" i="19"/>
  <c r="D83" i="19"/>
  <c r="BN83" i="19"/>
  <c r="BO83" i="19"/>
  <c r="D84" i="19"/>
  <c r="O84" i="19" s="1"/>
  <c r="N84" i="19"/>
  <c r="BN84" i="19"/>
  <c r="BO84" i="19"/>
  <c r="K85" i="19"/>
  <c r="L85" i="19"/>
  <c r="M85" i="19"/>
  <c r="N85" i="19"/>
  <c r="O85" i="19"/>
  <c r="BN85" i="19"/>
  <c r="BO85" i="19"/>
  <c r="C86" i="19"/>
  <c r="C199" i="19" s="1"/>
  <c r="C312" i="19" s="1"/>
  <c r="K86" i="19"/>
  <c r="L86" i="19"/>
  <c r="M86" i="19"/>
  <c r="N86" i="19"/>
  <c r="O86" i="19"/>
  <c r="D87" i="19"/>
  <c r="D313" i="19" s="1"/>
  <c r="O313" i="19" s="1"/>
  <c r="BN87" i="19"/>
  <c r="BO87" i="19"/>
  <c r="D88" i="19"/>
  <c r="K88" i="19" s="1"/>
  <c r="BN88" i="19"/>
  <c r="BO88" i="19"/>
  <c r="C89" i="19"/>
  <c r="C202" i="19" s="1"/>
  <c r="C315" i="19" s="1"/>
  <c r="K89" i="19"/>
  <c r="L89" i="19"/>
  <c r="M89" i="19"/>
  <c r="N89" i="19"/>
  <c r="O89" i="19"/>
  <c r="D90" i="19"/>
  <c r="M90" i="19" s="1"/>
  <c r="BN90" i="19"/>
  <c r="BO90" i="19"/>
  <c r="D91" i="19"/>
  <c r="N91" i="19" s="1"/>
  <c r="L91" i="19"/>
  <c r="BN91" i="19"/>
  <c r="BO91" i="19"/>
  <c r="C92" i="19"/>
  <c r="C205" i="19" s="1"/>
  <c r="C318" i="19" s="1"/>
  <c r="K92" i="19"/>
  <c r="L92" i="19"/>
  <c r="M92" i="19"/>
  <c r="N92" i="19"/>
  <c r="O92" i="19"/>
  <c r="BN92" i="19"/>
  <c r="BO92" i="19"/>
  <c r="D93" i="19"/>
  <c r="D319" i="19" s="1"/>
  <c r="BN93" i="19"/>
  <c r="BO93" i="19"/>
  <c r="D94" i="19"/>
  <c r="D320" i="19" s="1"/>
  <c r="BN94" i="19"/>
  <c r="BO94" i="19"/>
  <c r="C95" i="19"/>
  <c r="C208" i="19" s="1"/>
  <c r="C321" i="19" s="1"/>
  <c r="K95" i="19"/>
  <c r="L95" i="19"/>
  <c r="M95" i="19"/>
  <c r="N95" i="19"/>
  <c r="O95" i="19"/>
  <c r="BN95" i="19"/>
  <c r="BO95" i="19"/>
  <c r="D96" i="19"/>
  <c r="D322" i="19" s="1"/>
  <c r="N322" i="19" s="1"/>
  <c r="BN96" i="19"/>
  <c r="BO96" i="19"/>
  <c r="D97" i="19"/>
  <c r="O97" i="19" s="1"/>
  <c r="BN97" i="19"/>
  <c r="BO97" i="19"/>
  <c r="C98" i="19"/>
  <c r="C211" i="19" s="1"/>
  <c r="C324" i="19" s="1"/>
  <c r="K98" i="19"/>
  <c r="L98" i="19"/>
  <c r="M98" i="19"/>
  <c r="N98" i="19"/>
  <c r="O98" i="19"/>
  <c r="BN98" i="19"/>
  <c r="BO98" i="19"/>
  <c r="D99" i="19"/>
  <c r="O99" i="19" s="1"/>
  <c r="BN99" i="19"/>
  <c r="BO99" i="19"/>
  <c r="D100" i="19"/>
  <c r="K100" i="19" s="1"/>
  <c r="BN100" i="19"/>
  <c r="BO100" i="19"/>
  <c r="K101" i="19"/>
  <c r="L101" i="19"/>
  <c r="M101" i="19"/>
  <c r="N101" i="19"/>
  <c r="O101" i="19"/>
  <c r="BN101" i="19"/>
  <c r="BO101" i="19"/>
  <c r="C102" i="19"/>
  <c r="C215" i="19" s="1"/>
  <c r="C328" i="19" s="1"/>
  <c r="D102" i="19"/>
  <c r="M102" i="19" s="1"/>
  <c r="BN102" i="19"/>
  <c r="BO102" i="19"/>
  <c r="BN103" i="19"/>
  <c r="BO103" i="19"/>
  <c r="BN104" i="19"/>
  <c r="BO104" i="19"/>
  <c r="C105" i="19"/>
  <c r="C218" i="19" s="1"/>
  <c r="C331" i="19" s="1"/>
  <c r="K105" i="19"/>
  <c r="L105" i="19"/>
  <c r="M105" i="19"/>
  <c r="N105" i="19"/>
  <c r="O105" i="19"/>
  <c r="D106" i="19"/>
  <c r="O106" i="19" s="1"/>
  <c r="BN106" i="19"/>
  <c r="BO106" i="19"/>
  <c r="D107" i="19"/>
  <c r="N107" i="19" s="1"/>
  <c r="BN107" i="19"/>
  <c r="BO107" i="19"/>
  <c r="C108" i="19"/>
  <c r="C221" i="19" s="1"/>
  <c r="C334" i="19" s="1"/>
  <c r="D108" i="19"/>
  <c r="O108" i="19" s="1"/>
  <c r="BN108" i="19"/>
  <c r="BO108" i="19"/>
  <c r="BN109" i="19"/>
  <c r="BO109" i="19"/>
  <c r="BN110" i="19"/>
  <c r="BO110" i="19"/>
  <c r="BN111" i="19"/>
  <c r="BO111" i="19"/>
  <c r="BN112" i="19"/>
  <c r="BO112" i="19"/>
  <c r="BN113" i="19"/>
  <c r="BO113" i="19"/>
  <c r="BN114" i="19"/>
  <c r="BO114" i="19"/>
  <c r="C115" i="19"/>
  <c r="C228" i="19" s="1"/>
  <c r="C341" i="19" s="1"/>
  <c r="K115" i="19"/>
  <c r="L115" i="19"/>
  <c r="M115" i="19"/>
  <c r="N115" i="19"/>
  <c r="O115" i="19"/>
  <c r="BN115" i="19"/>
  <c r="BO115" i="19"/>
  <c r="D116" i="19"/>
  <c r="M116" i="19" s="1"/>
  <c r="BN116" i="19"/>
  <c r="BO116" i="19"/>
  <c r="D117" i="19"/>
  <c r="D343" i="19" s="1"/>
  <c r="BN117" i="19"/>
  <c r="BO117" i="19"/>
  <c r="P119" i="19"/>
  <c r="U119" i="19"/>
  <c r="Z119" i="19"/>
  <c r="AE119" i="19"/>
  <c r="AJ119" i="19"/>
  <c r="AO119" i="19"/>
  <c r="AT119" i="19"/>
  <c r="AY119" i="19"/>
  <c r="BD119" i="19"/>
  <c r="BI119" i="19"/>
  <c r="D123" i="19"/>
  <c r="N123" i="19" s="1"/>
  <c r="BN124" i="19"/>
  <c r="BO124" i="19"/>
  <c r="BN125" i="19"/>
  <c r="BO125" i="19"/>
  <c r="D126" i="19"/>
  <c r="O126" i="19" s="1"/>
  <c r="BN126" i="19"/>
  <c r="BO126" i="19"/>
  <c r="D127" i="19"/>
  <c r="N127" i="19" s="1"/>
  <c r="D130" i="19"/>
  <c r="D133" i="19"/>
  <c r="K133" i="19" s="1"/>
  <c r="BN133" i="19"/>
  <c r="BO133" i="19"/>
  <c r="BN134" i="19"/>
  <c r="BO134" i="19"/>
  <c r="BN135" i="19"/>
  <c r="BO135" i="19"/>
  <c r="D136" i="19"/>
  <c r="N136" i="19" s="1"/>
  <c r="BN136" i="19"/>
  <c r="BO136" i="19"/>
  <c r="BN137" i="19"/>
  <c r="BO137" i="19"/>
  <c r="BN138" i="19"/>
  <c r="BO138" i="19"/>
  <c r="D139" i="19"/>
  <c r="N139" i="19" s="1"/>
  <c r="BN139" i="19"/>
  <c r="BO139" i="19"/>
  <c r="D140" i="19"/>
  <c r="K140" i="19" s="1"/>
  <c r="BN140" i="19"/>
  <c r="BO140" i="19"/>
  <c r="BN141" i="19"/>
  <c r="BO141" i="19"/>
  <c r="BN142" i="19"/>
  <c r="BO142" i="19"/>
  <c r="D143" i="19"/>
  <c r="M143" i="19" s="1"/>
  <c r="BN143" i="19"/>
  <c r="BO143" i="19"/>
  <c r="BN144" i="19"/>
  <c r="BO144" i="19"/>
  <c r="BN145" i="19"/>
  <c r="BO145" i="19"/>
  <c r="D146" i="19"/>
  <c r="N146" i="19" s="1"/>
  <c r="BN146" i="19"/>
  <c r="BO146" i="19"/>
  <c r="D147" i="19"/>
  <c r="BN147" i="19"/>
  <c r="BO147" i="19"/>
  <c r="BN148" i="19"/>
  <c r="BO148" i="19"/>
  <c r="BN149" i="19"/>
  <c r="BO149" i="19"/>
  <c r="D150" i="19"/>
  <c r="M150" i="19" s="1"/>
  <c r="BN150" i="19"/>
  <c r="BO150" i="19"/>
  <c r="D151" i="19"/>
  <c r="BN151" i="19"/>
  <c r="BO151" i="19"/>
  <c r="BN152" i="19"/>
  <c r="BO152" i="19"/>
  <c r="BN153" i="19"/>
  <c r="BO153" i="19"/>
  <c r="D154" i="19"/>
  <c r="M154" i="19" s="1"/>
  <c r="BN154" i="19"/>
  <c r="BO154" i="19"/>
  <c r="BN155" i="19"/>
  <c r="BO155" i="19"/>
  <c r="BN156" i="19"/>
  <c r="BO156" i="19"/>
  <c r="D157" i="19"/>
  <c r="M157" i="19" s="1"/>
  <c r="BN157" i="19"/>
  <c r="BO157" i="19"/>
  <c r="BN158" i="19"/>
  <c r="BO158" i="19"/>
  <c r="BN159" i="19"/>
  <c r="BO159" i="19"/>
  <c r="D160" i="19"/>
  <c r="O160" i="19" s="1"/>
  <c r="BN160" i="19"/>
  <c r="BO160" i="19"/>
  <c r="BN161" i="19"/>
  <c r="BO161" i="19"/>
  <c r="BN162" i="19"/>
  <c r="BO162" i="19"/>
  <c r="D163" i="19"/>
  <c r="K163" i="19" s="1"/>
  <c r="BN163" i="19"/>
  <c r="BO163" i="19"/>
  <c r="BN164" i="19"/>
  <c r="BO164" i="19"/>
  <c r="BN165" i="19"/>
  <c r="BO165" i="19"/>
  <c r="D166" i="19"/>
  <c r="BN166" i="19"/>
  <c r="BO166" i="19"/>
  <c r="BN167" i="19"/>
  <c r="BO167" i="19"/>
  <c r="BN168" i="19"/>
  <c r="BO168" i="19"/>
  <c r="D169" i="19"/>
  <c r="M169" i="19" s="1"/>
  <c r="BN169" i="19"/>
  <c r="BO169" i="19"/>
  <c r="BN170" i="19"/>
  <c r="BO170" i="19"/>
  <c r="D171" i="19"/>
  <c r="BN171" i="19"/>
  <c r="BO171" i="19"/>
  <c r="BN172" i="19"/>
  <c r="BO172" i="19"/>
  <c r="BN173" i="19"/>
  <c r="BO173" i="19"/>
  <c r="D174" i="19"/>
  <c r="N174" i="19" s="1"/>
  <c r="BN174" i="19"/>
  <c r="BO174" i="19"/>
  <c r="D175" i="19"/>
  <c r="K175" i="19" s="1"/>
  <c r="BN175" i="19"/>
  <c r="BO175" i="19"/>
  <c r="D176" i="19"/>
  <c r="N176" i="19" s="1"/>
  <c r="BN176" i="19"/>
  <c r="BO176" i="19"/>
  <c r="D177" i="19"/>
  <c r="N177" i="19" s="1"/>
  <c r="BN177" i="19"/>
  <c r="BO177" i="19"/>
  <c r="BN178" i="19"/>
  <c r="BO178" i="19"/>
  <c r="BN179" i="19"/>
  <c r="BO179" i="19"/>
  <c r="D180" i="19"/>
  <c r="O180" i="19" s="1"/>
  <c r="BN180" i="19"/>
  <c r="BO180" i="19"/>
  <c r="D181" i="19"/>
  <c r="BN181" i="19"/>
  <c r="BO181" i="19"/>
  <c r="BN182" i="19"/>
  <c r="BO182" i="19"/>
  <c r="BN183" i="19"/>
  <c r="BO183" i="19"/>
  <c r="D184" i="19"/>
  <c r="K184" i="19" s="1"/>
  <c r="BN184" i="19"/>
  <c r="BO184" i="19"/>
  <c r="D185" i="19"/>
  <c r="K185" i="19" s="1"/>
  <c r="BN185" i="19"/>
  <c r="BO185" i="19"/>
  <c r="BN186" i="19"/>
  <c r="BO186" i="19"/>
  <c r="BN187" i="19"/>
  <c r="BO187" i="19"/>
  <c r="D188" i="19"/>
  <c r="O188" i="19" s="1"/>
  <c r="BN188" i="19"/>
  <c r="BO188" i="19"/>
  <c r="D189" i="19"/>
  <c r="M189" i="19" s="1"/>
  <c r="BN189" i="19"/>
  <c r="BO189" i="19"/>
  <c r="BN190" i="19"/>
  <c r="BO190" i="19"/>
  <c r="BN191" i="19"/>
  <c r="BO191" i="19"/>
  <c r="D192" i="19"/>
  <c r="N192" i="19" s="1"/>
  <c r="BN192" i="19"/>
  <c r="BO192" i="19"/>
  <c r="BN193" i="19"/>
  <c r="BO193" i="19"/>
  <c r="BN194" i="19"/>
  <c r="BO194" i="19"/>
  <c r="C195" i="19"/>
  <c r="C308" i="19" s="1"/>
  <c r="D195" i="19"/>
  <c r="K195" i="19" s="1"/>
  <c r="BN195" i="19"/>
  <c r="BO195" i="19"/>
  <c r="BN196" i="19"/>
  <c r="BO196" i="19"/>
  <c r="BN197" i="19"/>
  <c r="BO197" i="19"/>
  <c r="D198" i="19"/>
  <c r="N198" i="19" s="1"/>
  <c r="BN198" i="19"/>
  <c r="BO198" i="19"/>
  <c r="D199" i="19"/>
  <c r="L199" i="19" s="1"/>
  <c r="BN199" i="19"/>
  <c r="BO199" i="19"/>
  <c r="BN200" i="19"/>
  <c r="BO200" i="19"/>
  <c r="BN201" i="19"/>
  <c r="BO201" i="19"/>
  <c r="D202" i="19"/>
  <c r="L202" i="19" s="1"/>
  <c r="BN202" i="19"/>
  <c r="BO202" i="19"/>
  <c r="BN203" i="19"/>
  <c r="BO203" i="19"/>
  <c r="BN204" i="19"/>
  <c r="BO204" i="19"/>
  <c r="D205" i="19"/>
  <c r="BN205" i="19"/>
  <c r="BO205" i="19"/>
  <c r="BN206" i="19"/>
  <c r="BO206" i="19"/>
  <c r="BN207" i="19"/>
  <c r="BO207" i="19"/>
  <c r="D208" i="19"/>
  <c r="K208" i="19" s="1"/>
  <c r="BN208" i="19"/>
  <c r="BO208" i="19"/>
  <c r="BN209" i="19"/>
  <c r="BO209" i="19"/>
  <c r="BN210" i="19"/>
  <c r="BO210" i="19"/>
  <c r="D211" i="19"/>
  <c r="BN211" i="19"/>
  <c r="BO211" i="19"/>
  <c r="BN212" i="19"/>
  <c r="BO212" i="19"/>
  <c r="BN213" i="19"/>
  <c r="BO213" i="19"/>
  <c r="D214" i="19"/>
  <c r="K214" i="19" s="1"/>
  <c r="BN214" i="19"/>
  <c r="BO214" i="19"/>
  <c r="BN215" i="19"/>
  <c r="BO215" i="19"/>
  <c r="BN216" i="19"/>
  <c r="BO216" i="19"/>
  <c r="BN217" i="19"/>
  <c r="BO217" i="19"/>
  <c r="D218" i="19"/>
  <c r="O218" i="19" s="1"/>
  <c r="BN218" i="19"/>
  <c r="BO218" i="19"/>
  <c r="BN219" i="19"/>
  <c r="BO219" i="19"/>
  <c r="BN220" i="19"/>
  <c r="BO220" i="19"/>
  <c r="BN221" i="19"/>
  <c r="BO221" i="19"/>
  <c r="BN222" i="19"/>
  <c r="BO222" i="19"/>
  <c r="D223" i="19"/>
  <c r="M223" i="19" s="1"/>
  <c r="BN223" i="19"/>
  <c r="BO223" i="19"/>
  <c r="D224" i="19"/>
  <c r="L224" i="19" s="1"/>
  <c r="BN224" i="19"/>
  <c r="BO224" i="19"/>
  <c r="D225" i="19"/>
  <c r="O225" i="19" s="1"/>
  <c r="BN225" i="19"/>
  <c r="BO225" i="19"/>
  <c r="BN226" i="19"/>
  <c r="BO226" i="19"/>
  <c r="D227" i="19"/>
  <c r="BN227" i="19"/>
  <c r="BO227" i="19"/>
  <c r="D228" i="19"/>
  <c r="L228" i="19" s="1"/>
  <c r="BN228" i="19"/>
  <c r="BO228" i="19"/>
  <c r="BN229" i="19"/>
  <c r="BO229" i="19"/>
  <c r="BN230" i="19"/>
  <c r="BO230" i="19"/>
  <c r="P232" i="19"/>
  <c r="U232" i="19"/>
  <c r="Z232" i="19"/>
  <c r="AE232" i="19"/>
  <c r="AJ232" i="19"/>
  <c r="AO232" i="19"/>
  <c r="AT232" i="19"/>
  <c r="AY232" i="19"/>
  <c r="BD232" i="19"/>
  <c r="BI232" i="19"/>
  <c r="D236" i="19"/>
  <c r="O236" i="19" s="1"/>
  <c r="BO237" i="19"/>
  <c r="BO238" i="19"/>
  <c r="D239" i="19"/>
  <c r="BO239" i="19"/>
  <c r="D240" i="19"/>
  <c r="M240" i="19" s="1"/>
  <c r="D243" i="19"/>
  <c r="O243" i="19" s="1"/>
  <c r="D246" i="19"/>
  <c r="L246" i="19" s="1"/>
  <c r="BO246" i="19"/>
  <c r="BO247" i="19"/>
  <c r="BO248" i="19"/>
  <c r="D249" i="19"/>
  <c r="N249" i="19" s="1"/>
  <c r="BO249" i="19"/>
  <c r="BO250" i="19"/>
  <c r="BO251" i="19"/>
  <c r="D252" i="19"/>
  <c r="BO252" i="19"/>
  <c r="D253" i="19"/>
  <c r="M253" i="19" s="1"/>
  <c r="BO253" i="19"/>
  <c r="BO254" i="19"/>
  <c r="BO255" i="19"/>
  <c r="D256" i="19"/>
  <c r="BO256" i="19"/>
  <c r="BO257" i="19"/>
  <c r="BO258" i="19"/>
  <c r="D259" i="19"/>
  <c r="BO259" i="19"/>
  <c r="D260" i="19"/>
  <c r="BO260" i="19"/>
  <c r="BO261" i="19"/>
  <c r="BO262" i="19"/>
  <c r="D263" i="19"/>
  <c r="K263" i="19" s="1"/>
  <c r="BO263" i="19"/>
  <c r="D264" i="19"/>
  <c r="K264" i="19" s="1"/>
  <c r="BO264" i="19"/>
  <c r="BO265" i="19"/>
  <c r="BO266" i="19"/>
  <c r="D267" i="19"/>
  <c r="O267" i="19" s="1"/>
  <c r="BO267" i="19"/>
  <c r="BO268" i="19"/>
  <c r="BO269" i="19"/>
  <c r="D270" i="19"/>
  <c r="O270" i="19" s="1"/>
  <c r="BO270" i="19"/>
  <c r="BO271" i="19"/>
  <c r="D272" i="19"/>
  <c r="O272" i="19" s="1"/>
  <c r="BO272" i="19"/>
  <c r="D273" i="19"/>
  <c r="N273" i="19" s="1"/>
  <c r="BO273" i="19"/>
  <c r="BO274" i="19"/>
  <c r="BO275" i="19"/>
  <c r="D276" i="19"/>
  <c r="O276" i="19" s="1"/>
  <c r="BO276" i="19"/>
  <c r="BO277" i="19"/>
  <c r="BO278" i="19"/>
  <c r="D279" i="19"/>
  <c r="K279" i="19" s="1"/>
  <c r="BO279" i="19"/>
  <c r="BO280" i="19"/>
  <c r="BO281" i="19"/>
  <c r="D282" i="19"/>
  <c r="K282" i="19" s="1"/>
  <c r="BO283" i="19"/>
  <c r="D284" i="19"/>
  <c r="K284" i="19" s="1"/>
  <c r="BO284" i="19"/>
  <c r="BO285" i="19"/>
  <c r="BO286" i="19"/>
  <c r="C287" i="19"/>
  <c r="D287" i="19"/>
  <c r="BO287" i="19"/>
  <c r="D288" i="19"/>
  <c r="O288" i="19" s="1"/>
  <c r="BO288" i="19"/>
  <c r="D289" i="19"/>
  <c r="N289" i="19" s="1"/>
  <c r="BO289" i="19"/>
  <c r="D290" i="19"/>
  <c r="L290" i="19" s="1"/>
  <c r="BO290" i="19"/>
  <c r="BO291" i="19"/>
  <c r="BO292" i="19"/>
  <c r="D293" i="19"/>
  <c r="BO293" i="19"/>
  <c r="D294" i="19"/>
  <c r="M294" i="19" s="1"/>
  <c r="BO294" i="19"/>
  <c r="BO295" i="19"/>
  <c r="BO296" i="19"/>
  <c r="D297" i="19"/>
  <c r="M297" i="19" s="1"/>
  <c r="K297" i="19"/>
  <c r="BO297" i="19"/>
  <c r="D298" i="19"/>
  <c r="N298" i="19" s="1"/>
  <c r="BO299" i="19"/>
  <c r="BO300" i="19"/>
  <c r="D301" i="19"/>
  <c r="BO301" i="19"/>
  <c r="D302" i="19"/>
  <c r="BO302" i="19"/>
  <c r="BO303" i="19"/>
  <c r="D305" i="19"/>
  <c r="BO305" i="19"/>
  <c r="BO307" i="19"/>
  <c r="D308" i="19"/>
  <c r="O308" i="19" s="1"/>
  <c r="BO308" i="19"/>
  <c r="BO309" i="19"/>
  <c r="BO310" i="19"/>
  <c r="D311" i="19"/>
  <c r="N311" i="19" s="1"/>
  <c r="BO311" i="19"/>
  <c r="D312" i="19"/>
  <c r="M312" i="19" s="1"/>
  <c r="BO313" i="19"/>
  <c r="BO314" i="19"/>
  <c r="D315" i="19"/>
  <c r="N315" i="19" s="1"/>
  <c r="BO315" i="19"/>
  <c r="BO316" i="19"/>
  <c r="BO317" i="19"/>
  <c r="D318" i="19"/>
  <c r="BO318" i="19"/>
  <c r="BO319" i="19"/>
  <c r="BO320" i="19"/>
  <c r="D321" i="19"/>
  <c r="M321" i="19" s="1"/>
  <c r="BO322" i="19"/>
  <c r="BO323" i="19"/>
  <c r="D324" i="19"/>
  <c r="BO324" i="19"/>
  <c r="BO325" i="19"/>
  <c r="BO326" i="19"/>
  <c r="D327" i="19"/>
  <c r="BO327" i="19"/>
  <c r="BO328" i="19"/>
  <c r="BO329" i="19"/>
  <c r="BO330" i="19"/>
  <c r="D331" i="19"/>
  <c r="BO331" i="19"/>
  <c r="BO332" i="19"/>
  <c r="BO333" i="19"/>
  <c r="BO334" i="19"/>
  <c r="BO335" i="19"/>
  <c r="D336" i="19"/>
  <c r="N336" i="19" s="1"/>
  <c r="BO336" i="19"/>
  <c r="C337" i="19"/>
  <c r="D337" i="19"/>
  <c r="M337" i="19" s="1"/>
  <c r="BO337" i="19"/>
  <c r="D338" i="19"/>
  <c r="M338" i="19" s="1"/>
  <c r="BO338" i="19"/>
  <c r="BO339" i="19"/>
  <c r="D340" i="19"/>
  <c r="BO340" i="19"/>
  <c r="D341" i="19"/>
  <c r="N341" i="19" s="1"/>
  <c r="BO342" i="19"/>
  <c r="BO343" i="19"/>
  <c r="B1" i="18"/>
  <c r="B2" i="18"/>
  <c r="B3" i="18"/>
  <c r="D6" i="18"/>
  <c r="D121" i="18" s="1"/>
  <c r="P6" i="18"/>
  <c r="U6" i="18"/>
  <c r="Z6" i="18"/>
  <c r="AE6" i="18"/>
  <c r="AJ6" i="18"/>
  <c r="AO6" i="18"/>
  <c r="AT6" i="18"/>
  <c r="AY6" i="18"/>
  <c r="BD6" i="18"/>
  <c r="BI6" i="18"/>
  <c r="C10" i="18"/>
  <c r="C125" i="18" s="1"/>
  <c r="C240" i="18" s="1"/>
  <c r="K10" i="18"/>
  <c r="L10" i="18"/>
  <c r="M10" i="18"/>
  <c r="N10" i="18"/>
  <c r="O10" i="18"/>
  <c r="D11" i="18"/>
  <c r="O11" i="18" s="1"/>
  <c r="BN11" i="18"/>
  <c r="BO11" i="18"/>
  <c r="D12" i="18"/>
  <c r="L12" i="18" s="1"/>
  <c r="BN12" i="18"/>
  <c r="BO12" i="18"/>
  <c r="K13" i="18"/>
  <c r="L13" i="18"/>
  <c r="M13" i="18"/>
  <c r="N13" i="18"/>
  <c r="O13" i="18"/>
  <c r="BN13" i="18"/>
  <c r="BO13" i="18"/>
  <c r="C14" i="18"/>
  <c r="C129" i="18" s="1"/>
  <c r="C244" i="18" s="1"/>
  <c r="K14" i="18"/>
  <c r="L14" i="18"/>
  <c r="M14" i="18"/>
  <c r="N14" i="18"/>
  <c r="O14" i="18"/>
  <c r="D15" i="18"/>
  <c r="D16" i="18"/>
  <c r="M16" i="18" s="1"/>
  <c r="C17" i="18"/>
  <c r="C132" i="18" s="1"/>
  <c r="C247" i="18" s="1"/>
  <c r="K17" i="18"/>
  <c r="L17" i="18"/>
  <c r="M17" i="18"/>
  <c r="N17" i="18"/>
  <c r="O17" i="18"/>
  <c r="D18" i="18"/>
  <c r="L18" i="18" s="1"/>
  <c r="D19" i="18"/>
  <c r="O19" i="18" s="1"/>
  <c r="C20" i="18"/>
  <c r="C135" i="18" s="1"/>
  <c r="C250" i="18" s="1"/>
  <c r="K20" i="18"/>
  <c r="L20" i="18"/>
  <c r="M20" i="18"/>
  <c r="N20" i="18"/>
  <c r="O20" i="18"/>
  <c r="D21" i="18"/>
  <c r="O21" i="18" s="1"/>
  <c r="BN21" i="18"/>
  <c r="BO21" i="18"/>
  <c r="D22" i="18"/>
  <c r="K22" i="18" s="1"/>
  <c r="BN22" i="18"/>
  <c r="BO22" i="18"/>
  <c r="C23" i="18"/>
  <c r="C138" i="18" s="1"/>
  <c r="C253" i="18" s="1"/>
  <c r="K23" i="18"/>
  <c r="L23" i="18"/>
  <c r="M23" i="18"/>
  <c r="N23" i="18"/>
  <c r="O23" i="18"/>
  <c r="D24" i="18"/>
  <c r="M24" i="18" s="1"/>
  <c r="BN24" i="18"/>
  <c r="BO24" i="18"/>
  <c r="D25" i="18"/>
  <c r="BN25" i="18"/>
  <c r="BO25" i="18"/>
  <c r="K26" i="18"/>
  <c r="L26" i="18"/>
  <c r="M26" i="18"/>
  <c r="N26" i="18"/>
  <c r="O26" i="18"/>
  <c r="BN26" i="18"/>
  <c r="BO26" i="18"/>
  <c r="C27" i="18"/>
  <c r="C142" i="18" s="1"/>
  <c r="C257" i="18" s="1"/>
  <c r="K27" i="18"/>
  <c r="L27" i="18"/>
  <c r="M27" i="18"/>
  <c r="N27" i="18"/>
  <c r="O27" i="18"/>
  <c r="BN27" i="18"/>
  <c r="D28" i="18"/>
  <c r="O28" i="18" s="1"/>
  <c r="BN28" i="18"/>
  <c r="BO28" i="18"/>
  <c r="D29" i="18"/>
  <c r="N29" i="18" s="1"/>
  <c r="BN29" i="18"/>
  <c r="BO29" i="18"/>
  <c r="C30" i="18"/>
  <c r="C145" i="18" s="1"/>
  <c r="C260" i="18" s="1"/>
  <c r="K30" i="18"/>
  <c r="L30" i="18"/>
  <c r="M30" i="18"/>
  <c r="N30" i="18"/>
  <c r="O30" i="18"/>
  <c r="BN30" i="18"/>
  <c r="BO30" i="18"/>
  <c r="D31" i="18"/>
  <c r="O31" i="18" s="1"/>
  <c r="BN31" i="18"/>
  <c r="BO31" i="18"/>
  <c r="D32" i="18"/>
  <c r="N32" i="18" s="1"/>
  <c r="BN32" i="18"/>
  <c r="BO32" i="18"/>
  <c r="C33" i="18"/>
  <c r="K33" i="18"/>
  <c r="L33" i="18"/>
  <c r="M33" i="18"/>
  <c r="N33" i="18"/>
  <c r="O33" i="18"/>
  <c r="BN33" i="18"/>
  <c r="BO33" i="18"/>
  <c r="C34" i="18"/>
  <c r="C149" i="18" s="1"/>
  <c r="C264" i="18" s="1"/>
  <c r="K34" i="18"/>
  <c r="L34" i="18"/>
  <c r="M34" i="18"/>
  <c r="N34" i="18"/>
  <c r="O34" i="18"/>
  <c r="BN34" i="18"/>
  <c r="BO34" i="18"/>
  <c r="D35" i="18"/>
  <c r="O35" i="18" s="1"/>
  <c r="BN35" i="18"/>
  <c r="BO35" i="18"/>
  <c r="D36" i="18"/>
  <c r="O36" i="18" s="1"/>
  <c r="BN36" i="18"/>
  <c r="BO36" i="18"/>
  <c r="K37" i="18"/>
  <c r="L37" i="18"/>
  <c r="M37" i="18"/>
  <c r="N37" i="18"/>
  <c r="O37" i="18"/>
  <c r="BN37" i="18"/>
  <c r="BO37" i="18"/>
  <c r="C38" i="18"/>
  <c r="C153" i="18" s="1"/>
  <c r="C268" i="18" s="1"/>
  <c r="K38" i="18"/>
  <c r="L38" i="18"/>
  <c r="M38" i="18"/>
  <c r="N38" i="18"/>
  <c r="O38" i="18"/>
  <c r="BN38" i="18"/>
  <c r="BO38" i="18"/>
  <c r="D39" i="18"/>
  <c r="K39" i="18" s="1"/>
  <c r="BN39" i="18"/>
  <c r="BO39" i="18"/>
  <c r="D40" i="18"/>
  <c r="O40" i="18" s="1"/>
  <c r="BN40" i="18"/>
  <c r="BO40" i="18"/>
  <c r="C41" i="18"/>
  <c r="C156" i="18" s="1"/>
  <c r="C271" i="18" s="1"/>
  <c r="K41" i="18"/>
  <c r="L41" i="18"/>
  <c r="M41" i="18"/>
  <c r="N41" i="18"/>
  <c r="O41" i="18"/>
  <c r="BN41" i="18"/>
  <c r="BO41" i="18"/>
  <c r="D42" i="18"/>
  <c r="D272" i="18" s="1"/>
  <c r="BN42" i="18"/>
  <c r="BO42" i="18"/>
  <c r="D43" i="18"/>
  <c r="L43" i="18" s="1"/>
  <c r="BN43" i="18"/>
  <c r="BO43" i="18"/>
  <c r="C44" i="18"/>
  <c r="C159" i="18" s="1"/>
  <c r="C274" i="18" s="1"/>
  <c r="K44" i="18"/>
  <c r="L44" i="18"/>
  <c r="M44" i="18"/>
  <c r="N44" i="18"/>
  <c r="O44" i="18"/>
  <c r="BN44" i="18"/>
  <c r="BO44" i="18"/>
  <c r="D45" i="18"/>
  <c r="K45" i="18" s="1"/>
  <c r="BN45" i="18"/>
  <c r="BO45" i="18"/>
  <c r="D46" i="18"/>
  <c r="D276" i="18" s="1"/>
  <c r="L46" i="18"/>
  <c r="BN46" i="18"/>
  <c r="BO46" i="18"/>
  <c r="C47" i="18"/>
  <c r="C162" i="18" s="1"/>
  <c r="C277" i="18" s="1"/>
  <c r="K47" i="18"/>
  <c r="L47" i="18"/>
  <c r="M47" i="18"/>
  <c r="N47" i="18"/>
  <c r="O47" i="18"/>
  <c r="BN47" i="18"/>
  <c r="BO47" i="18"/>
  <c r="D48" i="18"/>
  <c r="BN48" i="18"/>
  <c r="BO48" i="18"/>
  <c r="D49" i="18"/>
  <c r="K49" i="18" s="1"/>
  <c r="BN49" i="18"/>
  <c r="BO49" i="18"/>
  <c r="C50" i="18"/>
  <c r="C165" i="18" s="1"/>
  <c r="C280" i="18" s="1"/>
  <c r="K50" i="18"/>
  <c r="L50" i="18"/>
  <c r="M50" i="18"/>
  <c r="N50" i="18"/>
  <c r="O50" i="18"/>
  <c r="BN50" i="18"/>
  <c r="BO50" i="18"/>
  <c r="D51" i="18"/>
  <c r="M51" i="18" s="1"/>
  <c r="BN51" i="18"/>
  <c r="BO51" i="18"/>
  <c r="D52" i="18"/>
  <c r="L52" i="18" s="1"/>
  <c r="BN52" i="18"/>
  <c r="BO52" i="18"/>
  <c r="C53" i="18"/>
  <c r="C168" i="18" s="1"/>
  <c r="C283" i="18" s="1"/>
  <c r="K53" i="18"/>
  <c r="L53" i="18"/>
  <c r="M53" i="18"/>
  <c r="N53" i="18"/>
  <c r="O53" i="18"/>
  <c r="BN53" i="18"/>
  <c r="BO53" i="18"/>
  <c r="D54" i="18"/>
  <c r="O54" i="18" s="1"/>
  <c r="BN54" i="18"/>
  <c r="BO54" i="18"/>
  <c r="D55" i="18"/>
  <c r="BN55" i="18"/>
  <c r="BO55" i="18"/>
  <c r="C56" i="18"/>
  <c r="C171" i="18" s="1"/>
  <c r="C286" i="18" s="1"/>
  <c r="K56" i="18"/>
  <c r="L56" i="18"/>
  <c r="M56" i="18"/>
  <c r="N56" i="18"/>
  <c r="O56" i="18"/>
  <c r="BN56" i="18"/>
  <c r="BO56" i="18"/>
  <c r="D57" i="18"/>
  <c r="K57" i="18" s="1"/>
  <c r="BN57" i="18"/>
  <c r="BO57" i="18"/>
  <c r="C58" i="18"/>
  <c r="C173" i="18" s="1"/>
  <c r="C288" i="18" s="1"/>
  <c r="K58" i="18"/>
  <c r="L58" i="18"/>
  <c r="M58" i="18"/>
  <c r="N58" i="18"/>
  <c r="O58" i="18"/>
  <c r="BN58" i="18"/>
  <c r="BO58" i="18"/>
  <c r="D59" i="18"/>
  <c r="BN59" i="18"/>
  <c r="BO59" i="18"/>
  <c r="D60" i="18"/>
  <c r="K60" i="18" s="1"/>
  <c r="BN60" i="18"/>
  <c r="BO60" i="18"/>
  <c r="C61" i="18"/>
  <c r="C176" i="18" s="1"/>
  <c r="C291" i="18" s="1"/>
  <c r="K61" i="18"/>
  <c r="L61" i="18"/>
  <c r="M61" i="18"/>
  <c r="N61" i="18"/>
  <c r="O61" i="18"/>
  <c r="BN61" i="18"/>
  <c r="BO61" i="18"/>
  <c r="D62" i="18"/>
  <c r="L62" i="18" s="1"/>
  <c r="BN62" i="18"/>
  <c r="BO62" i="18"/>
  <c r="BN63" i="18"/>
  <c r="BO63" i="18"/>
  <c r="C64" i="18"/>
  <c r="C179" i="18" s="1"/>
  <c r="C294" i="18" s="1"/>
  <c r="K64" i="18"/>
  <c r="L64" i="18"/>
  <c r="M64" i="18"/>
  <c r="N64" i="18"/>
  <c r="O64" i="18"/>
  <c r="BN64" i="18"/>
  <c r="BO64" i="18"/>
  <c r="D65" i="18"/>
  <c r="D180" i="18" s="1"/>
  <c r="M180" i="18" s="1"/>
  <c r="BN65" i="18"/>
  <c r="BO65" i="18"/>
  <c r="D66" i="18"/>
  <c r="D181" i="18" s="1"/>
  <c r="BN66" i="18"/>
  <c r="BO66" i="18"/>
  <c r="K67" i="18"/>
  <c r="L67" i="18"/>
  <c r="M67" i="18"/>
  <c r="N67" i="18"/>
  <c r="O67" i="18"/>
  <c r="BN67" i="18"/>
  <c r="BO67" i="18"/>
  <c r="C68" i="18"/>
  <c r="C183" i="18" s="1"/>
  <c r="C298" i="18" s="1"/>
  <c r="K68" i="18"/>
  <c r="L68" i="18"/>
  <c r="M68" i="18"/>
  <c r="N68" i="18"/>
  <c r="O68" i="18"/>
  <c r="BN68" i="18"/>
  <c r="BO68" i="18"/>
  <c r="D69" i="18"/>
  <c r="BN69" i="18"/>
  <c r="BO69" i="18"/>
  <c r="D70" i="18"/>
  <c r="D185" i="18" s="1"/>
  <c r="BN70" i="18"/>
  <c r="BO70" i="18"/>
  <c r="K71" i="18"/>
  <c r="L71" i="18"/>
  <c r="M71" i="18"/>
  <c r="N71" i="18"/>
  <c r="O71" i="18"/>
  <c r="BN71" i="18"/>
  <c r="BO71" i="18"/>
  <c r="C72" i="18"/>
  <c r="C187" i="18" s="1"/>
  <c r="C302" i="18" s="1"/>
  <c r="K72" i="18"/>
  <c r="L72" i="18"/>
  <c r="M72" i="18"/>
  <c r="N72" i="18"/>
  <c r="O72" i="18"/>
  <c r="BN72" i="18"/>
  <c r="BO72" i="18"/>
  <c r="D73" i="18"/>
  <c r="D188" i="18" s="1"/>
  <c r="M188" i="18" s="1"/>
  <c r="BN73" i="18"/>
  <c r="BO73" i="18"/>
  <c r="D74" i="18"/>
  <c r="BN74" i="18"/>
  <c r="BO74" i="18"/>
  <c r="K75" i="18"/>
  <c r="L75" i="18"/>
  <c r="M75" i="18"/>
  <c r="N75" i="18"/>
  <c r="O75" i="18"/>
  <c r="BN75" i="18"/>
  <c r="BO75" i="18"/>
  <c r="C76" i="18"/>
  <c r="C191" i="18" s="1"/>
  <c r="C306" i="18" s="1"/>
  <c r="K76" i="18"/>
  <c r="L76" i="18"/>
  <c r="M76" i="18"/>
  <c r="N76" i="18"/>
  <c r="O76" i="18"/>
  <c r="D77" i="18"/>
  <c r="M77" i="18" s="1"/>
  <c r="BN77" i="18"/>
  <c r="BO77" i="18"/>
  <c r="D78" i="18"/>
  <c r="M78" i="18" s="1"/>
  <c r="BN78" i="18"/>
  <c r="BO78" i="18"/>
  <c r="C79" i="18"/>
  <c r="C194" i="18" s="1"/>
  <c r="C309" i="18" s="1"/>
  <c r="K79" i="18"/>
  <c r="L79" i="18"/>
  <c r="M79" i="18"/>
  <c r="N79" i="18"/>
  <c r="O79" i="18"/>
  <c r="BN79" i="18"/>
  <c r="BO79" i="18"/>
  <c r="D80" i="18"/>
  <c r="BN80" i="18"/>
  <c r="BO80" i="18"/>
  <c r="D81" i="18"/>
  <c r="BN81" i="18"/>
  <c r="BO81" i="18"/>
  <c r="C82" i="18"/>
  <c r="C197" i="18" s="1"/>
  <c r="C312" i="18" s="1"/>
  <c r="K82" i="18"/>
  <c r="L82" i="18"/>
  <c r="M82" i="18"/>
  <c r="N82" i="18"/>
  <c r="O82" i="18"/>
  <c r="D83" i="18"/>
  <c r="O83" i="18" s="1"/>
  <c r="BN83" i="18"/>
  <c r="BO83" i="18"/>
  <c r="D84" i="18"/>
  <c r="K84" i="18" s="1"/>
  <c r="BN84" i="18"/>
  <c r="BO84" i="18"/>
  <c r="K85" i="18"/>
  <c r="L85" i="18"/>
  <c r="M85" i="18"/>
  <c r="N85" i="18"/>
  <c r="O85" i="18"/>
  <c r="BN85" i="18"/>
  <c r="BO85" i="18"/>
  <c r="C86" i="18"/>
  <c r="C201" i="18" s="1"/>
  <c r="C316" i="18" s="1"/>
  <c r="K86" i="18"/>
  <c r="L86" i="18"/>
  <c r="M86" i="18"/>
  <c r="N86" i="18"/>
  <c r="O86" i="18"/>
  <c r="BN86" i="18"/>
  <c r="BO86" i="18"/>
  <c r="D87" i="18"/>
  <c r="BN87" i="18"/>
  <c r="BO87" i="18"/>
  <c r="D88" i="18"/>
  <c r="N88" i="18" s="1"/>
  <c r="BN88" i="18"/>
  <c r="BO88" i="18"/>
  <c r="C89" i="18"/>
  <c r="C204" i="18" s="1"/>
  <c r="C319" i="18" s="1"/>
  <c r="K89" i="18"/>
  <c r="L89" i="18"/>
  <c r="M89" i="18"/>
  <c r="N89" i="18"/>
  <c r="O89" i="18"/>
  <c r="BN89" i="18"/>
  <c r="BO89" i="18"/>
  <c r="D90" i="18"/>
  <c r="O90" i="18" s="1"/>
  <c r="BN90" i="18"/>
  <c r="BO90" i="18"/>
  <c r="D91" i="18"/>
  <c r="O91" i="18" s="1"/>
  <c r="BN91" i="18"/>
  <c r="BO91" i="18"/>
  <c r="C92" i="18"/>
  <c r="C207" i="18" s="1"/>
  <c r="C322" i="18" s="1"/>
  <c r="K92" i="18"/>
  <c r="L92" i="18"/>
  <c r="M92" i="18"/>
  <c r="N92" i="18"/>
  <c r="O92" i="18"/>
  <c r="BN92" i="18"/>
  <c r="BO92" i="18"/>
  <c r="K93" i="18"/>
  <c r="L93" i="18"/>
  <c r="M93" i="18"/>
  <c r="N93" i="18"/>
  <c r="O93" i="18"/>
  <c r="BN93" i="18"/>
  <c r="BO93" i="18"/>
  <c r="D94" i="18"/>
  <c r="K94" i="18" s="1"/>
  <c r="BN94" i="18"/>
  <c r="BO94" i="18"/>
  <c r="C95" i="18"/>
  <c r="C210" i="18" s="1"/>
  <c r="C325" i="18" s="1"/>
  <c r="K95" i="18"/>
  <c r="L95" i="18"/>
  <c r="M95" i="18"/>
  <c r="N95" i="18"/>
  <c r="O95" i="18"/>
  <c r="BN95" i="18"/>
  <c r="BO95" i="18"/>
  <c r="D96" i="18"/>
  <c r="L96" i="18" s="1"/>
  <c r="BN96" i="18"/>
  <c r="BO96" i="18"/>
  <c r="D97" i="18"/>
  <c r="BN97" i="18"/>
  <c r="BO97" i="18"/>
  <c r="C98" i="18"/>
  <c r="C213" i="18" s="1"/>
  <c r="C328" i="18" s="1"/>
  <c r="K98" i="18"/>
  <c r="L98" i="18"/>
  <c r="M98" i="18"/>
  <c r="N98" i="18"/>
  <c r="O98" i="18"/>
  <c r="BN98" i="18"/>
  <c r="BO98" i="18"/>
  <c r="D99" i="18"/>
  <c r="N99" i="18" s="1"/>
  <c r="BN99" i="18"/>
  <c r="BO99" i="18"/>
  <c r="D100" i="18"/>
  <c r="D215" i="18" s="1"/>
  <c r="BN100" i="18"/>
  <c r="BO100" i="18"/>
  <c r="K101" i="18"/>
  <c r="L101" i="18"/>
  <c r="M101" i="18"/>
  <c r="N101" i="18"/>
  <c r="O101" i="18"/>
  <c r="BN101" i="18"/>
  <c r="BO101" i="18"/>
  <c r="C102" i="18"/>
  <c r="C217" i="18" s="1"/>
  <c r="C332" i="18" s="1"/>
  <c r="K102" i="18"/>
  <c r="L102" i="18"/>
  <c r="M102" i="18"/>
  <c r="N102" i="18"/>
  <c r="O102" i="18"/>
  <c r="BN102" i="18"/>
  <c r="BO102" i="18"/>
  <c r="D103" i="18"/>
  <c r="BN103" i="18"/>
  <c r="BO103" i="18"/>
  <c r="D104" i="18"/>
  <c r="O104" i="18" s="1"/>
  <c r="BN104" i="18"/>
  <c r="BO104" i="18"/>
  <c r="C105" i="18"/>
  <c r="C221" i="18" s="1"/>
  <c r="C335" i="18" s="1"/>
  <c r="K105" i="18"/>
  <c r="L105" i="18"/>
  <c r="M105" i="18"/>
  <c r="N105" i="18"/>
  <c r="O105" i="18"/>
  <c r="D106" i="18"/>
  <c r="K106" i="18" s="1"/>
  <c r="BN106" i="18"/>
  <c r="BO106" i="18"/>
  <c r="D107" i="18"/>
  <c r="BN107" i="18"/>
  <c r="BO107" i="18"/>
  <c r="C108" i="18"/>
  <c r="C224" i="18" s="1"/>
  <c r="C338" i="18" s="1"/>
  <c r="K108" i="18"/>
  <c r="L108" i="18"/>
  <c r="M108" i="18"/>
  <c r="N108" i="18"/>
  <c r="O108" i="18"/>
  <c r="BN108" i="18"/>
  <c r="BO108" i="18"/>
  <c r="D109" i="18"/>
  <c r="K109" i="18" s="1"/>
  <c r="BN109" i="18"/>
  <c r="BO109" i="18"/>
  <c r="BN110" i="18"/>
  <c r="BO110" i="18"/>
  <c r="C113" i="18"/>
  <c r="C227" i="18" s="1"/>
  <c r="C341" i="18" s="1"/>
  <c r="D113" i="18"/>
  <c r="D115" i="18" s="1"/>
  <c r="BN114" i="18"/>
  <c r="BO114" i="18"/>
  <c r="BN115" i="18"/>
  <c r="BO115" i="18"/>
  <c r="K116" i="18"/>
  <c r="L116" i="18"/>
  <c r="M116" i="18"/>
  <c r="N116" i="18"/>
  <c r="O116" i="18"/>
  <c r="BN116" i="18"/>
  <c r="BO116" i="18"/>
  <c r="C117" i="18"/>
  <c r="C232" i="18" s="1"/>
  <c r="C345" i="18" s="1"/>
  <c r="K117" i="18"/>
  <c r="L117" i="18"/>
  <c r="M117" i="18"/>
  <c r="N117" i="18"/>
  <c r="O117" i="18"/>
  <c r="BN117" i="18"/>
  <c r="BO117" i="18"/>
  <c r="BN118" i="18"/>
  <c r="BO118" i="18"/>
  <c r="D119" i="18"/>
  <c r="D347" i="18" s="1"/>
  <c r="M347" i="18" s="1"/>
  <c r="BN119" i="18"/>
  <c r="BO119" i="18"/>
  <c r="P121" i="18"/>
  <c r="U121" i="18"/>
  <c r="Z121" i="18"/>
  <c r="AE121" i="18"/>
  <c r="AJ121" i="18"/>
  <c r="AO121" i="18"/>
  <c r="AT121" i="18"/>
  <c r="AY121" i="18"/>
  <c r="BD121" i="18"/>
  <c r="BI121" i="18"/>
  <c r="D125" i="18"/>
  <c r="BN126" i="18"/>
  <c r="BO126" i="18"/>
  <c r="BN127" i="18"/>
  <c r="BO127" i="18"/>
  <c r="D128" i="18"/>
  <c r="L128" i="18" s="1"/>
  <c r="BN128" i="18"/>
  <c r="BO128" i="18"/>
  <c r="D129" i="18"/>
  <c r="M129" i="18" s="1"/>
  <c r="D132" i="18"/>
  <c r="L132" i="18" s="1"/>
  <c r="D135" i="18"/>
  <c r="M135" i="18" s="1"/>
  <c r="BN135" i="18"/>
  <c r="BO135" i="18"/>
  <c r="BN136" i="18"/>
  <c r="BO136" i="18"/>
  <c r="BN137" i="18"/>
  <c r="BO137" i="18"/>
  <c r="D138" i="18"/>
  <c r="M138" i="18" s="1"/>
  <c r="BN138" i="18"/>
  <c r="BO138" i="18"/>
  <c r="BN139" i="18"/>
  <c r="BO139" i="18"/>
  <c r="BN140" i="18"/>
  <c r="BO140" i="18"/>
  <c r="D141" i="18"/>
  <c r="N141" i="18" s="1"/>
  <c r="BN141" i="18"/>
  <c r="BO141" i="18"/>
  <c r="D142" i="18"/>
  <c r="BN142" i="18"/>
  <c r="BO142" i="18"/>
  <c r="BN143" i="18"/>
  <c r="BO143" i="18"/>
  <c r="BN144" i="18"/>
  <c r="BO144" i="18"/>
  <c r="D145" i="18"/>
  <c r="BN145" i="18"/>
  <c r="BO145" i="18"/>
  <c r="BN146" i="18"/>
  <c r="BO146" i="18"/>
  <c r="BN147" i="18"/>
  <c r="BO147" i="18"/>
  <c r="D148" i="18"/>
  <c r="L148" i="18" s="1"/>
  <c r="BN148" i="18"/>
  <c r="BO148" i="18"/>
  <c r="D149" i="18"/>
  <c r="L149" i="18" s="1"/>
  <c r="BN149" i="18"/>
  <c r="BO149" i="18"/>
  <c r="BN150" i="18"/>
  <c r="BO150" i="18"/>
  <c r="BN151" i="18"/>
  <c r="BO151" i="18"/>
  <c r="D152" i="18"/>
  <c r="K152" i="18" s="1"/>
  <c r="BN152" i="18"/>
  <c r="BO152" i="18"/>
  <c r="D153" i="18"/>
  <c r="O153" i="18" s="1"/>
  <c r="BN153" i="18"/>
  <c r="BO153" i="18"/>
  <c r="BN154" i="18"/>
  <c r="BO154" i="18"/>
  <c r="BN155" i="18"/>
  <c r="BO155" i="18"/>
  <c r="D156" i="18"/>
  <c r="BN156" i="18"/>
  <c r="BO156" i="18"/>
  <c r="BN157" i="18"/>
  <c r="BO157" i="18"/>
  <c r="D158" i="18"/>
  <c r="M158" i="18" s="1"/>
  <c r="BN158" i="18"/>
  <c r="BO158" i="18"/>
  <c r="D159" i="18"/>
  <c r="BN159" i="18"/>
  <c r="BO159" i="18"/>
  <c r="BN160" i="18"/>
  <c r="BO160" i="18"/>
  <c r="BN161" i="18"/>
  <c r="BO161" i="18"/>
  <c r="D162" i="18"/>
  <c r="K162" i="18" s="1"/>
  <c r="BN162" i="18"/>
  <c r="BO162" i="18"/>
  <c r="BN163" i="18"/>
  <c r="BO163" i="18"/>
  <c r="BN164" i="18"/>
  <c r="BO164" i="18"/>
  <c r="D165" i="18"/>
  <c r="BN165" i="18"/>
  <c r="BO165" i="18"/>
  <c r="BN166" i="18"/>
  <c r="BO166" i="18"/>
  <c r="BN167" i="18"/>
  <c r="BO167" i="18"/>
  <c r="D168" i="18"/>
  <c r="N168" i="18" s="1"/>
  <c r="BN168" i="18"/>
  <c r="BO168" i="18"/>
  <c r="BN169" i="18"/>
  <c r="BO169" i="18"/>
  <c r="BN170" i="18"/>
  <c r="BO170" i="18"/>
  <c r="D171" i="18"/>
  <c r="M171" i="18" s="1"/>
  <c r="BN171" i="18"/>
  <c r="BO171" i="18"/>
  <c r="BN172" i="18"/>
  <c r="BO172" i="18"/>
  <c r="D173" i="18"/>
  <c r="L173" i="18" s="1"/>
  <c r="BN173" i="18"/>
  <c r="BO173" i="18"/>
  <c r="BN174" i="18"/>
  <c r="BO174" i="18"/>
  <c r="BN175" i="18"/>
  <c r="BO175" i="18"/>
  <c r="D176" i="18"/>
  <c r="K176" i="18" s="1"/>
  <c r="BN176" i="18"/>
  <c r="BO176" i="18"/>
  <c r="BN177" i="18"/>
  <c r="BO177" i="18"/>
  <c r="D178" i="18"/>
  <c r="BN178" i="18"/>
  <c r="BO178" i="18"/>
  <c r="D179" i="18"/>
  <c r="BN179" i="18"/>
  <c r="BO179" i="18"/>
  <c r="BN180" i="18"/>
  <c r="BO180" i="18"/>
  <c r="BN181" i="18"/>
  <c r="BO181" i="18"/>
  <c r="D182" i="18"/>
  <c r="N182" i="18" s="1"/>
  <c r="BN182" i="18"/>
  <c r="BO182" i="18"/>
  <c r="D183" i="18"/>
  <c r="M183" i="18" s="1"/>
  <c r="BN183" i="18"/>
  <c r="BO183" i="18"/>
  <c r="BN184" i="18"/>
  <c r="BO184" i="18"/>
  <c r="BN185" i="18"/>
  <c r="BO185" i="18"/>
  <c r="D186" i="18"/>
  <c r="L186" i="18" s="1"/>
  <c r="BN186" i="18"/>
  <c r="BO186" i="18"/>
  <c r="D187" i="18"/>
  <c r="BN187" i="18"/>
  <c r="BO187" i="18"/>
  <c r="BN188" i="18"/>
  <c r="BO188" i="18"/>
  <c r="BN189" i="18"/>
  <c r="BO189" i="18"/>
  <c r="D190" i="18"/>
  <c r="BN190" i="18"/>
  <c r="BO190" i="18"/>
  <c r="D191" i="18"/>
  <c r="K191" i="18" s="1"/>
  <c r="BN191" i="18"/>
  <c r="BO191" i="18"/>
  <c r="BN192" i="18"/>
  <c r="BO192" i="18"/>
  <c r="BN193" i="18"/>
  <c r="BO193" i="18"/>
  <c r="D194" i="18"/>
  <c r="L194" i="18" s="1"/>
  <c r="BN194" i="18"/>
  <c r="BO194" i="18"/>
  <c r="BN195" i="18"/>
  <c r="BO195" i="18"/>
  <c r="BN196" i="18"/>
  <c r="BO196" i="18"/>
  <c r="D197" i="18"/>
  <c r="BN197" i="18"/>
  <c r="BO197" i="18"/>
  <c r="BN198" i="18"/>
  <c r="BO198" i="18"/>
  <c r="BN199" i="18"/>
  <c r="BO199" i="18"/>
  <c r="D200" i="18"/>
  <c r="N200" i="18" s="1"/>
  <c r="BN200" i="18"/>
  <c r="BO200" i="18"/>
  <c r="D201" i="18"/>
  <c r="L201" i="18" s="1"/>
  <c r="BN201" i="18"/>
  <c r="BO201" i="18"/>
  <c r="BN202" i="18"/>
  <c r="BO202" i="18"/>
  <c r="BN203" i="18"/>
  <c r="BO203" i="18"/>
  <c r="D204" i="18"/>
  <c r="L204" i="18" s="1"/>
  <c r="BN204" i="18"/>
  <c r="BO204" i="18"/>
  <c r="BN205" i="18"/>
  <c r="BO205" i="18"/>
  <c r="BN206" i="18"/>
  <c r="BO206" i="18"/>
  <c r="D207" i="18"/>
  <c r="BN207" i="18"/>
  <c r="BO207" i="18"/>
  <c r="D208" i="18"/>
  <c r="O208" i="18" s="1"/>
  <c r="BN208" i="18"/>
  <c r="BO208" i="18"/>
  <c r="BN209" i="18"/>
  <c r="BO209" i="18"/>
  <c r="D210" i="18"/>
  <c r="BN210" i="18"/>
  <c r="BO210" i="18"/>
  <c r="BN211" i="18"/>
  <c r="BO211" i="18"/>
  <c r="BN212" i="18"/>
  <c r="BO212" i="18"/>
  <c r="D213" i="18"/>
  <c r="BN213" i="18"/>
  <c r="BO213" i="18"/>
  <c r="BN214" i="18"/>
  <c r="BO214" i="18"/>
  <c r="BN215" i="18"/>
  <c r="BO215" i="18"/>
  <c r="D216" i="18"/>
  <c r="M216" i="18" s="1"/>
  <c r="BN216" i="18"/>
  <c r="BO216" i="18"/>
  <c r="D217" i="18"/>
  <c r="M217" i="18" s="1"/>
  <c r="BN217" i="18"/>
  <c r="BO217" i="18"/>
  <c r="BN218" i="18"/>
  <c r="BO218" i="18"/>
  <c r="BN220" i="18"/>
  <c r="BO220" i="18"/>
  <c r="D221" i="18"/>
  <c r="O221" i="18" s="1"/>
  <c r="BN221" i="18"/>
  <c r="BO221" i="18"/>
  <c r="BN222" i="18"/>
  <c r="BO222" i="18"/>
  <c r="BN223" i="18"/>
  <c r="BO223" i="18"/>
  <c r="D224" i="18"/>
  <c r="M224" i="18" s="1"/>
  <c r="BN224" i="18"/>
  <c r="BO224" i="18"/>
  <c r="BN225" i="18"/>
  <c r="BO225" i="18"/>
  <c r="D226" i="18"/>
  <c r="O226" i="18" s="1"/>
  <c r="BN226" i="18"/>
  <c r="BO226" i="18"/>
  <c r="BN227" i="18"/>
  <c r="BO227" i="18"/>
  <c r="BN229" i="18"/>
  <c r="BO229" i="18"/>
  <c r="BN230" i="18"/>
  <c r="BO230" i="18"/>
  <c r="D231" i="18"/>
  <c r="O231" i="18" s="1"/>
  <c r="BN231" i="18"/>
  <c r="BO231" i="18"/>
  <c r="D232" i="18"/>
  <c r="M232" i="18" s="1"/>
  <c r="BN232" i="18"/>
  <c r="BO232" i="18"/>
  <c r="BN233" i="18"/>
  <c r="BO233" i="18"/>
  <c r="BN234" i="18"/>
  <c r="BO234" i="18"/>
  <c r="P236" i="18"/>
  <c r="U236" i="18"/>
  <c r="Z236" i="18"/>
  <c r="AE236" i="18"/>
  <c r="AJ236" i="18"/>
  <c r="AO236" i="18"/>
  <c r="AT236" i="18"/>
  <c r="AY236" i="18"/>
  <c r="BD236" i="18"/>
  <c r="BI236" i="18"/>
  <c r="D240" i="18"/>
  <c r="BN241" i="18"/>
  <c r="BO241" i="18"/>
  <c r="BN242" i="18"/>
  <c r="BO242" i="18"/>
  <c r="D243" i="18"/>
  <c r="K243" i="18" s="1"/>
  <c r="BN243" i="18"/>
  <c r="BO243" i="18"/>
  <c r="D244" i="18"/>
  <c r="N244" i="18" s="1"/>
  <c r="D247" i="18"/>
  <c r="O247" i="18" s="1"/>
  <c r="D250" i="18"/>
  <c r="O250" i="18" s="1"/>
  <c r="BN251" i="18"/>
  <c r="BO251" i="18"/>
  <c r="BN252" i="18"/>
  <c r="BO252" i="18"/>
  <c r="D253" i="18"/>
  <c r="BN254" i="18"/>
  <c r="BO254" i="18"/>
  <c r="BN255" i="18"/>
  <c r="BO255" i="18"/>
  <c r="D256" i="18"/>
  <c r="K256" i="18" s="1"/>
  <c r="BN256" i="18"/>
  <c r="BO256" i="18"/>
  <c r="D257" i="18"/>
  <c r="L257" i="18" s="1"/>
  <c r="BN258" i="18"/>
  <c r="BO258" i="18"/>
  <c r="BN259" i="18"/>
  <c r="BO259" i="18"/>
  <c r="D260" i="18"/>
  <c r="BN260" i="18"/>
  <c r="BO260" i="18"/>
  <c r="BN261" i="18"/>
  <c r="BO261" i="18"/>
  <c r="BN262" i="18"/>
  <c r="BO262" i="18"/>
  <c r="D263" i="18"/>
  <c r="BN263" i="18"/>
  <c r="BO263" i="18"/>
  <c r="D264" i="18"/>
  <c r="M264" i="18" s="1"/>
  <c r="BN264" i="18"/>
  <c r="BO264" i="18"/>
  <c r="BN265" i="18"/>
  <c r="BO265" i="18"/>
  <c r="BN266" i="18"/>
  <c r="BO266" i="18"/>
  <c r="D267" i="18"/>
  <c r="M267" i="18" s="1"/>
  <c r="BN267" i="18"/>
  <c r="BO267" i="18"/>
  <c r="D268" i="18"/>
  <c r="K268" i="18" s="1"/>
  <c r="BN268" i="18"/>
  <c r="BO268" i="18"/>
  <c r="BN269" i="18"/>
  <c r="BO269" i="18"/>
  <c r="BN270" i="18"/>
  <c r="BO270" i="18"/>
  <c r="D271" i="18"/>
  <c r="BN271" i="18"/>
  <c r="BO271" i="18"/>
  <c r="BN272" i="18"/>
  <c r="BO272" i="18"/>
  <c r="BN273" i="18"/>
  <c r="BO273" i="18"/>
  <c r="D274" i="18"/>
  <c r="N274" i="18" s="1"/>
  <c r="BN274" i="18"/>
  <c r="BO274" i="18"/>
  <c r="BN275" i="18"/>
  <c r="BO275" i="18"/>
  <c r="BN276" i="18"/>
  <c r="BO276" i="18"/>
  <c r="D277" i="18"/>
  <c r="L277" i="18" s="1"/>
  <c r="BN277" i="18"/>
  <c r="BO277" i="18"/>
  <c r="BN278" i="18"/>
  <c r="BO278" i="18"/>
  <c r="BN279" i="18"/>
  <c r="BO279" i="18"/>
  <c r="D280" i="18"/>
  <c r="BN280" i="18"/>
  <c r="BO280" i="18"/>
  <c r="BN281" i="18"/>
  <c r="BO281" i="18"/>
  <c r="BN282" i="18"/>
  <c r="BO282" i="18"/>
  <c r="D283" i="18"/>
  <c r="K283" i="18" s="1"/>
  <c r="BN283" i="18"/>
  <c r="BO283" i="18"/>
  <c r="BN284" i="18"/>
  <c r="BO284" i="18"/>
  <c r="BN285" i="18"/>
  <c r="BO285" i="18"/>
  <c r="D286" i="18"/>
  <c r="M286" i="18" s="1"/>
  <c r="BN286" i="18"/>
  <c r="BO286" i="18"/>
  <c r="BN287" i="18"/>
  <c r="BO287" i="18"/>
  <c r="D288" i="18"/>
  <c r="M288" i="18" s="1"/>
  <c r="BN288" i="18"/>
  <c r="BO288" i="18"/>
  <c r="BN289" i="18"/>
  <c r="BO289" i="18"/>
  <c r="BN290" i="18"/>
  <c r="BO290" i="18"/>
  <c r="D291" i="18"/>
  <c r="M291" i="18" s="1"/>
  <c r="BN291" i="18"/>
  <c r="BO291" i="18"/>
  <c r="BN292" i="18"/>
  <c r="BO292" i="18"/>
  <c r="D293" i="18"/>
  <c r="BN293" i="18"/>
  <c r="BO293" i="18"/>
  <c r="D294" i="18"/>
  <c r="D295" i="18"/>
  <c r="BN295" i="18"/>
  <c r="BO295" i="18"/>
  <c r="BN296" i="18"/>
  <c r="BO296" i="18"/>
  <c r="D297" i="18"/>
  <c r="O297" i="18" s="1"/>
  <c r="BN297" i="18"/>
  <c r="BO297" i="18"/>
  <c r="D298" i="18"/>
  <c r="L298" i="18" s="1"/>
  <c r="BN299" i="18"/>
  <c r="BO299" i="18"/>
  <c r="BN300" i="18"/>
  <c r="BO300" i="18"/>
  <c r="D301" i="18"/>
  <c r="BN301" i="18"/>
  <c r="BO301" i="18"/>
  <c r="D302" i="18"/>
  <c r="M302" i="18" s="1"/>
  <c r="BN303" i="18"/>
  <c r="BO303" i="18"/>
  <c r="BN304" i="18"/>
  <c r="BO304" i="18"/>
  <c r="D305" i="18"/>
  <c r="N305" i="18" s="1"/>
  <c r="BN305" i="18"/>
  <c r="BO305" i="18"/>
  <c r="D306" i="18"/>
  <c r="BN306" i="18"/>
  <c r="BO306" i="18"/>
  <c r="BN307" i="18"/>
  <c r="BO307" i="18"/>
  <c r="D309" i="18"/>
  <c r="K309" i="18" s="1"/>
  <c r="BN309" i="18"/>
  <c r="BO309" i="18"/>
  <c r="BN311" i="18"/>
  <c r="BO311" i="18"/>
  <c r="D312" i="18"/>
  <c r="O312" i="18" s="1"/>
  <c r="BN313" i="18"/>
  <c r="BO313" i="18"/>
  <c r="BN314" i="18"/>
  <c r="BO314" i="18"/>
  <c r="D315" i="18"/>
  <c r="O315" i="18" s="1"/>
  <c r="BN315" i="18"/>
  <c r="BO315" i="18"/>
  <c r="D316" i="18"/>
  <c r="M316" i="18" s="1"/>
  <c r="BN317" i="18"/>
  <c r="BO317" i="18"/>
  <c r="BN318" i="18"/>
  <c r="BO318" i="18"/>
  <c r="D319" i="18"/>
  <c r="K319" i="18" s="1"/>
  <c r="BN319" i="18"/>
  <c r="BN320" i="18"/>
  <c r="BO320" i="18"/>
  <c r="BN321" i="18"/>
  <c r="BO321" i="18"/>
  <c r="D322" i="18"/>
  <c r="O322" i="18" s="1"/>
  <c r="BN322" i="18"/>
  <c r="BO322" i="18"/>
  <c r="D323" i="18"/>
  <c r="L323" i="18" s="1"/>
  <c r="BN323" i="18"/>
  <c r="BO323" i="18"/>
  <c r="BN324" i="18"/>
  <c r="BO324" i="18"/>
  <c r="D325" i="18"/>
  <c r="L325" i="18" s="1"/>
  <c r="BN325" i="18"/>
  <c r="BO325" i="18"/>
  <c r="BN326" i="18"/>
  <c r="BO326" i="18"/>
  <c r="BN327" i="18"/>
  <c r="BO327" i="18"/>
  <c r="D328" i="18"/>
  <c r="BN328" i="18"/>
  <c r="BO328" i="18"/>
  <c r="BN329" i="18"/>
  <c r="BO329" i="18"/>
  <c r="BN330" i="18"/>
  <c r="BO330" i="18"/>
  <c r="D331" i="18"/>
  <c r="O331" i="18" s="1"/>
  <c r="BN331" i="18"/>
  <c r="BO331" i="18"/>
  <c r="D332" i="18"/>
  <c r="M332" i="18" s="1"/>
  <c r="BN333" i="18"/>
  <c r="BO333" i="18"/>
  <c r="BN334" i="18"/>
  <c r="BO334" i="18"/>
  <c r="D335" i="18"/>
  <c r="L335" i="18" s="1"/>
  <c r="BN335" i="18"/>
  <c r="BO335" i="18"/>
  <c r="BN336" i="18"/>
  <c r="BO336" i="18"/>
  <c r="BN337" i="18"/>
  <c r="BO337" i="18"/>
  <c r="D338" i="18"/>
  <c r="M338" i="18" s="1"/>
  <c r="BN338" i="18"/>
  <c r="BO338" i="18"/>
  <c r="BN339" i="18"/>
  <c r="BO339" i="18"/>
  <c r="D340" i="18"/>
  <c r="M340" i="18" s="1"/>
  <c r="BN340" i="18"/>
  <c r="BO340" i="18"/>
  <c r="BN341" i="18"/>
  <c r="BO341" i="18"/>
  <c r="BN342" i="18"/>
  <c r="BO342" i="18"/>
  <c r="BN343" i="18"/>
  <c r="BO343" i="18"/>
  <c r="D344" i="18"/>
  <c r="O344" i="18" s="1"/>
  <c r="BN344" i="18"/>
  <c r="BO344" i="18"/>
  <c r="D345" i="18"/>
  <c r="N345" i="18" s="1"/>
  <c r="BN346" i="18"/>
  <c r="BO346" i="18"/>
  <c r="BN347" i="18"/>
  <c r="BO347" i="18"/>
  <c r="B1" i="11"/>
  <c r="B2" i="11"/>
  <c r="B3" i="11"/>
  <c r="P6" i="11"/>
  <c r="U6" i="11"/>
  <c r="Z6" i="11"/>
  <c r="AE6" i="11"/>
  <c r="AJ6" i="11"/>
  <c r="AO6" i="11"/>
  <c r="AT6" i="11"/>
  <c r="AY6" i="11"/>
  <c r="BD6" i="11"/>
  <c r="BI6" i="11"/>
  <c r="C10" i="11"/>
  <c r="C125" i="11" s="1"/>
  <c r="C241" i="11" s="1"/>
  <c r="K10" i="11"/>
  <c r="L10" i="11"/>
  <c r="M10" i="11"/>
  <c r="N10" i="11"/>
  <c r="O10" i="11"/>
  <c r="D11" i="11"/>
  <c r="BN11" i="11"/>
  <c r="BO11" i="11"/>
  <c r="D12" i="11"/>
  <c r="N12" i="11" s="1"/>
  <c r="BN12" i="11"/>
  <c r="BO12" i="11"/>
  <c r="K13" i="11"/>
  <c r="L13" i="11"/>
  <c r="M13" i="11"/>
  <c r="N13" i="11"/>
  <c r="O13" i="11"/>
  <c r="BN13" i="11"/>
  <c r="BO13" i="11"/>
  <c r="C14" i="11"/>
  <c r="C129" i="11" s="1"/>
  <c r="C245" i="11" s="1"/>
  <c r="K14" i="11"/>
  <c r="L14" i="11"/>
  <c r="M14" i="11"/>
  <c r="N14" i="11"/>
  <c r="O14" i="11"/>
  <c r="D15" i="11"/>
  <c r="L15" i="11" s="1"/>
  <c r="D16" i="11"/>
  <c r="M16" i="11" s="1"/>
  <c r="C17" i="11"/>
  <c r="C132" i="11" s="1"/>
  <c r="C248" i="11" s="1"/>
  <c r="K17" i="11"/>
  <c r="L17" i="11"/>
  <c r="M17" i="11"/>
  <c r="N17" i="11"/>
  <c r="O17" i="11"/>
  <c r="D18" i="11"/>
  <c r="D249" i="11" s="1"/>
  <c r="M249" i="11" s="1"/>
  <c r="D19" i="11"/>
  <c r="O19" i="11" s="1"/>
  <c r="C20" i="11"/>
  <c r="C135" i="11" s="1"/>
  <c r="C251" i="11" s="1"/>
  <c r="K20" i="11"/>
  <c r="L20" i="11"/>
  <c r="M20" i="11"/>
  <c r="N20" i="11"/>
  <c r="O20" i="11"/>
  <c r="BN20" i="11"/>
  <c r="BO20" i="11"/>
  <c r="D21" i="11"/>
  <c r="M21" i="11" s="1"/>
  <c r="BN21" i="11"/>
  <c r="BO21" i="11"/>
  <c r="D22" i="11"/>
  <c r="D253" i="11" s="1"/>
  <c r="BN22" i="11"/>
  <c r="BO22" i="11"/>
  <c r="C23" i="11"/>
  <c r="C138" i="11" s="1"/>
  <c r="C254" i="11" s="1"/>
  <c r="K23" i="11"/>
  <c r="L23" i="11"/>
  <c r="M23" i="11"/>
  <c r="N23" i="11"/>
  <c r="O23" i="11"/>
  <c r="BN23" i="11"/>
  <c r="BO23" i="11"/>
  <c r="D24" i="11"/>
  <c r="BN24" i="11"/>
  <c r="BO24" i="11"/>
  <c r="D25" i="11"/>
  <c r="K25" i="11" s="1"/>
  <c r="BN25" i="11"/>
  <c r="BO25" i="11"/>
  <c r="K26" i="11"/>
  <c r="L26" i="11"/>
  <c r="M26" i="11"/>
  <c r="N26" i="11"/>
  <c r="O26" i="11"/>
  <c r="BN26" i="11"/>
  <c r="BO26" i="11"/>
  <c r="C27" i="11"/>
  <c r="C142" i="11" s="1"/>
  <c r="C258" i="11" s="1"/>
  <c r="K27" i="11"/>
  <c r="L27" i="11"/>
  <c r="M27" i="11"/>
  <c r="N27" i="11"/>
  <c r="O27" i="11"/>
  <c r="D28" i="11"/>
  <c r="L28" i="11" s="1"/>
  <c r="BN28" i="11"/>
  <c r="BO28" i="11"/>
  <c r="D29" i="11"/>
  <c r="D144" i="11" s="1"/>
  <c r="O144" i="11" s="1"/>
  <c r="BN29" i="11"/>
  <c r="BO29" i="11"/>
  <c r="C30" i="11"/>
  <c r="C145" i="11" s="1"/>
  <c r="C261" i="11" s="1"/>
  <c r="K30" i="11"/>
  <c r="L30" i="11"/>
  <c r="M30" i="11"/>
  <c r="N30" i="11"/>
  <c r="O30" i="11"/>
  <c r="BN30" i="11"/>
  <c r="BO30" i="11"/>
  <c r="D31" i="11"/>
  <c r="K31" i="11" s="1"/>
  <c r="BN31" i="11"/>
  <c r="BO31" i="11"/>
  <c r="D32" i="11"/>
  <c r="M32" i="11" s="1"/>
  <c r="BN32" i="11"/>
  <c r="BO32" i="11"/>
  <c r="C33" i="11"/>
  <c r="K33" i="11"/>
  <c r="L33" i="11"/>
  <c r="M33" i="11"/>
  <c r="N33" i="11"/>
  <c r="O33" i="11"/>
  <c r="BN33" i="11"/>
  <c r="BO33" i="11"/>
  <c r="C34" i="11"/>
  <c r="C149" i="11" s="1"/>
  <c r="C265" i="11" s="1"/>
  <c r="K34" i="11"/>
  <c r="L34" i="11"/>
  <c r="M34" i="11"/>
  <c r="N34" i="11"/>
  <c r="O34" i="11"/>
  <c r="BN34" i="11"/>
  <c r="BO34" i="11"/>
  <c r="D35" i="11"/>
  <c r="D150" i="11" s="1"/>
  <c r="BN35" i="11"/>
  <c r="BO35" i="11"/>
  <c r="D36" i="11"/>
  <c r="L36" i="11" s="1"/>
  <c r="BN36" i="11"/>
  <c r="BO36" i="11"/>
  <c r="K37" i="11"/>
  <c r="L37" i="11"/>
  <c r="M37" i="11"/>
  <c r="N37" i="11"/>
  <c r="O37" i="11"/>
  <c r="BN37" i="11"/>
  <c r="BO37" i="11"/>
  <c r="C38" i="11"/>
  <c r="C153" i="11" s="1"/>
  <c r="C269" i="11" s="1"/>
  <c r="K38" i="11"/>
  <c r="L38" i="11"/>
  <c r="M38" i="11"/>
  <c r="N38" i="11"/>
  <c r="O38" i="11"/>
  <c r="BN38" i="11"/>
  <c r="BO38" i="11"/>
  <c r="D39" i="11"/>
  <c r="M39" i="11" s="1"/>
  <c r="BN39" i="11"/>
  <c r="BO39" i="11"/>
  <c r="D40" i="11"/>
  <c r="L40" i="11" s="1"/>
  <c r="BN40" i="11"/>
  <c r="BO40" i="11"/>
  <c r="C41" i="11"/>
  <c r="C156" i="11" s="1"/>
  <c r="C272" i="11" s="1"/>
  <c r="K41" i="11"/>
  <c r="L41" i="11"/>
  <c r="M41" i="11"/>
  <c r="N41" i="11"/>
  <c r="O41" i="11"/>
  <c r="BN41" i="11"/>
  <c r="BO41" i="11"/>
  <c r="D42" i="11"/>
  <c r="L42" i="11" s="1"/>
  <c r="BN42" i="11"/>
  <c r="BO42" i="11"/>
  <c r="D43" i="11"/>
  <c r="BN43" i="11"/>
  <c r="BO43" i="11"/>
  <c r="C44" i="11"/>
  <c r="C159" i="11" s="1"/>
  <c r="C275" i="11" s="1"/>
  <c r="K44" i="11"/>
  <c r="L44" i="11"/>
  <c r="M44" i="11"/>
  <c r="N44" i="11"/>
  <c r="O44" i="11"/>
  <c r="BN44" i="11"/>
  <c r="BO44" i="11"/>
  <c r="D45" i="11"/>
  <c r="K45" i="11" s="1"/>
  <c r="BN45" i="11"/>
  <c r="BO45" i="11"/>
  <c r="D46" i="11"/>
  <c r="L46" i="11" s="1"/>
  <c r="BN46" i="11"/>
  <c r="BO46" i="11"/>
  <c r="C47" i="11"/>
  <c r="C162" i="11" s="1"/>
  <c r="C278" i="11" s="1"/>
  <c r="K47" i="11"/>
  <c r="L47" i="11"/>
  <c r="M47" i="11"/>
  <c r="N47" i="11"/>
  <c r="O47" i="11"/>
  <c r="BN47" i="11"/>
  <c r="BO47" i="11"/>
  <c r="D48" i="11"/>
  <c r="M48" i="11" s="1"/>
  <c r="BN48" i="11"/>
  <c r="BO48" i="11"/>
  <c r="D49" i="11"/>
  <c r="M49" i="11" s="1"/>
  <c r="BN49" i="11"/>
  <c r="BO49" i="11"/>
  <c r="C50" i="11"/>
  <c r="C165" i="11" s="1"/>
  <c r="C281" i="11" s="1"/>
  <c r="K50" i="11"/>
  <c r="L50" i="11"/>
  <c r="M50" i="11"/>
  <c r="N50" i="11"/>
  <c r="O50" i="11"/>
  <c r="BN50" i="11"/>
  <c r="BO50" i="11"/>
  <c r="D51" i="11"/>
  <c r="O51" i="11" s="1"/>
  <c r="BN51" i="11"/>
  <c r="BO51" i="11"/>
  <c r="D52" i="11"/>
  <c r="M52" i="11" s="1"/>
  <c r="BN52" i="11"/>
  <c r="BO52" i="11"/>
  <c r="C53" i="11"/>
  <c r="C168" i="11" s="1"/>
  <c r="C284" i="11" s="1"/>
  <c r="K53" i="11"/>
  <c r="L53" i="11"/>
  <c r="M53" i="11"/>
  <c r="N53" i="11"/>
  <c r="O53" i="11"/>
  <c r="BN53" i="11"/>
  <c r="BO53" i="11"/>
  <c r="D54" i="11"/>
  <c r="BN54" i="11"/>
  <c r="BO54" i="11"/>
  <c r="D55" i="11"/>
  <c r="BN55" i="11"/>
  <c r="BO55" i="11"/>
  <c r="C56" i="11"/>
  <c r="C171" i="11" s="1"/>
  <c r="C287" i="11" s="1"/>
  <c r="K56" i="11"/>
  <c r="L56" i="11"/>
  <c r="M56" i="11"/>
  <c r="N56" i="11"/>
  <c r="O56" i="11"/>
  <c r="BN56" i="11"/>
  <c r="BO56" i="11"/>
  <c r="D57" i="11"/>
  <c r="O57" i="11" s="1"/>
  <c r="BN57" i="11"/>
  <c r="BO57" i="11"/>
  <c r="C58" i="11"/>
  <c r="C173" i="11" s="1"/>
  <c r="C289" i="11" s="1"/>
  <c r="K58" i="11"/>
  <c r="L58" i="11"/>
  <c r="M58" i="11"/>
  <c r="N58" i="11"/>
  <c r="O58" i="11"/>
  <c r="BN58" i="11"/>
  <c r="BO58" i="11"/>
  <c r="D59" i="11"/>
  <c r="K59" i="11" s="1"/>
  <c r="BN59" i="11"/>
  <c r="BO59" i="11"/>
  <c r="D60" i="11"/>
  <c r="D175" i="11" s="1"/>
  <c r="K175" i="11" s="1"/>
  <c r="BN60" i="11"/>
  <c r="BO60" i="11"/>
  <c r="C61" i="11"/>
  <c r="C176" i="11" s="1"/>
  <c r="C292" i="11" s="1"/>
  <c r="K61" i="11"/>
  <c r="L61" i="11"/>
  <c r="M61" i="11"/>
  <c r="N61" i="11"/>
  <c r="O61" i="11"/>
  <c r="BN61" i="11"/>
  <c r="BO61" i="11"/>
  <c r="D62" i="11"/>
  <c r="L62" i="11" s="1"/>
  <c r="BN62" i="11"/>
  <c r="BO62" i="11"/>
  <c r="BN63" i="11"/>
  <c r="BO63" i="11"/>
  <c r="C64" i="11"/>
  <c r="C179" i="11" s="1"/>
  <c r="C295" i="11" s="1"/>
  <c r="K64" i="11"/>
  <c r="L64" i="11"/>
  <c r="M64" i="11"/>
  <c r="N64" i="11"/>
  <c r="O64" i="11"/>
  <c r="BN64" i="11"/>
  <c r="BO64" i="11"/>
  <c r="D65" i="11"/>
  <c r="N65" i="11" s="1"/>
  <c r="BN65" i="11"/>
  <c r="BO65" i="11"/>
  <c r="D66" i="11"/>
  <c r="L66" i="11" s="1"/>
  <c r="BN66" i="11"/>
  <c r="BO66" i="11"/>
  <c r="K67" i="11"/>
  <c r="L67" i="11"/>
  <c r="M67" i="11"/>
  <c r="N67" i="11"/>
  <c r="O67" i="11"/>
  <c r="BN67" i="11"/>
  <c r="BO67" i="11"/>
  <c r="C68" i="11"/>
  <c r="C186" i="11" s="1"/>
  <c r="C299" i="11" s="1"/>
  <c r="K68" i="11"/>
  <c r="L68" i="11"/>
  <c r="M68" i="11"/>
  <c r="N68" i="11"/>
  <c r="O68" i="11"/>
  <c r="D69" i="11"/>
  <c r="D300" i="11" s="1"/>
  <c r="BN69" i="11"/>
  <c r="BO69" i="11"/>
  <c r="D70" i="11"/>
  <c r="D188" i="11" s="1"/>
  <c r="BN70" i="11"/>
  <c r="BO70" i="11"/>
  <c r="K71" i="11"/>
  <c r="L71" i="11"/>
  <c r="M71" i="11"/>
  <c r="N71" i="11"/>
  <c r="O71" i="11"/>
  <c r="BN71" i="11"/>
  <c r="BO71" i="11"/>
  <c r="C72" i="11"/>
  <c r="C190" i="11" s="1"/>
  <c r="C303" i="11" s="1"/>
  <c r="K72" i="11"/>
  <c r="L72" i="11"/>
  <c r="M72" i="11"/>
  <c r="N72" i="11"/>
  <c r="O72" i="11"/>
  <c r="BN72" i="11"/>
  <c r="BO72" i="11"/>
  <c r="D73" i="11"/>
  <c r="O73" i="11" s="1"/>
  <c r="BN73" i="11"/>
  <c r="BO73" i="11"/>
  <c r="D74" i="11"/>
  <c r="BN74" i="11"/>
  <c r="BO74" i="11"/>
  <c r="K75" i="11"/>
  <c r="L75" i="11"/>
  <c r="M75" i="11"/>
  <c r="N75" i="11"/>
  <c r="O75" i="11"/>
  <c r="BN75" i="11"/>
  <c r="BO75" i="11"/>
  <c r="C76" i="11"/>
  <c r="C194" i="11" s="1"/>
  <c r="C307" i="11" s="1"/>
  <c r="K76" i="11"/>
  <c r="L76" i="11"/>
  <c r="M76" i="11"/>
  <c r="N76" i="11"/>
  <c r="O76" i="11"/>
  <c r="D77" i="11"/>
  <c r="BN77" i="11"/>
  <c r="BO77" i="11"/>
  <c r="D78" i="11"/>
  <c r="O78" i="11" s="1"/>
  <c r="BN78" i="11"/>
  <c r="BO78" i="11"/>
  <c r="C79" i="11"/>
  <c r="C197" i="11" s="1"/>
  <c r="C310" i="11" s="1"/>
  <c r="K79" i="11"/>
  <c r="L79" i="11"/>
  <c r="M79" i="11"/>
  <c r="N79" i="11"/>
  <c r="O79" i="11"/>
  <c r="BN79" i="11"/>
  <c r="BO79" i="11"/>
  <c r="D80" i="11"/>
  <c r="BN80" i="11"/>
  <c r="BO80" i="11"/>
  <c r="D81" i="11"/>
  <c r="K81" i="11" s="1"/>
  <c r="BN81" i="11"/>
  <c r="BO81" i="11"/>
  <c r="C82" i="11"/>
  <c r="C200" i="11" s="1"/>
  <c r="C313" i="11" s="1"/>
  <c r="K82" i="11"/>
  <c r="L82" i="11"/>
  <c r="M82" i="11"/>
  <c r="N82" i="11"/>
  <c r="O82" i="11"/>
  <c r="D83" i="11"/>
  <c r="O83" i="11" s="1"/>
  <c r="BN83" i="11"/>
  <c r="BO83" i="11"/>
  <c r="D84" i="11"/>
  <c r="O84" i="11" s="1"/>
  <c r="BN84" i="11"/>
  <c r="BO84" i="11"/>
  <c r="K85" i="11"/>
  <c r="L85" i="11"/>
  <c r="M85" i="11"/>
  <c r="N85" i="11"/>
  <c r="O85" i="11"/>
  <c r="BN85" i="11"/>
  <c r="BO85" i="11"/>
  <c r="C86" i="11"/>
  <c r="C204" i="11" s="1"/>
  <c r="C317" i="11" s="1"/>
  <c r="K86" i="11"/>
  <c r="L86" i="11"/>
  <c r="M86" i="11"/>
  <c r="N86" i="11"/>
  <c r="O86" i="11"/>
  <c r="BN86" i="11"/>
  <c r="BO86" i="11"/>
  <c r="D87" i="11"/>
  <c r="D205" i="11" s="1"/>
  <c r="BN87" i="11"/>
  <c r="BO87" i="11"/>
  <c r="D88" i="11"/>
  <c r="O88" i="11" s="1"/>
  <c r="BN88" i="11"/>
  <c r="BO88" i="11"/>
  <c r="C89" i="11"/>
  <c r="C207" i="11" s="1"/>
  <c r="C320" i="11" s="1"/>
  <c r="K89" i="11"/>
  <c r="L89" i="11"/>
  <c r="M89" i="11"/>
  <c r="N89" i="11"/>
  <c r="O89" i="11"/>
  <c r="BN89" i="11"/>
  <c r="BO89" i="11"/>
  <c r="D90" i="11"/>
  <c r="D321" i="11" s="1"/>
  <c r="L321" i="11" s="1"/>
  <c r="BN90" i="11"/>
  <c r="BO90" i="11"/>
  <c r="D91" i="11"/>
  <c r="D209" i="11" s="1"/>
  <c r="BN91" i="11"/>
  <c r="BO91" i="11"/>
  <c r="C92" i="11"/>
  <c r="C210" i="11" s="1"/>
  <c r="C323" i="11" s="1"/>
  <c r="K92" i="11"/>
  <c r="L92" i="11"/>
  <c r="M92" i="11"/>
  <c r="N92" i="11"/>
  <c r="O92" i="11"/>
  <c r="BN92" i="11"/>
  <c r="BO92" i="11"/>
  <c r="D93" i="11"/>
  <c r="BN93" i="11"/>
  <c r="BO93" i="11"/>
  <c r="D94" i="11"/>
  <c r="D325" i="11" s="1"/>
  <c r="L325" i="11" s="1"/>
  <c r="BN94" i="11"/>
  <c r="BO94" i="11"/>
  <c r="C95" i="11"/>
  <c r="C213" i="11" s="1"/>
  <c r="C326" i="11" s="1"/>
  <c r="K95" i="11"/>
  <c r="L95" i="11"/>
  <c r="M95" i="11"/>
  <c r="N95" i="11"/>
  <c r="O95" i="11"/>
  <c r="BN95" i="11"/>
  <c r="BO95" i="11"/>
  <c r="D96" i="11"/>
  <c r="BN96" i="11"/>
  <c r="BO96" i="11"/>
  <c r="D97" i="11"/>
  <c r="N97" i="11" s="1"/>
  <c r="BN97" i="11"/>
  <c r="BO97" i="11"/>
  <c r="C98" i="11"/>
  <c r="C216" i="11" s="1"/>
  <c r="C329" i="11" s="1"/>
  <c r="K98" i="11"/>
  <c r="L98" i="11"/>
  <c r="M98" i="11"/>
  <c r="N98" i="11"/>
  <c r="O98" i="11"/>
  <c r="BN98" i="11"/>
  <c r="BO98" i="11"/>
  <c r="D99" i="11"/>
  <c r="N99" i="11" s="1"/>
  <c r="BN99" i="11"/>
  <c r="BO99" i="11"/>
  <c r="D100" i="11"/>
  <c r="M100" i="11" s="1"/>
  <c r="BN100" i="11"/>
  <c r="BO100" i="11"/>
  <c r="K101" i="11"/>
  <c r="L101" i="11"/>
  <c r="M101" i="11"/>
  <c r="N101" i="11"/>
  <c r="O101" i="11"/>
  <c r="BN101" i="11"/>
  <c r="BO101" i="11"/>
  <c r="C102" i="11"/>
  <c r="C220" i="11" s="1"/>
  <c r="C333" i="11" s="1"/>
  <c r="D102" i="11"/>
  <c r="K102" i="11" s="1"/>
  <c r="BN102" i="11"/>
  <c r="BO102" i="11"/>
  <c r="BN103" i="11"/>
  <c r="BO103" i="11"/>
  <c r="BN104" i="11"/>
  <c r="BO104" i="11"/>
  <c r="C105" i="11"/>
  <c r="C223" i="11" s="1"/>
  <c r="C336" i="11" s="1"/>
  <c r="K105" i="11"/>
  <c r="L105" i="11"/>
  <c r="M105" i="11"/>
  <c r="N105" i="11"/>
  <c r="O105" i="11"/>
  <c r="D106" i="11"/>
  <c r="N106" i="11" s="1"/>
  <c r="BN106" i="11"/>
  <c r="BO106" i="11"/>
  <c r="D107" i="11"/>
  <c r="BN107" i="11"/>
  <c r="BO107" i="11"/>
  <c r="C108" i="11"/>
  <c r="C226" i="11" s="1"/>
  <c r="C339" i="11" s="1"/>
  <c r="K108" i="11"/>
  <c r="L108" i="11"/>
  <c r="M108" i="11"/>
  <c r="N108" i="11"/>
  <c r="O108" i="11"/>
  <c r="BN108" i="11"/>
  <c r="BO108" i="11"/>
  <c r="D109" i="11"/>
  <c r="D340" i="11" s="1"/>
  <c r="M340" i="11" s="1"/>
  <c r="BN109" i="11"/>
  <c r="BO109" i="11"/>
  <c r="C113" i="11"/>
  <c r="C229" i="11" s="1"/>
  <c r="C342" i="11" s="1"/>
  <c r="D113" i="11"/>
  <c r="BN114" i="11"/>
  <c r="BO114" i="11"/>
  <c r="BN115" i="11"/>
  <c r="BO115" i="11"/>
  <c r="K116" i="11"/>
  <c r="L116" i="11"/>
  <c r="M116" i="11"/>
  <c r="N116" i="11"/>
  <c r="O116" i="11"/>
  <c r="BN116" i="11"/>
  <c r="BO116" i="11"/>
  <c r="C117" i="11"/>
  <c r="C233" i="11" s="1"/>
  <c r="C346" i="11" s="1"/>
  <c r="K117" i="11"/>
  <c r="L117" i="11"/>
  <c r="M117" i="11"/>
  <c r="N117" i="11"/>
  <c r="O117" i="11"/>
  <c r="BN117" i="11"/>
  <c r="BO117" i="11"/>
  <c r="D118" i="11"/>
  <c r="D347" i="11" s="1"/>
  <c r="O347" i="11" s="1"/>
  <c r="BN118" i="11"/>
  <c r="BO118" i="11"/>
  <c r="D119" i="11"/>
  <c r="D348" i="11" s="1"/>
  <c r="L348" i="11" s="1"/>
  <c r="BN119" i="11"/>
  <c r="BO119" i="11"/>
  <c r="P121" i="11"/>
  <c r="U121" i="11"/>
  <c r="Z121" i="11"/>
  <c r="AE121" i="11"/>
  <c r="AJ121" i="11"/>
  <c r="AO121" i="11"/>
  <c r="AT121" i="11"/>
  <c r="AY121" i="11"/>
  <c r="BD121" i="11"/>
  <c r="BI121" i="11"/>
  <c r="D125" i="11"/>
  <c r="BN126" i="11"/>
  <c r="BO126" i="11"/>
  <c r="BN127" i="11"/>
  <c r="BO127" i="11"/>
  <c r="D128" i="11"/>
  <c r="BN128" i="11"/>
  <c r="BO128" i="11"/>
  <c r="D129" i="11"/>
  <c r="K129" i="11" s="1"/>
  <c r="D132" i="11"/>
  <c r="O132" i="11" s="1"/>
  <c r="D135" i="11"/>
  <c r="BN135" i="11"/>
  <c r="BO135" i="11"/>
  <c r="BN136" i="11"/>
  <c r="BO136" i="11"/>
  <c r="BN137" i="11"/>
  <c r="BO137" i="11"/>
  <c r="D138" i="11"/>
  <c r="M138" i="11" s="1"/>
  <c r="BN138" i="11"/>
  <c r="BO138" i="11"/>
  <c r="BN139" i="11"/>
  <c r="BO139" i="11"/>
  <c r="BN140" i="11"/>
  <c r="BO140" i="11"/>
  <c r="D141" i="11"/>
  <c r="M141" i="11" s="1"/>
  <c r="BN141" i="11"/>
  <c r="BO141" i="11"/>
  <c r="D142" i="11"/>
  <c r="L142" i="11" s="1"/>
  <c r="BN142" i="11"/>
  <c r="BO142" i="11"/>
  <c r="BN143" i="11"/>
  <c r="BO143" i="11"/>
  <c r="BN144" i="11"/>
  <c r="BO144" i="11"/>
  <c r="D145" i="11"/>
  <c r="K145" i="11" s="1"/>
  <c r="BN145" i="11"/>
  <c r="BO145" i="11"/>
  <c r="BN146" i="11"/>
  <c r="BO146" i="11"/>
  <c r="BN147" i="11"/>
  <c r="BO147" i="11"/>
  <c r="D148" i="11"/>
  <c r="N148" i="11" s="1"/>
  <c r="BN148" i="11"/>
  <c r="BO148" i="11"/>
  <c r="D149" i="11"/>
  <c r="N149" i="11" s="1"/>
  <c r="BN149" i="11"/>
  <c r="BO149" i="11"/>
  <c r="BN150" i="11"/>
  <c r="BO150" i="11"/>
  <c r="D151" i="11"/>
  <c r="L151" i="11" s="1"/>
  <c r="BN151" i="11"/>
  <c r="BO151" i="11"/>
  <c r="D152" i="11"/>
  <c r="BN152" i="11"/>
  <c r="BO152" i="11"/>
  <c r="D153" i="11"/>
  <c r="BN153" i="11"/>
  <c r="BO153" i="11"/>
  <c r="BN154" i="11"/>
  <c r="BO154" i="11"/>
  <c r="BN155" i="11"/>
  <c r="BO155" i="11"/>
  <c r="D156" i="11"/>
  <c r="O156" i="11" s="1"/>
  <c r="BN156" i="11"/>
  <c r="BO156" i="11"/>
  <c r="BN157" i="11"/>
  <c r="BO157" i="11"/>
  <c r="BN158" i="11"/>
  <c r="BO158" i="11"/>
  <c r="D159" i="11"/>
  <c r="BN159" i="11"/>
  <c r="BO159" i="11"/>
  <c r="BN160" i="11"/>
  <c r="BO160" i="11"/>
  <c r="BN161" i="11"/>
  <c r="BO161" i="11"/>
  <c r="D162" i="11"/>
  <c r="BN162" i="11"/>
  <c r="BO162" i="11"/>
  <c r="BN163" i="11"/>
  <c r="BO163" i="11"/>
  <c r="BN164" i="11"/>
  <c r="BO164" i="11"/>
  <c r="D165" i="11"/>
  <c r="O165" i="11" s="1"/>
  <c r="BN165" i="11"/>
  <c r="BO165" i="11"/>
  <c r="BN166" i="11"/>
  <c r="BO166" i="11"/>
  <c r="BN167" i="11"/>
  <c r="BO167" i="11"/>
  <c r="D168" i="11"/>
  <c r="BN168" i="11"/>
  <c r="BO168" i="11"/>
  <c r="BN169" i="11"/>
  <c r="BO169" i="11"/>
  <c r="BN170" i="11"/>
  <c r="BO170" i="11"/>
  <c r="D171" i="11"/>
  <c r="M171" i="11" s="1"/>
  <c r="BN171" i="11"/>
  <c r="BO171" i="11"/>
  <c r="BN172" i="11"/>
  <c r="BO172" i="11"/>
  <c r="D173" i="11"/>
  <c r="BN173" i="11"/>
  <c r="BO173" i="11"/>
  <c r="BN174" i="11"/>
  <c r="BO174" i="11"/>
  <c r="BN175" i="11"/>
  <c r="BO175" i="11"/>
  <c r="D176" i="11"/>
  <c r="K176" i="11" s="1"/>
  <c r="BN176" i="11"/>
  <c r="BO176" i="11"/>
  <c r="BN177" i="11"/>
  <c r="BO177" i="11"/>
  <c r="D178" i="11"/>
  <c r="O178" i="11" s="1"/>
  <c r="BN178" i="11"/>
  <c r="BO178" i="11"/>
  <c r="D179" i="11"/>
  <c r="BN179" i="11"/>
  <c r="BO179" i="11"/>
  <c r="BN180" i="11"/>
  <c r="BO180" i="11"/>
  <c r="BN181" i="11"/>
  <c r="BO181" i="11"/>
  <c r="D182" i="11"/>
  <c r="K182" i="11" s="1"/>
  <c r="BN182" i="11"/>
  <c r="BO182" i="11"/>
  <c r="K183" i="11"/>
  <c r="L183" i="11"/>
  <c r="M183" i="11"/>
  <c r="N183" i="11"/>
  <c r="O183" i="11"/>
  <c r="K184" i="11"/>
  <c r="L184" i="11"/>
  <c r="M184" i="11"/>
  <c r="N184" i="11"/>
  <c r="O184" i="11"/>
  <c r="K185" i="11"/>
  <c r="L185" i="11"/>
  <c r="M185" i="11"/>
  <c r="N185" i="11"/>
  <c r="O185" i="11"/>
  <c r="D186" i="11"/>
  <c r="K186" i="11" s="1"/>
  <c r="BN186" i="11"/>
  <c r="BO186" i="11"/>
  <c r="BN187" i="11"/>
  <c r="BO187" i="11"/>
  <c r="BN188" i="11"/>
  <c r="BO188" i="11"/>
  <c r="D189" i="11"/>
  <c r="O189" i="11" s="1"/>
  <c r="BN189" i="11"/>
  <c r="BO189" i="11"/>
  <c r="D190" i="11"/>
  <c r="L190" i="11" s="1"/>
  <c r="BN190" i="11"/>
  <c r="BO190" i="11"/>
  <c r="BN191" i="11"/>
  <c r="BO191" i="11"/>
  <c r="BN192" i="11"/>
  <c r="BO192" i="11"/>
  <c r="D193" i="11"/>
  <c r="M193" i="11" s="1"/>
  <c r="BN193" i="11"/>
  <c r="BO193" i="11"/>
  <c r="D194" i="11"/>
  <c r="O194" i="11" s="1"/>
  <c r="BN194" i="11"/>
  <c r="BO194" i="11"/>
  <c r="BN195" i="11"/>
  <c r="BO195" i="11"/>
  <c r="BN196" i="11"/>
  <c r="BO196" i="11"/>
  <c r="D197" i="11"/>
  <c r="L197" i="11" s="1"/>
  <c r="BN197" i="11"/>
  <c r="BO197" i="11"/>
  <c r="BN198" i="11"/>
  <c r="BO198" i="11"/>
  <c r="BN199" i="11"/>
  <c r="BO199" i="11"/>
  <c r="D200" i="11"/>
  <c r="O200" i="11" s="1"/>
  <c r="BN200" i="11"/>
  <c r="BO200" i="11"/>
  <c r="BN201" i="11"/>
  <c r="BO201" i="11"/>
  <c r="BN202" i="11"/>
  <c r="BO202" i="11"/>
  <c r="D203" i="11"/>
  <c r="O203" i="11" s="1"/>
  <c r="BN203" i="11"/>
  <c r="BO203" i="11"/>
  <c r="D204" i="11"/>
  <c r="N204" i="11" s="1"/>
  <c r="BN204" i="11"/>
  <c r="BO204" i="11"/>
  <c r="BN205" i="11"/>
  <c r="BO205" i="11"/>
  <c r="BN206" i="11"/>
  <c r="BO206" i="11"/>
  <c r="D207" i="11"/>
  <c r="K207" i="11" s="1"/>
  <c r="BN207" i="11"/>
  <c r="BO207" i="11"/>
  <c r="BN208" i="11"/>
  <c r="BO208" i="11"/>
  <c r="BN209" i="11"/>
  <c r="BO209" i="11"/>
  <c r="D210" i="11"/>
  <c r="M210" i="11" s="1"/>
  <c r="BN210" i="11"/>
  <c r="BO210" i="11"/>
  <c r="BN211" i="11"/>
  <c r="BO211" i="11"/>
  <c r="BN212" i="11"/>
  <c r="BO212" i="11"/>
  <c r="D213" i="11"/>
  <c r="N213" i="11" s="1"/>
  <c r="BN213" i="11"/>
  <c r="BO213" i="11"/>
  <c r="BN214" i="11"/>
  <c r="BO214" i="11"/>
  <c r="BN215" i="11"/>
  <c r="BO215" i="11"/>
  <c r="D216" i="11"/>
  <c r="K216" i="11" s="1"/>
  <c r="BN216" i="11"/>
  <c r="BO216" i="11"/>
  <c r="BN217" i="11"/>
  <c r="BO217" i="11"/>
  <c r="BN218" i="11"/>
  <c r="BO218" i="11"/>
  <c r="D219" i="11"/>
  <c r="N219" i="11" s="1"/>
  <c r="BN219" i="11"/>
  <c r="BO219" i="11"/>
  <c r="BN220" i="11"/>
  <c r="BO220" i="11"/>
  <c r="BN221" i="11"/>
  <c r="BO221" i="11"/>
  <c r="BN222" i="11"/>
  <c r="BO222" i="11"/>
  <c r="D223" i="11"/>
  <c r="K223" i="11" s="1"/>
  <c r="BN223" i="11"/>
  <c r="BO223" i="11"/>
  <c r="BN224" i="11"/>
  <c r="BO224" i="11"/>
  <c r="BN225" i="11"/>
  <c r="BO225" i="11"/>
  <c r="D226" i="11"/>
  <c r="N226" i="11" s="1"/>
  <c r="BN226" i="11"/>
  <c r="BO226" i="11"/>
  <c r="BN227" i="11"/>
  <c r="BO227" i="11"/>
  <c r="M228" i="11"/>
  <c r="K228" i="11"/>
  <c r="L228" i="11"/>
  <c r="N228" i="11"/>
  <c r="O228" i="11"/>
  <c r="BN228" i="11"/>
  <c r="BO228" i="11"/>
  <c r="BN229" i="11"/>
  <c r="BO229" i="11"/>
  <c r="BN230" i="11"/>
  <c r="BO230" i="11"/>
  <c r="BN231" i="11"/>
  <c r="BO231" i="11"/>
  <c r="D232" i="11"/>
  <c r="L232" i="11" s="1"/>
  <c r="BN232" i="11"/>
  <c r="BO232" i="11"/>
  <c r="D233" i="11"/>
  <c r="L233" i="11" s="1"/>
  <c r="BN233" i="11"/>
  <c r="BO233" i="11"/>
  <c r="BN234" i="11"/>
  <c r="BO234" i="11"/>
  <c r="BN235" i="11"/>
  <c r="BO235" i="11"/>
  <c r="P237" i="11"/>
  <c r="U237" i="11"/>
  <c r="Z237" i="11"/>
  <c r="AE237" i="11"/>
  <c r="AJ237" i="11"/>
  <c r="AO237" i="11"/>
  <c r="AT237" i="11"/>
  <c r="AY237" i="11"/>
  <c r="BD237" i="11"/>
  <c r="BI237" i="11"/>
  <c r="D241" i="11"/>
  <c r="K241" i="11" s="1"/>
  <c r="BN242" i="11"/>
  <c r="BO242" i="11"/>
  <c r="BN243" i="11"/>
  <c r="BO243" i="11"/>
  <c r="D244" i="11"/>
  <c r="K244" i="11" s="1"/>
  <c r="BN244" i="11"/>
  <c r="BO244" i="11"/>
  <c r="D245" i="11"/>
  <c r="D248" i="11"/>
  <c r="N248" i="11" s="1"/>
  <c r="D251" i="11"/>
  <c r="M251" i="11" s="1"/>
  <c r="BN252" i="11"/>
  <c r="BO252" i="11"/>
  <c r="BN253" i="11"/>
  <c r="BO253" i="11"/>
  <c r="D254" i="11"/>
  <c r="L254" i="11" s="1"/>
  <c r="BN255" i="11"/>
  <c r="BO255" i="11"/>
  <c r="BN256" i="11"/>
  <c r="BO256" i="11"/>
  <c r="D257" i="11"/>
  <c r="N257" i="11" s="1"/>
  <c r="BN257" i="11"/>
  <c r="BO257" i="11"/>
  <c r="D258" i="11"/>
  <c r="M258" i="11" s="1"/>
  <c r="BN259" i="11"/>
  <c r="BO259" i="11"/>
  <c r="BN260" i="11"/>
  <c r="BO260" i="11"/>
  <c r="D261" i="11"/>
  <c r="BN261" i="11"/>
  <c r="BO261" i="11"/>
  <c r="BN262" i="11"/>
  <c r="BO262" i="11"/>
  <c r="BN263" i="11"/>
  <c r="BO263" i="11"/>
  <c r="D264" i="11"/>
  <c r="BN264" i="11"/>
  <c r="BO264" i="11"/>
  <c r="D265" i="11"/>
  <c r="M265" i="11" s="1"/>
  <c r="BN265" i="11"/>
  <c r="BN266" i="11"/>
  <c r="BO266" i="11"/>
  <c r="BN267" i="11"/>
  <c r="BO267" i="11"/>
  <c r="D268" i="11"/>
  <c r="BN268" i="11"/>
  <c r="BO268" i="11"/>
  <c r="D269" i="11"/>
  <c r="N269" i="11" s="1"/>
  <c r="BN269" i="11"/>
  <c r="BO269" i="11"/>
  <c r="BN270" i="11"/>
  <c r="BO270" i="11"/>
  <c r="BN271" i="11"/>
  <c r="BO271" i="11"/>
  <c r="D272" i="11"/>
  <c r="BN272" i="11"/>
  <c r="BO272" i="11"/>
  <c r="BN273" i="11"/>
  <c r="BO273" i="11"/>
  <c r="BN274" i="11"/>
  <c r="BO274" i="11"/>
  <c r="D275" i="11"/>
  <c r="O275" i="11" s="1"/>
  <c r="BN275" i="11"/>
  <c r="BO275" i="11"/>
  <c r="BN276" i="11"/>
  <c r="BO276" i="11"/>
  <c r="BN277" i="11"/>
  <c r="BO277" i="11"/>
  <c r="D278" i="11"/>
  <c r="BN278" i="11"/>
  <c r="BO278" i="11"/>
  <c r="BN279" i="11"/>
  <c r="BO279" i="11"/>
  <c r="BN280" i="11"/>
  <c r="BO280" i="11"/>
  <c r="D281" i="11"/>
  <c r="K281" i="11" s="1"/>
  <c r="BN281" i="11"/>
  <c r="BO281" i="11"/>
  <c r="BN282" i="11"/>
  <c r="BO282" i="11"/>
  <c r="BN283" i="11"/>
  <c r="BO283" i="11"/>
  <c r="D284" i="11"/>
  <c r="K284" i="11" s="1"/>
  <c r="BN284" i="11"/>
  <c r="BO284" i="11"/>
  <c r="BN285" i="11"/>
  <c r="BO285" i="11"/>
  <c r="BN286" i="11"/>
  <c r="BO286" i="11"/>
  <c r="D287" i="11"/>
  <c r="O287" i="11" s="1"/>
  <c r="BO287" i="11"/>
  <c r="BN288" i="11"/>
  <c r="BO288" i="11"/>
  <c r="D289" i="11"/>
  <c r="BN289" i="11"/>
  <c r="BO289" i="11"/>
  <c r="BN290" i="11"/>
  <c r="BO290" i="11"/>
  <c r="BN291" i="11"/>
  <c r="BO291" i="11"/>
  <c r="D292" i="11"/>
  <c r="BN292" i="11"/>
  <c r="BO292" i="11"/>
  <c r="BN293" i="11"/>
  <c r="BO293" i="11"/>
  <c r="D294" i="11"/>
  <c r="BN294" i="11"/>
  <c r="BO294" i="11"/>
  <c r="D295" i="11"/>
  <c r="L295" i="11" s="1"/>
  <c r="BN295" i="11"/>
  <c r="BO295" i="11"/>
  <c r="BN296" i="11"/>
  <c r="BO296" i="11"/>
  <c r="BN297" i="11"/>
  <c r="BO297" i="11"/>
  <c r="D298" i="11"/>
  <c r="M298" i="11" s="1"/>
  <c r="BN298" i="11"/>
  <c r="BO298" i="11"/>
  <c r="D299" i="11"/>
  <c r="O299" i="11" s="1"/>
  <c r="BN299" i="11"/>
  <c r="BO299" i="11"/>
  <c r="BN300" i="11"/>
  <c r="BO300" i="11"/>
  <c r="BN301" i="11"/>
  <c r="BO301" i="11"/>
  <c r="D302" i="11"/>
  <c r="L302" i="11" s="1"/>
  <c r="BN302" i="11"/>
  <c r="BO302" i="11"/>
  <c r="D303" i="11"/>
  <c r="M303" i="11" s="1"/>
  <c r="BN304" i="11"/>
  <c r="BO304" i="11"/>
  <c r="BN305" i="11"/>
  <c r="BO305" i="11"/>
  <c r="D306" i="11"/>
  <c r="BN306" i="11"/>
  <c r="BO306" i="11"/>
  <c r="D307" i="11"/>
  <c r="M307" i="11" s="1"/>
  <c r="BN308" i="11"/>
  <c r="BO308" i="11"/>
  <c r="D310" i="11"/>
  <c r="BN310" i="11"/>
  <c r="BO310" i="11"/>
  <c r="BN311" i="11"/>
  <c r="BO311" i="11"/>
  <c r="BN312" i="11"/>
  <c r="BO312" i="11"/>
  <c r="D313" i="11"/>
  <c r="N313" i="11" s="1"/>
  <c r="BO313" i="11"/>
  <c r="BN314" i="11"/>
  <c r="BO314" i="11"/>
  <c r="BN315" i="11"/>
  <c r="BO315" i="11"/>
  <c r="D316" i="11"/>
  <c r="O316" i="11" s="1"/>
  <c r="BN316" i="11"/>
  <c r="BO316" i="11"/>
  <c r="D317" i="11"/>
  <c r="N317" i="11" s="1"/>
  <c r="BO317" i="11"/>
  <c r="BN318" i="11"/>
  <c r="BO318" i="11"/>
  <c r="BN319" i="11"/>
  <c r="BO319" i="11"/>
  <c r="D320" i="11"/>
  <c r="N320" i="11" s="1"/>
  <c r="K320" i="11"/>
  <c r="BN320" i="11"/>
  <c r="BO320" i="11"/>
  <c r="BN321" i="11"/>
  <c r="BO321" i="11"/>
  <c r="BN322" i="11"/>
  <c r="BO322" i="11"/>
  <c r="D323" i="11"/>
  <c r="O323" i="11" s="1"/>
  <c r="BN323" i="11"/>
  <c r="BO323" i="11"/>
  <c r="BN324" i="11"/>
  <c r="BO324" i="11"/>
  <c r="BN325" i="11"/>
  <c r="BO325" i="11"/>
  <c r="D326" i="11"/>
  <c r="N326" i="11" s="1"/>
  <c r="BN327" i="11"/>
  <c r="BO327" i="11"/>
  <c r="BN328" i="11"/>
  <c r="BO328" i="11"/>
  <c r="D329" i="11"/>
  <c r="L329" i="11" s="1"/>
  <c r="BN329" i="11"/>
  <c r="BO329" i="11"/>
  <c r="BN330" i="11"/>
  <c r="BO330" i="11"/>
  <c r="BN331" i="11"/>
  <c r="BO331" i="11"/>
  <c r="D332" i="11"/>
  <c r="BN332" i="11"/>
  <c r="BO332" i="11"/>
  <c r="BN334" i="11"/>
  <c r="BO334" i="11"/>
  <c r="BN335" i="11"/>
  <c r="BO335" i="11"/>
  <c r="D336" i="11"/>
  <c r="BN336" i="11"/>
  <c r="BO336" i="11"/>
  <c r="BN337" i="11"/>
  <c r="BO337" i="11"/>
  <c r="BN338" i="11"/>
  <c r="BO338" i="11"/>
  <c r="D339" i="11"/>
  <c r="M339" i="11" s="1"/>
  <c r="BN339" i="11"/>
  <c r="BO339" i="11"/>
  <c r="BN340" i="11"/>
  <c r="BO340" i="11"/>
  <c r="D341" i="11"/>
  <c r="M341" i="11" s="1"/>
  <c r="BN341" i="11"/>
  <c r="BO341" i="11"/>
  <c r="BN343" i="11"/>
  <c r="BO343" i="11"/>
  <c r="BN344" i="11"/>
  <c r="BO344" i="11"/>
  <c r="D345" i="11"/>
  <c r="O345" i="11" s="1"/>
  <c r="BN345" i="11"/>
  <c r="BO345" i="11"/>
  <c r="D346" i="11"/>
  <c r="O346" i="11" s="1"/>
  <c r="N346" i="11"/>
  <c r="BO346" i="11"/>
  <c r="BN347" i="11"/>
  <c r="BO347" i="11"/>
  <c r="BN348" i="11"/>
  <c r="BO348" i="11"/>
  <c r="C10" i="16"/>
  <c r="C124" i="16" s="1"/>
  <c r="C241" i="16" s="1"/>
  <c r="K10" i="16"/>
  <c r="L10" i="16"/>
  <c r="M10" i="16"/>
  <c r="N10" i="16"/>
  <c r="O10" i="16"/>
  <c r="D11" i="16"/>
  <c r="D242" i="16" s="1"/>
  <c r="L242" i="16" s="1"/>
  <c r="BN11" i="16"/>
  <c r="BO11" i="16"/>
  <c r="D12" i="16"/>
  <c r="M12" i="16" s="1"/>
  <c r="BN12" i="16"/>
  <c r="BO12" i="16"/>
  <c r="K13" i="16"/>
  <c r="L13" i="16"/>
  <c r="M13" i="16"/>
  <c r="N13" i="16"/>
  <c r="O13" i="16"/>
  <c r="BN13" i="16"/>
  <c r="BO13" i="16"/>
  <c r="C14" i="16"/>
  <c r="C128" i="16" s="1"/>
  <c r="C245" i="16" s="1"/>
  <c r="K14" i="16"/>
  <c r="L14" i="16"/>
  <c r="M14" i="16"/>
  <c r="N14" i="16"/>
  <c r="O14" i="16"/>
  <c r="D15" i="16"/>
  <c r="L15" i="16" s="1"/>
  <c r="D16" i="16"/>
  <c r="L16" i="16" s="1"/>
  <c r="C17" i="16"/>
  <c r="C131" i="16" s="1"/>
  <c r="C248" i="16" s="1"/>
  <c r="K17" i="16"/>
  <c r="L17" i="16"/>
  <c r="M17" i="16"/>
  <c r="N17" i="16"/>
  <c r="O17" i="16"/>
  <c r="D18" i="16"/>
  <c r="D132" i="16" s="1"/>
  <c r="D19" i="16"/>
  <c r="D250" i="16" s="1"/>
  <c r="C20" i="16"/>
  <c r="C134" i="16" s="1"/>
  <c r="C251" i="16" s="1"/>
  <c r="K20" i="16"/>
  <c r="L20" i="16"/>
  <c r="M20" i="16"/>
  <c r="N20" i="16"/>
  <c r="O20" i="16"/>
  <c r="BN20" i="16"/>
  <c r="D21" i="16"/>
  <c r="BN21" i="16"/>
  <c r="BO21" i="16"/>
  <c r="D22" i="16"/>
  <c r="M22" i="16" s="1"/>
  <c r="BN22" i="16"/>
  <c r="BO22" i="16"/>
  <c r="C23" i="16"/>
  <c r="C137" i="16" s="1"/>
  <c r="C254" i="16" s="1"/>
  <c r="K23" i="16"/>
  <c r="L23" i="16"/>
  <c r="M23" i="16"/>
  <c r="N23" i="16"/>
  <c r="O23" i="16"/>
  <c r="BO23" i="16"/>
  <c r="D24" i="16"/>
  <c r="BN24" i="16"/>
  <c r="BO24" i="16"/>
  <c r="D25" i="16"/>
  <c r="BN25" i="16"/>
  <c r="BO25" i="16"/>
  <c r="K26" i="16"/>
  <c r="L26" i="16"/>
  <c r="M26" i="16"/>
  <c r="N26" i="16"/>
  <c r="O26" i="16"/>
  <c r="BN26" i="16"/>
  <c r="BO26" i="16"/>
  <c r="C27" i="16"/>
  <c r="C141" i="16" s="1"/>
  <c r="C258" i="16" s="1"/>
  <c r="K27" i="16"/>
  <c r="L27" i="16"/>
  <c r="M27" i="16"/>
  <c r="N27" i="16"/>
  <c r="O27" i="16"/>
  <c r="D28" i="16"/>
  <c r="BN28" i="16"/>
  <c r="BO28" i="16"/>
  <c r="D29" i="16"/>
  <c r="BN29" i="16"/>
  <c r="BO29" i="16"/>
  <c r="C30" i="16"/>
  <c r="C144" i="16" s="1"/>
  <c r="C261" i="16" s="1"/>
  <c r="K30" i="16"/>
  <c r="L30" i="16"/>
  <c r="M30" i="16"/>
  <c r="N30" i="16"/>
  <c r="O30" i="16"/>
  <c r="BN30" i="16"/>
  <c r="BO30" i="16"/>
  <c r="D31" i="16"/>
  <c r="BN31" i="16"/>
  <c r="BO31" i="16"/>
  <c r="D32" i="16"/>
  <c r="BN32" i="16"/>
  <c r="BO32" i="16"/>
  <c r="C33" i="16"/>
  <c r="K33" i="16"/>
  <c r="L33" i="16"/>
  <c r="M33" i="16"/>
  <c r="N33" i="16"/>
  <c r="O33" i="16"/>
  <c r="BN33" i="16"/>
  <c r="BO33" i="16"/>
  <c r="C34" i="16"/>
  <c r="C148" i="16" s="1"/>
  <c r="C265" i="16" s="1"/>
  <c r="K34" i="16"/>
  <c r="L34" i="16"/>
  <c r="M34" i="16"/>
  <c r="N34" i="16"/>
  <c r="O34" i="16"/>
  <c r="BN34" i="16"/>
  <c r="BO34" i="16"/>
  <c r="D35" i="16"/>
  <c r="M35" i="16" s="1"/>
  <c r="BN35" i="16"/>
  <c r="BO35" i="16"/>
  <c r="D36" i="16"/>
  <c r="BN36" i="16"/>
  <c r="BO36" i="16"/>
  <c r="K37" i="16"/>
  <c r="L37" i="16"/>
  <c r="M37" i="16"/>
  <c r="N37" i="16"/>
  <c r="O37" i="16"/>
  <c r="BN37" i="16"/>
  <c r="BO37" i="16"/>
  <c r="C38" i="16"/>
  <c r="C152" i="16" s="1"/>
  <c r="C269" i="16" s="1"/>
  <c r="K38" i="16"/>
  <c r="L38" i="16"/>
  <c r="M38" i="16"/>
  <c r="N38" i="16"/>
  <c r="O38" i="16"/>
  <c r="BN38" i="16"/>
  <c r="BO38" i="16"/>
  <c r="D39" i="16"/>
  <c r="O39" i="16" s="1"/>
  <c r="BN39" i="16"/>
  <c r="BO39" i="16"/>
  <c r="D40" i="16"/>
  <c r="N40" i="16" s="1"/>
  <c r="BN40" i="16"/>
  <c r="BO40" i="16"/>
  <c r="C41" i="16"/>
  <c r="C155" i="16" s="1"/>
  <c r="C272" i="16" s="1"/>
  <c r="K41" i="16"/>
  <c r="L41" i="16"/>
  <c r="M41" i="16"/>
  <c r="N41" i="16"/>
  <c r="O41" i="16"/>
  <c r="BN41" i="16"/>
  <c r="BO41" i="16"/>
  <c r="D42" i="16"/>
  <c r="D156" i="16" s="1"/>
  <c r="BN42" i="16"/>
  <c r="BO42" i="16"/>
  <c r="BN43" i="16"/>
  <c r="BO43" i="16"/>
  <c r="C44" i="16"/>
  <c r="C158" i="16" s="1"/>
  <c r="C275" i="16" s="1"/>
  <c r="K44" i="16"/>
  <c r="L44" i="16"/>
  <c r="M44" i="16"/>
  <c r="N44" i="16"/>
  <c r="O44" i="16"/>
  <c r="BN44" i="16"/>
  <c r="BO44" i="16"/>
  <c r="D45" i="16"/>
  <c r="BN45" i="16"/>
  <c r="BO45" i="16"/>
  <c r="D46" i="16"/>
  <c r="K46" i="16" s="1"/>
  <c r="BN46" i="16"/>
  <c r="BO46" i="16"/>
  <c r="C47" i="16"/>
  <c r="C161" i="16" s="1"/>
  <c r="C278" i="16" s="1"/>
  <c r="K47" i="16"/>
  <c r="L47" i="16"/>
  <c r="M47" i="16"/>
  <c r="N47" i="16"/>
  <c r="O47" i="16"/>
  <c r="BN47" i="16"/>
  <c r="BO47" i="16"/>
  <c r="D48" i="16"/>
  <c r="O48" i="16" s="1"/>
  <c r="BN48" i="16"/>
  <c r="BO48" i="16"/>
  <c r="D49" i="16"/>
  <c r="N49" i="16" s="1"/>
  <c r="BN49" i="16"/>
  <c r="BO49" i="16"/>
  <c r="C50" i="16"/>
  <c r="C164" i="16" s="1"/>
  <c r="C281" i="16" s="1"/>
  <c r="K50" i="16"/>
  <c r="L50" i="16"/>
  <c r="M50" i="16"/>
  <c r="N50" i="16"/>
  <c r="O50" i="16"/>
  <c r="BN50" i="16"/>
  <c r="BO50" i="16"/>
  <c r="D51" i="16"/>
  <c r="O51" i="16" s="1"/>
  <c r="BN51" i="16"/>
  <c r="BO51" i="16"/>
  <c r="D52" i="16"/>
  <c r="O52" i="16"/>
  <c r="BN52" i="16"/>
  <c r="BO52" i="16"/>
  <c r="C53" i="16"/>
  <c r="C167" i="16" s="1"/>
  <c r="C284" i="16" s="1"/>
  <c r="K53" i="16"/>
  <c r="L53" i="16"/>
  <c r="M53" i="16"/>
  <c r="N53" i="16"/>
  <c r="O53" i="16"/>
  <c r="BN53" i="16"/>
  <c r="BO53" i="16"/>
  <c r="D54" i="16"/>
  <c r="O54" i="16" s="1"/>
  <c r="BN54" i="16"/>
  <c r="BO54" i="16"/>
  <c r="D55" i="16"/>
  <c r="N55" i="16" s="1"/>
  <c r="BN55" i="16"/>
  <c r="BO55" i="16"/>
  <c r="C56" i="16"/>
  <c r="C170" i="16" s="1"/>
  <c r="C287" i="16" s="1"/>
  <c r="K56" i="16"/>
  <c r="L56" i="16"/>
  <c r="M56" i="16"/>
  <c r="N56" i="16"/>
  <c r="O56" i="16"/>
  <c r="BN56" i="16"/>
  <c r="BO56" i="16"/>
  <c r="D57" i="16"/>
  <c r="O57" i="16" s="1"/>
  <c r="BN57" i="16"/>
  <c r="BO57" i="16"/>
  <c r="C58" i="16"/>
  <c r="C172" i="16" s="1"/>
  <c r="C289" i="16" s="1"/>
  <c r="K58" i="16"/>
  <c r="L58" i="16"/>
  <c r="M58" i="16"/>
  <c r="N58" i="16"/>
  <c r="O58" i="16"/>
  <c r="BN58" i="16"/>
  <c r="BO58" i="16"/>
  <c r="D59" i="16"/>
  <c r="BN59" i="16"/>
  <c r="BO59" i="16"/>
  <c r="D60" i="16"/>
  <c r="BN60" i="16"/>
  <c r="BO60" i="16"/>
  <c r="C61" i="16"/>
  <c r="C175" i="16" s="1"/>
  <c r="C292" i="16" s="1"/>
  <c r="K61" i="16"/>
  <c r="L61" i="16"/>
  <c r="M61" i="16"/>
  <c r="N61" i="16"/>
  <c r="O61" i="16"/>
  <c r="BN61" i="16"/>
  <c r="BO61" i="16"/>
  <c r="D62" i="16"/>
  <c r="N62" i="16" s="1"/>
  <c r="BN62" i="16"/>
  <c r="BO62" i="16"/>
  <c r="BN63" i="16"/>
  <c r="BO63" i="16"/>
  <c r="C64" i="16"/>
  <c r="K64" i="16"/>
  <c r="L64" i="16"/>
  <c r="M64" i="16"/>
  <c r="N64" i="16"/>
  <c r="O64" i="16"/>
  <c r="BN64" i="16"/>
  <c r="BO64" i="16"/>
  <c r="D65" i="16"/>
  <c r="K65" i="16" s="1"/>
  <c r="L65" i="16"/>
  <c r="BN65" i="16"/>
  <c r="BO65" i="16"/>
  <c r="BN66" i="16"/>
  <c r="BO66" i="16"/>
  <c r="K67" i="16"/>
  <c r="L67" i="16"/>
  <c r="M67" i="16"/>
  <c r="N67" i="16"/>
  <c r="O67" i="16"/>
  <c r="BN67" i="16"/>
  <c r="BO67" i="16"/>
  <c r="C68" i="16"/>
  <c r="C185" i="16" s="1"/>
  <c r="C299" i="16" s="1"/>
  <c r="K68" i="16"/>
  <c r="L68" i="16"/>
  <c r="M68" i="16"/>
  <c r="N68" i="16"/>
  <c r="O68" i="16"/>
  <c r="D69" i="16"/>
  <c r="L69" i="16" s="1"/>
  <c r="BN69" i="16"/>
  <c r="BO69" i="16"/>
  <c r="D70" i="16"/>
  <c r="BN70" i="16"/>
  <c r="BO70" i="16"/>
  <c r="K71" i="16"/>
  <c r="L71" i="16"/>
  <c r="M71" i="16"/>
  <c r="N71" i="16"/>
  <c r="O71" i="16"/>
  <c r="BN71" i="16"/>
  <c r="BO71" i="16"/>
  <c r="C72" i="16"/>
  <c r="C189" i="16" s="1"/>
  <c r="C303" i="16" s="1"/>
  <c r="K72" i="16"/>
  <c r="L72" i="16"/>
  <c r="M72" i="16"/>
  <c r="N72" i="16"/>
  <c r="O72" i="16"/>
  <c r="BN72" i="16"/>
  <c r="BO72" i="16"/>
  <c r="D73" i="16"/>
  <c r="BN73" i="16"/>
  <c r="BO73" i="16"/>
  <c r="D74" i="16"/>
  <c r="BN74" i="16"/>
  <c r="BO74" i="16"/>
  <c r="K75" i="16"/>
  <c r="L75" i="16"/>
  <c r="M75" i="16"/>
  <c r="N75" i="16"/>
  <c r="O75" i="16"/>
  <c r="BN75" i="16"/>
  <c r="BO75" i="16"/>
  <c r="C76" i="16"/>
  <c r="C193" i="16" s="1"/>
  <c r="C307" i="16" s="1"/>
  <c r="K76" i="16"/>
  <c r="L76" i="16"/>
  <c r="M76" i="16"/>
  <c r="N76" i="16"/>
  <c r="O76" i="16"/>
  <c r="D77" i="16"/>
  <c r="N77" i="16" s="1"/>
  <c r="BN77" i="16"/>
  <c r="BO77" i="16"/>
  <c r="D78" i="16"/>
  <c r="BN78" i="16"/>
  <c r="BO78" i="16"/>
  <c r="C79" i="16"/>
  <c r="C196" i="16" s="1"/>
  <c r="C310" i="16" s="1"/>
  <c r="K79" i="16"/>
  <c r="L79" i="16"/>
  <c r="M79" i="16"/>
  <c r="N79" i="16"/>
  <c r="O79" i="16"/>
  <c r="BN79" i="16"/>
  <c r="BO79" i="16"/>
  <c r="D80" i="16"/>
  <c r="N80" i="16" s="1"/>
  <c r="BN80" i="16"/>
  <c r="BO80" i="16"/>
  <c r="D81" i="16"/>
  <c r="BN81" i="16"/>
  <c r="BO81" i="16"/>
  <c r="C82" i="16"/>
  <c r="C199" i="16" s="1"/>
  <c r="C313" i="16" s="1"/>
  <c r="K82" i="16"/>
  <c r="L82" i="16"/>
  <c r="M82" i="16"/>
  <c r="N82" i="16"/>
  <c r="O82" i="16"/>
  <c r="BN82" i="16"/>
  <c r="D83" i="16"/>
  <c r="N83" i="16" s="1"/>
  <c r="BN83" i="16"/>
  <c r="BO83" i="16"/>
  <c r="D84" i="16"/>
  <c r="D201" i="16" s="1"/>
  <c r="M201" i="16" s="1"/>
  <c r="BN84" i="16"/>
  <c r="BO84" i="16"/>
  <c r="K85" i="16"/>
  <c r="L85" i="16"/>
  <c r="M85" i="16"/>
  <c r="N85" i="16"/>
  <c r="O85" i="16"/>
  <c r="BN85" i="16"/>
  <c r="BO85" i="16"/>
  <c r="C86" i="16"/>
  <c r="C203" i="16" s="1"/>
  <c r="C317" i="16" s="1"/>
  <c r="K86" i="16"/>
  <c r="L86" i="16"/>
  <c r="M86" i="16"/>
  <c r="N86" i="16"/>
  <c r="O86" i="16"/>
  <c r="BN86" i="16"/>
  <c r="BO86" i="16"/>
  <c r="D87" i="16"/>
  <c r="L87" i="16" s="1"/>
  <c r="BN87" i="16"/>
  <c r="BO87" i="16"/>
  <c r="D88" i="16"/>
  <c r="N88" i="16" s="1"/>
  <c r="BN88" i="16"/>
  <c r="BO88" i="16"/>
  <c r="C89" i="16"/>
  <c r="C206" i="16" s="1"/>
  <c r="C320" i="16" s="1"/>
  <c r="K89" i="16"/>
  <c r="L89" i="16"/>
  <c r="M89" i="16"/>
  <c r="N89" i="16"/>
  <c r="O89" i="16"/>
  <c r="D90" i="16"/>
  <c r="K90" i="16" s="1"/>
  <c r="BN90" i="16"/>
  <c r="BO90" i="16"/>
  <c r="D91" i="16"/>
  <c r="L91" i="16" s="1"/>
  <c r="BN91" i="16"/>
  <c r="BO91" i="16"/>
  <c r="C92" i="16"/>
  <c r="C209" i="16" s="1"/>
  <c r="C323" i="16" s="1"/>
  <c r="K92" i="16"/>
  <c r="L92" i="16"/>
  <c r="M92" i="16"/>
  <c r="N92" i="16"/>
  <c r="O92" i="16"/>
  <c r="BN92" i="16"/>
  <c r="BO92" i="16"/>
  <c r="D93" i="16"/>
  <c r="K93" i="16" s="1"/>
  <c r="BN93" i="16"/>
  <c r="BO93" i="16"/>
  <c r="D94" i="16"/>
  <c r="M94" i="16" s="1"/>
  <c r="BN94" i="16"/>
  <c r="BO94" i="16"/>
  <c r="C95" i="16"/>
  <c r="C212" i="16" s="1"/>
  <c r="C326" i="16" s="1"/>
  <c r="K95" i="16"/>
  <c r="L95" i="16"/>
  <c r="M95" i="16"/>
  <c r="N95" i="16"/>
  <c r="O95" i="16"/>
  <c r="BN95" i="16"/>
  <c r="BO95" i="16"/>
  <c r="D96" i="16"/>
  <c r="M96" i="16" s="1"/>
  <c r="BN96" i="16"/>
  <c r="BO96" i="16"/>
  <c r="D97" i="16"/>
  <c r="D328" i="16" s="1"/>
  <c r="BN97" i="16"/>
  <c r="BO97" i="16"/>
  <c r="C98" i="16"/>
  <c r="C215" i="16" s="1"/>
  <c r="C329" i="16" s="1"/>
  <c r="K98" i="16"/>
  <c r="L98" i="16"/>
  <c r="M98" i="16"/>
  <c r="N98" i="16"/>
  <c r="O98" i="16"/>
  <c r="BN98" i="16"/>
  <c r="BO98" i="16"/>
  <c r="D99" i="16"/>
  <c r="O99" i="16" s="1"/>
  <c r="BN99" i="16"/>
  <c r="BO99" i="16"/>
  <c r="D100" i="16"/>
  <c r="M100" i="16" s="1"/>
  <c r="BN100" i="16"/>
  <c r="BO100" i="16"/>
  <c r="K101" i="16"/>
  <c r="L101" i="16"/>
  <c r="M101" i="16"/>
  <c r="N101" i="16"/>
  <c r="O101" i="16"/>
  <c r="BN101" i="16"/>
  <c r="BO101" i="16"/>
  <c r="C102" i="16"/>
  <c r="C219" i="16" s="1"/>
  <c r="C333" i="16" s="1"/>
  <c r="D102" i="16"/>
  <c r="D333" i="16" s="1"/>
  <c r="O333" i="16" s="1"/>
  <c r="BN102" i="16"/>
  <c r="BO102" i="16"/>
  <c r="BN103" i="16"/>
  <c r="BO103" i="16"/>
  <c r="BN104" i="16"/>
  <c r="BO104" i="16"/>
  <c r="C105" i="16"/>
  <c r="C223" i="16" s="1"/>
  <c r="C336" i="16" s="1"/>
  <c r="K105" i="16"/>
  <c r="L105" i="16"/>
  <c r="M105" i="16"/>
  <c r="N105" i="16"/>
  <c r="O105" i="16"/>
  <c r="D106" i="16"/>
  <c r="BN106" i="16"/>
  <c r="BO106" i="16"/>
  <c r="D107" i="16"/>
  <c r="D338" i="16" s="1"/>
  <c r="N338" i="16" s="1"/>
  <c r="BN107" i="16"/>
  <c r="BO107" i="16"/>
  <c r="C108" i="16"/>
  <c r="C226" i="16" s="1"/>
  <c r="C339" i="16" s="1"/>
  <c r="K108" i="16"/>
  <c r="L108" i="16"/>
  <c r="M108" i="16"/>
  <c r="N108" i="16"/>
  <c r="O108" i="16"/>
  <c r="BN108" i="16"/>
  <c r="BO108" i="16"/>
  <c r="D109" i="16"/>
  <c r="O109" i="16" s="1"/>
  <c r="BN109" i="16"/>
  <c r="BO109" i="16"/>
  <c r="D110" i="16"/>
  <c r="L110" i="16" s="1"/>
  <c r="BN110" i="16"/>
  <c r="BO110" i="16"/>
  <c r="C112" i="16"/>
  <c r="C229" i="16" s="1"/>
  <c r="C342" i="16" s="1"/>
  <c r="D112" i="16"/>
  <c r="M112" i="16" s="1"/>
  <c r="BN113" i="16"/>
  <c r="BO113" i="16"/>
  <c r="BN114" i="16"/>
  <c r="BO114" i="16"/>
  <c r="K115" i="16"/>
  <c r="L115" i="16"/>
  <c r="M115" i="16"/>
  <c r="N115" i="16"/>
  <c r="O115" i="16"/>
  <c r="BN115" i="16"/>
  <c r="BO115" i="16"/>
  <c r="C116" i="16"/>
  <c r="C233" i="16" s="1"/>
  <c r="C346" i="16" s="1"/>
  <c r="K116" i="16"/>
  <c r="L116" i="16"/>
  <c r="M116" i="16"/>
  <c r="N116" i="16"/>
  <c r="O116" i="16"/>
  <c r="BO116" i="16"/>
  <c r="D117" i="16"/>
  <c r="M117" i="16" s="1"/>
  <c r="BN117" i="16"/>
  <c r="BO117" i="16"/>
  <c r="D118" i="16"/>
  <c r="D235" i="16" s="1"/>
  <c r="K235" i="16" s="1"/>
  <c r="BN118" i="16"/>
  <c r="BO118" i="16"/>
  <c r="D124" i="16"/>
  <c r="K124" i="16" s="1"/>
  <c r="BN124" i="16"/>
  <c r="BO124" i="16"/>
  <c r="D127" i="16"/>
  <c r="L127" i="16" s="1"/>
  <c r="BN127" i="16"/>
  <c r="BO127" i="16"/>
  <c r="D128" i="16"/>
  <c r="K128" i="16" s="1"/>
  <c r="D131" i="16"/>
  <c r="O131" i="16" s="1"/>
  <c r="D134" i="16"/>
  <c r="BN134" i="16"/>
  <c r="BO134" i="16"/>
  <c r="BN135" i="16"/>
  <c r="BO135" i="16"/>
  <c r="BN136" i="16"/>
  <c r="BO136" i="16"/>
  <c r="D137" i="16"/>
  <c r="L137" i="16" s="1"/>
  <c r="BN137" i="16"/>
  <c r="BO137" i="16"/>
  <c r="BN138" i="16"/>
  <c r="BO138" i="16"/>
  <c r="BN139" i="16"/>
  <c r="BO139" i="16"/>
  <c r="D140" i="16"/>
  <c r="O140" i="16" s="1"/>
  <c r="BN140" i="16"/>
  <c r="BO140" i="16"/>
  <c r="D141" i="16"/>
  <c r="M141" i="16" s="1"/>
  <c r="BN141" i="16"/>
  <c r="BO141" i="16"/>
  <c r="BN142" i="16"/>
  <c r="BO142" i="16"/>
  <c r="BN143" i="16"/>
  <c r="BO143" i="16"/>
  <c r="D144" i="16"/>
  <c r="M144" i="16" s="1"/>
  <c r="BN144" i="16"/>
  <c r="BO144" i="16"/>
  <c r="BN145" i="16"/>
  <c r="BO145" i="16"/>
  <c r="BN146" i="16"/>
  <c r="BO146" i="16"/>
  <c r="D147" i="16"/>
  <c r="BN147" i="16"/>
  <c r="BO147" i="16"/>
  <c r="D148" i="16"/>
  <c r="L148" i="16" s="1"/>
  <c r="BN148" i="16"/>
  <c r="BO148" i="16"/>
  <c r="BN149" i="16"/>
  <c r="BO149" i="16"/>
  <c r="BN150" i="16"/>
  <c r="BO150" i="16"/>
  <c r="D151" i="16"/>
  <c r="M151" i="16" s="1"/>
  <c r="O151" i="16"/>
  <c r="BN151" i="16"/>
  <c r="BO151" i="16"/>
  <c r="D152" i="16"/>
  <c r="K152" i="16" s="1"/>
  <c r="BN152" i="16"/>
  <c r="BO152" i="16"/>
  <c r="BN153" i="16"/>
  <c r="BO153" i="16"/>
  <c r="BN154" i="16"/>
  <c r="BO154" i="16"/>
  <c r="D155" i="16"/>
  <c r="M155" i="16" s="1"/>
  <c r="BN155" i="16"/>
  <c r="BO155" i="16"/>
  <c r="BN156" i="16"/>
  <c r="BO156" i="16"/>
  <c r="BN157" i="16"/>
  <c r="BO157" i="16"/>
  <c r="D158" i="16"/>
  <c r="M158" i="16" s="1"/>
  <c r="BN158" i="16"/>
  <c r="BO158" i="16"/>
  <c r="BN159" i="16"/>
  <c r="BO159" i="16"/>
  <c r="BN160" i="16"/>
  <c r="BO160" i="16"/>
  <c r="D161" i="16"/>
  <c r="N161" i="16" s="1"/>
  <c r="BN161" i="16"/>
  <c r="BO161" i="16"/>
  <c r="BN162" i="16"/>
  <c r="BO162" i="16"/>
  <c r="BN163" i="16"/>
  <c r="BO163" i="16"/>
  <c r="D164" i="16"/>
  <c r="K164" i="16" s="1"/>
  <c r="BN164" i="16"/>
  <c r="BO164" i="16"/>
  <c r="BN165" i="16"/>
  <c r="BO165" i="16"/>
  <c r="BN166" i="16"/>
  <c r="BO166" i="16"/>
  <c r="D167" i="16"/>
  <c r="M167" i="16" s="1"/>
  <c r="BN167" i="16"/>
  <c r="BO167" i="16"/>
  <c r="BN168" i="16"/>
  <c r="BO168" i="16"/>
  <c r="BN169" i="16"/>
  <c r="BO169" i="16"/>
  <c r="D170" i="16"/>
  <c r="M170" i="16" s="1"/>
  <c r="BN170" i="16"/>
  <c r="BO170" i="16"/>
  <c r="BN171" i="16"/>
  <c r="BO171" i="16"/>
  <c r="D172" i="16"/>
  <c r="O172" i="16" s="1"/>
  <c r="BN172" i="16"/>
  <c r="BO172" i="16"/>
  <c r="BN173" i="16"/>
  <c r="BO173" i="16"/>
  <c r="BN174" i="16"/>
  <c r="BO174" i="16"/>
  <c r="D175" i="16"/>
  <c r="BN175" i="16"/>
  <c r="BO175" i="16"/>
  <c r="D176" i="16"/>
  <c r="BN176" i="16"/>
  <c r="BO176" i="16"/>
  <c r="D177" i="16"/>
  <c r="K177" i="16" s="1"/>
  <c r="BN177" i="16"/>
  <c r="BO177" i="16"/>
  <c r="C178" i="16"/>
  <c r="C295" i="16" s="1"/>
  <c r="D178" i="16"/>
  <c r="L178" i="16" s="1"/>
  <c r="BN178" i="16"/>
  <c r="BO178" i="16"/>
  <c r="D179" i="16"/>
  <c r="BN179" i="16"/>
  <c r="BO179" i="16"/>
  <c r="BN180" i="16"/>
  <c r="BO180" i="16"/>
  <c r="D181" i="16"/>
  <c r="O181" i="16"/>
  <c r="BN181" i="16"/>
  <c r="BO181" i="16"/>
  <c r="K182" i="16"/>
  <c r="L182" i="16"/>
  <c r="M182" i="16"/>
  <c r="N182" i="16"/>
  <c r="O182" i="16"/>
  <c r="K183" i="16"/>
  <c r="L183" i="16"/>
  <c r="M183" i="16"/>
  <c r="N183" i="16"/>
  <c r="O183" i="16"/>
  <c r="K184" i="16"/>
  <c r="L184" i="16"/>
  <c r="M184" i="16"/>
  <c r="N184" i="16"/>
  <c r="O184" i="16"/>
  <c r="D185" i="16"/>
  <c r="BN185" i="16"/>
  <c r="BO185" i="16"/>
  <c r="BN186" i="16"/>
  <c r="BO186" i="16"/>
  <c r="BN187" i="16"/>
  <c r="BO187" i="16"/>
  <c r="D188" i="16"/>
  <c r="M188" i="16" s="1"/>
  <c r="BN188" i="16"/>
  <c r="BO188" i="16"/>
  <c r="D189" i="16"/>
  <c r="N189" i="16" s="1"/>
  <c r="BN189" i="16"/>
  <c r="BO189" i="16"/>
  <c r="BN190" i="16"/>
  <c r="BO190" i="16"/>
  <c r="BN191" i="16"/>
  <c r="BO191" i="16"/>
  <c r="D192" i="16"/>
  <c r="N192" i="16" s="1"/>
  <c r="M192" i="16"/>
  <c r="BN192" i="16"/>
  <c r="BO192" i="16"/>
  <c r="D193" i="16"/>
  <c r="BN193" i="16"/>
  <c r="BO193" i="16"/>
  <c r="BN194" i="16"/>
  <c r="BO194" i="16"/>
  <c r="BN195" i="16"/>
  <c r="BO195" i="16"/>
  <c r="D196" i="16"/>
  <c r="N196" i="16" s="1"/>
  <c r="BN196" i="16"/>
  <c r="BO196" i="16"/>
  <c r="BN197" i="16"/>
  <c r="BO197" i="16"/>
  <c r="BN198" i="16"/>
  <c r="BO198" i="16"/>
  <c r="D199" i="16"/>
  <c r="M199" i="16" s="1"/>
  <c r="BN199" i="16"/>
  <c r="BO199" i="16"/>
  <c r="BN200" i="16"/>
  <c r="BO200" i="16"/>
  <c r="BN201" i="16"/>
  <c r="BO201" i="16"/>
  <c r="D202" i="16"/>
  <c r="L202" i="16" s="1"/>
  <c r="BN202" i="16"/>
  <c r="BO202" i="16"/>
  <c r="D203" i="16"/>
  <c r="N203" i="16" s="1"/>
  <c r="BN203" i="16"/>
  <c r="BO203" i="16"/>
  <c r="BN204" i="16"/>
  <c r="BO204" i="16"/>
  <c r="BN205" i="16"/>
  <c r="BO205" i="16"/>
  <c r="D206" i="16"/>
  <c r="K206" i="16" s="1"/>
  <c r="BN206" i="16"/>
  <c r="BO206" i="16"/>
  <c r="BN207" i="16"/>
  <c r="BO207" i="16"/>
  <c r="BN208" i="16"/>
  <c r="BO208" i="16"/>
  <c r="D209" i="16"/>
  <c r="O209" i="16" s="1"/>
  <c r="BN209" i="16"/>
  <c r="BO209" i="16"/>
  <c r="BN210" i="16"/>
  <c r="BO210" i="16"/>
  <c r="BN211" i="16"/>
  <c r="BO211" i="16"/>
  <c r="D212" i="16"/>
  <c r="L212" i="16" s="1"/>
  <c r="BN212" i="16"/>
  <c r="BO212" i="16"/>
  <c r="BN213" i="16"/>
  <c r="BO213" i="16"/>
  <c r="BN214" i="16"/>
  <c r="BO214" i="16"/>
  <c r="D215" i="16"/>
  <c r="L215" i="16" s="1"/>
  <c r="BN215" i="16"/>
  <c r="BO215" i="16"/>
  <c r="BN216" i="16"/>
  <c r="BO216" i="16"/>
  <c r="BN217" i="16"/>
  <c r="BO217" i="16"/>
  <c r="D218" i="16"/>
  <c r="M218" i="16" s="1"/>
  <c r="BN218" i="16"/>
  <c r="BO218" i="16"/>
  <c r="BN219" i="16"/>
  <c r="BO219" i="16"/>
  <c r="BN220" i="16"/>
  <c r="BO220" i="16"/>
  <c r="BN221" i="16"/>
  <c r="BO221" i="16"/>
  <c r="D223" i="16"/>
  <c r="BN223" i="16"/>
  <c r="BO223" i="16"/>
  <c r="BN224" i="16"/>
  <c r="BO224" i="16"/>
  <c r="BN225" i="16"/>
  <c r="BO225" i="16"/>
  <c r="D226" i="16"/>
  <c r="BN226" i="16"/>
  <c r="BO226" i="16"/>
  <c r="BN227" i="16"/>
  <c r="BO227" i="16"/>
  <c r="BN228" i="16"/>
  <c r="BO228" i="16"/>
  <c r="BN229" i="16"/>
  <c r="BO229" i="16"/>
  <c r="BN230" i="16"/>
  <c r="BO230" i="16"/>
  <c r="BN231" i="16"/>
  <c r="BO231" i="16"/>
  <c r="D232" i="16"/>
  <c r="N232" i="16" s="1"/>
  <c r="BN232" i="16"/>
  <c r="BO232" i="16"/>
  <c r="D233" i="16"/>
  <c r="BN233" i="16"/>
  <c r="BO233" i="16"/>
  <c r="BN234" i="16"/>
  <c r="BO234" i="16"/>
  <c r="BN235" i="16"/>
  <c r="BO235" i="16"/>
  <c r="D241" i="16"/>
  <c r="N241" i="16" s="1"/>
  <c r="BN242" i="16"/>
  <c r="BO242" i="16"/>
  <c r="BN243" i="16"/>
  <c r="BO243" i="16"/>
  <c r="D244" i="16"/>
  <c r="L244" i="16" s="1"/>
  <c r="BN244" i="16"/>
  <c r="BO244" i="16"/>
  <c r="D245" i="16"/>
  <c r="L245" i="16" s="1"/>
  <c r="D248" i="16"/>
  <c r="M248" i="16" s="1"/>
  <c r="D251" i="16"/>
  <c r="O251" i="16" s="1"/>
  <c r="BN251" i="16"/>
  <c r="BO251" i="16"/>
  <c r="BN252" i="16"/>
  <c r="BO252" i="16"/>
  <c r="BN253" i="16"/>
  <c r="BO253" i="16"/>
  <c r="D254" i="16"/>
  <c r="BN255" i="16"/>
  <c r="BO255" i="16"/>
  <c r="BN256" i="16"/>
  <c r="BO256" i="16"/>
  <c r="D257" i="16"/>
  <c r="BN257" i="16"/>
  <c r="BO257" i="16"/>
  <c r="D258" i="16"/>
  <c r="L258" i="16" s="1"/>
  <c r="BO258" i="16"/>
  <c r="BN259" i="16"/>
  <c r="BO259" i="16"/>
  <c r="BN260" i="16"/>
  <c r="BO260" i="16"/>
  <c r="D261" i="16"/>
  <c r="K261" i="16" s="1"/>
  <c r="BN261" i="16"/>
  <c r="BO261" i="16"/>
  <c r="BN262" i="16"/>
  <c r="BO262" i="16"/>
  <c r="BN263" i="16"/>
  <c r="BO263" i="16"/>
  <c r="D264" i="16"/>
  <c r="L264" i="16" s="1"/>
  <c r="BN264" i="16"/>
  <c r="BO264" i="16"/>
  <c r="D265" i="16"/>
  <c r="L265" i="16" s="1"/>
  <c r="BN265" i="16"/>
  <c r="BO265" i="16"/>
  <c r="BN266" i="16"/>
  <c r="BO266" i="16"/>
  <c r="BN267" i="16"/>
  <c r="BO267" i="16"/>
  <c r="D268" i="16"/>
  <c r="M268" i="16" s="1"/>
  <c r="BN268" i="16"/>
  <c r="BO268" i="16"/>
  <c r="D269" i="16"/>
  <c r="BN269" i="16"/>
  <c r="BO269" i="16"/>
  <c r="BN270" i="16"/>
  <c r="BO270" i="16"/>
  <c r="BN271" i="16"/>
  <c r="BO271" i="16"/>
  <c r="D272" i="16"/>
  <c r="M272" i="16" s="1"/>
  <c r="BN272" i="16"/>
  <c r="BO272" i="16"/>
  <c r="BN273" i="16"/>
  <c r="BO273" i="16"/>
  <c r="BN274" i="16"/>
  <c r="BO274" i="16"/>
  <c r="D275" i="16"/>
  <c r="L275" i="16" s="1"/>
  <c r="BN275" i="16"/>
  <c r="BO275" i="16"/>
  <c r="BN276" i="16"/>
  <c r="BO276" i="16"/>
  <c r="BN277" i="16"/>
  <c r="BO277" i="16"/>
  <c r="D278" i="16"/>
  <c r="O278" i="16" s="1"/>
  <c r="BN278" i="16"/>
  <c r="BO278" i="16"/>
  <c r="BN279" i="16"/>
  <c r="BO279" i="16"/>
  <c r="BN280" i="16"/>
  <c r="BO280" i="16"/>
  <c r="D281" i="16"/>
  <c r="BN281" i="16"/>
  <c r="BO281" i="16"/>
  <c r="BN282" i="16"/>
  <c r="BO282" i="16"/>
  <c r="D283" i="16"/>
  <c r="BN283" i="16"/>
  <c r="BO283" i="16"/>
  <c r="D284" i="16"/>
  <c r="BN284" i="16"/>
  <c r="BO284" i="16"/>
  <c r="BN285" i="16"/>
  <c r="BO285" i="16"/>
  <c r="BN286" i="16"/>
  <c r="BO286" i="16"/>
  <c r="D287" i="16"/>
  <c r="L287" i="16" s="1"/>
  <c r="BN287" i="16"/>
  <c r="BO287" i="16"/>
  <c r="BN288" i="16"/>
  <c r="BO288" i="16"/>
  <c r="D289" i="16"/>
  <c r="O289" i="16" s="1"/>
  <c r="BN289" i="16"/>
  <c r="BO289" i="16"/>
  <c r="BN290" i="16"/>
  <c r="BO290" i="16"/>
  <c r="BN291" i="16"/>
  <c r="BO291" i="16"/>
  <c r="D292" i="16"/>
  <c r="K292" i="16" s="1"/>
  <c r="BN292" i="16"/>
  <c r="BO292" i="16"/>
  <c r="BN293" i="16"/>
  <c r="BO293" i="16"/>
  <c r="D294" i="16"/>
  <c r="L294" i="16" s="1"/>
  <c r="BN294" i="16"/>
  <c r="BO294" i="16"/>
  <c r="D295" i="16"/>
  <c r="M295" i="16" s="1"/>
  <c r="BN295" i="16"/>
  <c r="BO295" i="16"/>
  <c r="BN296" i="16"/>
  <c r="BO296" i="16"/>
  <c r="BN297" i="16"/>
  <c r="BO297" i="16"/>
  <c r="D298" i="16"/>
  <c r="BN298" i="16"/>
  <c r="BO298" i="16"/>
  <c r="D299" i="16"/>
  <c r="K299" i="16" s="1"/>
  <c r="BN300" i="16"/>
  <c r="BO300" i="16"/>
  <c r="BN301" i="16"/>
  <c r="BO301" i="16"/>
  <c r="D302" i="16"/>
  <c r="K302" i="16" s="1"/>
  <c r="BN302" i="16"/>
  <c r="BO302" i="16"/>
  <c r="D303" i="16"/>
  <c r="BN304" i="16"/>
  <c r="BO304" i="16"/>
  <c r="BN305" i="16"/>
  <c r="BO305" i="16"/>
  <c r="D306" i="16"/>
  <c r="M306" i="16" s="1"/>
  <c r="BN306" i="16"/>
  <c r="BO306" i="16"/>
  <c r="D307" i="16"/>
  <c r="M307" i="16" s="1"/>
  <c r="BN307" i="16"/>
  <c r="BO307" i="16"/>
  <c r="BN308" i="16"/>
  <c r="BO308" i="16"/>
  <c r="D310" i="16"/>
  <c r="BN310" i="16"/>
  <c r="BO310" i="16"/>
  <c r="BN311" i="16"/>
  <c r="BO311" i="16"/>
  <c r="BN312" i="16"/>
  <c r="BO312" i="16"/>
  <c r="D313" i="16"/>
  <c r="BN313" i="16"/>
  <c r="BO313" i="16"/>
  <c r="BN314" i="16"/>
  <c r="BO314" i="16"/>
  <c r="BN315" i="16"/>
  <c r="BO315" i="16"/>
  <c r="D316" i="16"/>
  <c r="BN316" i="16"/>
  <c r="BO316" i="16"/>
  <c r="D317" i="16"/>
  <c r="N317" i="16" s="1"/>
  <c r="BN317" i="16"/>
  <c r="BO317" i="16"/>
  <c r="BN318" i="16"/>
  <c r="BO318" i="16"/>
  <c r="BN319" i="16"/>
  <c r="BO319" i="16"/>
  <c r="D320" i="16"/>
  <c r="O320" i="16" s="1"/>
  <c r="BN321" i="16"/>
  <c r="BO321" i="16"/>
  <c r="BN322" i="16"/>
  <c r="BO322" i="16"/>
  <c r="D323" i="16"/>
  <c r="N323" i="16" s="1"/>
  <c r="BN323" i="16"/>
  <c r="BO323" i="16"/>
  <c r="BN324" i="16"/>
  <c r="BO324" i="16"/>
  <c r="BN325" i="16"/>
  <c r="BO325" i="16"/>
  <c r="D326" i="16"/>
  <c r="N326" i="16" s="1"/>
  <c r="BN327" i="16"/>
  <c r="BO327" i="16"/>
  <c r="BN328" i="16"/>
  <c r="BO328" i="16"/>
  <c r="D329" i="16"/>
  <c r="M329" i="16" s="1"/>
  <c r="BN329" i="16"/>
  <c r="BO329" i="16"/>
  <c r="BN330" i="16"/>
  <c r="BO330" i="16"/>
  <c r="BN331" i="16"/>
  <c r="BO331" i="16"/>
  <c r="D332" i="16"/>
  <c r="N332" i="16" s="1"/>
  <c r="BN332" i="16"/>
  <c r="BO332" i="16"/>
  <c r="BN334" i="16"/>
  <c r="BO334" i="16"/>
  <c r="BN335" i="16"/>
  <c r="BO335" i="16"/>
  <c r="D336" i="16"/>
  <c r="N336" i="16" s="1"/>
  <c r="BN336" i="16"/>
  <c r="BO336" i="16"/>
  <c r="BN337" i="16"/>
  <c r="BO337" i="16"/>
  <c r="BN338" i="16"/>
  <c r="BO338" i="16"/>
  <c r="D339" i="16"/>
  <c r="K339" i="16" s="1"/>
  <c r="BN339" i="16"/>
  <c r="BO339" i="16"/>
  <c r="BN340" i="16"/>
  <c r="BO340" i="16"/>
  <c r="BN341" i="16"/>
  <c r="BO341" i="16"/>
  <c r="BN342" i="16"/>
  <c r="BN343" i="16"/>
  <c r="BO343" i="16"/>
  <c r="BN344" i="16"/>
  <c r="BO344" i="16"/>
  <c r="D345" i="16"/>
  <c r="N345" i="16" s="1"/>
  <c r="BN345" i="16"/>
  <c r="BO345" i="16"/>
  <c r="D346" i="16"/>
  <c r="L346" i="16" s="1"/>
  <c r="BN346" i="16"/>
  <c r="BO346" i="16"/>
  <c r="BN347" i="16"/>
  <c r="BO347" i="16"/>
  <c r="BN348" i="16"/>
  <c r="BO348" i="16"/>
  <c r="O319" i="18"/>
  <c r="O241" i="11"/>
  <c r="M65" i="16"/>
  <c r="K18" i="16"/>
  <c r="BN317" i="11"/>
  <c r="BO251" i="11"/>
  <c r="L320" i="11"/>
  <c r="BN346" i="11"/>
  <c r="M320" i="11"/>
  <c r="BN287" i="11"/>
  <c r="K152" i="11"/>
  <c r="K21" i="11"/>
  <c r="D216" i="20"/>
  <c r="K216" i="20" s="1"/>
  <c r="N215" i="20"/>
  <c r="O104" i="20"/>
  <c r="O103" i="20"/>
  <c r="D320" i="20"/>
  <c r="M320" i="20" s="1"/>
  <c r="O66" i="20"/>
  <c r="N73" i="19"/>
  <c r="D299" i="19"/>
  <c r="L299" i="19" s="1"/>
  <c r="L65" i="19"/>
  <c r="D130" i="11"/>
  <c r="L130" i="11" s="1"/>
  <c r="N177" i="16"/>
  <c r="M177" i="16"/>
  <c r="N65" i="16"/>
  <c r="D66" i="16"/>
  <c r="O66" i="16" s="1"/>
  <c r="O73" i="19"/>
  <c r="D186" i="19"/>
  <c r="N186" i="19" s="1"/>
  <c r="K73" i="19"/>
  <c r="M73" i="19"/>
  <c r="N143" i="19"/>
  <c r="L319" i="18"/>
  <c r="D211" i="11"/>
  <c r="D246" i="11"/>
  <c r="K246" i="11" s="1"/>
  <c r="M15" i="11"/>
  <c r="N212" i="16"/>
  <c r="M320" i="16"/>
  <c r="N128" i="16"/>
  <c r="D129" i="16"/>
  <c r="N129" i="16" s="1"/>
  <c r="K129" i="16"/>
  <c r="M103" i="20" l="1"/>
  <c r="O312" i="20"/>
  <c r="L103" i="20"/>
  <c r="D212" i="20"/>
  <c r="K212" i="20" s="1"/>
  <c r="M99" i="20"/>
  <c r="M88" i="20"/>
  <c r="K74" i="20"/>
  <c r="L249" i="20"/>
  <c r="L29" i="20"/>
  <c r="M104" i="20"/>
  <c r="M199" i="20"/>
  <c r="D142" i="20"/>
  <c r="N142" i="20" s="1"/>
  <c r="O228" i="20"/>
  <c r="L228" i="20"/>
  <c r="N279" i="20"/>
  <c r="O263" i="20"/>
  <c r="O199" i="20"/>
  <c r="O188" i="20"/>
  <c r="O177" i="20"/>
  <c r="D229" i="20"/>
  <c r="L104" i="20"/>
  <c r="D339" i="20"/>
  <c r="L339" i="20" s="1"/>
  <c r="D217" i="20"/>
  <c r="L217" i="20" s="1"/>
  <c r="M181" i="20"/>
  <c r="D291" i="20"/>
  <c r="L291" i="20" s="1"/>
  <c r="D330" i="20"/>
  <c r="M330" i="20" s="1"/>
  <c r="D274" i="20"/>
  <c r="L274" i="20" s="1"/>
  <c r="K32" i="20"/>
  <c r="O88" i="20"/>
  <c r="K181" i="20"/>
  <c r="D158" i="20"/>
  <c r="N158" i="20" s="1"/>
  <c r="D155" i="20"/>
  <c r="K155" i="20" s="1"/>
  <c r="O45" i="20"/>
  <c r="K42" i="20"/>
  <c r="N328" i="20"/>
  <c r="K60" i="20"/>
  <c r="M59" i="20"/>
  <c r="K51" i="20"/>
  <c r="O49" i="20"/>
  <c r="O48" i="20"/>
  <c r="K45" i="20"/>
  <c r="M240" i="20"/>
  <c r="K229" i="20"/>
  <c r="O140" i="20"/>
  <c r="D332" i="20"/>
  <c r="K332" i="20" s="1"/>
  <c r="K289" i="20"/>
  <c r="N199" i="20"/>
  <c r="L199" i="20"/>
  <c r="K189" i="20"/>
  <c r="O176" i="20"/>
  <c r="M175" i="20"/>
  <c r="N48" i="20"/>
  <c r="O12" i="20"/>
  <c r="L32" i="20"/>
  <c r="L93" i="20"/>
  <c r="L97" i="20"/>
  <c r="M117" i="20"/>
  <c r="K140" i="20"/>
  <c r="M29" i="20"/>
  <c r="L22" i="20"/>
  <c r="L21" i="20"/>
  <c r="L11" i="20"/>
  <c r="D323" i="20"/>
  <c r="M323" i="20" s="1"/>
  <c r="L208" i="20"/>
  <c r="M260" i="20"/>
  <c r="D219" i="20"/>
  <c r="O219" i="20" s="1"/>
  <c r="D204" i="20"/>
  <c r="N204" i="20" s="1"/>
  <c r="O169" i="20"/>
  <c r="L109" i="20"/>
  <c r="N106" i="20"/>
  <c r="N73" i="20"/>
  <c r="D299" i="20"/>
  <c r="O260" i="20"/>
  <c r="D222" i="20"/>
  <c r="N222" i="20" s="1"/>
  <c r="O133" i="20"/>
  <c r="O73" i="20"/>
  <c r="O211" i="20"/>
  <c r="N331" i="20"/>
  <c r="K260" i="20"/>
  <c r="K211" i="20"/>
  <c r="K208" i="20"/>
  <c r="O202" i="20"/>
  <c r="K169" i="20"/>
  <c r="M157" i="20"/>
  <c r="K109" i="20"/>
  <c r="M106" i="20"/>
  <c r="K73" i="20"/>
  <c r="M322" i="20"/>
  <c r="K322" i="20"/>
  <c r="N322" i="20"/>
  <c r="O322" i="20"/>
  <c r="L322" i="20"/>
  <c r="L248" i="20"/>
  <c r="K248" i="20"/>
  <c r="O248" i="20"/>
  <c r="M143" i="20"/>
  <c r="N263" i="20"/>
  <c r="O32" i="20"/>
  <c r="N256" i="20"/>
  <c r="M256" i="20"/>
  <c r="O96" i="20"/>
  <c r="M324" i="20"/>
  <c r="K328" i="20"/>
  <c r="D326" i="20"/>
  <c r="O326" i="20" s="1"/>
  <c r="N308" i="20"/>
  <c r="M302" i="20"/>
  <c r="D271" i="20"/>
  <c r="M271" i="20" s="1"/>
  <c r="D268" i="20"/>
  <c r="N268" i="20" s="1"/>
  <c r="M263" i="20"/>
  <c r="O181" i="20"/>
  <c r="O174" i="20"/>
  <c r="D170" i="20"/>
  <c r="N169" i="20"/>
  <c r="O146" i="20"/>
  <c r="K104" i="20"/>
  <c r="M91" i="20"/>
  <c r="O74" i="20"/>
  <c r="N54" i="20"/>
  <c r="K48" i="20"/>
  <c r="N45" i="20"/>
  <c r="D213" i="20"/>
  <c r="M213" i="20" s="1"/>
  <c r="M328" i="20"/>
  <c r="O308" i="20"/>
  <c r="O302" i="20"/>
  <c r="D280" i="20"/>
  <c r="K280" i="20" s="1"/>
  <c r="O91" i="20"/>
  <c r="O216" i="20"/>
  <c r="O143" i="20"/>
  <c r="D258" i="20"/>
  <c r="M258" i="20" s="1"/>
  <c r="M32" i="20"/>
  <c r="O328" i="20"/>
  <c r="K324" i="20"/>
  <c r="D317" i="20"/>
  <c r="M317" i="20" s="1"/>
  <c r="K302" i="20"/>
  <c r="N289" i="20"/>
  <c r="D277" i="20"/>
  <c r="K277" i="20" s="1"/>
  <c r="K263" i="20"/>
  <c r="M236" i="20"/>
  <c r="M169" i="20"/>
  <c r="K163" i="20"/>
  <c r="D162" i="20"/>
  <c r="L162" i="20" s="1"/>
  <c r="O151" i="20"/>
  <c r="D145" i="20"/>
  <c r="K145" i="20" s="1"/>
  <c r="K133" i="20"/>
  <c r="L100" i="20"/>
  <c r="K91" i="20"/>
  <c r="O90" i="20"/>
  <c r="N74" i="20"/>
  <c r="K54" i="20"/>
  <c r="O52" i="20"/>
  <c r="O51" i="20"/>
  <c r="M45" i="20"/>
  <c r="N42" i="20"/>
  <c r="K292" i="20"/>
  <c r="K66" i="20"/>
  <c r="K320" i="20"/>
  <c r="N320" i="20"/>
  <c r="L320" i="20"/>
  <c r="L293" i="20"/>
  <c r="N293" i="20"/>
  <c r="M288" i="20"/>
  <c r="K288" i="20"/>
  <c r="L288" i="20"/>
  <c r="K284" i="20"/>
  <c r="O284" i="20"/>
  <c r="L284" i="20"/>
  <c r="L267" i="20"/>
  <c r="K267" i="20"/>
  <c r="M267" i="20"/>
  <c r="N267" i="20"/>
  <c r="K246" i="20"/>
  <c r="N246" i="20"/>
  <c r="L246" i="20"/>
  <c r="M246" i="20"/>
  <c r="N185" i="20"/>
  <c r="K185" i="20"/>
  <c r="L185" i="20"/>
  <c r="N126" i="20"/>
  <c r="L126" i="20"/>
  <c r="M126" i="20"/>
  <c r="O55" i="20"/>
  <c r="M55" i="20"/>
  <c r="D281" i="20"/>
  <c r="K281" i="20" s="1"/>
  <c r="M128" i="20"/>
  <c r="O128" i="20"/>
  <c r="L311" i="20"/>
  <c r="M311" i="20"/>
  <c r="K264" i="20"/>
  <c r="O264" i="20"/>
  <c r="K253" i="20"/>
  <c r="L253" i="20"/>
  <c r="N253" i="20"/>
  <c r="L57" i="20"/>
  <c r="K57" i="20"/>
  <c r="M57" i="20"/>
  <c r="N57" i="20"/>
  <c r="M43" i="20"/>
  <c r="O43" i="20"/>
  <c r="D156" i="20"/>
  <c r="N156" i="20" s="1"/>
  <c r="D269" i="20"/>
  <c r="N269" i="20" s="1"/>
  <c r="L39" i="20"/>
  <c r="K39" i="20"/>
  <c r="D152" i="20"/>
  <c r="N39" i="20"/>
  <c r="M39" i="20"/>
  <c r="N334" i="20"/>
  <c r="K334" i="20"/>
  <c r="O334" i="20"/>
  <c r="M329" i="20"/>
  <c r="O329" i="20"/>
  <c r="N326" i="20"/>
  <c r="O311" i="20"/>
  <c r="N301" i="20"/>
  <c r="L301" i="20"/>
  <c r="M301" i="20"/>
  <c r="N297" i="20"/>
  <c r="O297" i="20"/>
  <c r="D265" i="20"/>
  <c r="L265" i="20" s="1"/>
  <c r="L214" i="20"/>
  <c r="K214" i="20"/>
  <c r="O214" i="20"/>
  <c r="M214" i="20"/>
  <c r="L19" i="20"/>
  <c r="K19" i="20"/>
  <c r="D132" i="20"/>
  <c r="N132" i="20" s="1"/>
  <c r="N19" i="20"/>
  <c r="M19" i="20"/>
  <c r="D245" i="20"/>
  <c r="M245" i="20" s="1"/>
  <c r="L212" i="20"/>
  <c r="O212" i="20"/>
  <c r="L340" i="20"/>
  <c r="N321" i="20"/>
  <c r="L321" i="20"/>
  <c r="M321" i="20"/>
  <c r="L318" i="20"/>
  <c r="O318" i="20"/>
  <c r="N312" i="20"/>
  <c r="M312" i="20"/>
  <c r="N311" i="20"/>
  <c r="L308" i="20"/>
  <c r="M308" i="20"/>
  <c r="N299" i="20"/>
  <c r="L299" i="20"/>
  <c r="M299" i="20"/>
  <c r="M290" i="20"/>
  <c r="K290" i="20"/>
  <c r="L290" i="20"/>
  <c r="O288" i="20"/>
  <c r="M284" i="20"/>
  <c r="D283" i="20"/>
  <c r="N283" i="20" s="1"/>
  <c r="O267" i="20"/>
  <c r="M253" i="20"/>
  <c r="O227" i="20"/>
  <c r="K227" i="20"/>
  <c r="N180" i="20"/>
  <c r="L180" i="20"/>
  <c r="M180" i="20"/>
  <c r="K94" i="20"/>
  <c r="L94" i="20"/>
  <c r="O94" i="20"/>
  <c r="L81" i="20"/>
  <c r="N81" i="20"/>
  <c r="M81" i="20"/>
  <c r="D194" i="20"/>
  <c r="M194" i="20" s="1"/>
  <c r="M46" i="20"/>
  <c r="D272" i="20"/>
  <c r="L272" i="20" s="1"/>
  <c r="O46" i="20"/>
  <c r="L140" i="20"/>
  <c r="M100" i="20"/>
  <c r="O175" i="20"/>
  <c r="O163" i="20"/>
  <c r="M74" i="20"/>
  <c r="M73" i="20"/>
  <c r="O60" i="20"/>
  <c r="N51" i="20"/>
  <c r="O11" i="20"/>
  <c r="M211" i="20"/>
  <c r="L211" i="20"/>
  <c r="N302" i="20"/>
  <c r="D300" i="20"/>
  <c r="L300" i="20" s="1"/>
  <c r="O289" i="20"/>
  <c r="N260" i="20"/>
  <c r="M249" i="20"/>
  <c r="D237" i="20"/>
  <c r="M237" i="20" s="1"/>
  <c r="D187" i="20"/>
  <c r="D186" i="20"/>
  <c r="M186" i="20" s="1"/>
  <c r="N181" i="20"/>
  <c r="N175" i="20"/>
  <c r="D164" i="20"/>
  <c r="K164" i="20" s="1"/>
  <c r="N163" i="20"/>
  <c r="N100" i="20"/>
  <c r="N91" i="20"/>
  <c r="N60" i="20"/>
  <c r="O54" i="20"/>
  <c r="M51" i="20"/>
  <c r="O42" i="20"/>
  <c r="K11" i="20"/>
  <c r="K317" i="20"/>
  <c r="N294" i="20"/>
  <c r="L294" i="20"/>
  <c r="N282" i="20"/>
  <c r="L282" i="20"/>
  <c r="M276" i="20"/>
  <c r="K276" i="20"/>
  <c r="O276" i="20"/>
  <c r="K221" i="20"/>
  <c r="O221" i="20"/>
  <c r="N170" i="20"/>
  <c r="O170" i="20"/>
  <c r="N87" i="20"/>
  <c r="L87" i="20"/>
  <c r="K87" i="20"/>
  <c r="M78" i="20"/>
  <c r="L78" i="20"/>
  <c r="N65" i="20"/>
  <c r="O65" i="20"/>
  <c r="L65" i="20"/>
  <c r="L40" i="20"/>
  <c r="K40" i="20"/>
  <c r="D266" i="20"/>
  <c r="N40" i="20"/>
  <c r="N35" i="20"/>
  <c r="D148" i="20"/>
  <c r="L148" i="20" s="1"/>
  <c r="O35" i="20"/>
  <c r="M15" i="20"/>
  <c r="N15" i="20"/>
  <c r="L15" i="20"/>
  <c r="K15" i="20"/>
  <c r="L128" i="20"/>
  <c r="M216" i="20"/>
  <c r="M229" i="20"/>
  <c r="O15" i="20"/>
  <c r="M142" i="20"/>
  <c r="M65" i="20"/>
  <c r="L292" i="20"/>
  <c r="N292" i="20"/>
  <c r="M87" i="20"/>
  <c r="O97" i="20"/>
  <c r="L326" i="20"/>
  <c r="L221" i="20"/>
  <c r="D342" i="20"/>
  <c r="O341" i="20"/>
  <c r="K341" i="20"/>
  <c r="N337" i="20"/>
  <c r="K293" i="20"/>
  <c r="O293" i="20"/>
  <c r="M293" i="20"/>
  <c r="D275" i="20"/>
  <c r="N243" i="20"/>
  <c r="L243" i="20"/>
  <c r="D225" i="20"/>
  <c r="M224" i="20"/>
  <c r="O224" i="20"/>
  <c r="K224" i="20"/>
  <c r="L215" i="20"/>
  <c r="K215" i="20"/>
  <c r="D210" i="20"/>
  <c r="M202" i="20"/>
  <c r="K202" i="20"/>
  <c r="N202" i="20"/>
  <c r="K186" i="20"/>
  <c r="M174" i="20"/>
  <c r="K174" i="20"/>
  <c r="N174" i="20"/>
  <c r="M147" i="20"/>
  <c r="L147" i="20"/>
  <c r="M96" i="20"/>
  <c r="L96" i="20"/>
  <c r="K96" i="20"/>
  <c r="K88" i="20"/>
  <c r="D201" i="20"/>
  <c r="N88" i="20"/>
  <c r="D314" i="20"/>
  <c r="N314" i="20" s="1"/>
  <c r="L66" i="20"/>
  <c r="D179" i="20"/>
  <c r="M66" i="20"/>
  <c r="N66" i="20"/>
  <c r="L46" i="20"/>
  <c r="K46" i="20"/>
  <c r="D159" i="20"/>
  <c r="L159" i="20" s="1"/>
  <c r="N46" i="20"/>
  <c r="L43" i="20"/>
  <c r="N43" i="20"/>
  <c r="K43" i="20"/>
  <c r="O36" i="20"/>
  <c r="K36" i="20"/>
  <c r="K128" i="20"/>
  <c r="M291" i="20"/>
  <c r="D241" i="20"/>
  <c r="M294" i="20"/>
  <c r="D200" i="20"/>
  <c r="O200" i="20" s="1"/>
  <c r="O337" i="20"/>
  <c r="M337" i="20"/>
  <c r="D313" i="20"/>
  <c r="K313" i="20" s="1"/>
  <c r="L218" i="20"/>
  <c r="N218" i="20"/>
  <c r="D191" i="20"/>
  <c r="L191" i="20" s="1"/>
  <c r="L188" i="20"/>
  <c r="N188" i="20"/>
  <c r="K188" i="20"/>
  <c r="L176" i="20"/>
  <c r="N176" i="20"/>
  <c r="M176" i="20"/>
  <c r="D153" i="20"/>
  <c r="M151" i="20"/>
  <c r="N151" i="20"/>
  <c r="K151" i="20"/>
  <c r="L142" i="20"/>
  <c r="O142" i="20"/>
  <c r="K142" i="20"/>
  <c r="M139" i="20"/>
  <c r="L139" i="20"/>
  <c r="K139" i="20"/>
  <c r="O139" i="20"/>
  <c r="L117" i="20"/>
  <c r="N117" i="20"/>
  <c r="K117" i="20"/>
  <c r="D343" i="20"/>
  <c r="D230" i="20"/>
  <c r="M230" i="20" s="1"/>
  <c r="L116" i="20"/>
  <c r="O116" i="20"/>
  <c r="K116" i="20"/>
  <c r="M113" i="20"/>
  <c r="O113" i="20"/>
  <c r="K113" i="20"/>
  <c r="N113" i="20"/>
  <c r="D226" i="20"/>
  <c r="L226" i="20" s="1"/>
  <c r="M112" i="20"/>
  <c r="O112" i="20"/>
  <c r="N112" i="20"/>
  <c r="D338" i="20"/>
  <c r="K112" i="20"/>
  <c r="K110" i="20"/>
  <c r="D223" i="20"/>
  <c r="O223" i="20" s="1"/>
  <c r="N93" i="20"/>
  <c r="K93" i="20"/>
  <c r="D206" i="20"/>
  <c r="D319" i="20"/>
  <c r="N319" i="20" s="1"/>
  <c r="O93" i="20"/>
  <c r="L90" i="20"/>
  <c r="N90" i="20"/>
  <c r="D316" i="20"/>
  <c r="N316" i="20" s="1"/>
  <c r="K90" i="20"/>
  <c r="D203" i="20"/>
  <c r="L52" i="20"/>
  <c r="K52" i="20"/>
  <c r="D165" i="20"/>
  <c r="D278" i="20"/>
  <c r="M278" i="20" s="1"/>
  <c r="N52" i="20"/>
  <c r="L49" i="20"/>
  <c r="N49" i="20"/>
  <c r="K49" i="20"/>
  <c r="O40" i="20"/>
  <c r="D232" i="20"/>
  <c r="D119" i="20"/>
  <c r="N128" i="20"/>
  <c r="O229" i="20"/>
  <c r="D178" i="20"/>
  <c r="O87" i="20"/>
  <c r="M326" i="20"/>
  <c r="M116" i="20"/>
  <c r="M341" i="20"/>
  <c r="N341" i="20"/>
  <c r="M340" i="20"/>
  <c r="K340" i="20"/>
  <c r="O340" i="20"/>
  <c r="L337" i="20"/>
  <c r="K294" i="20"/>
  <c r="M282" i="20"/>
  <c r="L276" i="20"/>
  <c r="K273" i="20"/>
  <c r="O273" i="20"/>
  <c r="M273" i="20"/>
  <c r="N245" i="20"/>
  <c r="N240" i="20"/>
  <c r="O240" i="20"/>
  <c r="K240" i="20"/>
  <c r="M239" i="20"/>
  <c r="K239" i="20"/>
  <c r="O239" i="20"/>
  <c r="N221" i="20"/>
  <c r="M205" i="20"/>
  <c r="L205" i="20"/>
  <c r="M184" i="20"/>
  <c r="N184" i="20"/>
  <c r="K184" i="20"/>
  <c r="O184" i="20"/>
  <c r="M167" i="20"/>
  <c r="L167" i="20"/>
  <c r="K167" i="20"/>
  <c r="N84" i="20"/>
  <c r="D197" i="20"/>
  <c r="O197" i="20" s="1"/>
  <c r="L84" i="20"/>
  <c r="N78" i="20"/>
  <c r="L59" i="20"/>
  <c r="D172" i="20"/>
  <c r="O172" i="20" s="1"/>
  <c r="K59" i="20"/>
  <c r="D285" i="20"/>
  <c r="N59" i="20"/>
  <c r="L55" i="20"/>
  <c r="D168" i="20"/>
  <c r="N55" i="20"/>
  <c r="K55" i="20"/>
  <c r="M40" i="20"/>
  <c r="N195" i="20"/>
  <c r="L195" i="20"/>
  <c r="L157" i="20"/>
  <c r="K157" i="20"/>
  <c r="M155" i="20"/>
  <c r="O155" i="20"/>
  <c r="L146" i="20"/>
  <c r="M146" i="20"/>
  <c r="L133" i="20"/>
  <c r="N133" i="20"/>
  <c r="K127" i="20"/>
  <c r="M127" i="20"/>
  <c r="L83" i="20"/>
  <c r="D196" i="20"/>
  <c r="N196" i="20" s="1"/>
  <c r="M25" i="20"/>
  <c r="D138" i="20"/>
  <c r="N138" i="20" s="1"/>
  <c r="N22" i="20"/>
  <c r="D135" i="20"/>
  <c r="K135" i="20" s="1"/>
  <c r="K12" i="20"/>
  <c r="D125" i="20"/>
  <c r="M140" i="20"/>
  <c r="O185" i="20"/>
  <c r="M185" i="20"/>
  <c r="O208" i="20"/>
  <c r="M208" i="20"/>
  <c r="O324" i="20"/>
  <c r="L324" i="20"/>
  <c r="M334" i="20"/>
  <c r="L334" i="20"/>
  <c r="M318" i="20"/>
  <c r="N290" i="20"/>
  <c r="L289" i="20"/>
  <c r="D286" i="20"/>
  <c r="D251" i="20"/>
  <c r="O251" i="20" s="1"/>
  <c r="M248" i="20"/>
  <c r="M189" i="20"/>
  <c r="L189" i="20"/>
  <c r="M187" i="20"/>
  <c r="K175" i="20"/>
  <c r="D173" i="20"/>
  <c r="N173" i="20" s="1"/>
  <c r="M163" i="20"/>
  <c r="D161" i="20"/>
  <c r="K161" i="20" s="1"/>
  <c r="N157" i="20"/>
  <c r="L155" i="20"/>
  <c r="N146" i="20"/>
  <c r="O127" i="20"/>
  <c r="L127" i="20"/>
  <c r="M60" i="20"/>
  <c r="M54" i="20"/>
  <c r="M48" i="20"/>
  <c r="M42" i="20"/>
  <c r="N25" i="20"/>
  <c r="M22" i="20"/>
  <c r="N12" i="20"/>
  <c r="D209" i="19"/>
  <c r="M209" i="19" s="1"/>
  <c r="M243" i="19"/>
  <c r="D310" i="19"/>
  <c r="M310" i="19" s="1"/>
  <c r="D254" i="19"/>
  <c r="L254" i="19" s="1"/>
  <c r="D317" i="19"/>
  <c r="K317" i="19" s="1"/>
  <c r="K236" i="19"/>
  <c r="D178" i="19"/>
  <c r="L178" i="19" s="1"/>
  <c r="O81" i="19"/>
  <c r="O28" i="19"/>
  <c r="M65" i="19"/>
  <c r="M81" i="19"/>
  <c r="D307" i="19"/>
  <c r="N307" i="19" s="1"/>
  <c r="M28" i="19"/>
  <c r="O65" i="19"/>
  <c r="O69" i="19"/>
  <c r="M336" i="19"/>
  <c r="D271" i="19"/>
  <c r="K271" i="19" s="1"/>
  <c r="K91" i="19"/>
  <c r="M78" i="19"/>
  <c r="K74" i="19"/>
  <c r="K69" i="19"/>
  <c r="M123" i="19"/>
  <c r="D323" i="19"/>
  <c r="L323" i="19" s="1"/>
  <c r="N321" i="19"/>
  <c r="M279" i="19"/>
  <c r="D210" i="19"/>
  <c r="L210" i="19" s="1"/>
  <c r="N279" i="19"/>
  <c r="M97" i="19"/>
  <c r="K290" i="19"/>
  <c r="L279" i="19"/>
  <c r="D152" i="19"/>
  <c r="O152" i="19" s="1"/>
  <c r="D137" i="19"/>
  <c r="N137" i="19" s="1"/>
  <c r="N36" i="19"/>
  <c r="M31" i="19"/>
  <c r="K22" i="19"/>
  <c r="D265" i="19"/>
  <c r="M265" i="19" s="1"/>
  <c r="N32" i="19"/>
  <c r="O40" i="19"/>
  <c r="N28" i="19"/>
  <c r="O140" i="19"/>
  <c r="O257" i="19"/>
  <c r="D325" i="19"/>
  <c r="K325" i="19" s="1"/>
  <c r="O136" i="19"/>
  <c r="L28" i="19"/>
  <c r="M32" i="19"/>
  <c r="L185" i="19"/>
  <c r="M99" i="19"/>
  <c r="D182" i="19"/>
  <c r="K182" i="19" s="1"/>
  <c r="L225" i="19"/>
  <c r="K25" i="19"/>
  <c r="O307" i="19"/>
  <c r="L137" i="19"/>
  <c r="D141" i="19"/>
  <c r="K141" i="19" s="1"/>
  <c r="M257" i="19"/>
  <c r="D295" i="19"/>
  <c r="L295" i="19" s="1"/>
  <c r="D316" i="19"/>
  <c r="L316" i="19" s="1"/>
  <c r="N99" i="19"/>
  <c r="D291" i="19"/>
  <c r="O291" i="19" s="1"/>
  <c r="N228" i="19"/>
  <c r="N271" i="19"/>
  <c r="D266" i="19"/>
  <c r="D204" i="19"/>
  <c r="K204" i="19" s="1"/>
  <c r="N188" i="19"/>
  <c r="L150" i="19"/>
  <c r="BO105" i="19"/>
  <c r="L99" i="19"/>
  <c r="O91" i="19"/>
  <c r="O39" i="19"/>
  <c r="O25" i="19"/>
  <c r="K210" i="19"/>
  <c r="D250" i="19"/>
  <c r="L250" i="19" s="1"/>
  <c r="O22" i="19"/>
  <c r="N290" i="19"/>
  <c r="K294" i="19"/>
  <c r="N276" i="19"/>
  <c r="O176" i="19"/>
  <c r="K99" i="19"/>
  <c r="O45" i="19"/>
  <c r="L25" i="19"/>
  <c r="O337" i="19"/>
  <c r="D248" i="19"/>
  <c r="L248" i="19" s="1"/>
  <c r="D135" i="19"/>
  <c r="M135" i="19" s="1"/>
  <c r="L22" i="19"/>
  <c r="M290" i="19"/>
  <c r="D229" i="19"/>
  <c r="N229" i="19" s="1"/>
  <c r="D251" i="19"/>
  <c r="O251" i="19" s="1"/>
  <c r="M289" i="19"/>
  <c r="L297" i="19"/>
  <c r="O290" i="19"/>
  <c r="K276" i="19"/>
  <c r="N263" i="19"/>
  <c r="D245" i="19"/>
  <c r="M245" i="19" s="1"/>
  <c r="O202" i="19"/>
  <c r="O198" i="19"/>
  <c r="O174" i="19"/>
  <c r="M25" i="19"/>
  <c r="O19" i="19"/>
  <c r="M113" i="19"/>
  <c r="L325" i="19"/>
  <c r="N125" i="19"/>
  <c r="K136" i="19"/>
  <c r="O31" i="19"/>
  <c r="K298" i="19"/>
  <c r="M91" i="19"/>
  <c r="M96" i="19"/>
  <c r="M248" i="19"/>
  <c r="N22" i="19"/>
  <c r="O294" i="19"/>
  <c r="O297" i="19"/>
  <c r="O271" i="19"/>
  <c r="K240" i="19"/>
  <c r="N184" i="19"/>
  <c r="K160" i="19"/>
  <c r="K139" i="19"/>
  <c r="D138" i="19"/>
  <c r="N138" i="19" s="1"/>
  <c r="K116" i="19"/>
  <c r="L15" i="19"/>
  <c r="BO82" i="19"/>
  <c r="BO312" i="19"/>
  <c r="D124" i="19"/>
  <c r="O124" i="19" s="1"/>
  <c r="L116" i="19"/>
  <c r="O325" i="19"/>
  <c r="M136" i="19"/>
  <c r="O248" i="19"/>
  <c r="O133" i="19"/>
  <c r="O184" i="19"/>
  <c r="M299" i="19"/>
  <c r="M225" i="19"/>
  <c r="D332" i="19"/>
  <c r="M332" i="19" s="1"/>
  <c r="N202" i="19"/>
  <c r="D247" i="19"/>
  <c r="M254" i="19"/>
  <c r="D70" i="19"/>
  <c r="D183" i="19" s="1"/>
  <c r="N299" i="19"/>
  <c r="M202" i="19"/>
  <c r="D342" i="19"/>
  <c r="M342" i="19" s="1"/>
  <c r="O336" i="19"/>
  <c r="O189" i="19"/>
  <c r="K192" i="19"/>
  <c r="K106" i="19"/>
  <c r="O310" i="19"/>
  <c r="O282" i="19"/>
  <c r="K202" i="19"/>
  <c r="N169" i="19"/>
  <c r="O163" i="19"/>
  <c r="O150" i="19"/>
  <c r="O116" i="19"/>
  <c r="M45" i="19"/>
  <c r="L19" i="19"/>
  <c r="N21" i="19"/>
  <c r="D219" i="19"/>
  <c r="L219" i="19" s="1"/>
  <c r="D232" i="19"/>
  <c r="N19" i="19"/>
  <c r="M21" i="19"/>
  <c r="M69" i="19"/>
  <c r="O298" i="19"/>
  <c r="L337" i="19"/>
  <c r="O299" i="19"/>
  <c r="L336" i="19"/>
  <c r="D304" i="19"/>
  <c r="O304" i="19" s="1"/>
  <c r="O192" i="19"/>
  <c r="K336" i="19"/>
  <c r="D314" i="19"/>
  <c r="N314" i="19" s="1"/>
  <c r="N310" i="19"/>
  <c r="N282" i="19"/>
  <c r="K273" i="19"/>
  <c r="O263" i="19"/>
  <c r="K253" i="19"/>
  <c r="D201" i="19"/>
  <c r="O201" i="19" s="1"/>
  <c r="N163" i="19"/>
  <c r="N150" i="19"/>
  <c r="D134" i="19"/>
  <c r="N134" i="19" s="1"/>
  <c r="D132" i="19"/>
  <c r="K132" i="19" s="1"/>
  <c r="N116" i="19"/>
  <c r="K19" i="19"/>
  <c r="M247" i="19"/>
  <c r="N209" i="19"/>
  <c r="K249" i="19"/>
  <c r="K254" i="19"/>
  <c r="O32" i="19"/>
  <c r="L32" i="19"/>
  <c r="L145" i="19"/>
  <c r="M185" i="19"/>
  <c r="O185" i="19"/>
  <c r="O321" i="19"/>
  <c r="L66" i="19"/>
  <c r="O143" i="19"/>
  <c r="M208" i="19"/>
  <c r="O341" i="19"/>
  <c r="M311" i="19"/>
  <c r="O246" i="19"/>
  <c r="N239" i="19"/>
  <c r="O239" i="19"/>
  <c r="N208" i="19"/>
  <c r="M199" i="19"/>
  <c r="N199" i="19"/>
  <c r="O199" i="19"/>
  <c r="M175" i="19"/>
  <c r="L175" i="19"/>
  <c r="N175" i="19"/>
  <c r="D164" i="19"/>
  <c r="K164" i="19" s="1"/>
  <c r="K146" i="19"/>
  <c r="L146" i="19"/>
  <c r="M146" i="19"/>
  <c r="O127" i="19"/>
  <c r="K127" i="19"/>
  <c r="L123" i="19"/>
  <c r="O123" i="19"/>
  <c r="K102" i="19"/>
  <c r="O102" i="19"/>
  <c r="N100" i="19"/>
  <c r="M100" i="19"/>
  <c r="D326" i="19"/>
  <c r="K80" i="19"/>
  <c r="L80" i="19"/>
  <c r="D300" i="19"/>
  <c r="L300" i="19" s="1"/>
  <c r="M74" i="19"/>
  <c r="O74" i="19"/>
  <c r="L52" i="19"/>
  <c r="M52" i="19"/>
  <c r="N52" i="19"/>
  <c r="D165" i="19"/>
  <c r="N165" i="19" s="1"/>
  <c r="D278" i="19"/>
  <c r="K46" i="19"/>
  <c r="N42" i="19"/>
  <c r="M287" i="19"/>
  <c r="N287" i="19"/>
  <c r="N252" i="19"/>
  <c r="O252" i="19"/>
  <c r="M147" i="19"/>
  <c r="N147" i="19"/>
  <c r="O147" i="19"/>
  <c r="N94" i="19"/>
  <c r="D207" i="19"/>
  <c r="K207" i="19" s="1"/>
  <c r="M24" i="19"/>
  <c r="K24" i="19"/>
  <c r="M340" i="19"/>
  <c r="N340" i="19"/>
  <c r="M259" i="19"/>
  <c r="L259" i="19"/>
  <c r="N259" i="19"/>
  <c r="L236" i="19"/>
  <c r="N236" i="19"/>
  <c r="M236" i="19"/>
  <c r="M137" i="19"/>
  <c r="L83" i="19"/>
  <c r="K83" i="19"/>
  <c r="M83" i="19"/>
  <c r="D309" i="19"/>
  <c r="N309" i="19" s="1"/>
  <c r="K66" i="19"/>
  <c r="O66" i="19"/>
  <c r="D292" i="19"/>
  <c r="M292" i="19" s="1"/>
  <c r="L247" i="19"/>
  <c r="K247" i="19"/>
  <c r="K209" i="19"/>
  <c r="L249" i="19"/>
  <c r="O254" i="19"/>
  <c r="N140" i="19"/>
  <c r="L143" i="19"/>
  <c r="M145" i="19"/>
  <c r="N185" i="19"/>
  <c r="M187" i="19"/>
  <c r="M140" i="19"/>
  <c r="K288" i="19"/>
  <c r="N288" i="19"/>
  <c r="O259" i="19"/>
  <c r="K198" i="19"/>
  <c r="L198" i="19"/>
  <c r="M198" i="19"/>
  <c r="N189" i="19"/>
  <c r="L189" i="19"/>
  <c r="K189" i="19"/>
  <c r="M174" i="19"/>
  <c r="K174" i="19"/>
  <c r="L174" i="19"/>
  <c r="N132" i="19"/>
  <c r="L57" i="19"/>
  <c r="K57" i="19"/>
  <c r="D283" i="19"/>
  <c r="K283" i="19" s="1"/>
  <c r="M57" i="19"/>
  <c r="D170" i="19"/>
  <c r="M170" i="19" s="1"/>
  <c r="N48" i="19"/>
  <c r="O48" i="19"/>
  <c r="N323" i="19"/>
  <c r="K123" i="19"/>
  <c r="M133" i="19"/>
  <c r="L24" i="19"/>
  <c r="O137" i="19"/>
  <c r="O24" i="19"/>
  <c r="N254" i="19"/>
  <c r="L140" i="19"/>
  <c r="N69" i="19"/>
  <c r="L298" i="19"/>
  <c r="M298" i="19"/>
  <c r="N187" i="19"/>
  <c r="O178" i="19"/>
  <c r="L102" i="19"/>
  <c r="N133" i="19"/>
  <c r="D179" i="19"/>
  <c r="M341" i="19"/>
  <c r="O187" i="19"/>
  <c r="K78" i="19"/>
  <c r="O80" i="19"/>
  <c r="D306" i="19"/>
  <c r="M306" i="19" s="1"/>
  <c r="K259" i="19"/>
  <c r="N253" i="19"/>
  <c r="K225" i="19"/>
  <c r="N225" i="19"/>
  <c r="K218" i="19"/>
  <c r="L218" i="19"/>
  <c r="O205" i="19"/>
  <c r="M205" i="19"/>
  <c r="K188" i="19"/>
  <c r="L188" i="19"/>
  <c r="M188" i="19"/>
  <c r="O175" i="19"/>
  <c r="M160" i="19"/>
  <c r="L160" i="19"/>
  <c r="N160" i="19"/>
  <c r="L147" i="19"/>
  <c r="O146" i="19"/>
  <c r="L133" i="19"/>
  <c r="M88" i="19"/>
  <c r="L88" i="19"/>
  <c r="O88" i="19"/>
  <c r="O83" i="19"/>
  <c r="O52" i="19"/>
  <c r="K310" i="19"/>
  <c r="O279" i="19"/>
  <c r="M39" i="19"/>
  <c r="K219" i="19"/>
  <c r="O219" i="19"/>
  <c r="K339" i="19"/>
  <c r="N339" i="19"/>
  <c r="M331" i="19"/>
  <c r="L331" i="19"/>
  <c r="O331" i="19"/>
  <c r="N331" i="19"/>
  <c r="K331" i="19"/>
  <c r="M324" i="19"/>
  <c r="O324" i="19"/>
  <c r="O319" i="19"/>
  <c r="K319" i="19"/>
  <c r="L318" i="19"/>
  <c r="O318" i="19"/>
  <c r="K318" i="19"/>
  <c r="L305" i="19"/>
  <c r="O305" i="19"/>
  <c r="K305" i="19"/>
  <c r="M262" i="19"/>
  <c r="N262" i="19"/>
  <c r="M260" i="19"/>
  <c r="K260" i="19"/>
  <c r="L260" i="19"/>
  <c r="O260" i="19"/>
  <c r="K245" i="19"/>
  <c r="L211" i="19"/>
  <c r="K211" i="19"/>
  <c r="K108" i="19"/>
  <c r="L108" i="19"/>
  <c r="D109" i="19"/>
  <c r="K109" i="19" s="1"/>
  <c r="M108" i="19"/>
  <c r="D334" i="19"/>
  <c r="N108" i="19"/>
  <c r="N93" i="19"/>
  <c r="L93" i="19"/>
  <c r="M93" i="19"/>
  <c r="N113" i="19"/>
  <c r="O113" i="19"/>
  <c r="BN76" i="19"/>
  <c r="BO76" i="19"/>
  <c r="BN89" i="19"/>
  <c r="BO89" i="19"/>
  <c r="N325" i="19"/>
  <c r="K113" i="19"/>
  <c r="N219" i="19"/>
  <c r="L319" i="19"/>
  <c r="M284" i="19"/>
  <c r="L284" i="19"/>
  <c r="N284" i="19"/>
  <c r="O284" i="19"/>
  <c r="M277" i="19"/>
  <c r="L277" i="19"/>
  <c r="N277" i="19"/>
  <c r="O277" i="19"/>
  <c r="K266" i="19"/>
  <c r="O266" i="19"/>
  <c r="L266" i="19"/>
  <c r="M266" i="19"/>
  <c r="N266" i="19"/>
  <c r="K224" i="19"/>
  <c r="N224" i="19"/>
  <c r="D221" i="19"/>
  <c r="K221" i="19" s="1"/>
  <c r="O317" i="19"/>
  <c r="L322" i="19"/>
  <c r="L209" i="19"/>
  <c r="M325" i="19"/>
  <c r="M315" i="19"/>
  <c r="D226" i="19"/>
  <c r="M226" i="19" s="1"/>
  <c r="K125" i="19"/>
  <c r="O211" i="19"/>
  <c r="O332" i="19"/>
  <c r="L338" i="19"/>
  <c r="N338" i="19"/>
  <c r="O338" i="19"/>
  <c r="K338" i="19"/>
  <c r="N318" i="19"/>
  <c r="N305" i="19"/>
  <c r="K270" i="19"/>
  <c r="N270" i="19"/>
  <c r="L240" i="19"/>
  <c r="O240" i="19"/>
  <c r="N240" i="19"/>
  <c r="M228" i="19"/>
  <c r="O228" i="19"/>
  <c r="K228" i="19"/>
  <c r="K177" i="19"/>
  <c r="K171" i="19"/>
  <c r="O171" i="19"/>
  <c r="L171" i="19"/>
  <c r="M171" i="19"/>
  <c r="N171" i="19"/>
  <c r="K157" i="19"/>
  <c r="O157" i="19"/>
  <c r="L157" i="19"/>
  <c r="N157" i="19"/>
  <c r="N90" i="19"/>
  <c r="K90" i="19"/>
  <c r="D203" i="19"/>
  <c r="K203" i="19" s="1"/>
  <c r="O90" i="19"/>
  <c r="L90" i="19"/>
  <c r="BN86" i="19"/>
  <c r="D275" i="19"/>
  <c r="K275" i="19" s="1"/>
  <c r="K49" i="19"/>
  <c r="K313" i="19"/>
  <c r="M313" i="19"/>
  <c r="O322" i="19"/>
  <c r="K291" i="19"/>
  <c r="L291" i="19"/>
  <c r="L272" i="19"/>
  <c r="M272" i="19"/>
  <c r="K272" i="19"/>
  <c r="N272" i="19"/>
  <c r="M249" i="19"/>
  <c r="O249" i="19"/>
  <c r="M214" i="19"/>
  <c r="L214" i="19"/>
  <c r="N214" i="19"/>
  <c r="O214" i="19"/>
  <c r="L208" i="19"/>
  <c r="O208" i="19"/>
  <c r="N130" i="19"/>
  <c r="K130" i="19"/>
  <c r="M130" i="19"/>
  <c r="O130" i="19"/>
  <c r="L130" i="19"/>
  <c r="K107" i="19"/>
  <c r="M107" i="19"/>
  <c r="D220" i="19"/>
  <c r="L220" i="19" s="1"/>
  <c r="D333" i="19"/>
  <c r="N333" i="19" s="1"/>
  <c r="L59" i="19"/>
  <c r="M59" i="19"/>
  <c r="D285" i="19"/>
  <c r="N59" i="19"/>
  <c r="O59" i="19"/>
  <c r="D172" i="19"/>
  <c r="N54" i="19"/>
  <c r="O54" i="19"/>
  <c r="D167" i="19"/>
  <c r="L167" i="19" s="1"/>
  <c r="D280" i="19"/>
  <c r="L280" i="19" s="1"/>
  <c r="O209" i="19"/>
  <c r="L113" i="19"/>
  <c r="M339" i="19"/>
  <c r="O339" i="19"/>
  <c r="N291" i="19"/>
  <c r="L229" i="19"/>
  <c r="O229" i="19"/>
  <c r="M229" i="19"/>
  <c r="M219" i="19"/>
  <c r="M318" i="19"/>
  <c r="M307" i="19"/>
  <c r="K307" i="19"/>
  <c r="L307" i="19"/>
  <c r="M305" i="19"/>
  <c r="L267" i="19"/>
  <c r="M267" i="19"/>
  <c r="K267" i="19"/>
  <c r="N267" i="19"/>
  <c r="N260" i="19"/>
  <c r="L195" i="19"/>
  <c r="M195" i="19"/>
  <c r="N195" i="19"/>
  <c r="O195" i="19"/>
  <c r="L126" i="19"/>
  <c r="M126" i="19"/>
  <c r="K126" i="19"/>
  <c r="N126" i="19"/>
  <c r="BN82" i="19"/>
  <c r="N77" i="19"/>
  <c r="O77" i="19"/>
  <c r="D190" i="19"/>
  <c r="L190" i="19" s="1"/>
  <c r="L51" i="19"/>
  <c r="M51" i="19"/>
  <c r="O51" i="19"/>
  <c r="K51" i="19"/>
  <c r="L273" i="19"/>
  <c r="M273" i="19"/>
  <c r="M239" i="19"/>
  <c r="K239" i="19"/>
  <c r="L239" i="19"/>
  <c r="L176" i="19"/>
  <c r="M176" i="19"/>
  <c r="K176" i="19"/>
  <c r="O169" i="19"/>
  <c r="K169" i="19"/>
  <c r="L169" i="19"/>
  <c r="L139" i="19"/>
  <c r="M139" i="19"/>
  <c r="L84" i="19"/>
  <c r="K84" i="19"/>
  <c r="D197" i="19"/>
  <c r="M84" i="19"/>
  <c r="K55" i="19"/>
  <c r="O55" i="19"/>
  <c r="D168" i="19"/>
  <c r="L168" i="19" s="1"/>
  <c r="D281" i="19"/>
  <c r="O281" i="19" s="1"/>
  <c r="L46" i="19"/>
  <c r="M46" i="19"/>
  <c r="N46" i="19"/>
  <c r="D159" i="19"/>
  <c r="N297" i="19"/>
  <c r="K289" i="19"/>
  <c r="L289" i="19"/>
  <c r="O289" i="19"/>
  <c r="O273" i="19"/>
  <c r="L253" i="19"/>
  <c r="O253" i="19"/>
  <c r="M252" i="19"/>
  <c r="K252" i="19"/>
  <c r="L252" i="19"/>
  <c r="L184" i="19"/>
  <c r="M184" i="19"/>
  <c r="O139" i="19"/>
  <c r="L96" i="19"/>
  <c r="K96" i="19"/>
  <c r="N96" i="19"/>
  <c r="K81" i="19"/>
  <c r="L81" i="19"/>
  <c r="D194" i="19"/>
  <c r="L74" i="19"/>
  <c r="N74" i="19"/>
  <c r="L40" i="19"/>
  <c r="M40" i="19"/>
  <c r="N40" i="19"/>
  <c r="D153" i="19"/>
  <c r="O153" i="19" s="1"/>
  <c r="L36" i="19"/>
  <c r="M36" i="19"/>
  <c r="D149" i="19"/>
  <c r="O21" i="19"/>
  <c r="K21" i="19"/>
  <c r="M15" i="19"/>
  <c r="O15" i="19"/>
  <c r="D128" i="19"/>
  <c r="M128" i="19" s="1"/>
  <c r="K15" i="19"/>
  <c r="D241" i="19"/>
  <c r="K199" i="19"/>
  <c r="K150" i="19"/>
  <c r="K147" i="19"/>
  <c r="K45" i="19"/>
  <c r="K39" i="19"/>
  <c r="D114" i="18"/>
  <c r="M114" i="18" s="1"/>
  <c r="M21" i="18"/>
  <c r="K43" i="18"/>
  <c r="D136" i="18"/>
  <c r="N136" i="18" s="1"/>
  <c r="M322" i="18"/>
  <c r="D275" i="18"/>
  <c r="M275" i="18" s="1"/>
  <c r="O264" i="18"/>
  <c r="D251" i="18"/>
  <c r="K251" i="18" s="1"/>
  <c r="N286" i="18"/>
  <c r="D270" i="18"/>
  <c r="N270" i="18" s="1"/>
  <c r="N40" i="18"/>
  <c r="D175" i="18"/>
  <c r="L175" i="18" s="1"/>
  <c r="K264" i="18"/>
  <c r="K51" i="18"/>
  <c r="L49" i="18"/>
  <c r="O45" i="18"/>
  <c r="D203" i="18"/>
  <c r="K203" i="18" s="1"/>
  <c r="K73" i="18"/>
  <c r="D279" i="18"/>
  <c r="M279" i="18" s="1"/>
  <c r="M250" i="18"/>
  <c r="D339" i="18"/>
  <c r="L339" i="18" s="1"/>
  <c r="L288" i="18"/>
  <c r="O268" i="18"/>
  <c r="O267" i="18"/>
  <c r="L11" i="18"/>
  <c r="O257" i="18"/>
  <c r="K119" i="18"/>
  <c r="O288" i="18"/>
  <c r="K128" i="18"/>
  <c r="K54" i="18"/>
  <c r="L40" i="18"/>
  <c r="BO105" i="18"/>
  <c r="BO113" i="18"/>
  <c r="M257" i="18"/>
  <c r="N322" i="18"/>
  <c r="M244" i="18"/>
  <c r="BO332" i="18"/>
  <c r="N331" i="18"/>
  <c r="L322" i="18"/>
  <c r="BN316" i="18"/>
  <c r="N288" i="18"/>
  <c r="D214" i="18"/>
  <c r="L214" i="18" s="1"/>
  <c r="O173" i="18"/>
  <c r="O291" i="18"/>
  <c r="D227" i="18"/>
  <c r="K227" i="18" s="1"/>
  <c r="D137" i="18"/>
  <c r="L137" i="18" s="1"/>
  <c r="K244" i="18"/>
  <c r="D134" i="18"/>
  <c r="O134" i="18" s="1"/>
  <c r="D341" i="18"/>
  <c r="K341" i="18" s="1"/>
  <c r="N335" i="18"/>
  <c r="D329" i="18"/>
  <c r="N329" i="18" s="1"/>
  <c r="BO302" i="18"/>
  <c r="L291" i="18"/>
  <c r="K288" i="18"/>
  <c r="D284" i="18"/>
  <c r="O284" i="18" s="1"/>
  <c r="D281" i="18"/>
  <c r="O281" i="18" s="1"/>
  <c r="BN257" i="18"/>
  <c r="D236" i="18"/>
  <c r="O216" i="18"/>
  <c r="L162" i="18"/>
  <c r="BN113" i="18"/>
  <c r="N113" i="18"/>
  <c r="M191" i="18"/>
  <c r="K291" i="18"/>
  <c r="D169" i="18"/>
  <c r="M169" i="18" s="1"/>
  <c r="D166" i="18"/>
  <c r="O166" i="18" s="1"/>
  <c r="M113" i="18"/>
  <c r="O62" i="18"/>
  <c r="N54" i="18"/>
  <c r="L51" i="18"/>
  <c r="BN105" i="18"/>
  <c r="K115" i="18"/>
  <c r="D343" i="18"/>
  <c r="L343" i="18" s="1"/>
  <c r="D230" i="18"/>
  <c r="L230" i="18" s="1"/>
  <c r="N115" i="18"/>
  <c r="M96" i="18"/>
  <c r="O201" i="18"/>
  <c r="D154" i="18"/>
  <c r="K154" i="18" s="1"/>
  <c r="L281" i="18"/>
  <c r="L216" i="18"/>
  <c r="N201" i="18"/>
  <c r="D167" i="18"/>
  <c r="K167" i="18" s="1"/>
  <c r="O132" i="18"/>
  <c r="N91" i="18"/>
  <c r="O88" i="18"/>
  <c r="O52" i="18"/>
  <c r="O39" i="18"/>
  <c r="O302" i="18"/>
  <c r="D321" i="18"/>
  <c r="L321" i="18" s="1"/>
  <c r="D318" i="18"/>
  <c r="N318" i="18" s="1"/>
  <c r="N216" i="18"/>
  <c r="D133" i="18"/>
  <c r="L133" i="18" s="1"/>
  <c r="L302" i="18"/>
  <c r="K316" i="18"/>
  <c r="L312" i="18"/>
  <c r="D199" i="18"/>
  <c r="L199" i="18" s="1"/>
  <c r="O135" i="18"/>
  <c r="BN23" i="18"/>
  <c r="L113" i="18"/>
  <c r="L224" i="18"/>
  <c r="O244" i="18"/>
  <c r="O18" i="18"/>
  <c r="O316" i="18"/>
  <c r="K312" i="18"/>
  <c r="D292" i="18"/>
  <c r="K292" i="18" s="1"/>
  <c r="N291" i="18"/>
  <c r="M277" i="18"/>
  <c r="D248" i="18"/>
  <c r="K248" i="18" s="1"/>
  <c r="K216" i="18"/>
  <c r="K201" i="18"/>
  <c r="N135" i="18"/>
  <c r="M132" i="18"/>
  <c r="D126" i="18"/>
  <c r="L126" i="18" s="1"/>
  <c r="K91" i="18"/>
  <c r="O51" i="18"/>
  <c r="BO20" i="18"/>
  <c r="O152" i="18"/>
  <c r="M22" i="18"/>
  <c r="D252" i="18"/>
  <c r="K252" i="18" s="1"/>
  <c r="O16" i="18"/>
  <c r="O298" i="18"/>
  <c r="BN345" i="18"/>
  <c r="N264" i="18"/>
  <c r="BN253" i="18"/>
  <c r="M201" i="18"/>
  <c r="N152" i="18"/>
  <c r="N132" i="18"/>
  <c r="BO76" i="18"/>
  <c r="N60" i="18"/>
  <c r="O43" i="18"/>
  <c r="BN250" i="18"/>
  <c r="N325" i="18"/>
  <c r="O77" i="18"/>
  <c r="M274" i="18"/>
  <c r="D273" i="18"/>
  <c r="K273" i="18" s="1"/>
  <c r="L264" i="18"/>
  <c r="D241" i="18"/>
  <c r="L241" i="18" s="1"/>
  <c r="N158" i="18"/>
  <c r="K132" i="18"/>
  <c r="N51" i="18"/>
  <c r="O22" i="18"/>
  <c r="M94" i="18"/>
  <c r="D324" i="18"/>
  <c r="M344" i="18"/>
  <c r="L344" i="18"/>
  <c r="N344" i="18"/>
  <c r="N341" i="18"/>
  <c r="N340" i="18"/>
  <c r="K328" i="18"/>
  <c r="O328" i="18"/>
  <c r="M328" i="18"/>
  <c r="N328" i="18"/>
  <c r="M315" i="18"/>
  <c r="L315" i="18"/>
  <c r="N315" i="18"/>
  <c r="K305" i="18"/>
  <c r="O305" i="18"/>
  <c r="L305" i="18"/>
  <c r="K272" i="18"/>
  <c r="O272" i="18"/>
  <c r="N243" i="18"/>
  <c r="M197" i="18"/>
  <c r="N197" i="18"/>
  <c r="D127" i="18"/>
  <c r="L127" i="18" s="1"/>
  <c r="N74" i="18"/>
  <c r="O74" i="18"/>
  <c r="D304" i="18"/>
  <c r="O57" i="18"/>
  <c r="K42" i="18"/>
  <c r="O42" i="18"/>
  <c r="D157" i="18"/>
  <c r="O157" i="18" s="1"/>
  <c r="O12" i="18"/>
  <c r="M341" i="18"/>
  <c r="N94" i="18"/>
  <c r="O94" i="18"/>
  <c r="K100" i="18"/>
  <c r="L341" i="18"/>
  <c r="D189" i="18"/>
  <c r="L189" i="18" s="1"/>
  <c r="M74" i="18"/>
  <c r="K297" i="18"/>
  <c r="N297" i="18"/>
  <c r="D242" i="18"/>
  <c r="K242" i="18" s="1"/>
  <c r="M204" i="18"/>
  <c r="N204" i="18"/>
  <c r="O204" i="18"/>
  <c r="K204" i="18"/>
  <c r="M182" i="18"/>
  <c r="M179" i="18"/>
  <c r="N179" i="18"/>
  <c r="N138" i="18"/>
  <c r="M119" i="18"/>
  <c r="D234" i="18"/>
  <c r="D211" i="18"/>
  <c r="N211" i="18" s="1"/>
  <c r="N96" i="18"/>
  <c r="K96" i="18"/>
  <c r="BN294" i="18"/>
  <c r="BO294" i="18"/>
  <c r="BN312" i="18"/>
  <c r="BO312" i="18"/>
  <c r="L347" i="18"/>
  <c r="K347" i="18"/>
  <c r="K340" i="18"/>
  <c r="L340" i="18"/>
  <c r="M309" i="18"/>
  <c r="N309" i="18"/>
  <c r="K293" i="18"/>
  <c r="N293" i="18"/>
  <c r="K280" i="18"/>
  <c r="O280" i="18"/>
  <c r="L243" i="18"/>
  <c r="M243" i="18"/>
  <c r="L226" i="18"/>
  <c r="N226" i="18"/>
  <c r="M207" i="18"/>
  <c r="O207" i="18"/>
  <c r="L207" i="18"/>
  <c r="M148" i="18"/>
  <c r="N148" i="18"/>
  <c r="N97" i="18"/>
  <c r="M97" i="18"/>
  <c r="D209" i="18"/>
  <c r="L209" i="18" s="1"/>
  <c r="L94" i="18"/>
  <c r="M57" i="18"/>
  <c r="L57" i="18"/>
  <c r="N57" i="18"/>
  <c r="D287" i="18"/>
  <c r="M287" i="18" s="1"/>
  <c r="M12" i="18"/>
  <c r="K12" i="18"/>
  <c r="N12" i="18"/>
  <c r="L118" i="18"/>
  <c r="M118" i="18"/>
  <c r="D233" i="18"/>
  <c r="N233" i="18" s="1"/>
  <c r="O118" i="18"/>
  <c r="N118" i="18"/>
  <c r="D346" i="18"/>
  <c r="M346" i="18" s="1"/>
  <c r="BN310" i="18"/>
  <c r="BO310" i="18"/>
  <c r="D342" i="18"/>
  <c r="M342" i="18" s="1"/>
  <c r="O96" i="18"/>
  <c r="K118" i="18"/>
  <c r="O119" i="18"/>
  <c r="K344" i="18"/>
  <c r="O340" i="18"/>
  <c r="L328" i="18"/>
  <c r="K325" i="18"/>
  <c r="K315" i="18"/>
  <c r="N306" i="18"/>
  <c r="K306" i="18"/>
  <c r="O306" i="18"/>
  <c r="L306" i="18"/>
  <c r="M306" i="18"/>
  <c r="M305" i="18"/>
  <c r="BN298" i="18"/>
  <c r="N294" i="18"/>
  <c r="M294" i="18"/>
  <c r="N272" i="18"/>
  <c r="N260" i="18"/>
  <c r="M260" i="18"/>
  <c r="O253" i="18"/>
  <c r="L253" i="18"/>
  <c r="L244" i="18"/>
  <c r="O243" i="18"/>
  <c r="L191" i="18"/>
  <c r="N191" i="18"/>
  <c r="O191" i="18"/>
  <c r="N187" i="18"/>
  <c r="M187" i="18"/>
  <c r="N171" i="18"/>
  <c r="M88" i="18"/>
  <c r="L88" i="18"/>
  <c r="K88" i="18"/>
  <c r="N73" i="18"/>
  <c r="M73" i="18"/>
  <c r="M45" i="18"/>
  <c r="L45" i="18"/>
  <c r="N45" i="18"/>
  <c r="M39" i="18"/>
  <c r="L39" i="18"/>
  <c r="N39" i="18"/>
  <c r="D269" i="18"/>
  <c r="M168" i="18"/>
  <c r="K32" i="18"/>
  <c r="L21" i="18"/>
  <c r="K215" i="18"/>
  <c r="N215" i="18"/>
  <c r="L215" i="18"/>
  <c r="M215" i="18"/>
  <c r="M292" i="18"/>
  <c r="K213" i="18"/>
  <c r="O213" i="18"/>
  <c r="N213" i="18"/>
  <c r="M159" i="18"/>
  <c r="L159" i="18"/>
  <c r="K145" i="18"/>
  <c r="O145" i="18"/>
  <c r="M145" i="18"/>
  <c r="K107" i="18"/>
  <c r="N107" i="18"/>
  <c r="D223" i="18"/>
  <c r="O223" i="18" s="1"/>
  <c r="M87" i="18"/>
  <c r="N87" i="18"/>
  <c r="O87" i="18"/>
  <c r="M48" i="18"/>
  <c r="L48" i="18"/>
  <c r="D163" i="18"/>
  <c r="K48" i="18"/>
  <c r="D330" i="18"/>
  <c r="L213" i="18"/>
  <c r="O224" i="18"/>
  <c r="L338" i="18"/>
  <c r="M247" i="18"/>
  <c r="O294" i="18"/>
  <c r="N347" i="18"/>
  <c r="N332" i="18"/>
  <c r="O332" i="18"/>
  <c r="K331" i="18"/>
  <c r="M280" i="18"/>
  <c r="L280" i="18"/>
  <c r="K277" i="18"/>
  <c r="O270" i="18"/>
  <c r="M268" i="18"/>
  <c r="N268" i="18"/>
  <c r="N267" i="18"/>
  <c r="K186" i="18"/>
  <c r="O186" i="18"/>
  <c r="N186" i="18"/>
  <c r="O183" i="18"/>
  <c r="L183" i="18"/>
  <c r="N175" i="18"/>
  <c r="O159" i="18"/>
  <c r="N153" i="18"/>
  <c r="K153" i="18"/>
  <c r="M149" i="18"/>
  <c r="K149" i="18"/>
  <c r="N149" i="18"/>
  <c r="L99" i="18"/>
  <c r="K99" i="18"/>
  <c r="M99" i="18"/>
  <c r="K97" i="18"/>
  <c r="O97" i="18"/>
  <c r="L97" i="18"/>
  <c r="D327" i="18"/>
  <c r="M81" i="18"/>
  <c r="N81" i="18"/>
  <c r="D196" i="18"/>
  <c r="L196" i="18" s="1"/>
  <c r="M46" i="18"/>
  <c r="K46" i="18"/>
  <c r="O46" i="18"/>
  <c r="N19" i="18"/>
  <c r="K19" i="18"/>
  <c r="D249" i="18"/>
  <c r="M19" i="18"/>
  <c r="L19" i="18"/>
  <c r="K210" i="18"/>
  <c r="N210" i="18"/>
  <c r="L125" i="18"/>
  <c r="O125" i="18"/>
  <c r="N66" i="18"/>
  <c r="M66" i="18"/>
  <c r="M59" i="18"/>
  <c r="K59" i="18"/>
  <c r="D174" i="18"/>
  <c r="L59" i="18"/>
  <c r="D289" i="18"/>
  <c r="M55" i="18"/>
  <c r="N55" i="18"/>
  <c r="L55" i="18"/>
  <c r="D285" i="18"/>
  <c r="N285" i="18" s="1"/>
  <c r="N342" i="18"/>
  <c r="O114" i="18"/>
  <c r="O210" i="18"/>
  <c r="L208" i="18"/>
  <c r="K208" i="18"/>
  <c r="N208" i="18"/>
  <c r="M208" i="18"/>
  <c r="N207" i="18"/>
  <c r="K207" i="18"/>
  <c r="K171" i="18"/>
  <c r="O171" i="18"/>
  <c r="L171" i="18"/>
  <c r="D170" i="18"/>
  <c r="M170" i="18" s="1"/>
  <c r="M162" i="18"/>
  <c r="N162" i="18"/>
  <c r="O162" i="18"/>
  <c r="N159" i="18"/>
  <c r="N145" i="18"/>
  <c r="N125" i="18"/>
  <c r="K87" i="18"/>
  <c r="M62" i="18"/>
  <c r="N62" i="18"/>
  <c r="K62" i="18"/>
  <c r="D177" i="18"/>
  <c r="L177" i="18" s="1"/>
  <c r="O59" i="18"/>
  <c r="O55" i="18"/>
  <c r="O48" i="18"/>
  <c r="D144" i="18"/>
  <c r="K144" i="18" s="1"/>
  <c r="K29" i="18"/>
  <c r="M295" i="18"/>
  <c r="O295" i="18"/>
  <c r="M270" i="18"/>
  <c r="K270" i="18"/>
  <c r="L187" i="18"/>
  <c r="K187" i="18"/>
  <c r="O187" i="18"/>
  <c r="L100" i="18"/>
  <c r="N100" i="18"/>
  <c r="M100" i="18"/>
  <c r="M90" i="18"/>
  <c r="K90" i="18"/>
  <c r="N90" i="18"/>
  <c r="D205" i="18"/>
  <c r="N205" i="18" s="1"/>
  <c r="D320" i="18"/>
  <c r="K83" i="18"/>
  <c r="D198" i="18"/>
  <c r="M198" i="18" s="1"/>
  <c r="D229" i="18"/>
  <c r="L114" i="18"/>
  <c r="N188" i="18"/>
  <c r="O338" i="18"/>
  <c r="L210" i="18"/>
  <c r="L294" i="18"/>
  <c r="M335" i="18"/>
  <c r="K335" i="18"/>
  <c r="M293" i="18"/>
  <c r="L293" i="18"/>
  <c r="O277" i="18"/>
  <c r="L267" i="18"/>
  <c r="N114" i="18"/>
  <c r="D228" i="18"/>
  <c r="K228" i="18" s="1"/>
  <c r="M125" i="18"/>
  <c r="D326" i="18"/>
  <c r="O100" i="18"/>
  <c r="M210" i="18"/>
  <c r="N247" i="18"/>
  <c r="L295" i="18"/>
  <c r="K322" i="18"/>
  <c r="O347" i="18"/>
  <c r="M345" i="18"/>
  <c r="L345" i="18"/>
  <c r="O345" i="18"/>
  <c r="K345" i="18"/>
  <c r="O335" i="18"/>
  <c r="O325" i="18"/>
  <c r="M325" i="18"/>
  <c r="N319" i="18"/>
  <c r="M319" i="18"/>
  <c r="D317" i="18"/>
  <c r="M312" i="18"/>
  <c r="N312" i="18"/>
  <c r="D311" i="18"/>
  <c r="L309" i="18"/>
  <c r="O309" i="18"/>
  <c r="D300" i="18"/>
  <c r="M297" i="18"/>
  <c r="L297" i="18"/>
  <c r="K294" i="18"/>
  <c r="O293" i="18"/>
  <c r="N280" i="18"/>
  <c r="D278" i="18"/>
  <c r="N277" i="18"/>
  <c r="L270" i="18"/>
  <c r="L268" i="18"/>
  <c r="K267" i="18"/>
  <c r="N256" i="18"/>
  <c r="N250" i="18"/>
  <c r="M226" i="18"/>
  <c r="K226" i="18"/>
  <c r="M213" i="18"/>
  <c r="N203" i="18"/>
  <c r="M200" i="18"/>
  <c r="M186" i="18"/>
  <c r="N183" i="18"/>
  <c r="K183" i="18"/>
  <c r="M173" i="18"/>
  <c r="N173" i="18"/>
  <c r="K173" i="18"/>
  <c r="K165" i="18"/>
  <c r="N165" i="18"/>
  <c r="K159" i="18"/>
  <c r="O149" i="18"/>
  <c r="L145" i="18"/>
  <c r="K141" i="18"/>
  <c r="O141" i="18"/>
  <c r="M128" i="18"/>
  <c r="N128" i="18"/>
  <c r="O128" i="18"/>
  <c r="N126" i="18"/>
  <c r="K125" i="18"/>
  <c r="N119" i="18"/>
  <c r="L119" i="18"/>
  <c r="O107" i="18"/>
  <c r="K104" i="18"/>
  <c r="N104" i="18"/>
  <c r="O99" i="18"/>
  <c r="L90" i="18"/>
  <c r="L87" i="18"/>
  <c r="N83" i="18"/>
  <c r="L73" i="18"/>
  <c r="O73" i="18"/>
  <c r="D303" i="18"/>
  <c r="L303" i="18" s="1"/>
  <c r="M65" i="18"/>
  <c r="N65" i="18"/>
  <c r="M60" i="18"/>
  <c r="L60" i="18"/>
  <c r="O60" i="18"/>
  <c r="D290" i="18"/>
  <c r="N59" i="18"/>
  <c r="K55" i="18"/>
  <c r="M52" i="18"/>
  <c r="K52" i="18"/>
  <c r="N52" i="18"/>
  <c r="D282" i="18"/>
  <c r="M49" i="18"/>
  <c r="N49" i="18"/>
  <c r="O49" i="18"/>
  <c r="D164" i="18"/>
  <c r="N48" i="18"/>
  <c r="N46" i="18"/>
  <c r="M42" i="18"/>
  <c r="L42" i="18"/>
  <c r="N42" i="18"/>
  <c r="K36" i="18"/>
  <c r="N36" i="18"/>
  <c r="M18" i="18"/>
  <c r="N18" i="18"/>
  <c r="K18" i="18"/>
  <c r="M11" i="18"/>
  <c r="N11" i="18"/>
  <c r="BO82" i="18"/>
  <c r="BN82" i="18"/>
  <c r="M152" i="18"/>
  <c r="L152" i="18"/>
  <c r="K148" i="18"/>
  <c r="O148" i="18"/>
  <c r="O113" i="18"/>
  <c r="K113" i="18"/>
  <c r="M91" i="18"/>
  <c r="L91" i="18"/>
  <c r="M54" i="18"/>
  <c r="L54" i="18"/>
  <c r="M43" i="18"/>
  <c r="N43" i="18"/>
  <c r="M40" i="18"/>
  <c r="K40" i="18"/>
  <c r="D155" i="18"/>
  <c r="L155" i="18" s="1"/>
  <c r="N22" i="18"/>
  <c r="L22" i="18"/>
  <c r="K11" i="18"/>
  <c r="N233" i="11"/>
  <c r="O48" i="11"/>
  <c r="N186" i="11"/>
  <c r="D252" i="11"/>
  <c r="M252" i="11" s="1"/>
  <c r="O320" i="11"/>
  <c r="M189" i="11"/>
  <c r="L118" i="11"/>
  <c r="D191" i="11"/>
  <c r="L191" i="11" s="1"/>
  <c r="D297" i="11"/>
  <c r="K297" i="11" s="1"/>
  <c r="N48" i="11"/>
  <c r="O21" i="11"/>
  <c r="K189" i="11"/>
  <c r="L281" i="11"/>
  <c r="L59" i="11"/>
  <c r="N281" i="11"/>
  <c r="M241" i="11"/>
  <c r="N241" i="11"/>
  <c r="O233" i="11"/>
  <c r="O186" i="11"/>
  <c r="K251" i="11"/>
  <c r="M213" i="11"/>
  <c r="D131" i="11"/>
  <c r="O131" i="11" s="1"/>
  <c r="L132" i="11"/>
  <c r="M233" i="11"/>
  <c r="K193" i="11"/>
  <c r="K138" i="11"/>
  <c r="N244" i="11"/>
  <c r="L241" i="11"/>
  <c r="K233" i="11"/>
  <c r="M69" i="11"/>
  <c r="O339" i="11"/>
  <c r="K149" i="11"/>
  <c r="L186" i="11"/>
  <c r="L307" i="11"/>
  <c r="L251" i="11"/>
  <c r="D181" i="11"/>
  <c r="O181" i="11" s="1"/>
  <c r="L69" i="11"/>
  <c r="M205" i="11"/>
  <c r="O205" i="11"/>
  <c r="O321" i="11"/>
  <c r="O119" i="11"/>
  <c r="M97" i="11"/>
  <c r="O31" i="11"/>
  <c r="N321" i="11"/>
  <c r="K257" i="11"/>
  <c r="D280" i="11"/>
  <c r="D164" i="11"/>
  <c r="L164" i="11" s="1"/>
  <c r="O130" i="11"/>
  <c r="D147" i="11"/>
  <c r="O147" i="11" s="1"/>
  <c r="L16" i="11"/>
  <c r="K200" i="11"/>
  <c r="O59" i="11"/>
  <c r="K106" i="11"/>
  <c r="L84" i="11"/>
  <c r="L257" i="11"/>
  <c r="L49" i="11"/>
  <c r="O213" i="11"/>
  <c r="O182" i="11"/>
  <c r="O303" i="11"/>
  <c r="D187" i="11"/>
  <c r="L187" i="11" s="1"/>
  <c r="M321" i="11"/>
  <c r="K339" i="11"/>
  <c r="D157" i="11"/>
  <c r="K157" i="11" s="1"/>
  <c r="M219" i="11"/>
  <c r="K66" i="11"/>
  <c r="L119" i="11"/>
  <c r="D136" i="11"/>
  <c r="M119" i="11"/>
  <c r="K69" i="11"/>
  <c r="N90" i="11"/>
  <c r="L213" i="11"/>
  <c r="L339" i="11"/>
  <c r="M232" i="11"/>
  <c r="K148" i="11"/>
  <c r="K317" i="11"/>
  <c r="L219" i="11"/>
  <c r="K345" i="11"/>
  <c r="O66" i="11"/>
  <c r="D235" i="11"/>
  <c r="N235" i="11" s="1"/>
  <c r="O219" i="11"/>
  <c r="K213" i="11"/>
  <c r="N207" i="11"/>
  <c r="N69" i="11"/>
  <c r="O251" i="11"/>
  <c r="O145" i="11"/>
  <c r="M31" i="11"/>
  <c r="L347" i="11"/>
  <c r="D247" i="11"/>
  <c r="N247" i="11" s="1"/>
  <c r="K130" i="11"/>
  <c r="O16" i="11"/>
  <c r="M88" i="11"/>
  <c r="L18" i="11"/>
  <c r="K57" i="11"/>
  <c r="N232" i="11"/>
  <c r="N31" i="11"/>
  <c r="N284" i="11"/>
  <c r="N118" i="11"/>
  <c r="M257" i="11"/>
  <c r="K49" i="11"/>
  <c r="O29" i="11"/>
  <c r="N25" i="11"/>
  <c r="K18" i="11"/>
  <c r="K16" i="11"/>
  <c r="BO105" i="11"/>
  <c r="M129" i="11"/>
  <c r="M145" i="11"/>
  <c r="N73" i="11"/>
  <c r="O284" i="11"/>
  <c r="M248" i="11"/>
  <c r="D304" i="11"/>
  <c r="O81" i="11"/>
  <c r="N130" i="11"/>
  <c r="D146" i="11"/>
  <c r="K146" i="11" s="1"/>
  <c r="O90" i="11"/>
  <c r="L90" i="11"/>
  <c r="D217" i="11"/>
  <c r="O217" i="11" s="1"/>
  <c r="N339" i="11"/>
  <c r="N16" i="11"/>
  <c r="D319" i="11"/>
  <c r="K319" i="11" s="1"/>
  <c r="O329" i="11"/>
  <c r="M99" i="11"/>
  <c r="M40" i="11"/>
  <c r="O149" i="11"/>
  <c r="D290" i="11"/>
  <c r="L290" i="11" s="1"/>
  <c r="L248" i="11"/>
  <c r="K219" i="11"/>
  <c r="O307" i="11"/>
  <c r="K321" i="11"/>
  <c r="O257" i="11"/>
  <c r="N254" i="11"/>
  <c r="N49" i="11"/>
  <c r="O209" i="11"/>
  <c r="K209" i="11"/>
  <c r="K253" i="11"/>
  <c r="N253" i="11"/>
  <c r="O253" i="11"/>
  <c r="M22" i="11"/>
  <c r="D330" i="11"/>
  <c r="M330" i="11" s="1"/>
  <c r="L317" i="11"/>
  <c r="N182" i="11"/>
  <c r="K84" i="11"/>
  <c r="M254" i="11"/>
  <c r="M246" i="11"/>
  <c r="N144" i="11"/>
  <c r="L12" i="11"/>
  <c r="M130" i="11"/>
  <c r="K22" i="11"/>
  <c r="O32" i="11"/>
  <c r="O69" i="11"/>
  <c r="M90" i="11"/>
  <c r="D208" i="11"/>
  <c r="M208" i="11" s="1"/>
  <c r="O326" i="11"/>
  <c r="M317" i="11"/>
  <c r="O317" i="11"/>
  <c r="D155" i="11"/>
  <c r="O155" i="11" s="1"/>
  <c r="D161" i="11"/>
  <c r="K161" i="11" s="1"/>
  <c r="M186" i="11"/>
  <c r="L194" i="11"/>
  <c r="M59" i="11"/>
  <c r="L182" i="11"/>
  <c r="M345" i="11"/>
  <c r="D202" i="11"/>
  <c r="M202" i="11" s="1"/>
  <c r="M269" i="11"/>
  <c r="K329" i="11"/>
  <c r="O248" i="11"/>
  <c r="D180" i="11"/>
  <c r="O180" i="11" s="1"/>
  <c r="D301" i="11"/>
  <c r="N287" i="11"/>
  <c r="K254" i="11"/>
  <c r="N251" i="11"/>
  <c r="K248" i="11"/>
  <c r="N156" i="11"/>
  <c r="O246" i="11"/>
  <c r="K99" i="11"/>
  <c r="K40" i="11"/>
  <c r="BN342" i="11"/>
  <c r="D282" i="11"/>
  <c r="L282" i="11" s="1"/>
  <c r="O254" i="11"/>
  <c r="M156" i="11"/>
  <c r="K52" i="11"/>
  <c r="M182" i="11"/>
  <c r="K336" i="11"/>
  <c r="M336" i="11"/>
  <c r="N336" i="11"/>
  <c r="K268" i="11"/>
  <c r="N268" i="11"/>
  <c r="M153" i="11"/>
  <c r="K153" i="11"/>
  <c r="L153" i="11"/>
  <c r="N152" i="11"/>
  <c r="L152" i="11"/>
  <c r="O151" i="11"/>
  <c r="N151" i="11"/>
  <c r="O150" i="11"/>
  <c r="L150" i="11"/>
  <c r="K142" i="11"/>
  <c r="N142" i="11"/>
  <c r="O102" i="11"/>
  <c r="D104" i="11"/>
  <c r="L102" i="11"/>
  <c r="N43" i="11"/>
  <c r="L43" i="11"/>
  <c r="D274" i="11"/>
  <c r="O36" i="11"/>
  <c r="N36" i="11"/>
  <c r="D267" i="11"/>
  <c r="M267" i="11" s="1"/>
  <c r="O35" i="11"/>
  <c r="L35" i="11"/>
  <c r="D266" i="11"/>
  <c r="M19" i="11"/>
  <c r="N19" i="11"/>
  <c r="L19" i="11"/>
  <c r="K19" i="11"/>
  <c r="N11" i="11"/>
  <c r="O11" i="11"/>
  <c r="D126" i="11"/>
  <c r="O126" i="11" s="1"/>
  <c r="BO68" i="11"/>
  <c r="BN68" i="11"/>
  <c r="O300" i="11"/>
  <c r="K300" i="11"/>
  <c r="N35" i="11"/>
  <c r="N304" i="11"/>
  <c r="O304" i="11"/>
  <c r="M24" i="11"/>
  <c r="L24" i="11"/>
  <c r="O24" i="11"/>
  <c r="N24" i="11"/>
  <c r="D139" i="11"/>
  <c r="N139" i="11" s="1"/>
  <c r="K24" i="11"/>
  <c r="N102" i="11"/>
  <c r="D333" i="11"/>
  <c r="N333" i="11" s="1"/>
  <c r="K35" i="11"/>
  <c r="N150" i="11"/>
  <c r="D250" i="11"/>
  <c r="M250" i="11" s="1"/>
  <c r="D270" i="11"/>
  <c r="O270" i="11" s="1"/>
  <c r="M261" i="11"/>
  <c r="N261" i="11"/>
  <c r="K245" i="11"/>
  <c r="O245" i="11"/>
  <c r="N193" i="11"/>
  <c r="L193" i="11"/>
  <c r="O193" i="11"/>
  <c r="N128" i="11"/>
  <c r="K128" i="11"/>
  <c r="O128" i="11"/>
  <c r="N91" i="11"/>
  <c r="D322" i="11"/>
  <c r="M322" i="11" s="1"/>
  <c r="L91" i="11"/>
  <c r="M91" i="11"/>
  <c r="O91" i="11"/>
  <c r="D315" i="11"/>
  <c r="M84" i="11"/>
  <c r="N84" i="11"/>
  <c r="M65" i="11"/>
  <c r="D296" i="11"/>
  <c r="O296" i="11" s="1"/>
  <c r="L65" i="11"/>
  <c r="O65" i="11"/>
  <c r="K65" i="11"/>
  <c r="M60" i="11"/>
  <c r="D291" i="11"/>
  <c r="M291" i="11" s="1"/>
  <c r="M54" i="11"/>
  <c r="N54" i="11"/>
  <c r="D166" i="11"/>
  <c r="K166" i="11" s="1"/>
  <c r="K51" i="11"/>
  <c r="D103" i="11"/>
  <c r="N103" i="11" s="1"/>
  <c r="K330" i="11"/>
  <c r="K151" i="11"/>
  <c r="M77" i="11"/>
  <c r="D195" i="11"/>
  <c r="L195" i="11" s="1"/>
  <c r="K304" i="11"/>
  <c r="M36" i="11"/>
  <c r="O152" i="11"/>
  <c r="K150" i="11"/>
  <c r="D134" i="11"/>
  <c r="N134" i="11" s="1"/>
  <c r="L269" i="11"/>
  <c r="N45" i="11"/>
  <c r="M11" i="11"/>
  <c r="K348" i="11"/>
  <c r="O348" i="11"/>
  <c r="L326" i="11"/>
  <c r="K326" i="11"/>
  <c r="M326" i="11"/>
  <c r="D308" i="11"/>
  <c r="L308" i="11" s="1"/>
  <c r="L298" i="11"/>
  <c r="K298" i="11"/>
  <c r="K278" i="11"/>
  <c r="N278" i="11"/>
  <c r="N258" i="11"/>
  <c r="K258" i="11"/>
  <c r="D255" i="11"/>
  <c r="L255" i="11" s="1"/>
  <c r="D237" i="11"/>
  <c r="M216" i="11"/>
  <c r="L216" i="11"/>
  <c r="N216" i="11"/>
  <c r="O216" i="11"/>
  <c r="K168" i="11"/>
  <c r="O168" i="11"/>
  <c r="N164" i="11"/>
  <c r="K159" i="11"/>
  <c r="O159" i="11"/>
  <c r="O153" i="11"/>
  <c r="M152" i="11"/>
  <c r="M151" i="11"/>
  <c r="M150" i="11"/>
  <c r="N129" i="11"/>
  <c r="O129" i="11"/>
  <c r="L129" i="11"/>
  <c r="K125" i="11"/>
  <c r="M125" i="11"/>
  <c r="L125" i="11"/>
  <c r="N107" i="11"/>
  <c r="O107" i="11"/>
  <c r="D338" i="11"/>
  <c r="K338" i="11" s="1"/>
  <c r="K100" i="11"/>
  <c r="N100" i="11"/>
  <c r="D331" i="11"/>
  <c r="O100" i="11"/>
  <c r="O87" i="11"/>
  <c r="M87" i="11"/>
  <c r="D318" i="11"/>
  <c r="O318" i="11" s="1"/>
  <c r="N66" i="11"/>
  <c r="M66" i="11"/>
  <c r="K36" i="11"/>
  <c r="M35" i="11"/>
  <c r="L21" i="11"/>
  <c r="D115" i="11"/>
  <c r="D342" i="11"/>
  <c r="N342" i="11" s="1"/>
  <c r="K113" i="11"/>
  <c r="K74" i="11"/>
  <c r="D305" i="11"/>
  <c r="M305" i="11" s="1"/>
  <c r="M55" i="11"/>
  <c r="O55" i="11"/>
  <c r="M300" i="11"/>
  <c r="N209" i="11"/>
  <c r="N113" i="11"/>
  <c r="D243" i="11"/>
  <c r="K243" i="11" s="1"/>
  <c r="O28" i="11"/>
  <c r="N341" i="11"/>
  <c r="L341" i="11"/>
  <c r="O341" i="11"/>
  <c r="M332" i="11"/>
  <c r="O332" i="11"/>
  <c r="N332" i="11"/>
  <c r="L332" i="11"/>
  <c r="BO326" i="11"/>
  <c r="N323" i="11"/>
  <c r="K323" i="11"/>
  <c r="L323" i="11"/>
  <c r="BO303" i="11"/>
  <c r="M299" i="11"/>
  <c r="N299" i="11"/>
  <c r="N280" i="11"/>
  <c r="K280" i="11"/>
  <c r="O280" i="11"/>
  <c r="L280" i="11"/>
  <c r="K265" i="11"/>
  <c r="O265" i="11"/>
  <c r="L265" i="11"/>
  <c r="M264" i="11"/>
  <c r="K264" i="11"/>
  <c r="L264" i="11"/>
  <c r="O264" i="11"/>
  <c r="D229" i="11"/>
  <c r="M229" i="11" s="1"/>
  <c r="N135" i="11"/>
  <c r="K135" i="11"/>
  <c r="L135" i="11"/>
  <c r="D227" i="11"/>
  <c r="O227" i="11" s="1"/>
  <c r="L109" i="11"/>
  <c r="M109" i="11"/>
  <c r="L94" i="11"/>
  <c r="D212" i="11"/>
  <c r="N212" i="11" s="1"/>
  <c r="L78" i="11"/>
  <c r="K78" i="11"/>
  <c r="M78" i="11"/>
  <c r="D309" i="11"/>
  <c r="N309" i="11" s="1"/>
  <c r="N78" i="11"/>
  <c r="K42" i="11"/>
  <c r="M42" i="11"/>
  <c r="O42" i="11"/>
  <c r="N29" i="11"/>
  <c r="D260" i="11"/>
  <c r="O260" i="11" s="1"/>
  <c r="M29" i="11"/>
  <c r="M18" i="11"/>
  <c r="N18" i="11"/>
  <c r="BN113" i="11"/>
  <c r="L209" i="11"/>
  <c r="M113" i="11"/>
  <c r="L207" i="11"/>
  <c r="M323" i="11"/>
  <c r="D114" i="11"/>
  <c r="L299" i="11"/>
  <c r="K299" i="11"/>
  <c r="BO254" i="11"/>
  <c r="O109" i="11"/>
  <c r="K341" i="11"/>
  <c r="D273" i="11"/>
  <c r="O273" i="11" s="1"/>
  <c r="K332" i="11"/>
  <c r="O207" i="11"/>
  <c r="M280" i="11"/>
  <c r="L181" i="11"/>
  <c r="D196" i="11"/>
  <c r="L336" i="11"/>
  <c r="O336" i="11"/>
  <c r="N303" i="11"/>
  <c r="K303" i="11"/>
  <c r="L303" i="11"/>
  <c r="M287" i="11"/>
  <c r="K287" i="11"/>
  <c r="L287" i="11"/>
  <c r="N171" i="11"/>
  <c r="O171" i="11"/>
  <c r="D133" i="11"/>
  <c r="M107" i="11"/>
  <c r="K107" i="11"/>
  <c r="D225" i="11"/>
  <c r="O225" i="11" s="1"/>
  <c r="L107" i="11"/>
  <c r="N60" i="11"/>
  <c r="K60" i="11"/>
  <c r="K306" i="11"/>
  <c r="L306" i="11"/>
  <c r="N306" i="11"/>
  <c r="M306" i="11"/>
  <c r="L179" i="11"/>
  <c r="M179" i="11"/>
  <c r="K12" i="11"/>
  <c r="O12" i="11"/>
  <c r="M12" i="11"/>
  <c r="M209" i="11"/>
  <c r="O325" i="11"/>
  <c r="O113" i="11"/>
  <c r="D127" i="11"/>
  <c r="M127" i="11" s="1"/>
  <c r="L29" i="11"/>
  <c r="D262" i="11"/>
  <c r="L31" i="11"/>
  <c r="M207" i="11"/>
  <c r="M94" i="11"/>
  <c r="L113" i="11"/>
  <c r="N245" i="11"/>
  <c r="O175" i="11"/>
  <c r="O18" i="11"/>
  <c r="K29" i="11"/>
  <c r="N42" i="11"/>
  <c r="N264" i="11"/>
  <c r="K295" i="11"/>
  <c r="M313" i="11"/>
  <c r="M310" i="11"/>
  <c r="N310" i="11"/>
  <c r="O306" i="11"/>
  <c r="K275" i="11"/>
  <c r="N275" i="11"/>
  <c r="N265" i="11"/>
  <c r="K190" i="11"/>
  <c r="O190" i="11"/>
  <c r="N190" i="11"/>
  <c r="M190" i="11"/>
  <c r="L173" i="11"/>
  <c r="K173" i="11"/>
  <c r="K165" i="11"/>
  <c r="N165" i="11"/>
  <c r="M148" i="11"/>
  <c r="L148" i="11"/>
  <c r="O148" i="11"/>
  <c r="K132" i="11"/>
  <c r="N132" i="11"/>
  <c r="M132" i="11"/>
  <c r="O125" i="11"/>
  <c r="N125" i="11"/>
  <c r="M118" i="11"/>
  <c r="D234" i="11"/>
  <c r="N234" i="11" s="1"/>
  <c r="O118" i="11"/>
  <c r="K118" i="11"/>
  <c r="N62" i="11"/>
  <c r="D293" i="11"/>
  <c r="N293" i="11" s="1"/>
  <c r="K54" i="11"/>
  <c r="O54" i="11"/>
  <c r="D169" i="11"/>
  <c r="O169" i="11" s="1"/>
  <c r="O52" i="11"/>
  <c r="N52" i="11"/>
  <c r="D167" i="11"/>
  <c r="M167" i="11" s="1"/>
  <c r="D283" i="11"/>
  <c r="K283" i="11" s="1"/>
  <c r="L52" i="11"/>
  <c r="L51" i="11"/>
  <c r="N51" i="11"/>
  <c r="M51" i="11"/>
  <c r="N46" i="11"/>
  <c r="K46" i="11"/>
  <c r="O46" i="11"/>
  <c r="M46" i="11"/>
  <c r="D277" i="11"/>
  <c r="O277" i="11" s="1"/>
  <c r="K91" i="11"/>
  <c r="K90" i="11"/>
  <c r="L87" i="11"/>
  <c r="BN105" i="11"/>
  <c r="BN251" i="11"/>
  <c r="N153" i="11"/>
  <c r="K292" i="11"/>
  <c r="M292" i="11"/>
  <c r="O292" i="11"/>
  <c r="N292" i="11"/>
  <c r="D288" i="11"/>
  <c r="L57" i="11"/>
  <c r="K340" i="11"/>
  <c r="N329" i="11"/>
  <c r="N176" i="11"/>
  <c r="M181" i="11"/>
  <c r="K294" i="11"/>
  <c r="M294" i="11"/>
  <c r="O294" i="11"/>
  <c r="N272" i="11"/>
  <c r="L272" i="11"/>
  <c r="BO258" i="11"/>
  <c r="M142" i="11"/>
  <c r="O142" i="11"/>
  <c r="K141" i="11"/>
  <c r="L141" i="11"/>
  <c r="O141" i="11"/>
  <c r="N141" i="11"/>
  <c r="M106" i="11"/>
  <c r="L106" i="11"/>
  <c r="O106" i="11"/>
  <c r="D256" i="11"/>
  <c r="L25" i="11"/>
  <c r="O25" i="11"/>
  <c r="M131" i="11"/>
  <c r="O15" i="11"/>
  <c r="N15" i="11"/>
  <c r="D263" i="11"/>
  <c r="O305" i="11"/>
  <c r="M348" i="11"/>
  <c r="K205" i="11"/>
  <c r="D224" i="11"/>
  <c r="L224" i="11" s="1"/>
  <c r="D337" i="11"/>
  <c r="L294" i="11"/>
  <c r="N298" i="11"/>
  <c r="N180" i="11"/>
  <c r="L310" i="11"/>
  <c r="M346" i="11"/>
  <c r="L346" i="11"/>
  <c r="L292" i="11"/>
  <c r="M289" i="11"/>
  <c r="N289" i="11"/>
  <c r="O258" i="11"/>
  <c r="L258" i="11"/>
  <c r="O197" i="11"/>
  <c r="N197" i="11"/>
  <c r="K194" i="11"/>
  <c r="M194" i="11"/>
  <c r="N194" i="11"/>
  <c r="D172" i="11"/>
  <c r="K172" i="11" s="1"/>
  <c r="M80" i="11"/>
  <c r="L80" i="11"/>
  <c r="D311" i="11"/>
  <c r="K80" i="11"/>
  <c r="D198" i="11"/>
  <c r="K198" i="11" s="1"/>
  <c r="N80" i="11"/>
  <c r="D259" i="11"/>
  <c r="M259" i="11" s="1"/>
  <c r="K28" i="11"/>
  <c r="N340" i="11"/>
  <c r="L340" i="11"/>
  <c r="L252" i="11"/>
  <c r="N96" i="11"/>
  <c r="M96" i="11"/>
  <c r="D327" i="11"/>
  <c r="N327" i="11" s="1"/>
  <c r="N32" i="11"/>
  <c r="L32" i="11"/>
  <c r="BN76" i="11"/>
  <c r="BO76" i="11"/>
  <c r="L304" i="11"/>
  <c r="N202" i="11"/>
  <c r="N175" i="11"/>
  <c r="M57" i="11"/>
  <c r="K305" i="11"/>
  <c r="M308" i="11"/>
  <c r="N138" i="11"/>
  <c r="L138" i="11"/>
  <c r="N77" i="11"/>
  <c r="K77" i="11"/>
  <c r="L77" i="11"/>
  <c r="L73" i="11"/>
  <c r="M73" i="11"/>
  <c r="K15" i="11"/>
  <c r="K32" i="11"/>
  <c r="K73" i="11"/>
  <c r="O340" i="11"/>
  <c r="N348" i="11"/>
  <c r="N205" i="11"/>
  <c r="M329" i="11"/>
  <c r="O176" i="11"/>
  <c r="O298" i="11"/>
  <c r="K310" i="11"/>
  <c r="N294" i="11"/>
  <c r="M304" i="11"/>
  <c r="O138" i="11"/>
  <c r="O77" i="11"/>
  <c r="O310" i="11"/>
  <c r="K346" i="11"/>
  <c r="BN333" i="11"/>
  <c r="L313" i="11"/>
  <c r="K313" i="11"/>
  <c r="O313" i="11"/>
  <c r="BO307" i="11"/>
  <c r="M295" i="11"/>
  <c r="N295" i="11"/>
  <c r="O295" i="11"/>
  <c r="O278" i="11"/>
  <c r="M278" i="11"/>
  <c r="L278" i="11"/>
  <c r="M226" i="11"/>
  <c r="L226" i="11"/>
  <c r="K226" i="11"/>
  <c r="O226" i="11"/>
  <c r="M203" i="11"/>
  <c r="N203" i="11"/>
  <c r="L203" i="11"/>
  <c r="K203" i="11"/>
  <c r="M168" i="11"/>
  <c r="L168" i="11"/>
  <c r="N168" i="11"/>
  <c r="L159" i="11"/>
  <c r="N159" i="11"/>
  <c r="N145" i="11"/>
  <c r="L145" i="11"/>
  <c r="O99" i="11"/>
  <c r="L99" i="11"/>
  <c r="O80" i="11"/>
  <c r="M74" i="11"/>
  <c r="D192" i="11"/>
  <c r="N192" i="11" s="1"/>
  <c r="O74" i="11"/>
  <c r="L55" i="11"/>
  <c r="N55" i="11"/>
  <c r="D286" i="11"/>
  <c r="K55" i="11"/>
  <c r="D170" i="11"/>
  <c r="K170" i="11" s="1"/>
  <c r="D285" i="11"/>
  <c r="L54" i="11"/>
  <c r="BO82" i="11"/>
  <c r="BN82" i="11"/>
  <c r="BO27" i="11"/>
  <c r="BN27" i="11"/>
  <c r="M275" i="11"/>
  <c r="L275" i="11"/>
  <c r="M165" i="11"/>
  <c r="L165" i="11"/>
  <c r="M149" i="11"/>
  <c r="L149" i="11"/>
  <c r="N109" i="11"/>
  <c r="K109" i="11"/>
  <c r="N94" i="11"/>
  <c r="O94" i="11"/>
  <c r="K94" i="11"/>
  <c r="N88" i="11"/>
  <c r="K88" i="11"/>
  <c r="D206" i="11"/>
  <c r="L88" i="11"/>
  <c r="M81" i="11"/>
  <c r="N81" i="11"/>
  <c r="L81" i="11"/>
  <c r="D199" i="11"/>
  <c r="L199" i="11" s="1"/>
  <c r="D312" i="11"/>
  <c r="M312" i="11" s="1"/>
  <c r="K62" i="11"/>
  <c r="D177" i="11"/>
  <c r="M62" i="11"/>
  <c r="O62" i="11"/>
  <c r="K43" i="11"/>
  <c r="D158" i="11"/>
  <c r="M43" i="11"/>
  <c r="O43" i="11"/>
  <c r="K179" i="11"/>
  <c r="O49" i="11"/>
  <c r="N21" i="11"/>
  <c r="D200" i="16"/>
  <c r="D194" i="16"/>
  <c r="M194" i="16" s="1"/>
  <c r="M178" i="16"/>
  <c r="O69" i="16"/>
  <c r="O102" i="16"/>
  <c r="L241" i="16"/>
  <c r="O178" i="16"/>
  <c r="N268" i="16"/>
  <c r="K112" i="16"/>
  <c r="D114" i="16"/>
  <c r="N114" i="16" s="1"/>
  <c r="N272" i="16"/>
  <c r="L93" i="16"/>
  <c r="BO303" i="16"/>
  <c r="O202" i="16"/>
  <c r="K144" i="16"/>
  <c r="K137" i="16"/>
  <c r="K91" i="16"/>
  <c r="O177" i="16"/>
  <c r="D322" i="16"/>
  <c r="K322" i="16" s="1"/>
  <c r="M109" i="16"/>
  <c r="L177" i="16"/>
  <c r="N339" i="16"/>
  <c r="O112" i="16"/>
  <c r="M69" i="16"/>
  <c r="D234" i="16"/>
  <c r="L268" i="16"/>
  <c r="M102" i="16"/>
  <c r="K307" i="16"/>
  <c r="L289" i="16"/>
  <c r="L278" i="16"/>
  <c r="N275" i="16"/>
  <c r="O268" i="16"/>
  <c r="K268" i="16"/>
  <c r="N264" i="16"/>
  <c r="L170" i="16"/>
  <c r="N107" i="16"/>
  <c r="O84" i="16"/>
  <c r="L77" i="16"/>
  <c r="BN68" i="16"/>
  <c r="BO105" i="16"/>
  <c r="K241" i="16"/>
  <c r="D186" i="16"/>
  <c r="M186" i="16" s="1"/>
  <c r="O22" i="16"/>
  <c r="D208" i="16"/>
  <c r="N208" i="16" s="1"/>
  <c r="BN254" i="16"/>
  <c r="L124" i="16"/>
  <c r="M91" i="16"/>
  <c r="M128" i="16"/>
  <c r="D217" i="16"/>
  <c r="K217" i="16" s="1"/>
  <c r="BN76" i="16"/>
  <c r="D219" i="16"/>
  <c r="L128" i="16"/>
  <c r="M251" i="16"/>
  <c r="D300" i="16"/>
  <c r="O300" i="16" s="1"/>
  <c r="N100" i="16"/>
  <c r="D296" i="16"/>
  <c r="L296" i="16" s="1"/>
  <c r="O15" i="16"/>
  <c r="M15" i="16"/>
  <c r="D308" i="16"/>
  <c r="L308" i="16" s="1"/>
  <c r="M87" i="16"/>
  <c r="O91" i="16"/>
  <c r="O232" i="16"/>
  <c r="L158" i="16"/>
  <c r="K151" i="16"/>
  <c r="O148" i="16"/>
  <c r="N91" i="16"/>
  <c r="O77" i="16"/>
  <c r="K62" i="16"/>
  <c r="M209" i="16"/>
  <c r="M80" i="16"/>
  <c r="D271" i="16"/>
  <c r="L271" i="16" s="1"/>
  <c r="D130" i="16"/>
  <c r="K130" i="16" s="1"/>
  <c r="O128" i="16"/>
  <c r="L251" i="16"/>
  <c r="D325" i="16"/>
  <c r="N325" i="16" s="1"/>
  <c r="D331" i="16"/>
  <c r="N331" i="16" s="1"/>
  <c r="D249" i="16"/>
  <c r="O249" i="16" s="1"/>
  <c r="O65" i="16"/>
  <c r="M77" i="16"/>
  <c r="O206" i="16"/>
  <c r="M206" i="16"/>
  <c r="L232" i="16"/>
  <c r="L206" i="16"/>
  <c r="K203" i="16"/>
  <c r="K77" i="16"/>
  <c r="N46" i="16"/>
  <c r="D228" i="16"/>
  <c r="N228" i="16" s="1"/>
  <c r="O110" i="16"/>
  <c r="L12" i="16"/>
  <c r="O242" i="16"/>
  <c r="N295" i="16"/>
  <c r="K234" i="16"/>
  <c r="M11" i="16"/>
  <c r="N346" i="16"/>
  <c r="O194" i="16"/>
  <c r="M137" i="16"/>
  <c r="N302" i="16"/>
  <c r="M299" i="16"/>
  <c r="K202" i="16"/>
  <c r="N151" i="16"/>
  <c r="N112" i="16"/>
  <c r="N110" i="16"/>
  <c r="L11" i="16"/>
  <c r="M241" i="16"/>
  <c r="L97" i="16"/>
  <c r="N11" i="16"/>
  <c r="N299" i="16"/>
  <c r="D113" i="16"/>
  <c r="M113" i="16" s="1"/>
  <c r="O11" i="16"/>
  <c r="M93" i="16"/>
  <c r="M110" i="16"/>
  <c r="O241" i="16"/>
  <c r="N137" i="16"/>
  <c r="D342" i="16"/>
  <c r="D341" i="16"/>
  <c r="M341" i="16" s="1"/>
  <c r="BO333" i="16"/>
  <c r="O307" i="16"/>
  <c r="L302" i="16"/>
  <c r="L299" i="16"/>
  <c r="K295" i="16"/>
  <c r="N245" i="16"/>
  <c r="D229" i="16"/>
  <c r="L151" i="16"/>
  <c r="O144" i="16"/>
  <c r="L112" i="16"/>
  <c r="K110" i="16"/>
  <c r="M328" i="16"/>
  <c r="N328" i="16"/>
  <c r="O97" i="16"/>
  <c r="D214" i="16"/>
  <c r="K214" i="16" s="1"/>
  <c r="M196" i="16"/>
  <c r="K333" i="16"/>
  <c r="M261" i="16"/>
  <c r="D324" i="16"/>
  <c r="K97" i="16"/>
  <c r="M66" i="16"/>
  <c r="O137" i="16"/>
  <c r="D197" i="16"/>
  <c r="O197" i="16" s="1"/>
  <c r="O329" i="16"/>
  <c r="BO326" i="16"/>
  <c r="O295" i="16"/>
  <c r="D285" i="16"/>
  <c r="M285" i="16" s="1"/>
  <c r="O203" i="16"/>
  <c r="N202" i="16"/>
  <c r="O199" i="16"/>
  <c r="N167" i="16"/>
  <c r="N155" i="16"/>
  <c r="K148" i="16"/>
  <c r="N144" i="16"/>
  <c r="O16" i="16"/>
  <c r="BO112" i="16"/>
  <c r="N333" i="16"/>
  <c r="L295" i="16"/>
  <c r="O93" i="16"/>
  <c r="D293" i="16"/>
  <c r="N293" i="16" s="1"/>
  <c r="M202" i="16"/>
  <c r="N188" i="16"/>
  <c r="D168" i="16"/>
  <c r="O168" i="16" s="1"/>
  <c r="L144" i="16"/>
  <c r="K303" i="16"/>
  <c r="M303" i="16"/>
  <c r="O303" i="16"/>
  <c r="L254" i="16"/>
  <c r="N254" i="16"/>
  <c r="K226" i="16"/>
  <c r="O226" i="16"/>
  <c r="M226" i="16"/>
  <c r="L200" i="16"/>
  <c r="O200" i="16"/>
  <c r="K200" i="16"/>
  <c r="K118" i="16"/>
  <c r="M118" i="16"/>
  <c r="L118" i="16"/>
  <c r="D348" i="16"/>
  <c r="M106" i="16"/>
  <c r="N106" i="16"/>
  <c r="D337" i="16"/>
  <c r="N337" i="16" s="1"/>
  <c r="K106" i="16"/>
  <c r="N99" i="16"/>
  <c r="D330" i="16"/>
  <c r="K330" i="16" s="1"/>
  <c r="N31" i="16"/>
  <c r="M31" i="16"/>
  <c r="K25" i="16"/>
  <c r="D139" i="16"/>
  <c r="N21" i="16"/>
  <c r="O21" i="16"/>
  <c r="N250" i="16"/>
  <c r="M250" i="16"/>
  <c r="L129" i="16"/>
  <c r="M21" i="16"/>
  <c r="D120" i="16"/>
  <c r="L306" i="16"/>
  <c r="N306" i="16"/>
  <c r="K306" i="16"/>
  <c r="M287" i="16"/>
  <c r="K287" i="16"/>
  <c r="O287" i="16"/>
  <c r="N284" i="16"/>
  <c r="M284" i="16"/>
  <c r="K179" i="16"/>
  <c r="O179" i="16"/>
  <c r="N179" i="16"/>
  <c r="O134" i="16"/>
  <c r="K134" i="16"/>
  <c r="O83" i="16"/>
  <c r="L83" i="16"/>
  <c r="K22" i="16"/>
  <c r="D136" i="16"/>
  <c r="M136" i="16" s="1"/>
  <c r="N22" i="16"/>
  <c r="O114" i="16"/>
  <c r="O129" i="16"/>
  <c r="N235" i="16"/>
  <c r="D125" i="16"/>
  <c r="M125" i="16" s="1"/>
  <c r="N242" i="16"/>
  <c r="L22" i="16"/>
  <c r="L209" i="16"/>
  <c r="M215" i="16"/>
  <c r="O339" i="16"/>
  <c r="L339" i="16"/>
  <c r="N118" i="16"/>
  <c r="M245" i="16"/>
  <c r="M179" i="16"/>
  <c r="L179" i="16"/>
  <c r="L134" i="16"/>
  <c r="M99" i="16"/>
  <c r="D314" i="16"/>
  <c r="O314" i="16" s="1"/>
  <c r="BO299" i="16"/>
  <c r="M289" i="16"/>
  <c r="K289" i="16"/>
  <c r="N289" i="16"/>
  <c r="N226" i="16"/>
  <c r="K196" i="16"/>
  <c r="O196" i="16"/>
  <c r="L196" i="16"/>
  <c r="L172" i="16"/>
  <c r="K172" i="16"/>
  <c r="O106" i="16"/>
  <c r="L102" i="16"/>
  <c r="D103" i="16"/>
  <c r="L103" i="16" s="1"/>
  <c r="D319" i="16"/>
  <c r="O319" i="16" s="1"/>
  <c r="M88" i="16"/>
  <c r="K87" i="16"/>
  <c r="N87" i="16"/>
  <c r="D204" i="16"/>
  <c r="N204" i="16" s="1"/>
  <c r="K55" i="16"/>
  <c r="O55" i="16"/>
  <c r="D286" i="16"/>
  <c r="M286" i="16" s="1"/>
  <c r="D154" i="16"/>
  <c r="K154" i="16" s="1"/>
  <c r="K40" i="16"/>
  <c r="M16" i="16"/>
  <c r="N16" i="16"/>
  <c r="D247" i="16"/>
  <c r="K247" i="16" s="1"/>
  <c r="K16" i="16"/>
  <c r="K12" i="16"/>
  <c r="D126" i="16"/>
  <c r="BN116" i="16"/>
  <c r="BO89" i="16"/>
  <c r="BN89" i="16"/>
  <c r="M129" i="16"/>
  <c r="M235" i="16"/>
  <c r="N303" i="16"/>
  <c r="O25" i="16"/>
  <c r="BN320" i="16"/>
  <c r="N233" i="16"/>
  <c r="M233" i="16"/>
  <c r="L233" i="16"/>
  <c r="O233" i="16"/>
  <c r="K233" i="16"/>
  <c r="D224" i="16"/>
  <c r="K224" i="16" s="1"/>
  <c r="L161" i="16"/>
  <c r="O161" i="16"/>
  <c r="M127" i="16"/>
  <c r="N127" i="16"/>
  <c r="K127" i="16"/>
  <c r="O124" i="16"/>
  <c r="M124" i="16"/>
  <c r="N124" i="16"/>
  <c r="BN105" i="16"/>
  <c r="K100" i="16"/>
  <c r="L100" i="16"/>
  <c r="O100" i="16"/>
  <c r="N84" i="16"/>
  <c r="K84" i="16"/>
  <c r="D315" i="16"/>
  <c r="O315" i="16" s="1"/>
  <c r="O328" i="16"/>
  <c r="K102" i="16"/>
  <c r="K11" i="16"/>
  <c r="D243" i="16"/>
  <c r="L243" i="16" s="1"/>
  <c r="D253" i="16"/>
  <c r="L303" i="16"/>
  <c r="N215" i="16"/>
  <c r="M339" i="16"/>
  <c r="L250" i="16"/>
  <c r="N194" i="16"/>
  <c r="L194" i="16"/>
  <c r="K194" i="16"/>
  <c r="O87" i="16"/>
  <c r="O212" i="16"/>
  <c r="O118" i="16"/>
  <c r="D318" i="16"/>
  <c r="M318" i="16" s="1"/>
  <c r="O306" i="16"/>
  <c r="N287" i="16"/>
  <c r="D262" i="16"/>
  <c r="O262" i="16" s="1"/>
  <c r="D256" i="16"/>
  <c r="M256" i="16" s="1"/>
  <c r="M229" i="16"/>
  <c r="L226" i="16"/>
  <c r="O201" i="16"/>
  <c r="N200" i="16"/>
  <c r="D169" i="16"/>
  <c r="L169" i="16" s="1"/>
  <c r="O127" i="16"/>
  <c r="L106" i="16"/>
  <c r="N97" i="16"/>
  <c r="M97" i="16"/>
  <c r="BO68" i="16"/>
  <c r="BN27" i="16"/>
  <c r="N25" i="16"/>
  <c r="K15" i="16"/>
  <c r="N15" i="16"/>
  <c r="D246" i="16"/>
  <c r="N246" i="16" s="1"/>
  <c r="N307" i="16"/>
  <c r="N170" i="16"/>
  <c r="N158" i="16"/>
  <c r="L316" i="16"/>
  <c r="O316" i="16"/>
  <c r="K316" i="16"/>
  <c r="L313" i="16"/>
  <c r="K313" i="16"/>
  <c r="O313" i="16"/>
  <c r="M189" i="16"/>
  <c r="L189" i="16"/>
  <c r="O189" i="16"/>
  <c r="K185" i="16"/>
  <c r="L185" i="16"/>
  <c r="M147" i="16"/>
  <c r="N147" i="16"/>
  <c r="K147" i="16"/>
  <c r="M132" i="16"/>
  <c r="K132" i="16"/>
  <c r="N132" i="16"/>
  <c r="M78" i="16"/>
  <c r="N78" i="16"/>
  <c r="M74" i="16"/>
  <c r="D191" i="16"/>
  <c r="M191" i="16" s="1"/>
  <c r="K24" i="16"/>
  <c r="D138" i="16"/>
  <c r="N138" i="16" s="1"/>
  <c r="D255" i="16"/>
  <c r="L19" i="16"/>
  <c r="D133" i="16"/>
  <c r="L133" i="16" s="1"/>
  <c r="K19" i="16"/>
  <c r="O94" i="16"/>
  <c r="N66" i="16"/>
  <c r="O250" i="16"/>
  <c r="L132" i="16"/>
  <c r="K346" i="16"/>
  <c r="M346" i="16"/>
  <c r="K323" i="16"/>
  <c r="O323" i="16"/>
  <c r="M323" i="16"/>
  <c r="L320" i="16"/>
  <c r="K320" i="16"/>
  <c r="D309" i="16"/>
  <c r="O309" i="16" s="1"/>
  <c r="M265" i="16"/>
  <c r="N265" i="16"/>
  <c r="K265" i="16"/>
  <c r="M258" i="16"/>
  <c r="K258" i="16"/>
  <c r="O258" i="16"/>
  <c r="D195" i="16"/>
  <c r="M195" i="16" s="1"/>
  <c r="N109" i="16"/>
  <c r="K109" i="16"/>
  <c r="L109" i="16"/>
  <c r="M107" i="16"/>
  <c r="K107" i="16"/>
  <c r="O107" i="16"/>
  <c r="D225" i="16"/>
  <c r="L225" i="16" s="1"/>
  <c r="L107" i="16"/>
  <c r="M18" i="16"/>
  <c r="O18" i="16"/>
  <c r="N18" i="16"/>
  <c r="L18" i="16"/>
  <c r="L94" i="16"/>
  <c r="O234" i="16"/>
  <c r="K250" i="16"/>
  <c r="L208" i="16"/>
  <c r="K176" i="16"/>
  <c r="N176" i="16"/>
  <c r="O176" i="16"/>
  <c r="O49" i="16"/>
  <c r="K49" i="16"/>
  <c r="N32" i="16"/>
  <c r="M32" i="16"/>
  <c r="D263" i="16"/>
  <c r="M263" i="16" s="1"/>
  <c r="L261" i="16"/>
  <c r="L333" i="16"/>
  <c r="M333" i="16"/>
  <c r="N185" i="16"/>
  <c r="K208" i="16"/>
  <c r="D327" i="16"/>
  <c r="D213" i="16"/>
  <c r="D180" i="16"/>
  <c r="M180" i="16" s="1"/>
  <c r="N117" i="16"/>
  <c r="D347" i="16"/>
  <c r="M347" i="16" s="1"/>
  <c r="M19" i="16"/>
  <c r="O24" i="16"/>
  <c r="M278" i="16"/>
  <c r="N278" i="16"/>
  <c r="K278" i="16"/>
  <c r="M264" i="16"/>
  <c r="K264" i="16"/>
  <c r="O264" i="16"/>
  <c r="L248" i="16"/>
  <c r="O248" i="16"/>
  <c r="N248" i="16"/>
  <c r="K248" i="16"/>
  <c r="L199" i="16"/>
  <c r="K199" i="16"/>
  <c r="N199" i="16"/>
  <c r="N193" i="16"/>
  <c r="L193" i="16"/>
  <c r="O193" i="16"/>
  <c r="K193" i="16"/>
  <c r="M193" i="16"/>
  <c r="O147" i="16"/>
  <c r="D205" i="16"/>
  <c r="O88" i="16"/>
  <c r="O261" i="16"/>
  <c r="O185" i="16"/>
  <c r="K189" i="16"/>
  <c r="O96" i="16"/>
  <c r="K96" i="16"/>
  <c r="L96" i="16"/>
  <c r="D227" i="16"/>
  <c r="O346" i="16"/>
  <c r="L234" i="16"/>
  <c r="O117" i="16"/>
  <c r="O19" i="16"/>
  <c r="O132" i="16"/>
  <c r="M185" i="16"/>
  <c r="L342" i="16"/>
  <c r="D340" i="16"/>
  <c r="N316" i="16"/>
  <c r="N313" i="16"/>
  <c r="M275" i="16"/>
  <c r="K275" i="16"/>
  <c r="O275" i="16"/>
  <c r="O265" i="16"/>
  <c r="N261" i="16"/>
  <c r="N258" i="16"/>
  <c r="M244" i="16"/>
  <c r="N244" i="16"/>
  <c r="O244" i="16"/>
  <c r="K244" i="16"/>
  <c r="L201" i="16"/>
  <c r="N201" i="16"/>
  <c r="K201" i="16"/>
  <c r="K181" i="16"/>
  <c r="N181" i="16"/>
  <c r="L147" i="16"/>
  <c r="N96" i="16"/>
  <c r="M73" i="16"/>
  <c r="O73" i="16"/>
  <c r="N73" i="16"/>
  <c r="D190" i="16"/>
  <c r="L190" i="16" s="1"/>
  <c r="D304" i="16"/>
  <c r="N59" i="16"/>
  <c r="K59" i="16"/>
  <c r="K52" i="16"/>
  <c r="D166" i="16"/>
  <c r="K166" i="16" s="1"/>
  <c r="N52" i="16"/>
  <c r="N24" i="16"/>
  <c r="N19" i="16"/>
  <c r="L307" i="16"/>
  <c r="M302" i="16"/>
  <c r="M161" i="16"/>
  <c r="K161" i="16"/>
  <c r="M83" i="16"/>
  <c r="K83" i="16"/>
  <c r="M25" i="16"/>
  <c r="L25" i="16"/>
  <c r="M232" i="16"/>
  <c r="K232" i="16"/>
  <c r="N206" i="16"/>
  <c r="L203" i="16"/>
  <c r="M203" i="16"/>
  <c r="M200" i="16"/>
  <c r="M172" i="16"/>
  <c r="N172" i="16"/>
  <c r="K170" i="16"/>
  <c r="O170" i="16"/>
  <c r="K158" i="16"/>
  <c r="O158" i="16"/>
  <c r="M148" i="16"/>
  <c r="N148" i="16"/>
  <c r="M84" i="16"/>
  <c r="L84" i="16"/>
  <c r="N12" i="16"/>
  <c r="O12" i="16"/>
  <c r="M242" i="19"/>
  <c r="L242" i="19"/>
  <c r="N242" i="19"/>
  <c r="K242" i="19"/>
  <c r="O242" i="19"/>
  <c r="N343" i="18"/>
  <c r="O219" i="16"/>
  <c r="M219" i="16"/>
  <c r="L219" i="16"/>
  <c r="M211" i="11"/>
  <c r="L211" i="11"/>
  <c r="M257" i="20"/>
  <c r="N257" i="20"/>
  <c r="M175" i="16"/>
  <c r="L175" i="16"/>
  <c r="N175" i="16"/>
  <c r="O175" i="16"/>
  <c r="K175" i="16"/>
  <c r="K343" i="19"/>
  <c r="L343" i="19"/>
  <c r="N343" i="19"/>
  <c r="M343" i="19"/>
  <c r="K310" i="16"/>
  <c r="N310" i="16"/>
  <c r="L310" i="16"/>
  <c r="N240" i="18"/>
  <c r="M240" i="18"/>
  <c r="L240" i="18"/>
  <c r="O240" i="18"/>
  <c r="K240" i="18"/>
  <c r="M15" i="18"/>
  <c r="N15" i="18"/>
  <c r="K15" i="18"/>
  <c r="O15" i="18"/>
  <c r="D245" i="18"/>
  <c r="K211" i="11"/>
  <c r="M115" i="18"/>
  <c r="O115" i="18"/>
  <c r="L115" i="18"/>
  <c r="D207" i="16"/>
  <c r="N246" i="11"/>
  <c r="L246" i="11"/>
  <c r="L322" i="11"/>
  <c r="K325" i="11"/>
  <c r="N325" i="11"/>
  <c r="M325" i="11"/>
  <c r="L188" i="18"/>
  <c r="O188" i="18"/>
  <c r="K188" i="18"/>
  <c r="M16" i="19"/>
  <c r="O210" i="19"/>
  <c r="N210" i="19"/>
  <c r="M210" i="19"/>
  <c r="O257" i="20"/>
  <c r="K66" i="16"/>
  <c r="D297" i="16"/>
  <c r="L66" i="16"/>
  <c r="L15" i="18"/>
  <c r="K291" i="20"/>
  <c r="N291" i="20"/>
  <c r="O291" i="20"/>
  <c r="K306" i="19"/>
  <c r="K338" i="16"/>
  <c r="O338" i="16"/>
  <c r="L338" i="16"/>
  <c r="M338" i="16"/>
  <c r="K336" i="16"/>
  <c r="O336" i="16"/>
  <c r="L336" i="16"/>
  <c r="M336" i="16"/>
  <c r="K332" i="16"/>
  <c r="O332" i="16"/>
  <c r="M332" i="16"/>
  <c r="L332" i="16"/>
  <c r="M169" i="16"/>
  <c r="M42" i="16"/>
  <c r="L42" i="16"/>
  <c r="K42" i="16"/>
  <c r="N42" i="16"/>
  <c r="D43" i="16"/>
  <c r="O42" i="16"/>
  <c r="D273" i="16"/>
  <c r="K270" i="11"/>
  <c r="L190" i="18"/>
  <c r="K190" i="18"/>
  <c r="O190" i="18"/>
  <c r="M190" i="18"/>
  <c r="N190" i="18"/>
  <c r="L103" i="18"/>
  <c r="D218" i="18"/>
  <c r="K103" i="18"/>
  <c r="N103" i="18"/>
  <c r="O103" i="18"/>
  <c r="D333" i="18"/>
  <c r="M103" i="18"/>
  <c r="M69" i="18"/>
  <c r="K69" i="18"/>
  <c r="O69" i="18"/>
  <c r="D184" i="18"/>
  <c r="L69" i="18"/>
  <c r="D299" i="18"/>
  <c r="N69" i="18"/>
  <c r="L301" i="19"/>
  <c r="K301" i="19"/>
  <c r="O301" i="19"/>
  <c r="N301" i="19"/>
  <c r="M301" i="19"/>
  <c r="O280" i="19"/>
  <c r="M227" i="19"/>
  <c r="L227" i="19"/>
  <c r="N227" i="19"/>
  <c r="O227" i="19"/>
  <c r="K227" i="19"/>
  <c r="M151" i="19"/>
  <c r="L151" i="19"/>
  <c r="K151" i="19"/>
  <c r="N151" i="19"/>
  <c r="O151" i="19"/>
  <c r="K18" i="19"/>
  <c r="N18" i="19"/>
  <c r="M18" i="19"/>
  <c r="D131" i="19"/>
  <c r="O18" i="19"/>
  <c r="D244" i="19"/>
  <c r="L18" i="19"/>
  <c r="M136" i="20"/>
  <c r="L136" i="20"/>
  <c r="K136" i="20"/>
  <c r="N136" i="20"/>
  <c r="O136" i="20"/>
  <c r="K123" i="20"/>
  <c r="L123" i="20"/>
  <c r="N123" i="20"/>
  <c r="M123" i="20"/>
  <c r="O123" i="20"/>
  <c r="O167" i="11"/>
  <c r="K167" i="11"/>
  <c r="L167" i="11"/>
  <c r="L291" i="11"/>
  <c r="M281" i="16"/>
  <c r="L281" i="16"/>
  <c r="N281" i="16"/>
  <c r="O281" i="16"/>
  <c r="K281" i="16"/>
  <c r="M90" i="16"/>
  <c r="L90" i="16"/>
  <c r="N90" i="16"/>
  <c r="D321" i="16"/>
  <c r="O90" i="16"/>
  <c r="K107" i="20"/>
  <c r="O107" i="20"/>
  <c r="N107" i="20"/>
  <c r="D333" i="20"/>
  <c r="M107" i="20"/>
  <c r="D220" i="20"/>
  <c r="L107" i="20"/>
  <c r="K31" i="20"/>
  <c r="D144" i="20"/>
  <c r="N31" i="20"/>
  <c r="O31" i="20"/>
  <c r="L31" i="20"/>
  <c r="K219" i="16"/>
  <c r="N219" i="16"/>
  <c r="K342" i="18"/>
  <c r="N211" i="11"/>
  <c r="O146" i="11"/>
  <c r="K137" i="18"/>
  <c r="L141" i="19"/>
  <c r="K257" i="20"/>
  <c r="L131" i="11"/>
  <c r="M125" i="19"/>
  <c r="O125" i="19"/>
  <c r="M31" i="20"/>
  <c r="N167" i="11"/>
  <c r="N166" i="11"/>
  <c r="N197" i="16"/>
  <c r="L180" i="11"/>
  <c r="K347" i="11"/>
  <c r="N347" i="11"/>
  <c r="M347" i="11"/>
  <c r="D130" i="18"/>
  <c r="K345" i="16"/>
  <c r="O345" i="16"/>
  <c r="M345" i="16"/>
  <c r="L345" i="16"/>
  <c r="K329" i="16"/>
  <c r="L329" i="16"/>
  <c r="N329" i="16"/>
  <c r="K298" i="16"/>
  <c r="O298" i="16"/>
  <c r="L298" i="16"/>
  <c r="M298" i="16"/>
  <c r="N298" i="16"/>
  <c r="M283" i="16"/>
  <c r="L283" i="16"/>
  <c r="N283" i="16"/>
  <c r="O283" i="16"/>
  <c r="K283" i="16"/>
  <c r="M60" i="16"/>
  <c r="D174" i="16"/>
  <c r="D291" i="16"/>
  <c r="L60" i="16"/>
  <c r="K60" i="16"/>
  <c r="N60" i="16"/>
  <c r="O60" i="16"/>
  <c r="M162" i="11"/>
  <c r="L162" i="11"/>
  <c r="N162" i="11"/>
  <c r="K162" i="11"/>
  <c r="O162" i="11"/>
  <c r="O45" i="11"/>
  <c r="M45" i="11"/>
  <c r="D276" i="11"/>
  <c r="L45" i="11"/>
  <c r="D160" i="11"/>
  <c r="O22" i="11"/>
  <c r="N22" i="11"/>
  <c r="D137" i="11"/>
  <c r="L22" i="11"/>
  <c r="O339" i="18"/>
  <c r="L320" i="19"/>
  <c r="K320" i="19"/>
  <c r="O320" i="19"/>
  <c r="N320" i="19"/>
  <c r="M320" i="19"/>
  <c r="L302" i="19"/>
  <c r="K302" i="19"/>
  <c r="N302" i="19"/>
  <c r="M302" i="19"/>
  <c r="O302" i="19"/>
  <c r="N117" i="19"/>
  <c r="O117" i="19"/>
  <c r="D230" i="19"/>
  <c r="M117" i="19"/>
  <c r="K117" i="19"/>
  <c r="L117" i="19"/>
  <c r="M11" i="19"/>
  <c r="K11" i="19"/>
  <c r="O11" i="19"/>
  <c r="L11" i="19"/>
  <c r="D237" i="19"/>
  <c r="M315" i="20"/>
  <c r="L315" i="20"/>
  <c r="K315" i="20"/>
  <c r="O315" i="20"/>
  <c r="N315" i="20"/>
  <c r="K298" i="20"/>
  <c r="O298" i="20"/>
  <c r="M298" i="20"/>
  <c r="L298" i="20"/>
  <c r="N298" i="20"/>
  <c r="M154" i="20"/>
  <c r="N154" i="20"/>
  <c r="L154" i="20"/>
  <c r="O154" i="20"/>
  <c r="K154" i="20"/>
  <c r="D231" i="16"/>
  <c r="L114" i="16"/>
  <c r="D344" i="16"/>
  <c r="M114" i="16"/>
  <c r="L186" i="19"/>
  <c r="M186" i="19"/>
  <c r="K186" i="19"/>
  <c r="M333" i="11"/>
  <c r="L326" i="19"/>
  <c r="M326" i="19"/>
  <c r="N326" i="19"/>
  <c r="L29" i="16"/>
  <c r="K29" i="16"/>
  <c r="O29" i="16"/>
  <c r="D260" i="16"/>
  <c r="M29" i="16"/>
  <c r="D143" i="16"/>
  <c r="N29" i="16"/>
  <c r="L16" i="19"/>
  <c r="D129" i="19"/>
  <c r="O16" i="19"/>
  <c r="N16" i="19"/>
  <c r="L192" i="20"/>
  <c r="M192" i="20"/>
  <c r="K192" i="20"/>
  <c r="N192" i="20"/>
  <c r="O192" i="20"/>
  <c r="K114" i="16"/>
  <c r="O211" i="11"/>
  <c r="O186" i="19"/>
  <c r="K328" i="16"/>
  <c r="L328" i="16"/>
  <c r="O235" i="16"/>
  <c r="L235" i="16"/>
  <c r="M253" i="11"/>
  <c r="L253" i="11"/>
  <c r="M144" i="11"/>
  <c r="K144" i="11"/>
  <c r="L144" i="11"/>
  <c r="N300" i="11"/>
  <c r="L300" i="11"/>
  <c r="M242" i="18"/>
  <c r="L251" i="18"/>
  <c r="K16" i="19"/>
  <c r="K322" i="19"/>
  <c r="M322" i="19"/>
  <c r="K326" i="19"/>
  <c r="L226" i="19"/>
  <c r="O326" i="19"/>
  <c r="L257" i="20"/>
  <c r="K333" i="11"/>
  <c r="O343" i="19"/>
  <c r="L216" i="20"/>
  <c r="N216" i="20"/>
  <c r="O310" i="16"/>
  <c r="M310" i="16"/>
  <c r="M326" i="16"/>
  <c r="O326" i="16"/>
  <c r="L326" i="16"/>
  <c r="K326" i="16"/>
  <c r="L317" i="16"/>
  <c r="O317" i="16"/>
  <c r="M317" i="16"/>
  <c r="K317" i="16"/>
  <c r="M269" i="16"/>
  <c r="L269" i="16"/>
  <c r="N269" i="16"/>
  <c r="O269" i="16"/>
  <c r="K269" i="16"/>
  <c r="L156" i="16"/>
  <c r="K156" i="16"/>
  <c r="O156" i="16"/>
  <c r="N156" i="16"/>
  <c r="M156" i="16"/>
  <c r="D187" i="16"/>
  <c r="D301" i="16"/>
  <c r="M45" i="16"/>
  <c r="L45" i="16"/>
  <c r="D159" i="16"/>
  <c r="D276" i="16"/>
  <c r="K45" i="16"/>
  <c r="N45" i="16"/>
  <c r="O45" i="16"/>
  <c r="L28" i="16"/>
  <c r="K28" i="16"/>
  <c r="O28" i="16"/>
  <c r="D259" i="16"/>
  <c r="N28" i="16"/>
  <c r="M28" i="16"/>
  <c r="D142" i="16"/>
  <c r="M242" i="16"/>
  <c r="K242" i="16"/>
  <c r="L172" i="11"/>
  <c r="M172" i="11"/>
  <c r="N172" i="11"/>
  <c r="O172" i="11"/>
  <c r="N93" i="11"/>
  <c r="K93" i="11"/>
  <c r="O93" i="11"/>
  <c r="D324" i="11"/>
  <c r="L93" i="11"/>
  <c r="M93" i="11"/>
  <c r="M301" i="18"/>
  <c r="L301" i="18"/>
  <c r="N301" i="18"/>
  <c r="O301" i="18"/>
  <c r="K301" i="18"/>
  <c r="M271" i="18"/>
  <c r="L271" i="18"/>
  <c r="N271" i="18"/>
  <c r="O271" i="18"/>
  <c r="K271" i="18"/>
  <c r="M178" i="18"/>
  <c r="L178" i="18"/>
  <c r="N178" i="18"/>
  <c r="O178" i="18"/>
  <c r="K178" i="18"/>
  <c r="K129" i="18"/>
  <c r="N129" i="18"/>
  <c r="O129" i="18"/>
  <c r="L129" i="18"/>
  <c r="K324" i="19"/>
  <c r="N324" i="19"/>
  <c r="L324" i="19"/>
  <c r="L321" i="19"/>
  <c r="K321" i="19"/>
  <c r="L274" i="19"/>
  <c r="K274" i="19"/>
  <c r="O274" i="19"/>
  <c r="M274" i="19"/>
  <c r="N274" i="19"/>
  <c r="K181" i="19"/>
  <c r="M181" i="19"/>
  <c r="O181" i="19"/>
  <c r="L181" i="19"/>
  <c r="N181" i="19"/>
  <c r="M275" i="19"/>
  <c r="O275" i="19"/>
  <c r="M12" i="19"/>
  <c r="K12" i="19"/>
  <c r="O12" i="19"/>
  <c r="L12" i="19"/>
  <c r="D238" i="19"/>
  <c r="N12" i="19"/>
  <c r="K171" i="20"/>
  <c r="O171" i="20"/>
  <c r="M171" i="20"/>
  <c r="L171" i="20"/>
  <c r="N171" i="20"/>
  <c r="K294" i="16"/>
  <c r="N294" i="16"/>
  <c r="K80" i="16"/>
  <c r="L80" i="16"/>
  <c r="O80" i="16"/>
  <c r="M223" i="11"/>
  <c r="L223" i="11"/>
  <c r="N223" i="11"/>
  <c r="O223" i="11"/>
  <c r="M298" i="18"/>
  <c r="N298" i="18"/>
  <c r="M283" i="18"/>
  <c r="L283" i="18"/>
  <c r="N283" i="18"/>
  <c r="O283" i="18"/>
  <c r="N77" i="18"/>
  <c r="D307" i="18"/>
  <c r="L25" i="18"/>
  <c r="D255" i="18"/>
  <c r="K25" i="18"/>
  <c r="O25" i="18"/>
  <c r="D140" i="18"/>
  <c r="M25" i="18"/>
  <c r="N25" i="18"/>
  <c r="L327" i="19"/>
  <c r="K327" i="19"/>
  <c r="O327" i="19"/>
  <c r="M327" i="19"/>
  <c r="N327" i="19"/>
  <c r="M180" i="19"/>
  <c r="L180" i="19"/>
  <c r="K180" i="19"/>
  <c r="N180" i="19"/>
  <c r="M127" i="19"/>
  <c r="L127" i="19"/>
  <c r="D142" i="19"/>
  <c r="N29" i="19"/>
  <c r="D255" i="19"/>
  <c r="K250" i="20"/>
  <c r="O250" i="20"/>
  <c r="M250" i="20"/>
  <c r="L250" i="20"/>
  <c r="N250" i="20"/>
  <c r="M164" i="16"/>
  <c r="L164" i="16"/>
  <c r="N164" i="16"/>
  <c r="O164" i="16"/>
  <c r="M152" i="16"/>
  <c r="L152" i="16"/>
  <c r="N152" i="16"/>
  <c r="O152" i="16"/>
  <c r="N81" i="16"/>
  <c r="K81" i="16"/>
  <c r="L81" i="16"/>
  <c r="O81" i="16"/>
  <c r="M39" i="16"/>
  <c r="L39" i="16"/>
  <c r="K39" i="16"/>
  <c r="D153" i="16"/>
  <c r="D270" i="16"/>
  <c r="N39" i="16"/>
  <c r="N297" i="11"/>
  <c r="M297" i="11"/>
  <c r="K204" i="11"/>
  <c r="L204" i="11"/>
  <c r="O204" i="11"/>
  <c r="N178" i="11"/>
  <c r="K178" i="11"/>
  <c r="L39" i="11"/>
  <c r="K39" i="11"/>
  <c r="D154" i="11"/>
  <c r="N39" i="11"/>
  <c r="O39" i="11"/>
  <c r="K80" i="18"/>
  <c r="L80" i="18"/>
  <c r="O80" i="18"/>
  <c r="D310" i="18"/>
  <c r="M80" i="18"/>
  <c r="D195" i="18"/>
  <c r="N80" i="18"/>
  <c r="K78" i="18"/>
  <c r="D308" i="18"/>
  <c r="L78" i="18"/>
  <c r="O78" i="18"/>
  <c r="D193" i="18"/>
  <c r="N78" i="18"/>
  <c r="M35" i="18"/>
  <c r="D150" i="18"/>
  <c r="L35" i="18"/>
  <c r="D265" i="18"/>
  <c r="K35" i="18"/>
  <c r="N35" i="18"/>
  <c r="L24" i="18"/>
  <c r="K24" i="18"/>
  <c r="O24" i="18"/>
  <c r="D254" i="18"/>
  <c r="N24" i="18"/>
  <c r="D139" i="18"/>
  <c r="L223" i="19"/>
  <c r="K223" i="19"/>
  <c r="N223" i="19"/>
  <c r="O223" i="19"/>
  <c r="N31" i="19"/>
  <c r="K31" i="19"/>
  <c r="N205" i="20"/>
  <c r="K205" i="20"/>
  <c r="L18" i="20"/>
  <c r="N18" i="20"/>
  <c r="M18" i="20"/>
  <c r="D244" i="20"/>
  <c r="K18" i="20"/>
  <c r="O18" i="20"/>
  <c r="D131" i="20"/>
  <c r="M348" i="16"/>
  <c r="K261" i="11"/>
  <c r="O261" i="11"/>
  <c r="K298" i="18"/>
  <c r="O29" i="19"/>
  <c r="L29" i="19"/>
  <c r="N257" i="19"/>
  <c r="K299" i="19"/>
  <c r="N248" i="19"/>
  <c r="K229" i="19"/>
  <c r="M292" i="20"/>
  <c r="O320" i="20"/>
  <c r="M212" i="20"/>
  <c r="N212" i="20"/>
  <c r="O294" i="16"/>
  <c r="M294" i="16"/>
  <c r="L205" i="11"/>
  <c r="M175" i="11"/>
  <c r="L175" i="11"/>
  <c r="O161" i="11"/>
  <c r="L178" i="11"/>
  <c r="M159" i="11"/>
  <c r="M81" i="16"/>
  <c r="O135" i="11"/>
  <c r="O297" i="11"/>
  <c r="L323" i="16"/>
  <c r="N320" i="16"/>
  <c r="M316" i="16"/>
  <c r="M313" i="16"/>
  <c r="L223" i="16"/>
  <c r="K223" i="16"/>
  <c r="O223" i="16"/>
  <c r="M223" i="16"/>
  <c r="N223" i="16"/>
  <c r="L218" i="16"/>
  <c r="K218" i="16"/>
  <c r="O218" i="16"/>
  <c r="N218" i="16"/>
  <c r="K178" i="16"/>
  <c r="N178" i="16"/>
  <c r="L141" i="16"/>
  <c r="K141" i="16"/>
  <c r="O141" i="16"/>
  <c r="N141" i="16"/>
  <c r="M140" i="16"/>
  <c r="L140" i="16"/>
  <c r="K140" i="16"/>
  <c r="N140" i="16"/>
  <c r="K117" i="16"/>
  <c r="L117" i="16"/>
  <c r="N102" i="16"/>
  <c r="D104" i="16"/>
  <c r="K259" i="11"/>
  <c r="K249" i="11"/>
  <c r="L249" i="11"/>
  <c r="O249" i="11"/>
  <c r="N249" i="11"/>
  <c r="L210" i="11"/>
  <c r="K210" i="11"/>
  <c r="N210" i="11"/>
  <c r="O210" i="11"/>
  <c r="M200" i="11"/>
  <c r="L200" i="11"/>
  <c r="N200" i="11"/>
  <c r="M323" i="18"/>
  <c r="K323" i="18"/>
  <c r="N323" i="18"/>
  <c r="O323" i="18"/>
  <c r="L276" i="18"/>
  <c r="K276" i="18"/>
  <c r="O276" i="18"/>
  <c r="M276" i="18"/>
  <c r="N276" i="18"/>
  <c r="L275" i="18"/>
  <c r="K275" i="18"/>
  <c r="O275" i="18"/>
  <c r="N275" i="18"/>
  <c r="L263" i="18"/>
  <c r="K263" i="18"/>
  <c r="O263" i="18"/>
  <c r="M263" i="18"/>
  <c r="N263" i="18"/>
  <c r="K247" i="18"/>
  <c r="L247" i="18"/>
  <c r="L232" i="18"/>
  <c r="O232" i="18"/>
  <c r="K232" i="18"/>
  <c r="N232" i="18"/>
  <c r="M231" i="18"/>
  <c r="L231" i="18"/>
  <c r="K231" i="18"/>
  <c r="N231" i="18"/>
  <c r="N224" i="18"/>
  <c r="K224" i="18"/>
  <c r="M221" i="18"/>
  <c r="L221" i="18"/>
  <c r="K221" i="18"/>
  <c r="N221" i="18"/>
  <c r="K181" i="18"/>
  <c r="L181" i="18"/>
  <c r="O181" i="18"/>
  <c r="M181" i="18"/>
  <c r="N181" i="18"/>
  <c r="K180" i="18"/>
  <c r="L180" i="18"/>
  <c r="O180" i="18"/>
  <c r="N180" i="18"/>
  <c r="M176" i="18"/>
  <c r="L176" i="18"/>
  <c r="N176" i="18"/>
  <c r="O176" i="18"/>
  <c r="L156" i="18"/>
  <c r="K156" i="18"/>
  <c r="O156" i="18"/>
  <c r="M156" i="18"/>
  <c r="N156" i="18"/>
  <c r="N133" i="18"/>
  <c r="M109" i="18"/>
  <c r="L109" i="18"/>
  <c r="D225" i="18"/>
  <c r="N109" i="18"/>
  <c r="O109" i="18"/>
  <c r="M84" i="18"/>
  <c r="D314" i="18"/>
  <c r="L84" i="18"/>
  <c r="N84" i="18"/>
  <c r="O84" i="18"/>
  <c r="M31" i="18"/>
  <c r="D261" i="18"/>
  <c r="L31" i="18"/>
  <c r="D146" i="18"/>
  <c r="K31" i="18"/>
  <c r="N31" i="18"/>
  <c r="K337" i="19"/>
  <c r="N337" i="19"/>
  <c r="K312" i="19"/>
  <c r="L312" i="19"/>
  <c r="O312" i="19"/>
  <c r="N312" i="19"/>
  <c r="M308" i="19"/>
  <c r="L308" i="19"/>
  <c r="K308" i="19"/>
  <c r="N308" i="19"/>
  <c r="M264" i="19"/>
  <c r="L264" i="19"/>
  <c r="N264" i="19"/>
  <c r="O264" i="19"/>
  <c r="N190" i="19"/>
  <c r="L170" i="19"/>
  <c r="K170" i="19"/>
  <c r="O170" i="19"/>
  <c r="N170" i="19"/>
  <c r="M164" i="19"/>
  <c r="L164" i="19"/>
  <c r="N164" i="19"/>
  <c r="O164" i="19"/>
  <c r="L155" i="19"/>
  <c r="K155" i="19"/>
  <c r="O155" i="19"/>
  <c r="M155" i="19"/>
  <c r="N155" i="19"/>
  <c r="L154" i="19"/>
  <c r="K154" i="19"/>
  <c r="O154" i="19"/>
  <c r="N154" i="19"/>
  <c r="K143" i="19"/>
  <c r="N102" i="19"/>
  <c r="D104" i="19"/>
  <c r="D215" i="19"/>
  <c r="D328" i="19"/>
  <c r="D103" i="19"/>
  <c r="L100" i="19"/>
  <c r="O100" i="19"/>
  <c r="D213" i="19"/>
  <c r="M87" i="19"/>
  <c r="N87" i="19"/>
  <c r="D200" i="19"/>
  <c r="L87" i="19"/>
  <c r="K87" i="19"/>
  <c r="O87" i="19"/>
  <c r="L60" i="19"/>
  <c r="M60" i="19"/>
  <c r="K60" i="19"/>
  <c r="D173" i="19"/>
  <c r="N60" i="19"/>
  <c r="D286" i="19"/>
  <c r="O60" i="19"/>
  <c r="L43" i="19"/>
  <c r="N43" i="19"/>
  <c r="M43" i="19"/>
  <c r="K43" i="19"/>
  <c r="D156" i="19"/>
  <c r="D269" i="19"/>
  <c r="O43" i="19"/>
  <c r="L42" i="19"/>
  <c r="M42" i="19"/>
  <c r="K42" i="19"/>
  <c r="O42" i="19"/>
  <c r="D268" i="19"/>
  <c r="N329" i="20"/>
  <c r="K329" i="20"/>
  <c r="M287" i="20"/>
  <c r="N287" i="20"/>
  <c r="L287" i="20"/>
  <c r="O287" i="20"/>
  <c r="L283" i="20"/>
  <c r="K278" i="20"/>
  <c r="M166" i="20"/>
  <c r="N166" i="20"/>
  <c r="L166" i="20"/>
  <c r="K166" i="20"/>
  <c r="O166" i="20"/>
  <c r="K80" i="20"/>
  <c r="O80" i="20"/>
  <c r="N80" i="20"/>
  <c r="D306" i="20"/>
  <c r="M80" i="20"/>
  <c r="D193" i="20"/>
  <c r="L69" i="20"/>
  <c r="D295" i="20"/>
  <c r="N69" i="20"/>
  <c r="D70" i="20"/>
  <c r="M69" i="20"/>
  <c r="D182" i="20"/>
  <c r="K69" i="20"/>
  <c r="O69" i="20"/>
  <c r="K309" i="16"/>
  <c r="K195" i="16"/>
  <c r="M154" i="16"/>
  <c r="M57" i="16"/>
  <c r="L57" i="16"/>
  <c r="D171" i="16"/>
  <c r="D288" i="16"/>
  <c r="K57" i="16"/>
  <c r="N57" i="16"/>
  <c r="M51" i="16"/>
  <c r="L51" i="16"/>
  <c r="K51" i="16"/>
  <c r="D165" i="16"/>
  <c r="D282" i="16"/>
  <c r="N51" i="16"/>
  <c r="O179" i="11"/>
  <c r="N179" i="11"/>
  <c r="M128" i="11"/>
  <c r="L128" i="11"/>
  <c r="L83" i="11"/>
  <c r="D201" i="11"/>
  <c r="K83" i="11"/>
  <c r="D314" i="11"/>
  <c r="M83" i="11"/>
  <c r="N83" i="11"/>
  <c r="N253" i="18"/>
  <c r="K253" i="18"/>
  <c r="N196" i="18"/>
  <c r="M194" i="18"/>
  <c r="K194" i="18"/>
  <c r="N194" i="18"/>
  <c r="O194" i="18"/>
  <c r="L49" i="19"/>
  <c r="N49" i="19"/>
  <c r="D162" i="19"/>
  <c r="M49" i="19"/>
  <c r="O49" i="19"/>
  <c r="K160" i="20"/>
  <c r="O160" i="20"/>
  <c r="N160" i="20"/>
  <c r="M160" i="20"/>
  <c r="L160" i="20"/>
  <c r="K16" i="20"/>
  <c r="L16" i="20"/>
  <c r="M16" i="20"/>
  <c r="D242" i="20"/>
  <c r="O16" i="20"/>
  <c r="D129" i="20"/>
  <c r="L263" i="16"/>
  <c r="O190" i="16"/>
  <c r="L305" i="11"/>
  <c r="O215" i="18"/>
  <c r="M29" i="19"/>
  <c r="L31" i="19"/>
  <c r="L187" i="19"/>
  <c r="K248" i="19"/>
  <c r="M204" i="11"/>
  <c r="M178" i="11"/>
  <c r="L261" i="11"/>
  <c r="D198" i="16"/>
  <c r="D312" i="16"/>
  <c r="M135" i="11"/>
  <c r="L297" i="11"/>
  <c r="M253" i="18"/>
  <c r="K77" i="18"/>
  <c r="L77" i="18"/>
  <c r="L257" i="19"/>
  <c r="D311" i="16"/>
  <c r="M292" i="16"/>
  <c r="L292" i="16"/>
  <c r="N292" i="16"/>
  <c r="O292" i="16"/>
  <c r="O286" i="16"/>
  <c r="L257" i="16"/>
  <c r="K257" i="16"/>
  <c r="O257" i="16"/>
  <c r="M257" i="16"/>
  <c r="N257" i="16"/>
  <c r="M212" i="16"/>
  <c r="K212" i="16"/>
  <c r="M131" i="16"/>
  <c r="L131" i="16"/>
  <c r="K131" i="16"/>
  <c r="N131" i="16"/>
  <c r="K88" i="16"/>
  <c r="L88" i="16"/>
  <c r="L74" i="16"/>
  <c r="K74" i="16"/>
  <c r="N74" i="16"/>
  <c r="O74" i="16"/>
  <c r="D305" i="16"/>
  <c r="N69" i="16"/>
  <c r="K69" i="16"/>
  <c r="M54" i="16"/>
  <c r="L54" i="16"/>
  <c r="K54" i="16"/>
  <c r="N54" i="16"/>
  <c r="M48" i="16"/>
  <c r="D162" i="16"/>
  <c r="D279" i="16"/>
  <c r="L48" i="16"/>
  <c r="K48" i="16"/>
  <c r="N48" i="16"/>
  <c r="L36" i="16"/>
  <c r="D150" i="16"/>
  <c r="D267" i="16"/>
  <c r="K36" i="16"/>
  <c r="O36" i="16"/>
  <c r="M36" i="16"/>
  <c r="N36" i="16"/>
  <c r="L35" i="16"/>
  <c r="D149" i="16"/>
  <c r="D266" i="16"/>
  <c r="K35" i="16"/>
  <c r="O35" i="16"/>
  <c r="N35" i="16"/>
  <c r="N345" i="11"/>
  <c r="L345" i="11"/>
  <c r="M316" i="11"/>
  <c r="L316" i="11"/>
  <c r="K316" i="11"/>
  <c r="N316" i="11"/>
  <c r="N307" i="11"/>
  <c r="K307" i="11"/>
  <c r="K302" i="11"/>
  <c r="M302" i="11"/>
  <c r="O302" i="11"/>
  <c r="N302" i="11"/>
  <c r="M284" i="11"/>
  <c r="L284" i="11"/>
  <c r="O269" i="11"/>
  <c r="K269" i="11"/>
  <c r="O232" i="11"/>
  <c r="K232" i="11"/>
  <c r="N173" i="11"/>
  <c r="M173" i="11"/>
  <c r="O173" i="11"/>
  <c r="L48" i="11"/>
  <c r="D163" i="11"/>
  <c r="D279" i="11"/>
  <c r="K48" i="11"/>
  <c r="N338" i="18"/>
  <c r="K338" i="18"/>
  <c r="L287" i="18"/>
  <c r="K287" i="18"/>
  <c r="O287" i="18"/>
  <c r="N287" i="18"/>
  <c r="K260" i="18"/>
  <c r="L260" i="18"/>
  <c r="O260" i="18"/>
  <c r="N217" i="18"/>
  <c r="K217" i="18"/>
  <c r="L217" i="18"/>
  <c r="O217" i="18"/>
  <c r="O199" i="18"/>
  <c r="N198" i="18"/>
  <c r="D192" i="18"/>
  <c r="L142" i="18"/>
  <c r="K142" i="18"/>
  <c r="O142" i="18"/>
  <c r="M142" i="18"/>
  <c r="N142" i="18"/>
  <c r="M106" i="18"/>
  <c r="D336" i="18"/>
  <c r="L106" i="18"/>
  <c r="N106" i="18"/>
  <c r="O106" i="18"/>
  <c r="D222" i="18"/>
  <c r="K74" i="18"/>
  <c r="L74" i="18"/>
  <c r="L28" i="18"/>
  <c r="K28" i="18"/>
  <c r="D258" i="18"/>
  <c r="M28" i="18"/>
  <c r="D143" i="18"/>
  <c r="N28" i="18"/>
  <c r="L16" i="18"/>
  <c r="D131" i="18"/>
  <c r="K16" i="18"/>
  <c r="N16" i="18"/>
  <c r="D246" i="18"/>
  <c r="K315" i="19"/>
  <c r="L315" i="19"/>
  <c r="O315" i="19"/>
  <c r="N313" i="19"/>
  <c r="L313" i="19"/>
  <c r="L293" i="19"/>
  <c r="K293" i="19"/>
  <c r="O293" i="19"/>
  <c r="M293" i="19"/>
  <c r="N293" i="19"/>
  <c r="K256" i="19"/>
  <c r="M256" i="19"/>
  <c r="O256" i="19"/>
  <c r="L256" i="19"/>
  <c r="N256" i="19"/>
  <c r="N243" i="19"/>
  <c r="L243" i="19"/>
  <c r="K243" i="19"/>
  <c r="K220" i="19"/>
  <c r="N205" i="19"/>
  <c r="L205" i="19"/>
  <c r="K205" i="19"/>
  <c r="L166" i="19"/>
  <c r="K166" i="19"/>
  <c r="O166" i="19"/>
  <c r="M166" i="19"/>
  <c r="N166" i="19"/>
  <c r="D144" i="19"/>
  <c r="N106" i="19"/>
  <c r="L106" i="19"/>
  <c r="M106" i="19"/>
  <c r="M80" i="19"/>
  <c r="D193" i="19"/>
  <c r="N80" i="19"/>
  <c r="N78" i="19"/>
  <c r="D191" i="19"/>
  <c r="L78" i="19"/>
  <c r="L332" i="20"/>
  <c r="O272" i="20"/>
  <c r="L268" i="20"/>
  <c r="M268" i="20"/>
  <c r="K268" i="20"/>
  <c r="O268" i="20"/>
  <c r="L247" i="20"/>
  <c r="N247" i="20"/>
  <c r="M247" i="20"/>
  <c r="K247" i="20"/>
  <c r="O247" i="20"/>
  <c r="N228" i="20"/>
  <c r="K228" i="20"/>
  <c r="N177" i="20"/>
  <c r="M177" i="20"/>
  <c r="K177" i="20"/>
  <c r="K130" i="20"/>
  <c r="O130" i="20"/>
  <c r="N130" i="20"/>
  <c r="M130" i="20"/>
  <c r="L130" i="20"/>
  <c r="N94" i="20"/>
  <c r="D207" i="20"/>
  <c r="K24" i="20"/>
  <c r="O24" i="20"/>
  <c r="N24" i="20"/>
  <c r="M24" i="20"/>
  <c r="L24" i="20"/>
  <c r="D137" i="20"/>
  <c r="O302" i="16"/>
  <c r="O299" i="16"/>
  <c r="L284" i="16"/>
  <c r="K284" i="16"/>
  <c r="O284" i="16"/>
  <c r="L272" i="16"/>
  <c r="K272" i="16"/>
  <c r="O272" i="16"/>
  <c r="L255" i="16"/>
  <c r="K255" i="16"/>
  <c r="O255" i="16"/>
  <c r="K245" i="16"/>
  <c r="O245" i="16"/>
  <c r="O215" i="16"/>
  <c r="K215" i="16"/>
  <c r="N209" i="16"/>
  <c r="K209" i="16"/>
  <c r="L192" i="16"/>
  <c r="K192" i="16"/>
  <c r="O192" i="16"/>
  <c r="L188" i="16"/>
  <c r="K188" i="16"/>
  <c r="O188" i="16"/>
  <c r="L167" i="16"/>
  <c r="K167" i="16"/>
  <c r="O167" i="16"/>
  <c r="L155" i="16"/>
  <c r="K155" i="16"/>
  <c r="O155" i="16"/>
  <c r="K138" i="16"/>
  <c r="L99" i="16"/>
  <c r="K99" i="16"/>
  <c r="D216" i="16"/>
  <c r="L78" i="16"/>
  <c r="K78" i="16"/>
  <c r="O78" i="16"/>
  <c r="M62" i="16"/>
  <c r="L62" i="16"/>
  <c r="M59" i="16"/>
  <c r="D173" i="16"/>
  <c r="D290" i="16"/>
  <c r="L59" i="16"/>
  <c r="M55" i="16"/>
  <c r="L55" i="16"/>
  <c r="M52" i="16"/>
  <c r="L52" i="16"/>
  <c r="M49" i="16"/>
  <c r="D163" i="16"/>
  <c r="D280" i="16"/>
  <c r="L49" i="16"/>
  <c r="M46" i="16"/>
  <c r="L46" i="16"/>
  <c r="D160" i="16"/>
  <c r="D277" i="16"/>
  <c r="M40" i="16"/>
  <c r="L40" i="16"/>
  <c r="L32" i="16"/>
  <c r="K32" i="16"/>
  <c r="O32" i="16"/>
  <c r="D146" i="16"/>
  <c r="O281" i="11"/>
  <c r="M281" i="11"/>
  <c r="M272" i="11"/>
  <c r="K272" i="11"/>
  <c r="M268" i="11"/>
  <c r="L268" i="11"/>
  <c r="M244" i="11"/>
  <c r="L244" i="11"/>
  <c r="M102" i="11"/>
  <c r="D220" i="11"/>
  <c r="L100" i="11"/>
  <c r="D218" i="11"/>
  <c r="L97" i="11"/>
  <c r="K97" i="11"/>
  <c r="O97" i="11"/>
  <c r="D215" i="11"/>
  <c r="D328" i="11"/>
  <c r="N87" i="11"/>
  <c r="K87" i="11"/>
  <c r="N57" i="11"/>
  <c r="K11" i="11"/>
  <c r="L11" i="11"/>
  <c r="D242" i="11"/>
  <c r="M331" i="18"/>
  <c r="L331" i="18"/>
  <c r="N316" i="18"/>
  <c r="L316" i="18"/>
  <c r="L311" i="18"/>
  <c r="K302" i="18"/>
  <c r="N302" i="18"/>
  <c r="N295" i="18"/>
  <c r="K295" i="18"/>
  <c r="L286" i="18"/>
  <c r="K286" i="18"/>
  <c r="O286" i="18"/>
  <c r="L274" i="18"/>
  <c r="K274" i="18"/>
  <c r="O274" i="18"/>
  <c r="M256" i="18"/>
  <c r="L256" i="18"/>
  <c r="L197" i="18"/>
  <c r="K197" i="18"/>
  <c r="O197" i="18"/>
  <c r="K179" i="18"/>
  <c r="L179" i="18"/>
  <c r="O179" i="18"/>
  <c r="K169" i="18"/>
  <c r="M165" i="18"/>
  <c r="L165" i="18"/>
  <c r="L158" i="18"/>
  <c r="K158" i="18"/>
  <c r="O158" i="18"/>
  <c r="K135" i="18"/>
  <c r="L135" i="18"/>
  <c r="L66" i="18"/>
  <c r="K66" i="18"/>
  <c r="O66" i="18"/>
  <c r="D296" i="18"/>
  <c r="M36" i="18"/>
  <c r="D151" i="18"/>
  <c r="L36" i="18"/>
  <c r="D266" i="18"/>
  <c r="M32" i="18"/>
  <c r="L32" i="18"/>
  <c r="D147" i="18"/>
  <c r="D262" i="18"/>
  <c r="M29" i="18"/>
  <c r="D259" i="18"/>
  <c r="L29" i="18"/>
  <c r="L341" i="19"/>
  <c r="K341" i="19"/>
  <c r="L311" i="19"/>
  <c r="K311" i="19"/>
  <c r="O311" i="19"/>
  <c r="M288" i="19"/>
  <c r="L288" i="19"/>
  <c r="L287" i="19"/>
  <c r="K287" i="19"/>
  <c r="O287" i="19"/>
  <c r="M276" i="19"/>
  <c r="L276" i="19"/>
  <c r="M270" i="19"/>
  <c r="L270" i="19"/>
  <c r="N218" i="19"/>
  <c r="M218" i="19"/>
  <c r="M177" i="19"/>
  <c r="L177" i="19"/>
  <c r="O168" i="19"/>
  <c r="O145" i="19"/>
  <c r="K145" i="19"/>
  <c r="L136" i="19"/>
  <c r="K97" i="19"/>
  <c r="N97" i="19"/>
  <c r="L97" i="19"/>
  <c r="M77" i="19"/>
  <c r="K77" i="19"/>
  <c r="L77" i="19"/>
  <c r="D303" i="19"/>
  <c r="N66" i="19"/>
  <c r="K65" i="19"/>
  <c r="L55" i="19"/>
  <c r="N55" i="19"/>
  <c r="M55" i="19"/>
  <c r="L48" i="19"/>
  <c r="M48" i="19"/>
  <c r="D161" i="19"/>
  <c r="K48" i="19"/>
  <c r="K32" i="19"/>
  <c r="D258" i="19"/>
  <c r="N339" i="20"/>
  <c r="M331" i="20"/>
  <c r="L331" i="20"/>
  <c r="K331" i="20"/>
  <c r="K326" i="20"/>
  <c r="K312" i="20"/>
  <c r="L279" i="20"/>
  <c r="M279" i="20"/>
  <c r="K279" i="20"/>
  <c r="K236" i="20"/>
  <c r="N236" i="20"/>
  <c r="L236" i="20"/>
  <c r="M227" i="20"/>
  <c r="N227" i="20"/>
  <c r="L227" i="20"/>
  <c r="K198" i="20"/>
  <c r="O198" i="20"/>
  <c r="M198" i="20"/>
  <c r="L198" i="20"/>
  <c r="L170" i="20"/>
  <c r="M170" i="20"/>
  <c r="K170" i="20"/>
  <c r="K143" i="20"/>
  <c r="N143" i="20"/>
  <c r="N103" i="20"/>
  <c r="K103" i="20"/>
  <c r="N97" i="20"/>
  <c r="K97" i="20"/>
  <c r="D209" i="20"/>
  <c r="N96" i="20"/>
  <c r="M36" i="20"/>
  <c r="D262" i="20"/>
  <c r="N36" i="20"/>
  <c r="L36" i="20"/>
  <c r="D149" i="20"/>
  <c r="K28" i="20"/>
  <c r="O28" i="20"/>
  <c r="D141" i="20"/>
  <c r="D254" i="20"/>
  <c r="N28" i="20"/>
  <c r="M28" i="20"/>
  <c r="K21" i="20"/>
  <c r="O21" i="20"/>
  <c r="N21" i="20"/>
  <c r="D134" i="20"/>
  <c r="M21" i="20"/>
  <c r="K254" i="16"/>
  <c r="M254" i="16"/>
  <c r="O254" i="16"/>
  <c r="N251" i="16"/>
  <c r="K251" i="16"/>
  <c r="M181" i="16"/>
  <c r="L181" i="16"/>
  <c r="M176" i="16"/>
  <c r="L176" i="16"/>
  <c r="N134" i="16"/>
  <c r="M134" i="16"/>
  <c r="N94" i="16"/>
  <c r="D211" i="16"/>
  <c r="K94" i="16"/>
  <c r="N93" i="16"/>
  <c r="D210" i="16"/>
  <c r="L73" i="16"/>
  <c r="K73" i="16"/>
  <c r="O62" i="16"/>
  <c r="O59" i="16"/>
  <c r="O46" i="16"/>
  <c r="O40" i="16"/>
  <c r="L31" i="16"/>
  <c r="K31" i="16"/>
  <c r="O31" i="16"/>
  <c r="D145" i="16"/>
  <c r="M24" i="16"/>
  <c r="L24" i="16"/>
  <c r="L21" i="16"/>
  <c r="K21" i="16"/>
  <c r="D135" i="16"/>
  <c r="D252" i="16"/>
  <c r="L289" i="11"/>
  <c r="K289" i="11"/>
  <c r="O289" i="11"/>
  <c r="O272" i="11"/>
  <c r="O268" i="11"/>
  <c r="M245" i="11"/>
  <c r="L245" i="11"/>
  <c r="O244" i="11"/>
  <c r="M197" i="11"/>
  <c r="K197" i="11"/>
  <c r="N189" i="11"/>
  <c r="L189" i="11"/>
  <c r="M176" i="11"/>
  <c r="L176" i="11"/>
  <c r="L171" i="11"/>
  <c r="K171" i="11"/>
  <c r="L156" i="11"/>
  <c r="K156" i="11"/>
  <c r="N119" i="11"/>
  <c r="K119" i="11"/>
  <c r="L96" i="11"/>
  <c r="K96" i="11"/>
  <c r="O96" i="11"/>
  <c r="D214" i="11"/>
  <c r="N74" i="11"/>
  <c r="L74" i="11"/>
  <c r="O60" i="11"/>
  <c r="L60" i="11"/>
  <c r="D174" i="11"/>
  <c r="N59" i="11"/>
  <c r="O40" i="11"/>
  <c r="D271" i="11"/>
  <c r="N40" i="11"/>
  <c r="N28" i="11"/>
  <c r="D143" i="11"/>
  <c r="M28" i="11"/>
  <c r="D140" i="11"/>
  <c r="M25" i="11"/>
  <c r="K332" i="18"/>
  <c r="L332" i="18"/>
  <c r="M272" i="18"/>
  <c r="L272" i="18"/>
  <c r="N257" i="18"/>
  <c r="K257" i="18"/>
  <c r="O256" i="18"/>
  <c r="K250" i="18"/>
  <c r="L250" i="18"/>
  <c r="L200" i="18"/>
  <c r="K200" i="18"/>
  <c r="O200" i="18"/>
  <c r="L182" i="18"/>
  <c r="K182" i="18"/>
  <c r="O182" i="18"/>
  <c r="L168" i="18"/>
  <c r="K168" i="18"/>
  <c r="O168" i="18"/>
  <c r="O165" i="18"/>
  <c r="M153" i="18"/>
  <c r="L153" i="18"/>
  <c r="M141" i="18"/>
  <c r="L141" i="18"/>
  <c r="L138" i="18"/>
  <c r="K138" i="18"/>
  <c r="O138" i="18"/>
  <c r="M107" i="18"/>
  <c r="D337" i="18"/>
  <c r="L107" i="18"/>
  <c r="M104" i="18"/>
  <c r="D220" i="18"/>
  <c r="D334" i="18"/>
  <c r="L104" i="18"/>
  <c r="D219" i="18"/>
  <c r="M83" i="18"/>
  <c r="D313" i="18"/>
  <c r="L83" i="18"/>
  <c r="L81" i="18"/>
  <c r="K81" i="18"/>
  <c r="O81" i="18"/>
  <c r="L65" i="18"/>
  <c r="K65" i="18"/>
  <c r="O65" i="18"/>
  <c r="O32" i="18"/>
  <c r="O29" i="18"/>
  <c r="N21" i="18"/>
  <c r="K21" i="18"/>
  <c r="L340" i="19"/>
  <c r="K340" i="19"/>
  <c r="O340" i="19"/>
  <c r="N319" i="19"/>
  <c r="M319" i="19"/>
  <c r="N294" i="19"/>
  <c r="L294" i="19"/>
  <c r="M282" i="19"/>
  <c r="L282" i="19"/>
  <c r="M263" i="19"/>
  <c r="L263" i="19"/>
  <c r="L262" i="19"/>
  <c r="K262" i="19"/>
  <c r="O262" i="19"/>
  <c r="K246" i="19"/>
  <c r="N246" i="19"/>
  <c r="M246" i="19"/>
  <c r="M224" i="19"/>
  <c r="O224" i="19"/>
  <c r="N211" i="19"/>
  <c r="M211" i="19"/>
  <c r="L203" i="19"/>
  <c r="L192" i="19"/>
  <c r="M192" i="19"/>
  <c r="O177" i="19"/>
  <c r="M163" i="19"/>
  <c r="L163" i="19"/>
  <c r="N109" i="19"/>
  <c r="K94" i="19"/>
  <c r="O94" i="19"/>
  <c r="M94" i="19"/>
  <c r="L94" i="19"/>
  <c r="L54" i="19"/>
  <c r="M54" i="19"/>
  <c r="K54" i="19"/>
  <c r="K35" i="19"/>
  <c r="O35" i="19"/>
  <c r="N35" i="19"/>
  <c r="D148" i="19"/>
  <c r="M35" i="19"/>
  <c r="D261" i="19"/>
  <c r="K336" i="20"/>
  <c r="O336" i="20"/>
  <c r="M336" i="20"/>
  <c r="L336" i="20"/>
  <c r="K327" i="20"/>
  <c r="O327" i="20"/>
  <c r="N327" i="20"/>
  <c r="M327" i="20"/>
  <c r="K307" i="20"/>
  <c r="O307" i="20"/>
  <c r="M307" i="20"/>
  <c r="L307" i="20"/>
  <c r="K305" i="20"/>
  <c r="O305" i="20"/>
  <c r="M305" i="20"/>
  <c r="L305" i="20"/>
  <c r="L297" i="20"/>
  <c r="M297" i="20"/>
  <c r="K297" i="20"/>
  <c r="K270" i="20"/>
  <c r="O270" i="20"/>
  <c r="N270" i="20"/>
  <c r="M270" i="20"/>
  <c r="M264" i="20"/>
  <c r="N264" i="20"/>
  <c r="L264" i="20"/>
  <c r="K259" i="20"/>
  <c r="O259" i="20"/>
  <c r="M259" i="20"/>
  <c r="L259" i="20"/>
  <c r="O256" i="20"/>
  <c r="K256" i="20"/>
  <c r="K252" i="20"/>
  <c r="O252" i="20"/>
  <c r="M252" i="20"/>
  <c r="L252" i="20"/>
  <c r="K173" i="20"/>
  <c r="K150" i="20"/>
  <c r="O150" i="20"/>
  <c r="N150" i="20"/>
  <c r="M150" i="20"/>
  <c r="K148" i="20"/>
  <c r="M110" i="20"/>
  <c r="O110" i="20"/>
  <c r="N110" i="20"/>
  <c r="L110" i="20"/>
  <c r="L99" i="20"/>
  <c r="N99" i="20"/>
  <c r="D325" i="20"/>
  <c r="K99" i="20"/>
  <c r="K83" i="20"/>
  <c r="O83" i="20"/>
  <c r="D309" i="20"/>
  <c r="N83" i="20"/>
  <c r="M83" i="20"/>
  <c r="K77" i="20"/>
  <c r="O77" i="20"/>
  <c r="D303" i="20"/>
  <c r="N77" i="20"/>
  <c r="M77" i="20"/>
  <c r="D190" i="20"/>
  <c r="M35" i="20"/>
  <c r="D261" i="20"/>
  <c r="L35" i="20"/>
  <c r="K35" i="20"/>
  <c r="D212" i="18"/>
  <c r="D206" i="18"/>
  <c r="D202" i="18"/>
  <c r="D172" i="18"/>
  <c r="D161" i="18"/>
  <c r="D160" i="18"/>
  <c r="D212" i="19"/>
  <c r="D206" i="19"/>
  <c r="D196" i="19"/>
  <c r="D158" i="19"/>
  <c r="L107" i="19"/>
  <c r="O107" i="19"/>
  <c r="O96" i="19"/>
  <c r="N88" i="19"/>
  <c r="N83" i="19"/>
  <c r="N57" i="19"/>
  <c r="N51" i="19"/>
  <c r="N45" i="19"/>
  <c r="N39" i="19"/>
  <c r="K36" i="19"/>
  <c r="O36" i="19"/>
  <c r="N318" i="20"/>
  <c r="O294" i="20"/>
  <c r="N288" i="20"/>
  <c r="N276" i="20"/>
  <c r="N265" i="20"/>
  <c r="N248" i="20"/>
  <c r="K243" i="20"/>
  <c r="O243" i="20"/>
  <c r="N239" i="20"/>
  <c r="N224" i="20"/>
  <c r="K218" i="20"/>
  <c r="O218" i="20"/>
  <c r="O215" i="20"/>
  <c r="N214" i="20"/>
  <c r="N189" i="20"/>
  <c r="K180" i="20"/>
  <c r="O180" i="20"/>
  <c r="N167" i="20"/>
  <c r="N155" i="20"/>
  <c r="K147" i="20"/>
  <c r="O147" i="20"/>
  <c r="D124" i="20"/>
  <c r="M109" i="20"/>
  <c r="O109" i="20"/>
  <c r="D335" i="20"/>
  <c r="K106" i="20"/>
  <c r="O106" i="20"/>
  <c r="O100" i="20"/>
  <c r="K84" i="20"/>
  <c r="O84" i="20"/>
  <c r="D310" i="20"/>
  <c r="K81" i="20"/>
  <c r="O81" i="20"/>
  <c r="K78" i="20"/>
  <c r="O78" i="20"/>
  <c r="D304" i="20"/>
  <c r="K29" i="20"/>
  <c r="O29" i="20"/>
  <c r="D255" i="20"/>
  <c r="K25" i="20"/>
  <c r="O25" i="20"/>
  <c r="K22" i="20"/>
  <c r="O22" i="20"/>
  <c r="M12" i="20"/>
  <c r="D238" i="20"/>
  <c r="N11" i="20"/>
  <c r="K93" i="19"/>
  <c r="O93" i="19"/>
  <c r="K321" i="20"/>
  <c r="O321" i="20"/>
  <c r="K301" i="20"/>
  <c r="O301" i="20"/>
  <c r="K299" i="20"/>
  <c r="O299" i="20"/>
  <c r="K282" i="20"/>
  <c r="O282" i="20"/>
  <c r="K249" i="20"/>
  <c r="O249" i="20"/>
  <c r="K197" i="20"/>
  <c r="K195" i="20"/>
  <c r="O195" i="20"/>
  <c r="K126" i="20"/>
  <c r="O126" i="20"/>
  <c r="BO20" i="19"/>
  <c r="BN20" i="19"/>
  <c r="BO14" i="19"/>
  <c r="M204" i="20" l="1"/>
  <c r="N281" i="20"/>
  <c r="O156" i="20"/>
  <c r="L271" i="20"/>
  <c r="L164" i="20"/>
  <c r="O161" i="20"/>
  <c r="N162" i="20"/>
  <c r="K217" i="20"/>
  <c r="L222" i="20"/>
  <c r="O274" i="20"/>
  <c r="N274" i="20"/>
  <c r="K251" i="20"/>
  <c r="O300" i="20"/>
  <c r="N323" i="20"/>
  <c r="O339" i="20"/>
  <c r="K316" i="20"/>
  <c r="M319" i="20"/>
  <c r="O281" i="20"/>
  <c r="L330" i="20"/>
  <c r="K172" i="20"/>
  <c r="N330" i="20"/>
  <c r="L223" i="20"/>
  <c r="M339" i="20"/>
  <c r="K339" i="20"/>
  <c r="M219" i="20"/>
  <c r="K269" i="20"/>
  <c r="K330" i="20"/>
  <c r="O330" i="20"/>
  <c r="M277" i="20"/>
  <c r="M159" i="20"/>
  <c r="L219" i="20"/>
  <c r="K219" i="20"/>
  <c r="O269" i="20"/>
  <c r="L269" i="20"/>
  <c r="K223" i="20"/>
  <c r="O316" i="20"/>
  <c r="M316" i="20"/>
  <c r="K319" i="20"/>
  <c r="K222" i="20"/>
  <c r="N217" i="20"/>
  <c r="M274" i="20"/>
  <c r="N229" i="20"/>
  <c r="L229" i="20"/>
  <c r="N219" i="20"/>
  <c r="M269" i="20"/>
  <c r="M223" i="20"/>
  <c r="L316" i="20"/>
  <c r="K274" i="20"/>
  <c r="M217" i="20"/>
  <c r="N223" i="20"/>
  <c r="O217" i="20"/>
  <c r="O271" i="20"/>
  <c r="K158" i="20"/>
  <c r="M226" i="20"/>
  <c r="N159" i="20"/>
  <c r="O162" i="20"/>
  <c r="K272" i="20"/>
  <c r="M283" i="20"/>
  <c r="O186" i="20"/>
  <c r="N271" i="20"/>
  <c r="L156" i="20"/>
  <c r="L186" i="20"/>
  <c r="L281" i="20"/>
  <c r="K271" i="20"/>
  <c r="M158" i="20"/>
  <c r="K162" i="20"/>
  <c r="M272" i="20"/>
  <c r="O283" i="20"/>
  <c r="L204" i="20"/>
  <c r="K323" i="20"/>
  <c r="K156" i="20"/>
  <c r="L323" i="20"/>
  <c r="K204" i="20"/>
  <c r="O158" i="20"/>
  <c r="L158" i="20"/>
  <c r="M162" i="20"/>
  <c r="N272" i="20"/>
  <c r="K283" i="20"/>
  <c r="M281" i="20"/>
  <c r="O204" i="20"/>
  <c r="O323" i="20"/>
  <c r="M156" i="20"/>
  <c r="N186" i="20"/>
  <c r="N135" i="20"/>
  <c r="K226" i="20"/>
  <c r="N332" i="20"/>
  <c r="K230" i="20"/>
  <c r="M332" i="20"/>
  <c r="O230" i="20"/>
  <c r="N258" i="20"/>
  <c r="K196" i="20"/>
  <c r="N145" i="20"/>
  <c r="O332" i="20"/>
  <c r="N280" i="20"/>
  <c r="O237" i="20"/>
  <c r="K213" i="20"/>
  <c r="K194" i="20"/>
  <c r="K245" i="20"/>
  <c r="N194" i="20"/>
  <c r="O173" i="20"/>
  <c r="M300" i="20"/>
  <c r="M280" i="20"/>
  <c r="L245" i="20"/>
  <c r="O277" i="20"/>
  <c r="K237" i="20"/>
  <c r="O213" i="20"/>
  <c r="N277" i="20"/>
  <c r="M222" i="20"/>
  <c r="O222" i="20"/>
  <c r="L173" i="20"/>
  <c r="N300" i="20"/>
  <c r="K300" i="20"/>
  <c r="L280" i="20"/>
  <c r="L277" i="20"/>
  <c r="O194" i="20"/>
  <c r="N237" i="20"/>
  <c r="O245" i="20"/>
  <c r="M173" i="20"/>
  <c r="M191" i="20"/>
  <c r="O258" i="20"/>
  <c r="O280" i="20"/>
  <c r="L237" i="20"/>
  <c r="L194" i="20"/>
  <c r="L132" i="20"/>
  <c r="K314" i="20"/>
  <c r="L317" i="20"/>
  <c r="O317" i="20"/>
  <c r="N317" i="20"/>
  <c r="M145" i="20"/>
  <c r="L145" i="20"/>
  <c r="O145" i="20"/>
  <c r="L258" i="20"/>
  <c r="K258" i="20"/>
  <c r="N213" i="20"/>
  <c r="L213" i="20"/>
  <c r="K132" i="20"/>
  <c r="O148" i="20"/>
  <c r="N164" i="20"/>
  <c r="M265" i="20"/>
  <c r="K265" i="20"/>
  <c r="O265" i="20"/>
  <c r="M152" i="20"/>
  <c r="O152" i="20"/>
  <c r="K152" i="20"/>
  <c r="L152" i="20"/>
  <c r="N152" i="20"/>
  <c r="M132" i="20"/>
  <c r="M148" i="20"/>
  <c r="M164" i="20"/>
  <c r="L187" i="20"/>
  <c r="N187" i="20"/>
  <c r="K187" i="20"/>
  <c r="O187" i="20"/>
  <c r="O132" i="20"/>
  <c r="N148" i="20"/>
  <c r="O164" i="20"/>
  <c r="N285" i="20"/>
  <c r="L285" i="20"/>
  <c r="M285" i="20"/>
  <c r="O285" i="20"/>
  <c r="K285" i="20"/>
  <c r="M203" i="20"/>
  <c r="L203" i="20"/>
  <c r="O203" i="20"/>
  <c r="N203" i="20"/>
  <c r="K203" i="20"/>
  <c r="O196" i="20"/>
  <c r="N278" i="20"/>
  <c r="L161" i="20"/>
  <c r="N161" i="20"/>
  <c r="M161" i="20"/>
  <c r="N251" i="20"/>
  <c r="M251" i="20"/>
  <c r="L251" i="20"/>
  <c r="N206" i="20"/>
  <c r="M206" i="20"/>
  <c r="K206" i="20"/>
  <c r="L206" i="20"/>
  <c r="O206" i="20"/>
  <c r="K200" i="20"/>
  <c r="N200" i="20"/>
  <c r="L200" i="20"/>
  <c r="M200" i="20"/>
  <c r="L179" i="20"/>
  <c r="M179" i="20"/>
  <c r="N179" i="20"/>
  <c r="K179" i="20"/>
  <c r="O179" i="20"/>
  <c r="N201" i="20"/>
  <c r="M201" i="20"/>
  <c r="K201" i="20"/>
  <c r="O201" i="20"/>
  <c r="L201" i="20"/>
  <c r="K275" i="20"/>
  <c r="O275" i="20"/>
  <c r="M275" i="20"/>
  <c r="N275" i="20"/>
  <c r="L275" i="20"/>
  <c r="L313" i="20"/>
  <c r="O313" i="20"/>
  <c r="M313" i="20"/>
  <c r="L196" i="20"/>
  <c r="N313" i="20"/>
  <c r="L278" i="20"/>
  <c r="N286" i="20"/>
  <c r="L286" i="20"/>
  <c r="K286" i="20"/>
  <c r="M286" i="20"/>
  <c r="O286" i="20"/>
  <c r="M168" i="20"/>
  <c r="O168" i="20"/>
  <c r="K168" i="20"/>
  <c r="N168" i="20"/>
  <c r="L168" i="20"/>
  <c r="L165" i="20"/>
  <c r="O165" i="20"/>
  <c r="M165" i="20"/>
  <c r="K165" i="20"/>
  <c r="N165" i="20"/>
  <c r="L338" i="20"/>
  <c r="M338" i="20"/>
  <c r="O338" i="20"/>
  <c r="K338" i="20"/>
  <c r="N338" i="20"/>
  <c r="N226" i="20"/>
  <c r="O226" i="20"/>
  <c r="L230" i="20"/>
  <c r="N230" i="20"/>
  <c r="L241" i="20"/>
  <c r="O241" i="20"/>
  <c r="K241" i="20"/>
  <c r="M241" i="20"/>
  <c r="N241" i="20"/>
  <c r="O314" i="20"/>
  <c r="M314" i="20"/>
  <c r="L314" i="20"/>
  <c r="L135" i="20"/>
  <c r="O135" i="20"/>
  <c r="M135" i="20"/>
  <c r="M153" i="20"/>
  <c r="K153" i="20"/>
  <c r="N153" i="20"/>
  <c r="L153" i="20"/>
  <c r="O153" i="20"/>
  <c r="O191" i="20"/>
  <c r="N191" i="20"/>
  <c r="M225" i="20"/>
  <c r="K225" i="20"/>
  <c r="N225" i="20"/>
  <c r="O225" i="20"/>
  <c r="L225" i="20"/>
  <c r="M196" i="20"/>
  <c r="K191" i="20"/>
  <c r="O278" i="20"/>
  <c r="N125" i="20"/>
  <c r="K125" i="20"/>
  <c r="M125" i="20"/>
  <c r="L125" i="20"/>
  <c r="O125" i="20"/>
  <c r="M138" i="20"/>
  <c r="O138" i="20"/>
  <c r="K138" i="20"/>
  <c r="L138" i="20"/>
  <c r="N172" i="20"/>
  <c r="L172" i="20"/>
  <c r="M172" i="20"/>
  <c r="N197" i="20"/>
  <c r="L197" i="20"/>
  <c r="M197" i="20"/>
  <c r="L178" i="20"/>
  <c r="N178" i="20"/>
  <c r="K178" i="20"/>
  <c r="O178" i="20"/>
  <c r="M178" i="20"/>
  <c r="O319" i="20"/>
  <c r="L319" i="20"/>
  <c r="K343" i="20"/>
  <c r="O343" i="20"/>
  <c r="M343" i="20"/>
  <c r="N343" i="20"/>
  <c r="L343" i="20"/>
  <c r="O159" i="20"/>
  <c r="K159" i="20"/>
  <c r="N210" i="20"/>
  <c r="K210" i="20"/>
  <c r="L210" i="20"/>
  <c r="O210" i="20"/>
  <c r="M210" i="20"/>
  <c r="K342" i="20"/>
  <c r="M342" i="20"/>
  <c r="L342" i="20"/>
  <c r="N342" i="20"/>
  <c r="O342" i="20"/>
  <c r="M266" i="20"/>
  <c r="O266" i="20"/>
  <c r="L266" i="20"/>
  <c r="K266" i="20"/>
  <c r="N266" i="20"/>
  <c r="K295" i="19"/>
  <c r="M280" i="19"/>
  <c r="M323" i="19"/>
  <c r="K323" i="19"/>
  <c r="K178" i="19"/>
  <c r="L310" i="19"/>
  <c r="N178" i="19"/>
  <c r="K280" i="19"/>
  <c r="L152" i="19"/>
  <c r="N204" i="19"/>
  <c r="M178" i="19"/>
  <c r="N280" i="19"/>
  <c r="O295" i="19"/>
  <c r="O109" i="19"/>
  <c r="M317" i="19"/>
  <c r="O245" i="19"/>
  <c r="N317" i="19"/>
  <c r="L317" i="19"/>
  <c r="M141" i="19"/>
  <c r="L245" i="19"/>
  <c r="N245" i="19"/>
  <c r="L165" i="19"/>
  <c r="N207" i="19"/>
  <c r="N300" i="19"/>
  <c r="L275" i="19"/>
  <c r="K226" i="19"/>
  <c r="M295" i="19"/>
  <c r="K152" i="19"/>
  <c r="M152" i="19"/>
  <c r="N275" i="19"/>
  <c r="N124" i="19"/>
  <c r="N295" i="19"/>
  <c r="N292" i="19"/>
  <c r="O323" i="19"/>
  <c r="K292" i="19"/>
  <c r="N152" i="19"/>
  <c r="O135" i="19"/>
  <c r="M271" i="19"/>
  <c r="L271" i="19"/>
  <c r="K201" i="19"/>
  <c r="L207" i="19"/>
  <c r="K124" i="19"/>
  <c r="K316" i="19"/>
  <c r="N201" i="19"/>
  <c r="M291" i="19"/>
  <c r="K168" i="19"/>
  <c r="M207" i="19"/>
  <c r="M124" i="19"/>
  <c r="O132" i="19"/>
  <c r="K137" i="19"/>
  <c r="M132" i="19"/>
  <c r="O207" i="19"/>
  <c r="L124" i="19"/>
  <c r="M309" i="19"/>
  <c r="L132" i="19"/>
  <c r="N221" i="19"/>
  <c r="L306" i="19"/>
  <c r="K134" i="19"/>
  <c r="N342" i="19"/>
  <c r="K265" i="19"/>
  <c r="L182" i="19"/>
  <c r="N316" i="19"/>
  <c r="O141" i="19"/>
  <c r="N141" i="19"/>
  <c r="K300" i="19"/>
  <c r="L251" i="19"/>
  <c r="O316" i="19"/>
  <c r="O306" i="19"/>
  <c r="M182" i="19"/>
  <c r="O182" i="19"/>
  <c r="N265" i="19"/>
  <c r="L265" i="19"/>
  <c r="O204" i="19"/>
  <c r="L204" i="19"/>
  <c r="M204" i="19"/>
  <c r="K138" i="19"/>
  <c r="N182" i="19"/>
  <c r="M316" i="19"/>
  <c r="N306" i="19"/>
  <c r="M134" i="19"/>
  <c r="O265" i="19"/>
  <c r="O138" i="19"/>
  <c r="M251" i="19"/>
  <c r="L304" i="19"/>
  <c r="M304" i="19"/>
  <c r="K165" i="19"/>
  <c r="N135" i="19"/>
  <c r="M250" i="19"/>
  <c r="O250" i="19"/>
  <c r="K250" i="19"/>
  <c r="O167" i="19"/>
  <c r="K190" i="19"/>
  <c r="M281" i="19"/>
  <c r="K135" i="19"/>
  <c r="M138" i="19"/>
  <c r="N251" i="19"/>
  <c r="K304" i="19"/>
  <c r="K342" i="19"/>
  <c r="L135" i="19"/>
  <c r="N250" i="19"/>
  <c r="L342" i="19"/>
  <c r="L138" i="19"/>
  <c r="K251" i="19"/>
  <c r="N304" i="19"/>
  <c r="D296" i="19"/>
  <c r="O342" i="19"/>
  <c r="L314" i="19"/>
  <c r="N220" i="19"/>
  <c r="L134" i="19"/>
  <c r="N332" i="19"/>
  <c r="K332" i="19"/>
  <c r="M165" i="19"/>
  <c r="O314" i="19"/>
  <c r="N128" i="19"/>
  <c r="M220" i="19"/>
  <c r="O134" i="19"/>
  <c r="L332" i="19"/>
  <c r="O165" i="19"/>
  <c r="M201" i="19"/>
  <c r="L201" i="19"/>
  <c r="N247" i="19"/>
  <c r="O247" i="19"/>
  <c r="K314" i="19"/>
  <c r="O220" i="19"/>
  <c r="N153" i="19"/>
  <c r="M314" i="19"/>
  <c r="L281" i="19"/>
  <c r="K309" i="19"/>
  <c r="O300" i="19"/>
  <c r="M300" i="19"/>
  <c r="N179" i="19"/>
  <c r="M179" i="19"/>
  <c r="K179" i="19"/>
  <c r="O179" i="19"/>
  <c r="L179" i="19"/>
  <c r="K167" i="19"/>
  <c r="N281" i="19"/>
  <c r="M283" i="19"/>
  <c r="L283" i="19"/>
  <c r="O283" i="19"/>
  <c r="N283" i="19"/>
  <c r="O292" i="19"/>
  <c r="L292" i="19"/>
  <c r="K281" i="19"/>
  <c r="O309" i="19"/>
  <c r="L309" i="19"/>
  <c r="M278" i="19"/>
  <c r="N278" i="19"/>
  <c r="K278" i="19"/>
  <c r="L278" i="19"/>
  <c r="O278" i="19"/>
  <c r="K334" i="19"/>
  <c r="N334" i="19"/>
  <c r="M334" i="19"/>
  <c r="O334" i="19"/>
  <c r="L334" i="19"/>
  <c r="L333" i="19"/>
  <c r="L128" i="19"/>
  <c r="K153" i="19"/>
  <c r="M149" i="19"/>
  <c r="N149" i="19"/>
  <c r="O149" i="19"/>
  <c r="L149" i="19"/>
  <c r="K149" i="19"/>
  <c r="M159" i="19"/>
  <c r="N159" i="19"/>
  <c r="K159" i="19"/>
  <c r="O159" i="19"/>
  <c r="L159" i="19"/>
  <c r="N285" i="19"/>
  <c r="K285" i="19"/>
  <c r="O285" i="19"/>
  <c r="L285" i="19"/>
  <c r="M285" i="19"/>
  <c r="K128" i="19"/>
  <c r="L153" i="19"/>
  <c r="N241" i="19"/>
  <c r="L241" i="19"/>
  <c r="O241" i="19"/>
  <c r="M241" i="19"/>
  <c r="K241" i="19"/>
  <c r="N194" i="19"/>
  <c r="L194" i="19"/>
  <c r="M194" i="19"/>
  <c r="O194" i="19"/>
  <c r="K194" i="19"/>
  <c r="M168" i="19"/>
  <c r="N168" i="19"/>
  <c r="N197" i="19"/>
  <c r="K197" i="19"/>
  <c r="O197" i="19"/>
  <c r="L197" i="19"/>
  <c r="M197" i="19"/>
  <c r="O190" i="19"/>
  <c r="M190" i="19"/>
  <c r="K172" i="19"/>
  <c r="O172" i="19"/>
  <c r="L172" i="19"/>
  <c r="M172" i="19"/>
  <c r="N172" i="19"/>
  <c r="N203" i="19"/>
  <c r="O203" i="19"/>
  <c r="M203" i="19"/>
  <c r="O226" i="19"/>
  <c r="N226" i="19"/>
  <c r="M221" i="19"/>
  <c r="L221" i="19"/>
  <c r="O221" i="19"/>
  <c r="D222" i="19"/>
  <c r="D335" i="19"/>
  <c r="M109" i="19"/>
  <c r="L109" i="19"/>
  <c r="K333" i="19"/>
  <c r="M333" i="19"/>
  <c r="O333" i="19"/>
  <c r="O128" i="19"/>
  <c r="M153" i="19"/>
  <c r="M167" i="19"/>
  <c r="N167" i="19"/>
  <c r="M177" i="18"/>
  <c r="O144" i="18"/>
  <c r="K126" i="18"/>
  <c r="L205" i="18"/>
  <c r="L346" i="18"/>
  <c r="L292" i="18"/>
  <c r="O292" i="18"/>
  <c r="K136" i="18"/>
  <c r="K114" i="18"/>
  <c r="N292" i="18"/>
  <c r="N279" i="18"/>
  <c r="L279" i="18"/>
  <c r="O136" i="18"/>
  <c r="M167" i="18"/>
  <c r="L154" i="18"/>
  <c r="K189" i="18"/>
  <c r="K279" i="18"/>
  <c r="N284" i="18"/>
  <c r="O279" i="18"/>
  <c r="K166" i="18"/>
  <c r="L167" i="18"/>
  <c r="L166" i="18"/>
  <c r="N154" i="18"/>
  <c r="K230" i="18"/>
  <c r="K199" i="18"/>
  <c r="O203" i="18"/>
  <c r="M127" i="18"/>
  <c r="O167" i="18"/>
  <c r="M284" i="18"/>
  <c r="N166" i="18"/>
  <c r="K170" i="18"/>
  <c r="M199" i="18"/>
  <c r="O154" i="18"/>
  <c r="O196" i="18"/>
  <c r="N223" i="18"/>
  <c r="N321" i="18"/>
  <c r="O189" i="18"/>
  <c r="M251" i="18"/>
  <c r="L285" i="18"/>
  <c r="N134" i="18"/>
  <c r="O175" i="18"/>
  <c r="K329" i="18"/>
  <c r="M175" i="18"/>
  <c r="M203" i="18"/>
  <c r="N230" i="18"/>
  <c r="M136" i="18"/>
  <c r="L136" i="18"/>
  <c r="M144" i="18"/>
  <c r="K196" i="18"/>
  <c r="K339" i="18"/>
  <c r="K303" i="18"/>
  <c r="N209" i="18"/>
  <c r="N281" i="18"/>
  <c r="L284" i="18"/>
  <c r="M166" i="18"/>
  <c r="N199" i="18"/>
  <c r="M154" i="18"/>
  <c r="M196" i="18"/>
  <c r="O251" i="18"/>
  <c r="N339" i="18"/>
  <c r="O209" i="18"/>
  <c r="M318" i="18"/>
  <c r="M339" i="18"/>
  <c r="K175" i="18"/>
  <c r="L203" i="18"/>
  <c r="L318" i="18"/>
  <c r="N251" i="18"/>
  <c r="L248" i="18"/>
  <c r="N241" i="18"/>
  <c r="L227" i="18"/>
  <c r="N227" i="18"/>
  <c r="O248" i="18"/>
  <c r="O341" i="18"/>
  <c r="O227" i="18"/>
  <c r="O252" i="18"/>
  <c r="M227" i="18"/>
  <c r="K157" i="18"/>
  <c r="O169" i="18"/>
  <c r="K133" i="18"/>
  <c r="O343" i="18"/>
  <c r="O242" i="18"/>
  <c r="N137" i="18"/>
  <c r="L342" i="18"/>
  <c r="L134" i="18"/>
  <c r="M343" i="18"/>
  <c r="M214" i="18"/>
  <c r="M252" i="18"/>
  <c r="M126" i="18"/>
  <c r="N169" i="18"/>
  <c r="K318" i="18"/>
  <c r="L169" i="18"/>
  <c r="O133" i="18"/>
  <c r="K134" i="18"/>
  <c r="K343" i="18"/>
  <c r="M281" i="18"/>
  <c r="K214" i="18"/>
  <c r="N214" i="18"/>
  <c r="O342" i="18"/>
  <c r="O126" i="18"/>
  <c r="O318" i="18"/>
  <c r="M134" i="18"/>
  <c r="K281" i="18"/>
  <c r="O273" i="18"/>
  <c r="M133" i="18"/>
  <c r="O214" i="18"/>
  <c r="M137" i="18"/>
  <c r="O137" i="18"/>
  <c r="K284" i="18"/>
  <c r="O329" i="18"/>
  <c r="M329" i="18"/>
  <c r="L329" i="18"/>
  <c r="N248" i="18"/>
  <c r="M248" i="18"/>
  <c r="M321" i="18"/>
  <c r="O321" i="18"/>
  <c r="K321" i="18"/>
  <c r="M230" i="18"/>
  <c r="N167" i="18"/>
  <c r="O230" i="18"/>
  <c r="M273" i="18"/>
  <c r="M223" i="18"/>
  <c r="O211" i="18"/>
  <c r="N273" i="18"/>
  <c r="K223" i="18"/>
  <c r="K211" i="18"/>
  <c r="L252" i="18"/>
  <c r="N252" i="18"/>
  <c r="L273" i="18"/>
  <c r="L223" i="18"/>
  <c r="M241" i="18"/>
  <c r="O241" i="18"/>
  <c r="K241" i="18"/>
  <c r="M155" i="18"/>
  <c r="N170" i="18"/>
  <c r="L242" i="18"/>
  <c r="O127" i="18"/>
  <c r="K127" i="18"/>
  <c r="O234" i="18"/>
  <c r="M234" i="18"/>
  <c r="L234" i="18"/>
  <c r="K234" i="18"/>
  <c r="N234" i="18"/>
  <c r="O170" i="18"/>
  <c r="N242" i="18"/>
  <c r="N127" i="18"/>
  <c r="K209" i="18"/>
  <c r="M209" i="18"/>
  <c r="M189" i="18"/>
  <c r="N189" i="18"/>
  <c r="O233" i="18"/>
  <c r="K233" i="18"/>
  <c r="L233" i="18"/>
  <c r="M233" i="18"/>
  <c r="N157" i="18"/>
  <c r="M157" i="18"/>
  <c r="O324" i="18"/>
  <c r="K324" i="18"/>
  <c r="N324" i="18"/>
  <c r="L324" i="18"/>
  <c r="M324" i="18"/>
  <c r="L157" i="18"/>
  <c r="L170" i="18"/>
  <c r="M269" i="18"/>
  <c r="N269" i="18"/>
  <c r="O269" i="18"/>
  <c r="K269" i="18"/>
  <c r="L269" i="18"/>
  <c r="N346" i="18"/>
  <c r="O346" i="18"/>
  <c r="K346" i="18"/>
  <c r="M211" i="18"/>
  <c r="L211" i="18"/>
  <c r="M304" i="18"/>
  <c r="N304" i="18"/>
  <c r="K304" i="18"/>
  <c r="L304" i="18"/>
  <c r="O304" i="18"/>
  <c r="O311" i="18"/>
  <c r="K311" i="18"/>
  <c r="M311" i="18"/>
  <c r="N228" i="18"/>
  <c r="L228" i="18"/>
  <c r="N311" i="18"/>
  <c r="O198" i="18"/>
  <c r="K285" i="18"/>
  <c r="M285" i="18"/>
  <c r="O327" i="18"/>
  <c r="L327" i="18"/>
  <c r="N327" i="18"/>
  <c r="M327" i="18"/>
  <c r="K327" i="18"/>
  <c r="M282" i="18"/>
  <c r="O282" i="18"/>
  <c r="N282" i="18"/>
  <c r="K282" i="18"/>
  <c r="L282" i="18"/>
  <c r="M163" i="18"/>
  <c r="O163" i="18"/>
  <c r="L163" i="18"/>
  <c r="K163" i="18"/>
  <c r="N163" i="18"/>
  <c r="K198" i="18"/>
  <c r="O228" i="18"/>
  <c r="O285" i="18"/>
  <c r="N290" i="18"/>
  <c r="M290" i="18"/>
  <c r="L290" i="18"/>
  <c r="O290" i="18"/>
  <c r="K290" i="18"/>
  <c r="N320" i="18"/>
  <c r="M320" i="18"/>
  <c r="O320" i="18"/>
  <c r="L320" i="18"/>
  <c r="K320" i="18"/>
  <c r="N144" i="18"/>
  <c r="L144" i="18"/>
  <c r="K177" i="18"/>
  <c r="O177" i="18"/>
  <c r="N177" i="18"/>
  <c r="M174" i="18"/>
  <c r="O174" i="18"/>
  <c r="K174" i="18"/>
  <c r="N174" i="18"/>
  <c r="L174" i="18"/>
  <c r="N330" i="18"/>
  <c r="M330" i="18"/>
  <c r="O330" i="18"/>
  <c r="K330" i="18"/>
  <c r="L330" i="18"/>
  <c r="M164" i="18"/>
  <c r="K164" i="18"/>
  <c r="O164" i="18"/>
  <c r="N164" i="18"/>
  <c r="L164" i="18"/>
  <c r="M303" i="18"/>
  <c r="O303" i="18"/>
  <c r="N289" i="18"/>
  <c r="K289" i="18"/>
  <c r="L289" i="18"/>
  <c r="O289" i="18"/>
  <c r="M289" i="18"/>
  <c r="O249" i="18"/>
  <c r="M249" i="18"/>
  <c r="K249" i="18"/>
  <c r="N249" i="18"/>
  <c r="L249" i="18"/>
  <c r="L198" i="18"/>
  <c r="N303" i="18"/>
  <c r="M228" i="18"/>
  <c r="K155" i="18"/>
  <c r="O155" i="18"/>
  <c r="N155" i="18"/>
  <c r="L278" i="18"/>
  <c r="O278" i="18"/>
  <c r="K278" i="18"/>
  <c r="N278" i="18"/>
  <c r="M278" i="18"/>
  <c r="L317" i="18"/>
  <c r="O317" i="18"/>
  <c r="N317" i="18"/>
  <c r="K317" i="18"/>
  <c r="M317" i="18"/>
  <c r="L326" i="18"/>
  <c r="N326" i="18"/>
  <c r="O326" i="18"/>
  <c r="M326" i="18"/>
  <c r="K326" i="18"/>
  <c r="O229" i="18"/>
  <c r="M229" i="18"/>
  <c r="L229" i="18"/>
  <c r="K229" i="18"/>
  <c r="N229" i="18"/>
  <c r="O205" i="18"/>
  <c r="K205" i="18"/>
  <c r="M205" i="18"/>
  <c r="L259" i="11"/>
  <c r="N291" i="11"/>
  <c r="N191" i="11"/>
  <c r="K139" i="11"/>
  <c r="N259" i="11"/>
  <c r="K191" i="11"/>
  <c r="O291" i="11"/>
  <c r="O333" i="11"/>
  <c r="K235" i="11"/>
  <c r="K291" i="11"/>
  <c r="N187" i="11"/>
  <c r="M296" i="11"/>
  <c r="K252" i="11"/>
  <c r="O191" i="11"/>
  <c r="K247" i="11"/>
  <c r="M161" i="11"/>
  <c r="N161" i="11"/>
  <c r="N305" i="11"/>
  <c r="O252" i="11"/>
  <c r="O259" i="11"/>
  <c r="K181" i="11"/>
  <c r="M134" i="11"/>
  <c r="M191" i="11"/>
  <c r="L333" i="11"/>
  <c r="N252" i="11"/>
  <c r="N181" i="11"/>
  <c r="L161" i="11"/>
  <c r="N131" i="11"/>
  <c r="K147" i="11"/>
  <c r="K308" i="11"/>
  <c r="M147" i="11"/>
  <c r="L147" i="11"/>
  <c r="K225" i="11"/>
  <c r="N290" i="11"/>
  <c r="M155" i="11"/>
  <c r="N147" i="11"/>
  <c r="K131" i="11"/>
  <c r="O127" i="11"/>
  <c r="D334" i="11"/>
  <c r="O334" i="11" s="1"/>
  <c r="L103" i="11"/>
  <c r="M164" i="11"/>
  <c r="O319" i="11"/>
  <c r="L157" i="11"/>
  <c r="K164" i="11"/>
  <c r="O164" i="11"/>
  <c r="M187" i="11"/>
  <c r="L235" i="11"/>
  <c r="M180" i="11"/>
  <c r="L155" i="11"/>
  <c r="O187" i="11"/>
  <c r="K187" i="11"/>
  <c r="M217" i="11"/>
  <c r="K202" i="11"/>
  <c r="K212" i="11"/>
  <c r="N225" i="11"/>
  <c r="M225" i="11"/>
  <c r="O290" i="11"/>
  <c r="L217" i="11"/>
  <c r="O235" i="11"/>
  <c r="K155" i="11"/>
  <c r="K217" i="11"/>
  <c r="L293" i="11"/>
  <c r="O202" i="11"/>
  <c r="L225" i="11"/>
  <c r="L202" i="11"/>
  <c r="N198" i="11"/>
  <c r="M235" i="11"/>
  <c r="K180" i="11"/>
  <c r="N155" i="11"/>
  <c r="K267" i="11"/>
  <c r="N217" i="11"/>
  <c r="L127" i="11"/>
  <c r="O282" i="11"/>
  <c r="L136" i="11"/>
  <c r="O136" i="11"/>
  <c r="N136" i="11"/>
  <c r="N157" i="11"/>
  <c r="N267" i="11"/>
  <c r="K318" i="11"/>
  <c r="O330" i="11"/>
  <c r="M136" i="11"/>
  <c r="M157" i="11"/>
  <c r="L267" i="11"/>
  <c r="N330" i="11"/>
  <c r="L250" i="11"/>
  <c r="O195" i="11"/>
  <c r="N319" i="11"/>
  <c r="M319" i="11"/>
  <c r="O157" i="11"/>
  <c r="O267" i="11"/>
  <c r="L330" i="11"/>
  <c r="O229" i="11"/>
  <c r="L319" i="11"/>
  <c r="K136" i="11"/>
  <c r="M166" i="11"/>
  <c r="N146" i="11"/>
  <c r="N270" i="11"/>
  <c r="L270" i="11"/>
  <c r="N296" i="11"/>
  <c r="K322" i="11"/>
  <c r="M247" i="11"/>
  <c r="K290" i="11"/>
  <c r="M290" i="11"/>
  <c r="O170" i="11"/>
  <c r="L166" i="11"/>
  <c r="L146" i="11"/>
  <c r="M270" i="11"/>
  <c r="K296" i="11"/>
  <c r="O322" i="11"/>
  <c r="L273" i="11"/>
  <c r="N322" i="11"/>
  <c r="N282" i="11"/>
  <c r="N318" i="11"/>
  <c r="L247" i="11"/>
  <c r="O166" i="11"/>
  <c r="L296" i="11"/>
  <c r="L318" i="11"/>
  <c r="K282" i="11"/>
  <c r="O247" i="11"/>
  <c r="M146" i="11"/>
  <c r="M282" i="11"/>
  <c r="L198" i="11"/>
  <c r="N195" i="11"/>
  <c r="M198" i="11"/>
  <c r="M195" i="11"/>
  <c r="K195" i="11"/>
  <c r="O139" i="11"/>
  <c r="O198" i="11"/>
  <c r="O208" i="11"/>
  <c r="K208" i="11"/>
  <c r="N208" i="11"/>
  <c r="L208" i="11"/>
  <c r="O274" i="11"/>
  <c r="L274" i="11"/>
  <c r="M274" i="11"/>
  <c r="M273" i="11"/>
  <c r="N170" i="11"/>
  <c r="N243" i="11"/>
  <c r="L334" i="11"/>
  <c r="M227" i="11"/>
  <c r="M103" i="11"/>
  <c r="O293" i="11"/>
  <c r="K277" i="11"/>
  <c r="N338" i="11"/>
  <c r="K274" i="11"/>
  <c r="K331" i="11"/>
  <c r="L331" i="11"/>
  <c r="M331" i="11"/>
  <c r="O331" i="11"/>
  <c r="N331" i="11"/>
  <c r="K255" i="11"/>
  <c r="M255" i="11"/>
  <c r="N104" i="11"/>
  <c r="K104" i="11"/>
  <c r="D222" i="11"/>
  <c r="O104" i="11"/>
  <c r="D335" i="11"/>
  <c r="L104" i="11"/>
  <c r="M104" i="11"/>
  <c r="L170" i="11"/>
  <c r="O243" i="11"/>
  <c r="K227" i="11"/>
  <c r="M309" i="11"/>
  <c r="M293" i="11"/>
  <c r="N277" i="11"/>
  <c r="O134" i="11"/>
  <c r="K103" i="11"/>
  <c r="L338" i="11"/>
  <c r="O255" i="11"/>
  <c r="O338" i="11"/>
  <c r="N274" i="11"/>
  <c r="N255" i="11"/>
  <c r="O315" i="11"/>
  <c r="K315" i="11"/>
  <c r="L315" i="11"/>
  <c r="M315" i="11"/>
  <c r="N315" i="11"/>
  <c r="L139" i="11"/>
  <c r="M139" i="11"/>
  <c r="K266" i="11"/>
  <c r="L266" i="11"/>
  <c r="O266" i="11"/>
  <c r="N266" i="11"/>
  <c r="M266" i="11"/>
  <c r="L134" i="11"/>
  <c r="K134" i="11"/>
  <c r="M170" i="11"/>
  <c r="O103" i="11"/>
  <c r="K293" i="11"/>
  <c r="D221" i="11"/>
  <c r="L221" i="11" s="1"/>
  <c r="M338" i="11"/>
  <c r="M318" i="11"/>
  <c r="N308" i="11"/>
  <c r="O308" i="11"/>
  <c r="K250" i="11"/>
  <c r="O250" i="11"/>
  <c r="N250" i="11"/>
  <c r="K126" i="11"/>
  <c r="L126" i="11"/>
  <c r="M126" i="11"/>
  <c r="N126" i="11"/>
  <c r="M283" i="11"/>
  <c r="N283" i="11"/>
  <c r="N133" i="11"/>
  <c r="O133" i="11"/>
  <c r="L133" i="11"/>
  <c r="K133" i="11"/>
  <c r="M133" i="11"/>
  <c r="M199" i="11"/>
  <c r="L169" i="11"/>
  <c r="O283" i="11"/>
  <c r="K169" i="11"/>
  <c r="L277" i="11"/>
  <c r="M277" i="11"/>
  <c r="K234" i="11"/>
  <c r="O234" i="11"/>
  <c r="L234" i="11"/>
  <c r="M234" i="11"/>
  <c r="L243" i="11"/>
  <c r="M243" i="11"/>
  <c r="M334" i="11"/>
  <c r="M114" i="11"/>
  <c r="O114" i="11"/>
  <c r="L114" i="11"/>
  <c r="D343" i="11"/>
  <c r="N114" i="11"/>
  <c r="D230" i="11"/>
  <c r="K114" i="11"/>
  <c r="M327" i="11"/>
  <c r="K127" i="11"/>
  <c r="N127" i="11"/>
  <c r="M196" i="11"/>
  <c r="L196" i="11"/>
  <c r="N196" i="11"/>
  <c r="K196" i="11"/>
  <c r="O196" i="11"/>
  <c r="K342" i="11"/>
  <c r="M342" i="11"/>
  <c r="L342" i="11"/>
  <c r="O342" i="11"/>
  <c r="L260" i="11"/>
  <c r="K260" i="11"/>
  <c r="N260" i="11"/>
  <c r="N169" i="11"/>
  <c r="M260" i="11"/>
  <c r="L283" i="11"/>
  <c r="M169" i="11"/>
  <c r="N262" i="11"/>
  <c r="L262" i="11"/>
  <c r="M262" i="11"/>
  <c r="O262" i="11"/>
  <c r="K262" i="11"/>
  <c r="K273" i="11"/>
  <c r="N273" i="11"/>
  <c r="K309" i="11"/>
  <c r="O309" i="11"/>
  <c r="L309" i="11"/>
  <c r="O212" i="11"/>
  <c r="M212" i="11"/>
  <c r="L212" i="11"/>
  <c r="N227" i="11"/>
  <c r="L227" i="11"/>
  <c r="N229" i="11"/>
  <c r="K229" i="11"/>
  <c r="L229" i="11"/>
  <c r="D231" i="11"/>
  <c r="O115" i="11"/>
  <c r="N115" i="11"/>
  <c r="L115" i="11"/>
  <c r="M115" i="11"/>
  <c r="D344" i="11"/>
  <c r="K115" i="11"/>
  <c r="N224" i="11"/>
  <c r="M224" i="11"/>
  <c r="O224" i="11"/>
  <c r="K224" i="11"/>
  <c r="O158" i="11"/>
  <c r="K158" i="11"/>
  <c r="L158" i="11"/>
  <c r="N158" i="11"/>
  <c r="M158" i="11"/>
  <c r="K177" i="11"/>
  <c r="M177" i="11"/>
  <c r="O177" i="11"/>
  <c r="L177" i="11"/>
  <c r="N177" i="11"/>
  <c r="L206" i="11"/>
  <c r="O206" i="11"/>
  <c r="K206" i="11"/>
  <c r="M206" i="11"/>
  <c r="N206" i="11"/>
  <c r="O192" i="11"/>
  <c r="M192" i="11"/>
  <c r="K192" i="11"/>
  <c r="L192" i="11"/>
  <c r="K327" i="11"/>
  <c r="L327" i="11"/>
  <c r="O327" i="11"/>
  <c r="M311" i="11"/>
  <c r="O311" i="11"/>
  <c r="K311" i="11"/>
  <c r="L311" i="11"/>
  <c r="N311" i="11"/>
  <c r="N337" i="11"/>
  <c r="O337" i="11"/>
  <c r="K337" i="11"/>
  <c r="M337" i="11"/>
  <c r="L337" i="11"/>
  <c r="M221" i="11"/>
  <c r="N312" i="11"/>
  <c r="L312" i="11"/>
  <c r="K312" i="11"/>
  <c r="O312" i="11"/>
  <c r="L286" i="11"/>
  <c r="O286" i="11"/>
  <c r="K286" i="11"/>
  <c r="M286" i="11"/>
  <c r="N286" i="11"/>
  <c r="K263" i="11"/>
  <c r="N263" i="11"/>
  <c r="M263" i="11"/>
  <c r="O263" i="11"/>
  <c r="L263" i="11"/>
  <c r="M256" i="11"/>
  <c r="O256" i="11"/>
  <c r="L256" i="11"/>
  <c r="K256" i="11"/>
  <c r="N256" i="11"/>
  <c r="K199" i="11"/>
  <c r="O199" i="11"/>
  <c r="N199" i="11"/>
  <c r="M285" i="11"/>
  <c r="L285" i="11"/>
  <c r="K285" i="11"/>
  <c r="O285" i="11"/>
  <c r="N285" i="11"/>
  <c r="L288" i="11"/>
  <c r="N288" i="11"/>
  <c r="M288" i="11"/>
  <c r="O288" i="11"/>
  <c r="K288" i="11"/>
  <c r="L217" i="16"/>
  <c r="O217" i="16"/>
  <c r="K337" i="16"/>
  <c r="M217" i="16"/>
  <c r="N315" i="16"/>
  <c r="L186" i="16"/>
  <c r="N217" i="16"/>
  <c r="O256" i="16"/>
  <c r="N154" i="16"/>
  <c r="L337" i="16"/>
  <c r="K249" i="16"/>
  <c r="L319" i="16"/>
  <c r="L249" i="16"/>
  <c r="M204" i="16"/>
  <c r="L322" i="16"/>
  <c r="K204" i="16"/>
  <c r="L300" i="16"/>
  <c r="L256" i="16"/>
  <c r="O318" i="16"/>
  <c r="K318" i="16"/>
  <c r="N130" i="16"/>
  <c r="L315" i="16"/>
  <c r="L331" i="16"/>
  <c r="L130" i="16"/>
  <c r="K331" i="16"/>
  <c r="O195" i="16"/>
  <c r="L262" i="16"/>
  <c r="N186" i="16"/>
  <c r="O136" i="16"/>
  <c r="N300" i="16"/>
  <c r="K168" i="16"/>
  <c r="M130" i="16"/>
  <c r="O130" i="16"/>
  <c r="K113" i="16"/>
  <c r="O208" i="16"/>
  <c r="N322" i="16"/>
  <c r="M322" i="16"/>
  <c r="M166" i="16"/>
  <c r="L195" i="16"/>
  <c r="M331" i="16"/>
  <c r="K186" i="16"/>
  <c r="M300" i="16"/>
  <c r="L136" i="16"/>
  <c r="K300" i="16"/>
  <c r="M208" i="16"/>
  <c r="M330" i="16"/>
  <c r="D230" i="16"/>
  <c r="L230" i="16" s="1"/>
  <c r="N195" i="16"/>
  <c r="M314" i="16"/>
  <c r="O331" i="16"/>
  <c r="O186" i="16"/>
  <c r="L113" i="16"/>
  <c r="D343" i="16"/>
  <c r="M343" i="16" s="1"/>
  <c r="O322" i="16"/>
  <c r="O347" i="16"/>
  <c r="M325" i="16"/>
  <c r="O308" i="16"/>
  <c r="K315" i="16"/>
  <c r="M315" i="16"/>
  <c r="N347" i="16"/>
  <c r="O271" i="16"/>
  <c r="M234" i="16"/>
  <c r="N234" i="16"/>
  <c r="N285" i="16"/>
  <c r="N263" i="16"/>
  <c r="O230" i="16"/>
  <c r="K308" i="16"/>
  <c r="N133" i="16"/>
  <c r="L285" i="16"/>
  <c r="O341" i="16"/>
  <c r="N166" i="16"/>
  <c r="N103" i="16"/>
  <c r="K197" i="16"/>
  <c r="M296" i="16"/>
  <c r="N230" i="16"/>
  <c r="K271" i="16"/>
  <c r="M271" i="16"/>
  <c r="N308" i="16"/>
  <c r="L228" i="16"/>
  <c r="K325" i="16"/>
  <c r="M308" i="16"/>
  <c r="O296" i="16"/>
  <c r="O285" i="16"/>
  <c r="L197" i="16"/>
  <c r="K296" i="16"/>
  <c r="N271" i="16"/>
  <c r="K228" i="16"/>
  <c r="O228" i="16"/>
  <c r="L325" i="16"/>
  <c r="K285" i="16"/>
  <c r="M197" i="16"/>
  <c r="N296" i="16"/>
  <c r="M228" i="16"/>
  <c r="N214" i="16"/>
  <c r="O325" i="16"/>
  <c r="N249" i="16"/>
  <c r="M249" i="16"/>
  <c r="L229" i="16"/>
  <c r="O229" i="16"/>
  <c r="O342" i="16"/>
  <c r="K342" i="16"/>
  <c r="K293" i="16"/>
  <c r="K286" i="16"/>
  <c r="L293" i="16"/>
  <c r="N342" i="16"/>
  <c r="M342" i="16"/>
  <c r="N286" i="16"/>
  <c r="L286" i="16"/>
  <c r="O293" i="16"/>
  <c r="N229" i="16"/>
  <c r="N113" i="16"/>
  <c r="O113" i="16"/>
  <c r="K225" i="16"/>
  <c r="M293" i="16"/>
  <c r="K229" i="16"/>
  <c r="N341" i="16"/>
  <c r="K341" i="16"/>
  <c r="L341" i="16"/>
  <c r="N191" i="16"/>
  <c r="M168" i="16"/>
  <c r="L168" i="16"/>
  <c r="O169" i="16"/>
  <c r="N314" i="16"/>
  <c r="K324" i="16"/>
  <c r="M324" i="16"/>
  <c r="O324" i="16"/>
  <c r="L324" i="16"/>
  <c r="N324" i="16"/>
  <c r="K191" i="16"/>
  <c r="K246" i="16"/>
  <c r="K180" i="16"/>
  <c r="N168" i="16"/>
  <c r="K169" i="16"/>
  <c r="O246" i="16"/>
  <c r="K314" i="16"/>
  <c r="M230" i="16"/>
  <c r="K230" i="16"/>
  <c r="K190" i="16"/>
  <c r="N169" i="16"/>
  <c r="L314" i="16"/>
  <c r="O343" i="16"/>
  <c r="O214" i="16"/>
  <c r="M214" i="16"/>
  <c r="L214" i="16"/>
  <c r="M243" i="16"/>
  <c r="K243" i="16"/>
  <c r="N243" i="16"/>
  <c r="O243" i="16"/>
  <c r="M224" i="16"/>
  <c r="N224" i="16"/>
  <c r="L247" i="16"/>
  <c r="M247" i="16"/>
  <c r="O247" i="16"/>
  <c r="K319" i="16"/>
  <c r="M319" i="16"/>
  <c r="O224" i="16"/>
  <c r="O225" i="16"/>
  <c r="N247" i="16"/>
  <c r="N256" i="16"/>
  <c r="O263" i="16"/>
  <c r="O154" i="16"/>
  <c r="O166" i="16"/>
  <c r="L318" i="16"/>
  <c r="L204" i="16"/>
  <c r="K136" i="16"/>
  <c r="N136" i="16"/>
  <c r="O337" i="16"/>
  <c r="L246" i="16"/>
  <c r="M246" i="16"/>
  <c r="N262" i="16"/>
  <c r="K262" i="16"/>
  <c r="M262" i="16"/>
  <c r="N126" i="16"/>
  <c r="O126" i="16"/>
  <c r="K126" i="16"/>
  <c r="L126" i="16"/>
  <c r="M126" i="16"/>
  <c r="D334" i="16"/>
  <c r="M103" i="16"/>
  <c r="D220" i="16"/>
  <c r="O103" i="16"/>
  <c r="K103" i="16"/>
  <c r="K139" i="16"/>
  <c r="M139" i="16"/>
  <c r="L139" i="16"/>
  <c r="N139" i="16"/>
  <c r="O139" i="16"/>
  <c r="O330" i="16"/>
  <c r="L330" i="16"/>
  <c r="N330" i="16"/>
  <c r="L125" i="16"/>
  <c r="O125" i="16"/>
  <c r="K125" i="16"/>
  <c r="L224" i="16"/>
  <c r="K256" i="16"/>
  <c r="M309" i="16"/>
  <c r="L154" i="16"/>
  <c r="L166" i="16"/>
  <c r="K263" i="16"/>
  <c r="N318" i="16"/>
  <c r="O204" i="16"/>
  <c r="M337" i="16"/>
  <c r="N319" i="16"/>
  <c r="N125" i="16"/>
  <c r="N253" i="16"/>
  <c r="M253" i="16"/>
  <c r="L253" i="16"/>
  <c r="O253" i="16"/>
  <c r="K253" i="16"/>
  <c r="O348" i="16"/>
  <c r="K348" i="16"/>
  <c r="N348" i="16"/>
  <c r="L348" i="16"/>
  <c r="N304" i="16"/>
  <c r="K304" i="16"/>
  <c r="O304" i="16"/>
  <c r="L304" i="16"/>
  <c r="M304" i="16"/>
  <c r="M205" i="16"/>
  <c r="N205" i="16"/>
  <c r="L205" i="16"/>
  <c r="K205" i="16"/>
  <c r="O205" i="16"/>
  <c r="K347" i="16"/>
  <c r="L347" i="16"/>
  <c r="K213" i="16"/>
  <c r="M213" i="16"/>
  <c r="L213" i="16"/>
  <c r="N213" i="16"/>
  <c r="O213" i="16"/>
  <c r="M133" i="16"/>
  <c r="O133" i="16"/>
  <c r="K133" i="16"/>
  <c r="N190" i="16"/>
  <c r="M190" i="16"/>
  <c r="K340" i="16"/>
  <c r="L340" i="16"/>
  <c r="N340" i="16"/>
  <c r="O340" i="16"/>
  <c r="M340" i="16"/>
  <c r="K327" i="16"/>
  <c r="M327" i="16"/>
  <c r="N327" i="16"/>
  <c r="L327" i="16"/>
  <c r="O327" i="16"/>
  <c r="N225" i="16"/>
  <c r="M225" i="16"/>
  <c r="L191" i="16"/>
  <c r="O191" i="16"/>
  <c r="K227" i="16"/>
  <c r="O227" i="16"/>
  <c r="M227" i="16"/>
  <c r="L227" i="16"/>
  <c r="N227" i="16"/>
  <c r="N255" i="16"/>
  <c r="M255" i="16"/>
  <c r="L180" i="16"/>
  <c r="N180" i="16"/>
  <c r="O180" i="16"/>
  <c r="N309" i="16"/>
  <c r="L309" i="16"/>
  <c r="O138" i="16"/>
  <c r="M138" i="16"/>
  <c r="L138" i="16"/>
  <c r="M238" i="20"/>
  <c r="N238" i="20"/>
  <c r="K238" i="20"/>
  <c r="L238" i="20"/>
  <c r="O238" i="20"/>
  <c r="N335" i="20"/>
  <c r="M335" i="20"/>
  <c r="K335" i="20"/>
  <c r="L335" i="20"/>
  <c r="O335" i="20"/>
  <c r="K212" i="19"/>
  <c r="N212" i="19"/>
  <c r="L212" i="19"/>
  <c r="M212" i="19"/>
  <c r="O212" i="19"/>
  <c r="K161" i="18"/>
  <c r="O161" i="18"/>
  <c r="N161" i="18"/>
  <c r="M161" i="18"/>
  <c r="L161" i="18"/>
  <c r="K202" i="18"/>
  <c r="M202" i="18"/>
  <c r="O202" i="18"/>
  <c r="N202" i="18"/>
  <c r="L202" i="18"/>
  <c r="M190" i="20"/>
  <c r="K190" i="20"/>
  <c r="O190" i="20"/>
  <c r="L190" i="20"/>
  <c r="N190" i="20"/>
  <c r="N309" i="20"/>
  <c r="O309" i="20"/>
  <c r="M309" i="20"/>
  <c r="K309" i="20"/>
  <c r="L309" i="20"/>
  <c r="K325" i="20"/>
  <c r="N325" i="20"/>
  <c r="O325" i="20"/>
  <c r="M325" i="20"/>
  <c r="L325" i="20"/>
  <c r="N313" i="18"/>
  <c r="M313" i="18"/>
  <c r="K313" i="18"/>
  <c r="L313" i="18"/>
  <c r="O313" i="18"/>
  <c r="O334" i="18"/>
  <c r="N334" i="18"/>
  <c r="M334" i="18"/>
  <c r="L334" i="18"/>
  <c r="K334" i="18"/>
  <c r="N337" i="18"/>
  <c r="M337" i="18"/>
  <c r="O337" i="18"/>
  <c r="K337" i="18"/>
  <c r="L337" i="18"/>
  <c r="K141" i="20"/>
  <c r="N141" i="20"/>
  <c r="L141" i="20"/>
  <c r="O141" i="20"/>
  <c r="M141" i="20"/>
  <c r="L303" i="19"/>
  <c r="O303" i="19"/>
  <c r="N303" i="19"/>
  <c r="K303" i="19"/>
  <c r="M303" i="19"/>
  <c r="K147" i="18"/>
  <c r="O147" i="18"/>
  <c r="N147" i="18"/>
  <c r="M147" i="18"/>
  <c r="L147" i="18"/>
  <c r="L328" i="11"/>
  <c r="N328" i="11"/>
  <c r="O328" i="11"/>
  <c r="M328" i="11"/>
  <c r="K328" i="11"/>
  <c r="K160" i="16"/>
  <c r="O160" i="16"/>
  <c r="N160" i="16"/>
  <c r="L160" i="16"/>
  <c r="M160" i="16"/>
  <c r="N280" i="16"/>
  <c r="M280" i="16"/>
  <c r="K280" i="16"/>
  <c r="O280" i="16"/>
  <c r="L280" i="16"/>
  <c r="N290" i="16"/>
  <c r="M290" i="16"/>
  <c r="K290" i="16"/>
  <c r="L290" i="16"/>
  <c r="O290" i="16"/>
  <c r="M137" i="20"/>
  <c r="N137" i="20"/>
  <c r="L137" i="20"/>
  <c r="K137" i="20"/>
  <c r="O137" i="20"/>
  <c r="K163" i="11"/>
  <c r="O163" i="11"/>
  <c r="N163" i="11"/>
  <c r="M163" i="11"/>
  <c r="L163" i="11"/>
  <c r="N162" i="16"/>
  <c r="M162" i="16"/>
  <c r="K162" i="16"/>
  <c r="L162" i="16"/>
  <c r="O162" i="16"/>
  <c r="O311" i="16"/>
  <c r="L311" i="16"/>
  <c r="M311" i="16"/>
  <c r="K311" i="16"/>
  <c r="N311" i="16"/>
  <c r="K312" i="16"/>
  <c r="O312" i="16"/>
  <c r="N312" i="16"/>
  <c r="M312" i="16"/>
  <c r="L312" i="16"/>
  <c r="N162" i="19"/>
  <c r="M162" i="19"/>
  <c r="O162" i="19"/>
  <c r="L162" i="19"/>
  <c r="K162" i="19"/>
  <c r="M282" i="16"/>
  <c r="L282" i="16"/>
  <c r="K282" i="16"/>
  <c r="O282" i="16"/>
  <c r="N282" i="16"/>
  <c r="L156" i="19"/>
  <c r="K156" i="19"/>
  <c r="O156" i="19"/>
  <c r="M156" i="19"/>
  <c r="N156" i="19"/>
  <c r="K173" i="19"/>
  <c r="O173" i="19"/>
  <c r="N173" i="19"/>
  <c r="L173" i="19"/>
  <c r="M173" i="19"/>
  <c r="N104" i="19"/>
  <c r="D217" i="19"/>
  <c r="D330" i="19"/>
  <c r="K104" i="19"/>
  <c r="M104" i="19"/>
  <c r="L104" i="19"/>
  <c r="O104" i="19"/>
  <c r="O261" i="18"/>
  <c r="N261" i="18"/>
  <c r="K261" i="18"/>
  <c r="L261" i="18"/>
  <c r="M261" i="18"/>
  <c r="M131" i="20"/>
  <c r="N131" i="20"/>
  <c r="L131" i="20"/>
  <c r="O131" i="20"/>
  <c r="K131" i="20"/>
  <c r="M193" i="18"/>
  <c r="K193" i="18"/>
  <c r="L193" i="18"/>
  <c r="N193" i="18"/>
  <c r="O193" i="18"/>
  <c r="K310" i="18"/>
  <c r="L310" i="18"/>
  <c r="N310" i="18"/>
  <c r="M310" i="18"/>
  <c r="O310" i="18"/>
  <c r="K140" i="18"/>
  <c r="L140" i="18"/>
  <c r="N140" i="18"/>
  <c r="M140" i="18"/>
  <c r="O140" i="18"/>
  <c r="L307" i="18"/>
  <c r="K307" i="18"/>
  <c r="M307" i="18"/>
  <c r="O307" i="18"/>
  <c r="N307" i="18"/>
  <c r="K324" i="11"/>
  <c r="O324" i="11"/>
  <c r="M324" i="11"/>
  <c r="L324" i="11"/>
  <c r="N324" i="11"/>
  <c r="K142" i="16"/>
  <c r="M142" i="16"/>
  <c r="O142" i="16"/>
  <c r="L142" i="16"/>
  <c r="N142" i="16"/>
  <c r="K129" i="19"/>
  <c r="N129" i="19"/>
  <c r="M129" i="19"/>
  <c r="O129" i="19"/>
  <c r="L129" i="19"/>
  <c r="N230" i="19"/>
  <c r="L230" i="19"/>
  <c r="M230" i="19"/>
  <c r="O230" i="19"/>
  <c r="K230" i="19"/>
  <c r="K137" i="11"/>
  <c r="N137" i="11"/>
  <c r="O137" i="11"/>
  <c r="M137" i="11"/>
  <c r="L137" i="11"/>
  <c r="N174" i="16"/>
  <c r="M174" i="16"/>
  <c r="K174" i="16"/>
  <c r="O174" i="16"/>
  <c r="L174" i="16"/>
  <c r="M130" i="18"/>
  <c r="O130" i="18"/>
  <c r="K130" i="18"/>
  <c r="L130" i="18"/>
  <c r="N130" i="18"/>
  <c r="K220" i="20"/>
  <c r="O220" i="20"/>
  <c r="L220" i="20"/>
  <c r="N220" i="20"/>
  <c r="M220" i="20"/>
  <c r="L299" i="18"/>
  <c r="M299" i="18"/>
  <c r="O299" i="18"/>
  <c r="K299" i="18"/>
  <c r="N299" i="18"/>
  <c r="M43" i="16"/>
  <c r="L43" i="16"/>
  <c r="O43" i="16"/>
  <c r="N43" i="16"/>
  <c r="D274" i="16"/>
  <c r="K43" i="16"/>
  <c r="D157" i="16"/>
  <c r="L297" i="16"/>
  <c r="M297" i="16"/>
  <c r="K297" i="16"/>
  <c r="O297" i="16"/>
  <c r="N297" i="16"/>
  <c r="N304" i="20"/>
  <c r="O304" i="20"/>
  <c r="M304" i="20"/>
  <c r="K304" i="20"/>
  <c r="L304" i="20"/>
  <c r="K158" i="19"/>
  <c r="O158" i="19"/>
  <c r="N158" i="19"/>
  <c r="L158" i="19"/>
  <c r="M158" i="19"/>
  <c r="K172" i="18"/>
  <c r="O172" i="18"/>
  <c r="N172" i="18"/>
  <c r="L172" i="18"/>
  <c r="M172" i="18"/>
  <c r="K206" i="18"/>
  <c r="O206" i="18"/>
  <c r="L206" i="18"/>
  <c r="N206" i="18"/>
  <c r="M206" i="18"/>
  <c r="N148" i="19"/>
  <c r="M148" i="19"/>
  <c r="L148" i="19"/>
  <c r="O148" i="19"/>
  <c r="K148" i="19"/>
  <c r="N220" i="18"/>
  <c r="M220" i="18"/>
  <c r="O220" i="18"/>
  <c r="L220" i="18"/>
  <c r="K220" i="18"/>
  <c r="L140" i="11"/>
  <c r="M140" i="11"/>
  <c r="O140" i="11"/>
  <c r="N140" i="11"/>
  <c r="K140" i="11"/>
  <c r="N214" i="11"/>
  <c r="O214" i="11"/>
  <c r="L214" i="11"/>
  <c r="M214" i="11"/>
  <c r="K214" i="11"/>
  <c r="K134" i="20"/>
  <c r="O134" i="20"/>
  <c r="N134" i="20"/>
  <c r="L134" i="20"/>
  <c r="M134" i="20"/>
  <c r="K209" i="20"/>
  <c r="M209" i="20"/>
  <c r="L209" i="20"/>
  <c r="N209" i="20"/>
  <c r="O209" i="20"/>
  <c r="N259" i="18"/>
  <c r="M259" i="18"/>
  <c r="L259" i="18"/>
  <c r="O259" i="18"/>
  <c r="K259" i="18"/>
  <c r="N151" i="18"/>
  <c r="M151" i="18"/>
  <c r="L151" i="18"/>
  <c r="O151" i="18"/>
  <c r="K151" i="18"/>
  <c r="N215" i="11"/>
  <c r="O215" i="11"/>
  <c r="M215" i="11"/>
  <c r="K215" i="11"/>
  <c r="L215" i="11"/>
  <c r="K218" i="11"/>
  <c r="O218" i="11"/>
  <c r="N218" i="11"/>
  <c r="L218" i="11"/>
  <c r="M218" i="11"/>
  <c r="N163" i="16"/>
  <c r="M163" i="16"/>
  <c r="K163" i="16"/>
  <c r="L163" i="16"/>
  <c r="O163" i="16"/>
  <c r="N173" i="16"/>
  <c r="M173" i="16"/>
  <c r="K173" i="16"/>
  <c r="L173" i="16"/>
  <c r="O173" i="16"/>
  <c r="L216" i="16"/>
  <c r="K216" i="16"/>
  <c r="M216" i="16"/>
  <c r="N216" i="16"/>
  <c r="O216" i="16"/>
  <c r="N191" i="19"/>
  <c r="K191" i="19"/>
  <c r="M191" i="19"/>
  <c r="O191" i="19"/>
  <c r="L191" i="19"/>
  <c r="K258" i="18"/>
  <c r="N258" i="18"/>
  <c r="M258" i="18"/>
  <c r="L258" i="18"/>
  <c r="O258" i="18"/>
  <c r="N267" i="16"/>
  <c r="M267" i="16"/>
  <c r="K267" i="16"/>
  <c r="O267" i="16"/>
  <c r="L267" i="16"/>
  <c r="N198" i="16"/>
  <c r="L198" i="16"/>
  <c r="M198" i="16"/>
  <c r="K198" i="16"/>
  <c r="O198" i="16"/>
  <c r="M242" i="20"/>
  <c r="K242" i="20"/>
  <c r="N242" i="20"/>
  <c r="L242" i="20"/>
  <c r="O242" i="20"/>
  <c r="K314" i="11"/>
  <c r="O314" i="11"/>
  <c r="N314" i="11"/>
  <c r="L314" i="11"/>
  <c r="M314" i="11"/>
  <c r="M165" i="16"/>
  <c r="L165" i="16"/>
  <c r="K165" i="16"/>
  <c r="N165" i="16"/>
  <c r="O165" i="16"/>
  <c r="K288" i="16"/>
  <c r="O288" i="16"/>
  <c r="N288" i="16"/>
  <c r="L288" i="16"/>
  <c r="M288" i="16"/>
  <c r="K182" i="20"/>
  <c r="N182" i="20"/>
  <c r="L182" i="20"/>
  <c r="M182" i="20"/>
  <c r="O182" i="20"/>
  <c r="O295" i="20"/>
  <c r="N295" i="20"/>
  <c r="K295" i="20"/>
  <c r="L295" i="20"/>
  <c r="M295" i="20"/>
  <c r="K306" i="20"/>
  <c r="O306" i="20"/>
  <c r="N306" i="20"/>
  <c r="L306" i="20"/>
  <c r="M306" i="20"/>
  <c r="L268" i="19"/>
  <c r="K268" i="19"/>
  <c r="O268" i="19"/>
  <c r="M268" i="19"/>
  <c r="N268" i="19"/>
  <c r="N103" i="19"/>
  <c r="D216" i="19"/>
  <c r="M103" i="19"/>
  <c r="D329" i="19"/>
  <c r="K103" i="19"/>
  <c r="O103" i="19"/>
  <c r="L103" i="19"/>
  <c r="K225" i="18"/>
  <c r="N225" i="18"/>
  <c r="L225" i="18"/>
  <c r="M225" i="18"/>
  <c r="O225" i="18"/>
  <c r="N139" i="18"/>
  <c r="M139" i="18"/>
  <c r="O139" i="18"/>
  <c r="L139" i="18"/>
  <c r="K139" i="18"/>
  <c r="K265" i="18"/>
  <c r="O265" i="18"/>
  <c r="N265" i="18"/>
  <c r="L265" i="18"/>
  <c r="M265" i="18"/>
  <c r="M270" i="16"/>
  <c r="L270" i="16"/>
  <c r="K270" i="16"/>
  <c r="O270" i="16"/>
  <c r="N270" i="16"/>
  <c r="L255" i="19"/>
  <c r="N255" i="19"/>
  <c r="K255" i="19"/>
  <c r="M255" i="19"/>
  <c r="O255" i="19"/>
  <c r="L143" i="16"/>
  <c r="K143" i="16"/>
  <c r="O143" i="16"/>
  <c r="M143" i="16"/>
  <c r="N143" i="16"/>
  <c r="M231" i="16"/>
  <c r="K231" i="16"/>
  <c r="O231" i="16"/>
  <c r="N231" i="16"/>
  <c r="L231" i="16"/>
  <c r="N276" i="11"/>
  <c r="M276" i="11"/>
  <c r="O276" i="11"/>
  <c r="K276" i="11"/>
  <c r="L276" i="11"/>
  <c r="N144" i="20"/>
  <c r="K144" i="20"/>
  <c r="L144" i="20"/>
  <c r="M144" i="20"/>
  <c r="O144" i="20"/>
  <c r="M244" i="19"/>
  <c r="L244" i="19"/>
  <c r="O244" i="19"/>
  <c r="N244" i="19"/>
  <c r="K244" i="19"/>
  <c r="N333" i="18"/>
  <c r="K333" i="18"/>
  <c r="O333" i="18"/>
  <c r="L333" i="18"/>
  <c r="M333" i="18"/>
  <c r="O218" i="18"/>
  <c r="N218" i="18"/>
  <c r="L218" i="18"/>
  <c r="K218" i="18"/>
  <c r="M218" i="18"/>
  <c r="N255" i="20"/>
  <c r="K255" i="20"/>
  <c r="M255" i="20"/>
  <c r="L255" i="20"/>
  <c r="O255" i="20"/>
  <c r="N310" i="20"/>
  <c r="L310" i="20"/>
  <c r="K310" i="20"/>
  <c r="M310" i="20"/>
  <c r="O310" i="20"/>
  <c r="K196" i="19"/>
  <c r="O196" i="19"/>
  <c r="N196" i="19"/>
  <c r="L196" i="19"/>
  <c r="M196" i="19"/>
  <c r="K212" i="18"/>
  <c r="M212" i="18"/>
  <c r="O212" i="18"/>
  <c r="N212" i="18"/>
  <c r="L212" i="18"/>
  <c r="N261" i="20"/>
  <c r="O261" i="20"/>
  <c r="M261" i="20"/>
  <c r="K261" i="20"/>
  <c r="L261" i="20"/>
  <c r="L219" i="18"/>
  <c r="O219" i="18"/>
  <c r="K219" i="18"/>
  <c r="N219" i="18"/>
  <c r="M219" i="18"/>
  <c r="N271" i="11"/>
  <c r="L271" i="11"/>
  <c r="K271" i="11"/>
  <c r="O271" i="11"/>
  <c r="M271" i="11"/>
  <c r="M252" i="16"/>
  <c r="L252" i="16"/>
  <c r="K252" i="16"/>
  <c r="N252" i="16"/>
  <c r="O252" i="16"/>
  <c r="K145" i="16"/>
  <c r="O145" i="16"/>
  <c r="N145" i="16"/>
  <c r="L145" i="16"/>
  <c r="M145" i="16"/>
  <c r="K211" i="16"/>
  <c r="M211" i="16"/>
  <c r="L211" i="16"/>
  <c r="N211" i="16"/>
  <c r="O211" i="16"/>
  <c r="N262" i="20"/>
  <c r="L262" i="20"/>
  <c r="K262" i="20"/>
  <c r="M262" i="20"/>
  <c r="O262" i="20"/>
  <c r="N161" i="19"/>
  <c r="M161" i="19"/>
  <c r="K161" i="19"/>
  <c r="O161" i="19"/>
  <c r="L161" i="19"/>
  <c r="K207" i="20"/>
  <c r="M207" i="20"/>
  <c r="O207" i="20"/>
  <c r="L207" i="20"/>
  <c r="N207" i="20"/>
  <c r="K193" i="19"/>
  <c r="N193" i="19"/>
  <c r="L193" i="19"/>
  <c r="O193" i="19"/>
  <c r="M193" i="19"/>
  <c r="N131" i="18"/>
  <c r="O131" i="18"/>
  <c r="L131" i="18"/>
  <c r="K131" i="18"/>
  <c r="M131" i="18"/>
  <c r="N192" i="18"/>
  <c r="L192" i="18"/>
  <c r="K192" i="18"/>
  <c r="M192" i="18"/>
  <c r="O192" i="18"/>
  <c r="N266" i="16"/>
  <c r="M266" i="16"/>
  <c r="K266" i="16"/>
  <c r="L266" i="16"/>
  <c r="O266" i="16"/>
  <c r="N150" i="16"/>
  <c r="M150" i="16"/>
  <c r="O150" i="16"/>
  <c r="L150" i="16"/>
  <c r="K150" i="16"/>
  <c r="N305" i="16"/>
  <c r="L305" i="16"/>
  <c r="M305" i="16"/>
  <c r="K305" i="16"/>
  <c r="O305" i="16"/>
  <c r="K171" i="16"/>
  <c r="O171" i="16"/>
  <c r="N171" i="16"/>
  <c r="L171" i="16"/>
  <c r="M171" i="16"/>
  <c r="L286" i="19"/>
  <c r="K286" i="19"/>
  <c r="O286" i="19"/>
  <c r="M286" i="19"/>
  <c r="N286" i="19"/>
  <c r="N213" i="19"/>
  <c r="M213" i="19"/>
  <c r="L213" i="19"/>
  <c r="O213" i="19"/>
  <c r="K213" i="19"/>
  <c r="M328" i="19"/>
  <c r="K328" i="19"/>
  <c r="N328" i="19"/>
  <c r="L328" i="19"/>
  <c r="O328" i="19"/>
  <c r="K146" i="18"/>
  <c r="O146" i="18"/>
  <c r="N146" i="18"/>
  <c r="M146" i="18"/>
  <c r="L146" i="18"/>
  <c r="M195" i="18"/>
  <c r="K195" i="18"/>
  <c r="L195" i="18"/>
  <c r="N195" i="18"/>
  <c r="O195" i="18"/>
  <c r="K154" i="11"/>
  <c r="O154" i="11"/>
  <c r="N154" i="11"/>
  <c r="L154" i="11"/>
  <c r="M154" i="11"/>
  <c r="M153" i="16"/>
  <c r="L153" i="16"/>
  <c r="K153" i="16"/>
  <c r="N153" i="16"/>
  <c r="O153" i="16"/>
  <c r="K276" i="16"/>
  <c r="O276" i="16"/>
  <c r="N276" i="16"/>
  <c r="L276" i="16"/>
  <c r="M276" i="16"/>
  <c r="O237" i="19"/>
  <c r="M237" i="19"/>
  <c r="K237" i="19"/>
  <c r="L237" i="19"/>
  <c r="N237" i="19"/>
  <c r="M333" i="20"/>
  <c r="O333" i="20"/>
  <c r="N333" i="20"/>
  <c r="L333" i="20"/>
  <c r="K333" i="20"/>
  <c r="O321" i="16"/>
  <c r="N321" i="16"/>
  <c r="M321" i="16"/>
  <c r="L321" i="16"/>
  <c r="K321" i="16"/>
  <c r="M184" i="18"/>
  <c r="L184" i="18"/>
  <c r="O184" i="18"/>
  <c r="N184" i="18"/>
  <c r="K184" i="18"/>
  <c r="L273" i="16"/>
  <c r="K273" i="16"/>
  <c r="O273" i="16"/>
  <c r="N273" i="16"/>
  <c r="M273" i="16"/>
  <c r="L124" i="20"/>
  <c r="M124" i="20"/>
  <c r="O124" i="20"/>
  <c r="N124" i="20"/>
  <c r="K124" i="20"/>
  <c r="K206" i="19"/>
  <c r="N206" i="19"/>
  <c r="O206" i="19"/>
  <c r="M206" i="19"/>
  <c r="L206" i="19"/>
  <c r="K160" i="18"/>
  <c r="O160" i="18"/>
  <c r="N160" i="18"/>
  <c r="M160" i="18"/>
  <c r="L160" i="18"/>
  <c r="N303" i="20"/>
  <c r="L303" i="20"/>
  <c r="K303" i="20"/>
  <c r="M303" i="20"/>
  <c r="O303" i="20"/>
  <c r="K261" i="19"/>
  <c r="O261" i="19"/>
  <c r="N261" i="19"/>
  <c r="L261" i="19"/>
  <c r="M261" i="19"/>
  <c r="L143" i="11"/>
  <c r="K143" i="11"/>
  <c r="N143" i="11"/>
  <c r="M143" i="11"/>
  <c r="O143" i="11"/>
  <c r="N174" i="11"/>
  <c r="L174" i="11"/>
  <c r="O174" i="11"/>
  <c r="M174" i="11"/>
  <c r="K174" i="11"/>
  <c r="K135" i="16"/>
  <c r="O135" i="16"/>
  <c r="N135" i="16"/>
  <c r="M135" i="16"/>
  <c r="L135" i="16"/>
  <c r="K210" i="16"/>
  <c r="N210" i="16"/>
  <c r="M210" i="16"/>
  <c r="O210" i="16"/>
  <c r="L210" i="16"/>
  <c r="N254" i="20"/>
  <c r="O254" i="20"/>
  <c r="L254" i="20"/>
  <c r="M254" i="20"/>
  <c r="K254" i="20"/>
  <c r="K149" i="20"/>
  <c r="O149" i="20"/>
  <c r="L149" i="20"/>
  <c r="M149" i="20"/>
  <c r="N149" i="20"/>
  <c r="L258" i="19"/>
  <c r="K258" i="19"/>
  <c r="O258" i="19"/>
  <c r="M258" i="19"/>
  <c r="N258" i="19"/>
  <c r="L262" i="18"/>
  <c r="O262" i="18"/>
  <c r="N262" i="18"/>
  <c r="M262" i="18"/>
  <c r="K262" i="18"/>
  <c r="K266" i="18"/>
  <c r="O266" i="18"/>
  <c r="N266" i="18"/>
  <c r="L266" i="18"/>
  <c r="M266" i="18"/>
  <c r="K296" i="18"/>
  <c r="N296" i="18"/>
  <c r="M296" i="18"/>
  <c r="O296" i="18"/>
  <c r="L296" i="18"/>
  <c r="N242" i="11"/>
  <c r="L242" i="11"/>
  <c r="M242" i="11"/>
  <c r="O242" i="11"/>
  <c r="K242" i="11"/>
  <c r="O220" i="11"/>
  <c r="L220" i="11"/>
  <c r="N220" i="11"/>
  <c r="K220" i="11"/>
  <c r="M220" i="11"/>
  <c r="K146" i="16"/>
  <c r="O146" i="16"/>
  <c r="N146" i="16"/>
  <c r="L146" i="16"/>
  <c r="M146" i="16"/>
  <c r="K277" i="16"/>
  <c r="O277" i="16"/>
  <c r="N277" i="16"/>
  <c r="L277" i="16"/>
  <c r="M277" i="16"/>
  <c r="L144" i="19"/>
  <c r="M144" i="19"/>
  <c r="N144" i="19"/>
  <c r="O144" i="19"/>
  <c r="K144" i="19"/>
  <c r="M246" i="18"/>
  <c r="N246" i="18"/>
  <c r="O246" i="18"/>
  <c r="L246" i="18"/>
  <c r="K246" i="18"/>
  <c r="L143" i="18"/>
  <c r="K143" i="18"/>
  <c r="O143" i="18"/>
  <c r="M143" i="18"/>
  <c r="N143" i="18"/>
  <c r="M222" i="18"/>
  <c r="L222" i="18"/>
  <c r="O222" i="18"/>
  <c r="K222" i="18"/>
  <c r="N222" i="18"/>
  <c r="N336" i="18"/>
  <c r="M336" i="18"/>
  <c r="K336" i="18"/>
  <c r="L336" i="18"/>
  <c r="O336" i="18"/>
  <c r="N279" i="11"/>
  <c r="L279" i="11"/>
  <c r="O279" i="11"/>
  <c r="M279" i="11"/>
  <c r="K279" i="11"/>
  <c r="N149" i="16"/>
  <c r="M149" i="16"/>
  <c r="K149" i="16"/>
  <c r="O149" i="16"/>
  <c r="L149" i="16"/>
  <c r="N279" i="16"/>
  <c r="M279" i="16"/>
  <c r="K279" i="16"/>
  <c r="L279" i="16"/>
  <c r="O279" i="16"/>
  <c r="M129" i="20"/>
  <c r="N129" i="20"/>
  <c r="K129" i="20"/>
  <c r="O129" i="20"/>
  <c r="L129" i="20"/>
  <c r="O201" i="11"/>
  <c r="N201" i="11"/>
  <c r="M201" i="11"/>
  <c r="K201" i="11"/>
  <c r="L201" i="11"/>
  <c r="D183" i="20"/>
  <c r="D296" i="20"/>
  <c r="L193" i="20"/>
  <c r="N193" i="20"/>
  <c r="M193" i="20"/>
  <c r="K193" i="20"/>
  <c r="O193" i="20"/>
  <c r="M269" i="19"/>
  <c r="L269" i="19"/>
  <c r="K269" i="19"/>
  <c r="N269" i="19"/>
  <c r="O269" i="19"/>
  <c r="K200" i="19"/>
  <c r="N200" i="19"/>
  <c r="M200" i="19"/>
  <c r="O200" i="19"/>
  <c r="L200" i="19"/>
  <c r="N215" i="19"/>
  <c r="O215" i="19"/>
  <c r="L215" i="19"/>
  <c r="K215" i="19"/>
  <c r="M215" i="19"/>
  <c r="N314" i="18"/>
  <c r="M314" i="18"/>
  <c r="K314" i="18"/>
  <c r="L314" i="18"/>
  <c r="O314" i="18"/>
  <c r="L104" i="16"/>
  <c r="N104" i="16"/>
  <c r="M104" i="16"/>
  <c r="D221" i="16"/>
  <c r="O104" i="16"/>
  <c r="D335" i="16"/>
  <c r="K104" i="16"/>
  <c r="M244" i="20"/>
  <c r="K244" i="20"/>
  <c r="O244" i="20"/>
  <c r="L244" i="20"/>
  <c r="N244" i="20"/>
  <c r="K254" i="18"/>
  <c r="O254" i="18"/>
  <c r="N254" i="18"/>
  <c r="L254" i="18"/>
  <c r="M254" i="18"/>
  <c r="N150" i="18"/>
  <c r="M150" i="18"/>
  <c r="O150" i="18"/>
  <c r="L150" i="18"/>
  <c r="K150" i="18"/>
  <c r="N308" i="18"/>
  <c r="M308" i="18"/>
  <c r="L308" i="18"/>
  <c r="K308" i="18"/>
  <c r="O308" i="18"/>
  <c r="N142" i="19"/>
  <c r="O142" i="19"/>
  <c r="M142" i="19"/>
  <c r="K142" i="19"/>
  <c r="L142" i="19"/>
  <c r="K255" i="18"/>
  <c r="N255" i="18"/>
  <c r="L255" i="18"/>
  <c r="M255" i="18"/>
  <c r="O255" i="18"/>
  <c r="K238" i="19"/>
  <c r="O238" i="19"/>
  <c r="N238" i="19"/>
  <c r="M238" i="19"/>
  <c r="L238" i="19"/>
  <c r="M259" i="16"/>
  <c r="O259" i="16"/>
  <c r="N259" i="16"/>
  <c r="K259" i="16"/>
  <c r="L259" i="16"/>
  <c r="K159" i="16"/>
  <c r="O159" i="16"/>
  <c r="N159" i="16"/>
  <c r="L159" i="16"/>
  <c r="M159" i="16"/>
  <c r="M260" i="16"/>
  <c r="O260" i="16"/>
  <c r="N260" i="16"/>
  <c r="K260" i="16"/>
  <c r="L260" i="16"/>
  <c r="O344" i="16"/>
  <c r="M344" i="16"/>
  <c r="N344" i="16"/>
  <c r="L344" i="16"/>
  <c r="K344" i="16"/>
  <c r="K160" i="11"/>
  <c r="N160" i="11"/>
  <c r="L160" i="11"/>
  <c r="M160" i="11"/>
  <c r="O160" i="11"/>
  <c r="N291" i="16"/>
  <c r="M291" i="16"/>
  <c r="K291" i="16"/>
  <c r="L291" i="16"/>
  <c r="O291" i="16"/>
  <c r="K131" i="19"/>
  <c r="M131" i="19"/>
  <c r="L131" i="19"/>
  <c r="N131" i="19"/>
  <c r="O131" i="19"/>
  <c r="L207" i="16"/>
  <c r="O207" i="16"/>
  <c r="K207" i="16"/>
  <c r="N207" i="16"/>
  <c r="M207" i="16"/>
  <c r="O245" i="18"/>
  <c r="N245" i="18"/>
  <c r="M245" i="18"/>
  <c r="K245" i="18"/>
  <c r="L245" i="18"/>
  <c r="L335" i="19" l="1"/>
  <c r="O335" i="19"/>
  <c r="N335" i="19"/>
  <c r="M335" i="19"/>
  <c r="K335" i="19"/>
  <c r="M222" i="19"/>
  <c r="K222" i="19"/>
  <c r="N222" i="19"/>
  <c r="L222" i="19"/>
  <c r="O222" i="19"/>
  <c r="K334" i="11"/>
  <c r="N334" i="11"/>
  <c r="O221" i="11"/>
  <c r="N221" i="11"/>
  <c r="K221" i="11"/>
  <c r="O222" i="11"/>
  <c r="N222" i="11"/>
  <c r="K222" i="11"/>
  <c r="L222" i="11"/>
  <c r="M222" i="11"/>
  <c r="M335" i="11"/>
  <c r="K335" i="11"/>
  <c r="L335" i="11"/>
  <c r="O335" i="11"/>
  <c r="N335" i="11"/>
  <c r="O344" i="11"/>
  <c r="M344" i="11"/>
  <c r="K344" i="11"/>
  <c r="L344" i="11"/>
  <c r="N344" i="11"/>
  <c r="O230" i="11"/>
  <c r="K230" i="11"/>
  <c r="L230" i="11"/>
  <c r="N230" i="11"/>
  <c r="M230" i="11"/>
  <c r="O343" i="11"/>
  <c r="N343" i="11"/>
  <c r="L343" i="11"/>
  <c r="K343" i="11"/>
  <c r="M343" i="11"/>
  <c r="L231" i="11"/>
  <c r="O231" i="11"/>
  <c r="N231" i="11"/>
  <c r="K231" i="11"/>
  <c r="M231" i="11"/>
  <c r="L343" i="16"/>
  <c r="N343" i="16"/>
  <c r="K343" i="16"/>
  <c r="L334" i="16"/>
  <c r="N334" i="16"/>
  <c r="M334" i="16"/>
  <c r="K334" i="16"/>
  <c r="O334" i="16"/>
  <c r="M220" i="16"/>
  <c r="L220" i="16"/>
  <c r="K220" i="16"/>
  <c r="O220" i="16"/>
  <c r="N220" i="16"/>
  <c r="L274" i="16"/>
  <c r="K274" i="16"/>
  <c r="O274" i="16"/>
  <c r="M274" i="16"/>
  <c r="N274" i="16"/>
  <c r="L330" i="19"/>
  <c r="N330" i="19"/>
  <c r="O330" i="19"/>
  <c r="K330" i="19"/>
  <c r="M330" i="19"/>
  <c r="N221" i="16"/>
  <c r="K221" i="16"/>
  <c r="L221" i="16"/>
  <c r="M221" i="16"/>
  <c r="O221" i="16"/>
  <c r="O329" i="19"/>
  <c r="M329" i="19"/>
  <c r="N329" i="19"/>
  <c r="K329" i="19"/>
  <c r="L329" i="19"/>
  <c r="L157" i="16"/>
  <c r="K157" i="16"/>
  <c r="O157" i="16"/>
  <c r="M157" i="16"/>
  <c r="N157" i="16"/>
  <c r="M217" i="19"/>
  <c r="L217" i="19"/>
  <c r="N217" i="19"/>
  <c r="K217" i="19"/>
  <c r="O217" i="19"/>
  <c r="M335" i="16"/>
  <c r="L335" i="16"/>
  <c r="N335" i="16"/>
  <c r="O335" i="16"/>
  <c r="K335" i="16"/>
  <c r="K216" i="19"/>
  <c r="O216" i="19"/>
  <c r="M216" i="19"/>
  <c r="L216" i="19"/>
  <c r="N216" i="19"/>
</calcChain>
</file>

<file path=xl/sharedStrings.xml><?xml version="1.0" encoding="utf-8"?>
<sst xmlns="http://schemas.openxmlformats.org/spreadsheetml/2006/main" count="3693" uniqueCount="621">
  <si>
    <t>№</t>
  </si>
  <si>
    <t>Наименование продукции</t>
  </si>
  <si>
    <t xml:space="preserve">
Цена поставщика за ед. товара, руб.</t>
  </si>
  <si>
    <t>Количество закупки</t>
  </si>
  <si>
    <t>Общая стоимость поставок, руб.</t>
  </si>
  <si>
    <t>Поставщик</t>
  </si>
  <si>
    <t>Рекомендуемая надбавка к средней цене, %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</si>
  <si>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</si>
  <si>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</si>
  <si>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1</t>
  </si>
  <si>
    <t>До 50 км</t>
  </si>
  <si>
    <t>51-100 км</t>
  </si>
  <si>
    <t>101-150 км</t>
  </si>
  <si>
    <t>151-200 км</t>
  </si>
  <si>
    <t>201-250 км</t>
  </si>
  <si>
    <t>Картофель, кг</t>
  </si>
  <si>
    <t>01.12.000</t>
  </si>
  <si>
    <t>Продукция овощеводства, декоративного садоводства и питомников</t>
  </si>
  <si>
    <t>2.1</t>
  </si>
  <si>
    <t>2.2</t>
  </si>
  <si>
    <t>01.12.120</t>
  </si>
  <si>
    <t>2.3</t>
  </si>
  <si>
    <t>01.12.170</t>
  </si>
  <si>
    <t>2.4</t>
  </si>
  <si>
    <t>01.24.000</t>
  </si>
  <si>
    <t>3</t>
  </si>
  <si>
    <t>Живая сельскохозяйственная птица и яйца</t>
  </si>
  <si>
    <t>01.24.311</t>
  </si>
  <si>
    <t>3.1</t>
  </si>
  <si>
    <t>Куриные яйца 1 категории, 10 шт</t>
  </si>
  <si>
    <t>3.2</t>
  </si>
  <si>
    <t>Куриные яйца 2 категории, 10 шт</t>
  </si>
  <si>
    <t>4</t>
  </si>
  <si>
    <t>Соль</t>
  </si>
  <si>
    <t>14.40.000</t>
  </si>
  <si>
    <t>4.1</t>
  </si>
  <si>
    <t>15.11.000</t>
  </si>
  <si>
    <t>5</t>
  </si>
  <si>
    <t>Свежее и консервированное мясо, кроме мяса птицы</t>
  </si>
  <si>
    <t>15.11.180</t>
  </si>
  <si>
    <t>5.1</t>
  </si>
  <si>
    <t>5.2</t>
  </si>
  <si>
    <t>5.3</t>
  </si>
  <si>
    <t>5.4</t>
  </si>
  <si>
    <t>5.5</t>
  </si>
  <si>
    <t>5.6</t>
  </si>
  <si>
    <t>15.12.000</t>
  </si>
  <si>
    <t>6</t>
  </si>
  <si>
    <t>Свежее и консервированное мясо домашней птицы</t>
  </si>
  <si>
    <t>15.12.110</t>
  </si>
  <si>
    <t>6.2</t>
  </si>
  <si>
    <t>Мясо цыплят бройлеров, кг</t>
  </si>
  <si>
    <t>15.42.00</t>
  </si>
  <si>
    <t>6.3</t>
  </si>
  <si>
    <t>Рафинированные масла и жиры</t>
  </si>
  <si>
    <t>15.42.114</t>
  </si>
  <si>
    <t>6.4</t>
  </si>
  <si>
    <t>15.51.000</t>
  </si>
  <si>
    <t>7</t>
  </si>
  <si>
    <t>Молочные продукты</t>
  </si>
  <si>
    <t>15.51.110</t>
  </si>
  <si>
    <t>15.51.210</t>
  </si>
  <si>
    <t>7.3</t>
  </si>
  <si>
    <t>Сливочное масло, кг</t>
  </si>
  <si>
    <t>15.61.000</t>
  </si>
  <si>
    <t>8</t>
  </si>
  <si>
    <t>Продукция мукомольно-крупяного производства</t>
  </si>
  <si>
    <t>15.61.110</t>
  </si>
  <si>
    <t>8.1</t>
  </si>
  <si>
    <t>Пропаренный шелушеный рис, кг</t>
  </si>
  <si>
    <t>15.61.130</t>
  </si>
  <si>
    <t>8.2</t>
  </si>
  <si>
    <t>8.3</t>
  </si>
  <si>
    <t>Мука ржано - обдирная, кг</t>
  </si>
  <si>
    <t>15.61.271</t>
  </si>
  <si>
    <t>8.4</t>
  </si>
  <si>
    <t>Гречневая крупа, кг</t>
  </si>
  <si>
    <t>15.61.273</t>
  </si>
  <si>
    <t>8.5</t>
  </si>
  <si>
    <t>Пшено (крупа из просо), кг</t>
  </si>
  <si>
    <t>15.81.000</t>
  </si>
  <si>
    <t>9</t>
  </si>
  <si>
    <t>Хлеб, мучные кондитерские изделия, торты и пирожные недлительного хранения</t>
  </si>
  <si>
    <t>15.81.110</t>
  </si>
  <si>
    <t>9.1</t>
  </si>
  <si>
    <t>9.2</t>
  </si>
  <si>
    <t>15.81.120</t>
  </si>
  <si>
    <t>9.3</t>
  </si>
  <si>
    <t>15.81.140</t>
  </si>
  <si>
    <t>9.5</t>
  </si>
  <si>
    <t>Батон нарезной из муки высшего сорта, 0,35 - 0,4 кг</t>
  </si>
  <si>
    <t>15.83.000</t>
  </si>
  <si>
    <t>10</t>
  </si>
  <si>
    <t>Сахар</t>
  </si>
  <si>
    <t>15.83.130</t>
  </si>
  <si>
    <t>10.1</t>
  </si>
  <si>
    <t>Наименование заказчика</t>
  </si>
  <si>
    <t>Минимальная цена поставщика за ед. товара, руб.</t>
  </si>
  <si>
    <t>Максимальная цена поставщика за ед. товара,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</si>
  <si>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</si>
  <si>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</si>
  <si>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</si>
  <si>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</si>
  <si>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</si>
  <si>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</si>
  <si>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</si>
  <si>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</si>
  <si>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</si>
  <si>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</si>
  <si>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</si>
  <si>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</si>
  <si>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неделя</t>
  </si>
  <si>
    <t>2 неделя</t>
  </si>
  <si>
    <t>3 неделя</t>
  </si>
  <si>
    <t>4 неделя</t>
  </si>
  <si>
    <t>5 неделя</t>
  </si>
  <si>
    <t xml:space="preserve">за период   </t>
  </si>
  <si>
    <t>1,2</t>
  </si>
  <si>
    <t>2.1.1</t>
  </si>
  <si>
    <t>Способ размещения заказа и дата закупки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</si>
  <si>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</si>
  <si>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</si>
  <si>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</si>
  <si>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средней упитанности в убойном весе</t>
  </si>
  <si>
    <t>5.7</t>
  </si>
  <si>
    <t>5.8</t>
  </si>
  <si>
    <t>5.9</t>
  </si>
  <si>
    <t>5.12</t>
  </si>
  <si>
    <t>7.4</t>
  </si>
  <si>
    <t>7.5</t>
  </si>
  <si>
    <t>7,4</t>
  </si>
  <si>
    <t>7,5</t>
  </si>
  <si>
    <t>7,3</t>
  </si>
  <si>
    <t>Подсолнечное масло и его фракции, рафинированные, но без изменения химического состава, л</t>
  </si>
  <si>
    <t xml:space="preserve">   </t>
  </si>
  <si>
    <t>за период</t>
  </si>
  <si>
    <t>х</t>
  </si>
  <si>
    <t>1.</t>
  </si>
  <si>
    <t>1,1</t>
  </si>
  <si>
    <t>Фактические закупочные цены на социально значимые продукты питания для государственных (муниципальных) нужд</t>
  </si>
  <si>
    <t>наименование органа исполнительной власти, органа муниципального образования</t>
  </si>
  <si>
    <t>Хлеб ржано - пшеничный формовой, 0,7 кг</t>
  </si>
  <si>
    <t>Хлеб "Дарницкий" подовый,0,7 кг</t>
  </si>
  <si>
    <t>Хлеб пшеничный формовой, 0,45 - 0,5 кг</t>
  </si>
  <si>
    <t>Соль поваренная пищевая, кг</t>
  </si>
  <si>
    <t>Рекомендуемые цены для государственных и муниципальных закупок</t>
  </si>
  <si>
    <t>01.11.430</t>
  </si>
  <si>
    <t>01.12.111</t>
  </si>
  <si>
    <t>01.12.112</t>
  </si>
  <si>
    <t>Мясо молодняка высшей упитанности в убойном весе</t>
  </si>
  <si>
    <t>Свинина 2 категории в убойном весе, кг</t>
  </si>
  <si>
    <t>Говядина 1 категории в полутушах (ГОСТ Р 54315-2011)*, кг</t>
  </si>
  <si>
    <t>Говядина 1 категории передний отруб   (ГОСТ Р 54315-2011)*, кг</t>
  </si>
  <si>
    <t>Говядина 1 категории задняя четверть  (ГОСТ Р 54315-2011)*, кг</t>
  </si>
  <si>
    <t>Свинина 2 категории (ГОСТ Р53221-2008)*, кг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</si>
  <si>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</si>
  <si>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</si>
  <si>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Мука пшеничная хлебопекарная высший сорт (в таре), кг</t>
  </si>
  <si>
    <t>Хлеб, мучные кондитерские изделия, торты и пироженные недлительного хранения</t>
  </si>
  <si>
    <t>Сахар-песок, кг</t>
  </si>
  <si>
    <t>Примечание:</t>
  </si>
  <si>
    <t>* - цена указана на замороженную продукцию</t>
  </si>
  <si>
    <t>КОУ "Порецкий деткий дом им. И.Н. Ульянова" Минобразования Чувашии</t>
  </si>
  <si>
    <t>ГАПОУ ЧР "Ядринский агротехнический техникум" Минобразования Чувашии</t>
  </si>
  <si>
    <t>БУ "Шумерлинский центр для детей-сирот и детей, оставшихся без попечения родителей</t>
  </si>
  <si>
    <t>БОУ "Чебоксарская НОШ с ОВЗ №1"</t>
  </si>
  <si>
    <t>БОУ "Чебоксарская НОШ с ОВЗ №2"</t>
  </si>
  <si>
    <t>БОУ "Чебоксарская НОШ с ОВЗ №3"</t>
  </si>
  <si>
    <t>БУ ЧР "Чебоксарский центр для детей-сирот и 
детей, оставшихся без попечения родителей" Минобразования Чувашии</t>
  </si>
  <si>
    <t>БОУ "Шумерлинская общеобразовательная школа-интернат для обучающихся с ОВЗ"</t>
  </si>
  <si>
    <t>БОУ "Кугесьская  общеобразовательная школа-интернат для обучающихся с ОВЗ" Минобразования Чувашии</t>
  </si>
  <si>
    <t>БОУ "Саланчикская общеобразовательная школа-интернат для обучающихся с ОВЗ"</t>
  </si>
  <si>
    <t>БОУ "Цивильская общеобразовательная школа-интернат для обучающихся с ОВЗ №1"</t>
  </si>
  <si>
    <t>ГАПОУ ЧР "Алатырский технологический колледж"</t>
  </si>
  <si>
    <t>ГАПОУ ЧР "Мариинско-Посадский технологический техникум"</t>
  </si>
  <si>
    <t>ГАПОУ ЧР "КанТЭТ" г.Канаш</t>
  </si>
  <si>
    <t>ГАПОУ "Канашский строительный техникум"</t>
  </si>
  <si>
    <t>ГАПОУ ЧР "Шумерлинский политехнический техникум" Минобразования Чувашии</t>
  </si>
  <si>
    <t>ГАПОУ ЧР "Чебоксарский техникум ТрансСтройТех"  г. Чебоксары</t>
  </si>
  <si>
    <t>ГАПОУ ЧР  "ЦАТТ" Минобразования Чувашии</t>
  </si>
  <si>
    <t>ГАПОУ ЧР "МЦК-ЧЭМК" Минобразования Чувашии</t>
  </si>
  <si>
    <t xml:space="preserve">ГАПОУ "ВСХТ" </t>
  </si>
  <si>
    <t>Министерство образования и молодежной политики Чувашской Республики</t>
  </si>
  <si>
    <t>ГАПОУ "ЧТТПиК" Минобразования Чувашии</t>
  </si>
  <si>
    <t>ГАПОУ "Батыревский агротехнический техникум"</t>
  </si>
  <si>
    <t>Таблица по неделям на 2019 год</t>
  </si>
  <si>
    <t>01.01-10.01.2019</t>
  </si>
  <si>
    <t>11.01-17.01.2019</t>
  </si>
  <si>
    <t>18.01-24.01.2019</t>
  </si>
  <si>
    <t>25.01-31.01.19</t>
  </si>
  <si>
    <t xml:space="preserve">БОУ "Ибресинская общеобразовательная школа-интернат для обучающихся с ограниченными возможностями здоровья" </t>
  </si>
  <si>
    <t>01.02-07.02.2019</t>
  </si>
  <si>
    <t>08.02-14.02.2019</t>
  </si>
  <si>
    <t>15.02-21.02.2019</t>
  </si>
  <si>
    <t>22.02-28.02.2019</t>
  </si>
  <si>
    <t xml:space="preserve">БОУ " Калининская общеобразовательная школа-интернат для обучающихся с ограниченными возможностями здоровья" </t>
  </si>
  <si>
    <t>07.03-14.03.2019</t>
  </si>
  <si>
    <t>15.03-21.03.2019</t>
  </si>
  <si>
    <t>22.03-28.03.2019</t>
  </si>
  <si>
    <t>29.03-04.04.2019</t>
  </si>
  <si>
    <t>05.04-11.04.2019</t>
  </si>
  <si>
    <t>12.04-18.04.2019</t>
  </si>
  <si>
    <t>19.04-25.04.2019</t>
  </si>
  <si>
    <t>26.04-29.04.2019</t>
  </si>
  <si>
    <t>30.04-07.05.2019</t>
  </si>
  <si>
    <t>08.05-16.05.2019</t>
  </si>
  <si>
    <t>17.05-23.05.2019</t>
  </si>
  <si>
    <t>24.05-30.05.2019</t>
  </si>
  <si>
    <t>31.05-06.06.2019</t>
  </si>
  <si>
    <t>07.06-13.06.2019</t>
  </si>
  <si>
    <t>14.06-20.06.2019</t>
  </si>
  <si>
    <t>21.06-27.06.2019</t>
  </si>
  <si>
    <t>28.06-04.07.2019</t>
  </si>
  <si>
    <t>Картофель н/у, кг</t>
  </si>
  <si>
    <t>Столовая морковь н/у, кг</t>
  </si>
  <si>
    <t>Столовая свекла н/у, кг</t>
  </si>
  <si>
    <t>Лук репчатый н/у, кг</t>
  </si>
  <si>
    <t>Капуста н/у, кг</t>
  </si>
  <si>
    <t>05.07-11.07.2019</t>
  </si>
  <si>
    <t>12.07-17.07.2019</t>
  </si>
  <si>
    <t>18.07-24.07.2019</t>
  </si>
  <si>
    <t>25.07-01.08.2019</t>
  </si>
  <si>
    <t>02.08-08.08.2019</t>
  </si>
  <si>
    <t>09.08-15.08.2019</t>
  </si>
  <si>
    <t>16.08-22.08.2019</t>
  </si>
  <si>
    <t>23.08-29.08.2019</t>
  </si>
  <si>
    <t>30.08-05.09.2019</t>
  </si>
  <si>
    <t>06.09-12.09.2019</t>
  </si>
  <si>
    <t>13.09-19.09.2019</t>
  </si>
  <si>
    <t>20.09-26.09.2019</t>
  </si>
  <si>
    <t>27.09-03.10.2019</t>
  </si>
  <si>
    <t>6.1</t>
  </si>
  <si>
    <t>Мясо кур натуральных 1 категории, кг</t>
  </si>
  <si>
    <t>04.10-10.10.2019</t>
  </si>
  <si>
    <t>11.10-17.10.2019</t>
  </si>
  <si>
    <t>18.10-24.10.2019</t>
  </si>
  <si>
    <t>25.10-31.10.2019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</si>
  <si>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</si>
  <si>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</si>
  <si>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</si>
  <si>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</si>
  <si>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_________, рублей</t>
  </si>
  <si>
    <t>ООО МИШЕР</t>
  </si>
  <si>
    <t>ЕП</t>
  </si>
  <si>
    <t>ИП Петров</t>
  </si>
  <si>
    <t>ПРИОРИТЕТ</t>
  </si>
  <si>
    <t>ооо мИШЕР</t>
  </si>
  <si>
    <t>ИП РЯЗАНОВ</t>
  </si>
  <si>
    <t>ООО Мишер</t>
  </si>
  <si>
    <t>Еп</t>
  </si>
  <si>
    <t>Приоритет</t>
  </si>
  <si>
    <t>ИП Рязанов</t>
  </si>
  <si>
    <t>ООО Приоритет</t>
  </si>
  <si>
    <t>ООО ХЛЕБОКОМБИНАТ</t>
  </si>
  <si>
    <t>ооо хЛЕБОКОМБИНАТ</t>
  </si>
  <si>
    <t>ОАО "Ядринмолоко"</t>
  </si>
  <si>
    <t>ПЗ 04.10.2019</t>
  </si>
  <si>
    <t>ООО    "Каравай "</t>
  </si>
  <si>
    <t>ООО "Свит Лайф Фудсервис"</t>
  </si>
  <si>
    <t>ПЗ 08.10.2019</t>
  </si>
  <si>
    <t>ПЗ 09.10.2019</t>
  </si>
  <si>
    <t>ПЗ 11.10.2019</t>
  </si>
  <si>
    <t>ПЗ 12.10.2019</t>
  </si>
  <si>
    <t>ПЗ 17.10.2019</t>
  </si>
  <si>
    <t>ПЗ 18.10.2019</t>
  </si>
  <si>
    <t>ПЗ 19.10.2019</t>
  </si>
  <si>
    <t>ПЗ 25.10.2019</t>
  </si>
  <si>
    <t>ПЗ 26.10.2019</t>
  </si>
  <si>
    <t>Ядринское Райпо</t>
  </si>
  <si>
    <t>ПЗ 29.10.2019</t>
  </si>
  <si>
    <t>ИП Черногорова О.В.</t>
  </si>
  <si>
    <t xml:space="preserve">   ЕП               04.10</t>
  </si>
  <si>
    <t>ИП Калашникова Н.А.</t>
  </si>
  <si>
    <t>ИП Маслова Н.П.</t>
  </si>
  <si>
    <t xml:space="preserve">   ЕП               10.10</t>
  </si>
  <si>
    <t xml:space="preserve">   ЕП                17.10</t>
  </si>
  <si>
    <t>Шумерлинский хлебозавод</t>
  </si>
  <si>
    <t xml:space="preserve">   ЕП                11.10-18.10</t>
  </si>
  <si>
    <t xml:space="preserve">   ЕП               21.10</t>
  </si>
  <si>
    <t xml:space="preserve">   ЕП              21.10</t>
  </si>
  <si>
    <t xml:space="preserve">   ЕП               24.10</t>
  </si>
  <si>
    <t xml:space="preserve">   ЕП              19.10-25.10</t>
  </si>
  <si>
    <t xml:space="preserve">   ЕП                31.10</t>
  </si>
  <si>
    <t xml:space="preserve">   ЕП              26.10-01.11</t>
  </si>
  <si>
    <t>ООО "Агентство по продовольствию"</t>
  </si>
  <si>
    <t>БП</t>
  </si>
  <si>
    <t>ООО "Алэик"</t>
  </si>
  <si>
    <t>ООО "АЛЭИК"</t>
  </si>
  <si>
    <t>ООО "Агентство по продовольствию</t>
  </si>
  <si>
    <t>ООО"Андигорф"</t>
  </si>
  <si>
    <t>БП с 02.02.2019 по 31.12.2019</t>
  </si>
  <si>
    <t>ООО ЮРМА</t>
  </si>
  <si>
    <t>БП 04.02.2019 по 31.12.2019</t>
  </si>
  <si>
    <t>ЭА 26.03.2019 по 30.11.2019</t>
  </si>
  <si>
    <t>ООО "ЧХЗ № 1"</t>
  </si>
  <si>
    <t>БП с 06.05.2019по 31.12.2019г.</t>
  </si>
  <si>
    <t>ООО Продовольственный фонд ЧР</t>
  </si>
  <si>
    <t xml:space="preserve"> БП 01.10.2019 по 31.10.2019</t>
  </si>
  <si>
    <t>ООО Путина</t>
  </si>
  <si>
    <t>БП 01.10.2019 по 31.10.2019</t>
  </si>
  <si>
    <t>ООО "Агентство продовольствия"</t>
  </si>
  <si>
    <t>ЕИ 07.10.19</t>
  </si>
  <si>
    <t>ЗК 07.10.19</t>
  </si>
  <si>
    <t>ЗК 07.-10.10.19</t>
  </si>
  <si>
    <t>ООО "Бережное"</t>
  </si>
  <si>
    <t>ЕИ 07-11.10.19</t>
  </si>
  <si>
    <t>ЕИ 14.10.19</t>
  </si>
  <si>
    <t>ЕИ 14.10.2019</t>
  </si>
  <si>
    <t>ЗК 14-17.10.19</t>
  </si>
  <si>
    <t>ЗК 16.10.19</t>
  </si>
  <si>
    <t>ЕИ 14-18.10.19</t>
  </si>
  <si>
    <t>ЕИ 21.10.19</t>
  </si>
  <si>
    <t>ЗК 21.10.19</t>
  </si>
  <si>
    <t>ЗК 21.10-24.10.19</t>
  </si>
  <si>
    <t>ЕИ 21.-25.10.19</t>
  </si>
  <si>
    <t>ООО "ПРИОРИТЕТ"</t>
  </si>
  <si>
    <t>ЗК 28.10.19</t>
  </si>
  <si>
    <t>ЗК 28-30.10.19</t>
  </si>
  <si>
    <t>ЗК 29.10.19</t>
  </si>
  <si>
    <t>ЕИ 30.10.19</t>
  </si>
  <si>
    <t>ЕИ 29.10.19</t>
  </si>
  <si>
    <t>ЕИ 28.10-01.11.19</t>
  </si>
  <si>
    <t>Агентство по продовольствию</t>
  </si>
  <si>
    <t>БП от 04.10.2019</t>
  </si>
  <si>
    <t>Чебоксарский хлебозавод № 2</t>
  </si>
  <si>
    <t>БП от 06.10.2019,08.10.2019,10.10.2019</t>
  </si>
  <si>
    <t>Чебоксарский хлебзавод № 2</t>
  </si>
  <si>
    <t>БП от 16.10.2019</t>
  </si>
  <si>
    <t>БП от 14.10.2019</t>
  </si>
  <si>
    <t>БП от 14.10.2019,16.10.2019</t>
  </si>
  <si>
    <t>БП от 23.10.2019</t>
  </si>
  <si>
    <t>БП от 21.10.2019,23.10.2019</t>
  </si>
  <si>
    <t xml:space="preserve">Чебоксарский хлебозавод № 2 </t>
  </si>
  <si>
    <t>БП от 20.10.2019,22.10.2019</t>
  </si>
  <si>
    <t>БП от 28.10.2019</t>
  </si>
  <si>
    <t>БП от 31.10.2019</t>
  </si>
  <si>
    <t>БП от 27.10.2019,30.10.2019</t>
  </si>
  <si>
    <t>БП 09.10.19</t>
  </si>
  <si>
    <t>БП 10.10.19</t>
  </si>
  <si>
    <t>БП 07.10.19</t>
  </si>
  <si>
    <t>АО "Шумерлинский хлебозавод"</t>
  </si>
  <si>
    <t>БП 04,05,07,08,09,10.10.19</t>
  </si>
  <si>
    <t>БП 11.10.19</t>
  </si>
  <si>
    <t>БП14.10.19</t>
  </si>
  <si>
    <t>БП14,17.10.19</t>
  </si>
  <si>
    <t>БП11,12,14,15,16,17.10.19</t>
  </si>
  <si>
    <t>БП 18,21.10.19</t>
  </si>
  <si>
    <t>БП 21.10.19</t>
  </si>
  <si>
    <t>БП 21,22,23.10.19</t>
  </si>
  <si>
    <t>БП 18,19,20,21,22,23,24.10.19</t>
  </si>
  <si>
    <t>БП 25.10.19</t>
  </si>
  <si>
    <t>,</t>
  </si>
  <si>
    <t>ИП Усмонбоев Ш.Н.</t>
  </si>
  <si>
    <t>ИП Аказеева О.И.</t>
  </si>
  <si>
    <t>ЭА 09.10.19</t>
  </si>
  <si>
    <t>ЭА 08.10.19</t>
  </si>
  <si>
    <t>ООО "Рубин"</t>
  </si>
  <si>
    <t>ООО "Агенство по продовольствию"</t>
  </si>
  <si>
    <t>ЗК 04.10 - 09.10.19</t>
  </si>
  <si>
    <t xml:space="preserve">ООО "Приоритет" </t>
  </si>
  <si>
    <t>БП 07.10 - 10.10.19</t>
  </si>
  <si>
    <t>ООО"Рубин"</t>
  </si>
  <si>
    <t>ИП Биаметов Ф.Ф.</t>
  </si>
  <si>
    <t>ЭА 15.10.19</t>
  </si>
  <si>
    <t>ЗК 11.10 - 15.10.19</t>
  </si>
  <si>
    <t>БП 14.10.19</t>
  </si>
  <si>
    <t>ЭА 22.10.19</t>
  </si>
  <si>
    <t>ЗК 24.10.19</t>
  </si>
  <si>
    <t>ЭА 21.10.19</t>
  </si>
  <si>
    <t xml:space="preserve">ООО "Рубин" </t>
  </si>
  <si>
    <t>ЗК 18.10 - 22.10.19</t>
  </si>
  <si>
    <t>ООО "Приоритет"</t>
  </si>
  <si>
    <t>ЗК 18.10.19</t>
  </si>
  <si>
    <t>ЭА 29.10.19</t>
  </si>
  <si>
    <t>ООО "Агенство по продовольствитю"</t>
  </si>
  <si>
    <t>ЗК 25.10 - 29.10.19</t>
  </si>
  <si>
    <t>ЗК 25.10.19</t>
  </si>
  <si>
    <t>БП 08.10.2019</t>
  </si>
  <si>
    <t>БП 09.10.2019</t>
  </si>
  <si>
    <t>БП 04.10.2019</t>
  </si>
  <si>
    <t>ОАО "Шумерлинский Хлебозавод"</t>
  </si>
  <si>
    <t>БП 04.10.-10.10.2019</t>
  </si>
  <si>
    <t>БП 11.10.2019</t>
  </si>
  <si>
    <t>БП 17.10.2019</t>
  </si>
  <si>
    <t>ИП Лаптев Ю.С.</t>
  </si>
  <si>
    <t>БП 14.10.2019</t>
  </si>
  <si>
    <t>ОАО"Шумерлинский Хлебозавод"</t>
  </si>
  <si>
    <t>БП 11.10.-17.10.2019</t>
  </si>
  <si>
    <t>БП 21.10.2019</t>
  </si>
  <si>
    <t>БП 24.10.2019</t>
  </si>
  <si>
    <t>БП 18.10.-24.10.2019</t>
  </si>
  <si>
    <t>БП 28.10.2019</t>
  </si>
  <si>
    <t>БП 30.10.2019</t>
  </si>
  <si>
    <t>БП 25.10,-31.10.2019</t>
  </si>
  <si>
    <t>ЕП 14.10.2019</t>
  </si>
  <si>
    <t>ИП Хайртдинова Г.М.</t>
  </si>
  <si>
    <t>ООО "Пряник Цивильского райпо"</t>
  </si>
  <si>
    <t>ЕП 11.10.2019-15.10.2019</t>
  </si>
  <si>
    <t>ЭА 22.10.2019</t>
  </si>
  <si>
    <t>ЭА 18.10, 21.10.19</t>
  </si>
  <si>
    <t>ЕП 18.10.2019-22.10.2019</t>
  </si>
  <si>
    <t>ЭА 29.10.2019</t>
  </si>
  <si>
    <t>ЭА 28.10.19</t>
  </si>
  <si>
    <t>ЭА  29.10.2019</t>
  </si>
  <si>
    <t>ЕП 29.10.2019</t>
  </si>
  <si>
    <t>ИП Петров г.Кашаш</t>
  </si>
  <si>
    <t>ЕП 10.10.2019</t>
  </si>
  <si>
    <t>ЗК 10.10.2019</t>
  </si>
  <si>
    <t>ИП Бетехтин г.Алатырь</t>
  </si>
  <si>
    <t>ЗК                   07-10.10.2019</t>
  </si>
  <si>
    <t>Алатырский хлебозавод</t>
  </si>
  <si>
    <t>ЕП                        04.-09.10.2019</t>
  </si>
  <si>
    <t>ЕП 17.10.2019</t>
  </si>
  <si>
    <t>ЗК 17.10.2019</t>
  </si>
  <si>
    <t>ЗК                 14-17.10.2019</t>
  </si>
  <si>
    <t>ЕП                11-16.10.2019</t>
  </si>
  <si>
    <t>ЗК                  23.10.2019</t>
  </si>
  <si>
    <t>ЕП                  18-23.10.2019</t>
  </si>
  <si>
    <t>ЕП 31.10.2019</t>
  </si>
  <si>
    <t>ЕП                       29-31.10.2019</t>
  </si>
  <si>
    <t>ЕП                       29-30.10.2019</t>
  </si>
  <si>
    <t>ЗК 31.10.2019</t>
  </si>
  <si>
    <t>ЕП                       31.10.2019</t>
  </si>
  <si>
    <t>ЗК 28-                                   31.10.2019</t>
  </si>
  <si>
    <t>ЕП                         25-30.10.2019г</t>
  </si>
  <si>
    <t>ИП Алексеева</t>
  </si>
  <si>
    <t>Договор 08.10.19</t>
  </si>
  <si>
    <t>Договор 0.,10.19</t>
  </si>
  <si>
    <t>ИП Мешкова</t>
  </si>
  <si>
    <t>Договор 07.10.19</t>
  </si>
  <si>
    <t>ООО Хлебокомбинат Марпосадский</t>
  </si>
  <si>
    <t>Договор от 4,5,7,8,9,10.10.19</t>
  </si>
  <si>
    <t>Договор 4,5,7,8,9,10.10.19</t>
  </si>
  <si>
    <t>Закуп от населения</t>
  </si>
  <si>
    <t>Закупочный акт 15.10.19</t>
  </si>
  <si>
    <t>Договор 15.10.19</t>
  </si>
  <si>
    <t>Договор 14.10.19</t>
  </si>
  <si>
    <t>Договор 11,12,14,15,16,17.10.19</t>
  </si>
  <si>
    <t>ИП Усмонбоев</t>
  </si>
  <si>
    <t>Договор 18.10.19</t>
  </si>
  <si>
    <t>Договор 22.10.19</t>
  </si>
  <si>
    <t>Договор 21.10.19</t>
  </si>
  <si>
    <t xml:space="preserve">ИП Мешкова </t>
  </si>
  <si>
    <t>Договор 18,19,21,22,23,24.10.19</t>
  </si>
  <si>
    <t>Договор  18,19,21,22,23,24.10.19</t>
  </si>
  <si>
    <t>Договор  25.10.19</t>
  </si>
  <si>
    <t>Договор 29.10.19</t>
  </si>
  <si>
    <t>Договор 25.10.19</t>
  </si>
  <si>
    <t>Договор  29.10.19</t>
  </si>
  <si>
    <t>Договор 28.10.19</t>
  </si>
  <si>
    <t>Договор 25,26,28,29,30,31.10.19</t>
  </si>
  <si>
    <t>ИП Степанов Ю.Н.</t>
  </si>
  <si>
    <t>ПЗ 10.10.2019</t>
  </si>
  <si>
    <t>ИП Матвеев А.С.</t>
  </si>
  <si>
    <t>ПЗ 08.40.2019</t>
  </si>
  <si>
    <t xml:space="preserve">ИП Шамбазова </t>
  </si>
  <si>
    <t>ПЗ 04.10.-10.10.2019</t>
  </si>
  <si>
    <t>ПЗ 14.10.2019</t>
  </si>
  <si>
    <t>ПЗ 15.10.2019</t>
  </si>
  <si>
    <t>ИП Шамбазова Ф.</t>
  </si>
  <si>
    <t>ПЗ 11.10-17.10.2019</t>
  </si>
  <si>
    <t>ПЗ 23.10.19</t>
  </si>
  <si>
    <t>ФЛ Тихонов И.А.</t>
  </si>
  <si>
    <t>ПЗ 22.10.2019</t>
  </si>
  <si>
    <t>ПЗ 18-24.10. 2019</t>
  </si>
  <si>
    <t>ПЗ 28.10.2019</t>
  </si>
  <si>
    <t>ПЗ 25.10.-31.10.2019</t>
  </si>
  <si>
    <t>ООО Бережное</t>
  </si>
  <si>
    <t>эа 8.10</t>
  </si>
  <si>
    <t>ООО  Приоритет</t>
  </si>
  <si>
    <t>эа 5,8.10</t>
  </si>
  <si>
    <t>ооо Приоритет</t>
  </si>
  <si>
    <t>эа 8,10</t>
  </si>
  <si>
    <t>ИП Совина Л.В.</t>
  </si>
  <si>
    <t>эа 4,9.10</t>
  </si>
  <si>
    <t>f 9/10</t>
  </si>
  <si>
    <t>Канашский хлебозавод</t>
  </si>
  <si>
    <t>ежедневно</t>
  </si>
  <si>
    <t xml:space="preserve">ООО Бережное </t>
  </si>
  <si>
    <t>эа 15.10</t>
  </si>
  <si>
    <t>ООО приоритет</t>
  </si>
  <si>
    <t>ИП Совина Л.В</t>
  </si>
  <si>
    <t>эа 11.16.10</t>
  </si>
  <si>
    <t>ИП Совина Л.</t>
  </si>
  <si>
    <t>эа 11,16.10</t>
  </si>
  <si>
    <t>Канашский хлебоз№2</t>
  </si>
  <si>
    <t>эа 22.10</t>
  </si>
  <si>
    <t>эа 18.10</t>
  </si>
  <si>
    <t>эа 18,23.10</t>
  </si>
  <si>
    <t>ИП Совина</t>
  </si>
  <si>
    <t>эа 23.10</t>
  </si>
  <si>
    <t>Канашский х/з</t>
  </si>
  <si>
    <t>эа 29.10</t>
  </si>
  <si>
    <t>эа 29,30.10</t>
  </si>
  <si>
    <t>эа 30.10</t>
  </si>
  <si>
    <t>08 октября 2019</t>
  </si>
  <si>
    <t>ИП Финько Д.К.</t>
  </si>
  <si>
    <t>09 октября 2019</t>
  </si>
  <si>
    <t xml:space="preserve">ИП Совина Л.В. </t>
  </si>
  <si>
    <t>22 октября 2019</t>
  </si>
  <si>
    <t>29 октября 2019</t>
  </si>
  <si>
    <t>ИП Черногорова О.В</t>
  </si>
  <si>
    <t>ИП Маслова Н.П</t>
  </si>
  <si>
    <t>БП 08.10.19</t>
  </si>
  <si>
    <t>ОАО Шумерлинский хлебозавод</t>
  </si>
  <si>
    <t>БП 04.10.19.-10.10.19</t>
  </si>
  <si>
    <t>БП 17.10.19</t>
  </si>
  <si>
    <t>БП 11,10.19 -17.10.19</t>
  </si>
  <si>
    <t>БП 24.10.19</t>
  </si>
  <si>
    <t>БП 23.10.19</t>
  </si>
  <si>
    <t>БП 18.10.19 -24.10.19</t>
  </si>
  <si>
    <t>БП 28.10.19</t>
  </si>
  <si>
    <t>БП 25.10.19 -31.10.19</t>
  </si>
  <si>
    <t>Васильев НМ</t>
  </si>
  <si>
    <t>АГЕНСТВО ПО ПРОДОВОЛЬСТВИЮ</t>
  </si>
  <si>
    <t>ИП МЕШКОВА СВ</t>
  </si>
  <si>
    <t>ООО"ЧХЗ1"</t>
  </si>
  <si>
    <t>Иванова ЮА</t>
  </si>
  <si>
    <t>ИП МЕШКОВА СГ</t>
  </si>
  <si>
    <t>бп</t>
  </si>
  <si>
    <t>ИВАНОВА ЮА</t>
  </si>
  <si>
    <t>ИвановаЮА</t>
  </si>
  <si>
    <t>ООО СВИТ ЛАЙФ</t>
  </si>
  <si>
    <t>АГЕНСТВО ПО ПРОДОВОЛСТВИЮ</t>
  </si>
  <si>
    <t>ООО ЧХЗ 1</t>
  </si>
  <si>
    <t>ип Усмонбоева Т.А</t>
  </si>
  <si>
    <t>договор от 09.01.2019г.</t>
  </si>
  <si>
    <t>ИП Усмонбоева Т.А</t>
  </si>
  <si>
    <t>ООО Колосок</t>
  </si>
  <si>
    <t>Ип Усмонбоева Т.А</t>
  </si>
  <si>
    <t>договор от 09.01.2019</t>
  </si>
  <si>
    <t>Ип Усмонбоев ш.н</t>
  </si>
  <si>
    <t>Моргаушская птицефабрика</t>
  </si>
  <si>
    <t>ип Усмонбоев ш.н</t>
  </si>
  <si>
    <t xml:space="preserve">частник Леонтьева </t>
  </si>
  <si>
    <t>Акт №4</t>
  </si>
  <si>
    <t>иП Усмонбоев ш.н</t>
  </si>
  <si>
    <t>ИП Усмонбоев ш.н</t>
  </si>
  <si>
    <t xml:space="preserve">ООО Колосок </t>
  </si>
  <si>
    <t>договор от09.01.2019</t>
  </si>
  <si>
    <t xml:space="preserve">ип Усмонбоева Т.А </t>
  </si>
  <si>
    <t>договор от 09.01.19</t>
  </si>
  <si>
    <t xml:space="preserve">ИП Усмонбоева Т.А </t>
  </si>
  <si>
    <t>ип Усмонбоев Ш.Н</t>
  </si>
  <si>
    <t>от 09.01.19</t>
  </si>
  <si>
    <t>Гаврилова Е.Н.</t>
  </si>
  <si>
    <t>07.10.2019      ПЗ</t>
  </si>
  <si>
    <t>ИПУсмонбоев Ш.Н.</t>
  </si>
  <si>
    <t>09.10..2019     ЗК</t>
  </si>
  <si>
    <t>10.10.2019     ЗК</t>
  </si>
  <si>
    <t>ОАО"Шумерлинский хлебозавод"</t>
  </si>
  <si>
    <t>04.10.2019      ЗК</t>
  </si>
  <si>
    <t>07.10.2019      ЗК</t>
  </si>
  <si>
    <t>09.10.2019      ЗК</t>
  </si>
  <si>
    <t>04.10.2019       ЗК</t>
  </si>
  <si>
    <t>07.10.2019       ЗК</t>
  </si>
  <si>
    <t>09.10.2019       ЗК</t>
  </si>
  <si>
    <t>16,10.2019     ПЗ</t>
  </si>
  <si>
    <t>11.10.2019      ЗК</t>
  </si>
  <si>
    <t>14.10.2019      ЗК</t>
  </si>
  <si>
    <t>16.10.2019      ЗК</t>
  </si>
  <si>
    <t>11.10.2019     ЗК</t>
  </si>
  <si>
    <t>14.10.2019     ЗК</t>
  </si>
  <si>
    <t>16.10.2019     ЗК</t>
  </si>
  <si>
    <t>19.10.2019     ПЗ</t>
  </si>
  <si>
    <t>22.10.2019      ЗК</t>
  </si>
  <si>
    <t>18.10.2019      ЗК</t>
  </si>
  <si>
    <t>21.10.2019      ЗК</t>
  </si>
  <si>
    <t>23.10.2019      ЗК</t>
  </si>
  <si>
    <t>21.10.2019     ЗК</t>
  </si>
  <si>
    <t>23.10.2019     ЗК</t>
  </si>
  <si>
    <t>29.10.2019     ПЗ</t>
  </si>
  <si>
    <t>25.10.2019      ПЗ</t>
  </si>
  <si>
    <t>29.10.2019      ПЗ</t>
  </si>
  <si>
    <t>25.10.2019     ЗК</t>
  </si>
  <si>
    <t>28.10.2019     ЗК</t>
  </si>
  <si>
    <t>30.10.2019     ЗК</t>
  </si>
  <si>
    <t>25.10.2019      ЗК</t>
  </si>
  <si>
    <t>28.10.2019      ЗК</t>
  </si>
  <si>
    <t>30.10.2019      ЗК</t>
  </si>
  <si>
    <t>ИП Алексеева Н.Ю.</t>
  </si>
  <si>
    <t>ЭП 04.10.19-10.10.19</t>
  </si>
  <si>
    <t>ООО "Путина+"</t>
  </si>
  <si>
    <t>ОАО Ядринмолоко</t>
  </si>
  <si>
    <t>АО ЧХЗ №1</t>
  </si>
  <si>
    <t>ЭП 11.10.19-17.10.19</t>
  </si>
  <si>
    <t>ИП Алекссева Н.Ю.</t>
  </si>
  <si>
    <t>ИП Ялюков М.М.</t>
  </si>
  <si>
    <t>ИП Карпеев И.О.</t>
  </si>
  <si>
    <t>ЭП 18.10.19-24.10.19</t>
  </si>
  <si>
    <t>ЭП 25.10.19-31.10.19</t>
  </si>
  <si>
    <t>ООО Ядринмолоко</t>
  </si>
  <si>
    <t>ООО "Мишер"</t>
  </si>
  <si>
    <t>ООО "Молоко"</t>
  </si>
  <si>
    <t>БП 09.10.19 г</t>
  </si>
  <si>
    <t>ООО "Норусово"</t>
  </si>
  <si>
    <t>БП 14.10.19 г</t>
  </si>
  <si>
    <t>ООО "Вурнарский мясокомбинат"</t>
  </si>
  <si>
    <t>БП18.10.19 г</t>
  </si>
  <si>
    <t>БП 21.10.19 г</t>
  </si>
  <si>
    <t>БП 30.10.19</t>
  </si>
  <si>
    <t>БП 28.10.19 г</t>
  </si>
  <si>
    <t>ИП Валеева Ф.Г.</t>
  </si>
  <si>
    <t>ЕП 09.10.19</t>
  </si>
  <si>
    <t>ЕП 07.10.19</t>
  </si>
  <si>
    <t>ЭА 10.10.19</t>
  </si>
  <si>
    <t>ООО «Приоритет»</t>
  </si>
  <si>
    <t>ИП Валеева Ф.Г..</t>
  </si>
  <si>
    <t>ЕП 14.10.19</t>
  </si>
  <si>
    <t>Никитина З.А.</t>
  </si>
  <si>
    <t>ЭА 17.10.19</t>
  </si>
  <si>
    <t>ЕП 12.09.19</t>
  </si>
  <si>
    <t>ЕП 21.10.19</t>
  </si>
  <si>
    <t>ЕП 24.10.19</t>
  </si>
  <si>
    <t>ЭА 24.10.19</t>
  </si>
  <si>
    <t>ИП ВалееваФ.Г.</t>
  </si>
  <si>
    <t>ЕП 22.10.19</t>
  </si>
  <si>
    <t>Закупочный акт</t>
  </si>
  <si>
    <t>ООО "Элипс"</t>
  </si>
  <si>
    <t>ЭА</t>
  </si>
  <si>
    <t>ИП Петров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</si>
</sst>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sz val="14"/>
      <name val="Arial"/>
      <family val="2"/>
      <charset val="204"/>
    </font>
    <font>
      <b/>
      <sz val="15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5"/>
      <name val="Arial Cyr"/>
      <family val="2"/>
      <charset val="204"/>
    </font>
    <font>
      <sz val="15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b/>
      <sz val="14"/>
      <name val="Arial Cyr"/>
      <family val="2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b/>
      <sz val="15"/>
      <color theme="1"/>
      <name val="Arial Cyr"/>
      <charset val="204"/>
    </font>
    <font>
      <sz val="16"/>
      <color theme="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5BA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22" fillId="0" borderId="0"/>
    <xf numFmtId="0" fontId="15" fillId="0" borderId="0"/>
    <xf numFmtId="0" fontId="15" fillId="0" borderId="0"/>
  </cellStyleXfs>
  <cellXfs count="353">
    <xf numFmtId="0" fontId="0" fillId="0" borderId="0" xfId="0"/>
    <xf numFmtId="0" fontId="10" fillId="0" borderId="0" xfId="0" applyFont="1"/>
    <xf numFmtId="0" fontId="3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3" fillId="5" borderId="7" xfId="0" applyFont="1" applyFill="1" applyBorder="1" applyAlignment="1" applyProtection="1">
      <alignment vertical="center" wrapText="1"/>
      <protection locked="0"/>
    </xf>
    <xf numFmtId="14" fontId="4" fillId="5" borderId="8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164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 wrapText="1"/>
      <protection locked="0"/>
    </xf>
    <xf numFmtId="2" fontId="6" fillId="0" borderId="23" xfId="0" applyNumberFormat="1" applyFont="1" applyFill="1" applyBorder="1" applyAlignment="1" applyProtection="1">
      <alignment wrapText="1"/>
      <protection locked="0"/>
    </xf>
    <xf numFmtId="2" fontId="3" fillId="0" borderId="23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164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left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64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6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5" borderId="38" xfId="0" applyFont="1" applyFill="1" applyBorder="1" applyAlignment="1" applyProtection="1">
      <alignment horizontal="left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164" fontId="3" fillId="0" borderId="26" xfId="0" applyNumberFormat="1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2" fontId="6" fillId="0" borderId="27" xfId="0" applyNumberFormat="1" applyFont="1" applyFill="1" applyBorder="1" applyAlignment="1" applyProtection="1">
      <alignment wrapText="1"/>
    </xf>
    <xf numFmtId="2" fontId="6" fillId="0" borderId="23" xfId="0" applyNumberFormat="1" applyFont="1" applyFill="1" applyBorder="1" applyAlignment="1" applyProtection="1">
      <alignment wrapText="1"/>
    </xf>
    <xf numFmtId="2" fontId="3" fillId="0" borderId="23" xfId="0" applyNumberFormat="1" applyFont="1" applyFill="1" applyBorder="1" applyProtection="1"/>
    <xf numFmtId="2" fontId="3" fillId="0" borderId="5" xfId="0" applyNumberFormat="1" applyFont="1" applyFill="1" applyBorder="1" applyProtection="1"/>
    <xf numFmtId="164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164" fontId="3" fillId="0" borderId="38" xfId="0" applyNumberFormat="1" applyFont="1" applyBorder="1" applyAlignment="1" applyProtection="1">
      <alignment horizontal="center" vertical="center" wrapText="1"/>
    </xf>
    <xf numFmtId="0" fontId="11" fillId="0" borderId="16" xfId="0" applyFont="1" applyBorder="1"/>
    <xf numFmtId="0" fontId="12" fillId="7" borderId="16" xfId="0" applyFont="1" applyFill="1" applyBorder="1" applyAlignment="1">
      <alignment horizontal="center"/>
    </xf>
    <xf numFmtId="0" fontId="12" fillId="7" borderId="6" xfId="0" applyFont="1" applyFill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2" fillId="7" borderId="16" xfId="0" applyFont="1" applyFill="1" applyBorder="1" applyAlignment="1">
      <alignment vertical="top"/>
    </xf>
    <xf numFmtId="0" fontId="11" fillId="0" borderId="16" xfId="0" applyFont="1" applyBorder="1" applyAlignment="1">
      <alignment horizontal="center" vertical="top"/>
    </xf>
    <xf numFmtId="0" fontId="12" fillId="7" borderId="3" xfId="0" applyFont="1" applyFill="1" applyBorder="1" applyAlignment="1">
      <alignment vertical="top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Protection="1">
      <protection locked="0"/>
    </xf>
    <xf numFmtId="14" fontId="4" fillId="5" borderId="8" xfId="0" applyNumberFormat="1" applyFont="1" applyFill="1" applyBorder="1" applyAlignment="1" applyProtection="1">
      <alignment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164" fontId="5" fillId="5" borderId="2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14" fontId="11" fillId="0" borderId="6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 applyProtection="1">
      <protection locked="0"/>
    </xf>
    <xf numFmtId="0" fontId="3" fillId="9" borderId="0" xfId="0" applyFont="1" applyFill="1" applyProtection="1">
      <protection locked="0"/>
    </xf>
    <xf numFmtId="0" fontId="3" fillId="9" borderId="0" xfId="0" applyNumberFormat="1" applyFont="1" applyFill="1" applyAlignment="1" applyProtection="1">
      <alignment horizontal="center" vertical="center"/>
      <protection locked="0"/>
    </xf>
    <xf numFmtId="2" fontId="3" fillId="9" borderId="0" xfId="0" applyNumberFormat="1" applyFont="1" applyFill="1" applyProtection="1">
      <protection locked="0"/>
    </xf>
    <xf numFmtId="0" fontId="3" fillId="9" borderId="0" xfId="0" applyNumberFormat="1" applyFont="1" applyFill="1" applyAlignment="1" applyProtection="1">
      <alignment horizontal="center"/>
      <protection locked="0"/>
    </xf>
    <xf numFmtId="0" fontId="9" fillId="9" borderId="0" xfId="0" applyNumberFormat="1" applyFont="1" applyFill="1" applyAlignment="1" applyProtection="1">
      <alignment horizontal="center"/>
      <protection locked="0"/>
    </xf>
    <xf numFmtId="0" fontId="13" fillId="9" borderId="0" xfId="0" applyNumberFormat="1" applyFont="1" applyFill="1" applyAlignment="1" applyProtection="1">
      <alignment horizontal="center" vertical="center"/>
      <protection locked="0"/>
    </xf>
    <xf numFmtId="0" fontId="9" fillId="9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64" fontId="5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4" fillId="5" borderId="26" xfId="0" applyFont="1" applyFill="1" applyBorder="1" applyAlignment="1" applyProtection="1">
      <alignment horizontal="left" vertical="center" wrapText="1"/>
      <protection locked="0"/>
    </xf>
    <xf numFmtId="0" fontId="4" fillId="10" borderId="4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164" fontId="3" fillId="10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center" wrapText="1"/>
      <protection locked="0"/>
    </xf>
    <xf numFmtId="0" fontId="3" fillId="10" borderId="44" xfId="0" applyFont="1" applyFill="1" applyBorder="1" applyAlignment="1" applyProtection="1">
      <alignment horizontal="center" vertical="center" wrapText="1"/>
      <protection locked="0"/>
    </xf>
    <xf numFmtId="0" fontId="3" fillId="10" borderId="45" xfId="0" applyFont="1" applyFill="1" applyBorder="1" applyAlignment="1" applyProtection="1">
      <alignment horizontal="center" vertical="center" wrapText="1"/>
      <protection locked="0"/>
    </xf>
    <xf numFmtId="164" fontId="3" fillId="10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29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Protection="1">
      <protection locked="0"/>
    </xf>
    <xf numFmtId="0" fontId="4" fillId="10" borderId="4" xfId="0" applyFont="1" applyFill="1" applyBorder="1" applyAlignment="1" applyProtection="1">
      <alignment horizontal="center" vertical="center" wrapText="1"/>
      <protection locked="0"/>
    </xf>
    <xf numFmtId="164" fontId="3" fillId="1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21" xfId="0" applyFont="1" applyFill="1" applyBorder="1" applyAlignment="1" applyProtection="1">
      <alignment horizontal="center" vertical="center" wrapText="1"/>
      <protection locked="0"/>
    </xf>
    <xf numFmtId="164" fontId="3" fillId="10" borderId="30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30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protection locked="0"/>
    </xf>
    <xf numFmtId="0" fontId="14" fillId="0" borderId="0" xfId="0" applyFont="1" applyFill="1" applyAlignment="1"/>
    <xf numFmtId="0" fontId="0" fillId="0" borderId="0" xfId="0" applyFill="1" applyAlignment="1"/>
    <xf numFmtId="0" fontId="2" fillId="0" borderId="23" xfId="0" applyFont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23" fillId="11" borderId="68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23" fillId="0" borderId="68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 applyProtection="1">
      <protection locked="0"/>
    </xf>
    <xf numFmtId="0" fontId="5" fillId="0" borderId="27" xfId="0" applyFont="1" applyFill="1" applyBorder="1" applyAlignment="1">
      <alignment horizontal="center" vertical="center" wrapText="1"/>
    </xf>
    <xf numFmtId="164" fontId="5" fillId="12" borderId="23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164" fontId="16" fillId="3" borderId="49" xfId="2" applyNumberFormat="1" applyFont="1" applyFill="1" applyBorder="1" applyAlignment="1" applyProtection="1">
      <alignment horizontal="center" vertical="center" wrapText="1"/>
      <protection locked="0"/>
    </xf>
    <xf numFmtId="164" fontId="16" fillId="3" borderId="46" xfId="2" applyNumberFormat="1" applyFont="1" applyFill="1" applyBorder="1" applyAlignment="1" applyProtection="1">
      <alignment horizontal="center" vertical="center" wrapText="1"/>
      <protection locked="0"/>
    </xf>
    <xf numFmtId="164" fontId="16" fillId="3" borderId="50" xfId="2" applyNumberFormat="1" applyFont="1" applyFill="1" applyBorder="1" applyAlignment="1" applyProtection="1">
      <alignment horizontal="center" vertical="center" wrapText="1"/>
      <protection locked="0"/>
    </xf>
    <xf numFmtId="164" fontId="16" fillId="3" borderId="49" xfId="3" applyNumberFormat="1" applyFont="1" applyFill="1" applyBorder="1" applyAlignment="1">
      <alignment horizontal="center" vertical="center" wrapText="1"/>
    </xf>
    <xf numFmtId="164" fontId="16" fillId="3" borderId="46" xfId="3" applyNumberFormat="1" applyFont="1" applyFill="1" applyBorder="1" applyAlignment="1">
      <alignment horizontal="center" vertical="center" wrapText="1"/>
    </xf>
    <xf numFmtId="164" fontId="16" fillId="3" borderId="46" xfId="3" applyNumberFormat="1" applyFont="1" applyFill="1" applyBorder="1" applyAlignment="1" applyProtection="1">
      <alignment horizontal="center" vertical="center" wrapText="1"/>
    </xf>
    <xf numFmtId="164" fontId="16" fillId="3" borderId="50" xfId="3" applyNumberFormat="1" applyFont="1" applyFill="1" applyBorder="1" applyAlignment="1">
      <alignment horizontal="center" vertical="center" wrapText="1"/>
    </xf>
    <xf numFmtId="164" fontId="17" fillId="0" borderId="49" xfId="3" applyNumberFormat="1" applyFont="1" applyFill="1" applyBorder="1" applyAlignment="1">
      <alignment horizontal="center" vertical="center" wrapText="1"/>
    </xf>
    <xf numFmtId="164" fontId="17" fillId="0" borderId="46" xfId="3" applyNumberFormat="1" applyFont="1" applyFill="1" applyBorder="1" applyAlignment="1">
      <alignment horizontal="center" vertical="center" wrapText="1"/>
    </xf>
    <xf numFmtId="164" fontId="16" fillId="0" borderId="46" xfId="3" applyNumberFormat="1" applyFont="1" applyFill="1" applyBorder="1" applyAlignment="1" applyProtection="1">
      <alignment horizontal="center" vertical="center" wrapText="1"/>
    </xf>
    <xf numFmtId="164" fontId="17" fillId="0" borderId="50" xfId="3" applyNumberFormat="1" applyFont="1" applyFill="1" applyBorder="1" applyAlignment="1">
      <alignment horizontal="center" vertical="center" wrapText="1"/>
    </xf>
    <xf numFmtId="164" fontId="16" fillId="3" borderId="49" xfId="0" applyNumberFormat="1" applyFont="1" applyFill="1" applyBorder="1" applyAlignment="1">
      <alignment horizontal="center" vertical="center" wrapText="1"/>
    </xf>
    <xf numFmtId="164" fontId="16" fillId="3" borderId="46" xfId="0" applyNumberFormat="1" applyFont="1" applyFill="1" applyBorder="1" applyAlignment="1">
      <alignment horizontal="center" vertical="center" wrapText="1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164" fontId="16" fillId="3" borderId="50" xfId="0" applyNumberFormat="1" applyFont="1" applyFill="1" applyBorder="1" applyAlignment="1">
      <alignment horizontal="center" vertical="center" wrapText="1"/>
    </xf>
    <xf numFmtId="164" fontId="17" fillId="0" borderId="49" xfId="0" applyNumberFormat="1" applyFont="1" applyFill="1" applyBorder="1" applyAlignment="1">
      <alignment horizontal="center" vertical="center" wrapText="1"/>
    </xf>
    <xf numFmtId="164" fontId="17" fillId="0" borderId="46" xfId="0" applyNumberFormat="1" applyFont="1" applyFill="1" applyBorder="1" applyAlignment="1">
      <alignment horizontal="center" vertical="center" wrapText="1"/>
    </xf>
    <xf numFmtId="164" fontId="16" fillId="0" borderId="46" xfId="0" applyNumberFormat="1" applyFont="1" applyFill="1" applyBorder="1" applyAlignment="1" applyProtection="1">
      <alignment horizontal="center" vertical="center" wrapText="1"/>
    </xf>
    <xf numFmtId="164" fontId="17" fillId="0" borderId="50" xfId="0" applyNumberFormat="1" applyFon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164" fontId="18" fillId="2" borderId="2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Protection="1"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164" fontId="19" fillId="0" borderId="0" xfId="0" applyNumberFormat="1" applyFont="1" applyProtection="1">
      <protection locked="0"/>
    </xf>
    <xf numFmtId="164" fontId="20" fillId="0" borderId="0" xfId="0" applyNumberFormat="1" applyFont="1" applyProtection="1">
      <protection locked="0"/>
    </xf>
    <xf numFmtId="164" fontId="5" fillId="0" borderId="23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164" fontId="18" fillId="2" borderId="30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2" fontId="18" fillId="2" borderId="29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5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49" xfId="0" applyNumberFormat="1" applyFont="1" applyFill="1" applyBorder="1" applyAlignment="1">
      <alignment horizontal="center" vertical="center" wrapText="1"/>
    </xf>
    <xf numFmtId="164" fontId="17" fillId="3" borderId="46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 applyProtection="1">
      <alignment horizontal="center" vertical="center" wrapText="1"/>
    </xf>
    <xf numFmtId="0" fontId="3" fillId="5" borderId="51" xfId="0" applyFont="1" applyFill="1" applyBorder="1" applyAlignment="1" applyProtection="1">
      <alignment horizontal="left" vertical="center" wrapText="1"/>
      <protection locked="0"/>
    </xf>
    <xf numFmtId="164" fontId="25" fillId="0" borderId="23" xfId="0" applyNumberFormat="1" applyFont="1" applyFill="1" applyBorder="1" applyAlignment="1">
      <alignment horizontal="center" vertical="center" wrapText="1"/>
    </xf>
    <xf numFmtId="164" fontId="3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64" fontId="16" fillId="4" borderId="49" xfId="2" applyNumberFormat="1" applyFont="1" applyFill="1" applyBorder="1" applyAlignment="1" applyProtection="1">
      <alignment horizontal="center" vertical="center" wrapText="1"/>
      <protection locked="0"/>
    </xf>
    <xf numFmtId="164" fontId="16" fillId="4" borderId="46" xfId="2" applyNumberFormat="1" applyFont="1" applyFill="1" applyBorder="1" applyAlignment="1" applyProtection="1">
      <alignment horizontal="center" vertical="center" wrapText="1"/>
      <protection locked="0"/>
    </xf>
    <xf numFmtId="164" fontId="16" fillId="4" borderId="50" xfId="2" applyNumberFormat="1" applyFont="1" applyFill="1" applyBorder="1" applyAlignment="1" applyProtection="1">
      <alignment horizontal="center" vertical="center" wrapText="1"/>
      <protection locked="0"/>
    </xf>
    <xf numFmtId="164" fontId="17" fillId="0" borderId="49" xfId="2" applyNumberFormat="1" applyFont="1" applyFill="1" applyBorder="1" applyAlignment="1" applyProtection="1">
      <alignment horizontal="center" vertical="center" wrapText="1"/>
      <protection locked="0"/>
    </xf>
    <xf numFmtId="164" fontId="17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16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17" fillId="0" borderId="50" xfId="2" applyNumberFormat="1" applyFont="1" applyFill="1" applyBorder="1" applyAlignment="1" applyProtection="1">
      <alignment horizontal="center" vertical="center" wrapText="1"/>
      <protection locked="0"/>
    </xf>
    <xf numFmtId="164" fontId="17" fillId="4" borderId="49" xfId="2" applyNumberFormat="1" applyFont="1" applyFill="1" applyBorder="1" applyAlignment="1" applyProtection="1">
      <alignment horizontal="center" vertical="center" wrapText="1"/>
      <protection locked="0"/>
    </xf>
    <xf numFmtId="164" fontId="17" fillId="4" borderId="46" xfId="2" applyNumberFormat="1" applyFont="1" applyFill="1" applyBorder="1" applyAlignment="1" applyProtection="1">
      <alignment horizontal="center" vertical="center" wrapText="1"/>
      <protection locked="0"/>
    </xf>
    <xf numFmtId="164" fontId="17" fillId="4" borderId="50" xfId="2" applyNumberFormat="1" applyFont="1" applyFill="1" applyBorder="1" applyAlignment="1" applyProtection="1">
      <alignment horizontal="center" vertical="center" wrapText="1"/>
      <protection locked="0"/>
    </xf>
    <xf numFmtId="164" fontId="21" fillId="0" borderId="49" xfId="2" applyNumberFormat="1" applyFont="1" applyFill="1" applyBorder="1" applyAlignment="1" applyProtection="1">
      <alignment horizontal="center" vertical="center" wrapText="1"/>
      <protection locked="0"/>
    </xf>
    <xf numFmtId="164" fontId="21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21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5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5" borderId="44" xfId="0" applyFont="1" applyFill="1" applyBorder="1" applyAlignment="1" applyProtection="1">
      <alignment horizontal="center" vertical="center" wrapText="1"/>
    </xf>
    <xf numFmtId="0" fontId="0" fillId="5" borderId="38" xfId="0" applyFill="1" applyBorder="1" applyAlignment="1" applyProtection="1"/>
    <xf numFmtId="0" fontId="4" fillId="0" borderId="63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3" fillId="0" borderId="39" xfId="0" applyNumberFormat="1" applyFont="1" applyFill="1" applyBorder="1" applyAlignment="1" applyProtection="1">
      <alignment horizontal="center" wrapText="1"/>
      <protection locked="0"/>
    </xf>
    <xf numFmtId="0" fontId="0" fillId="0" borderId="67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65" xfId="0" applyFont="1" applyFill="1" applyBorder="1" applyAlignment="1" applyProtection="1">
      <alignment horizontal="center" vertical="center"/>
      <protection locked="0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4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Alignment="1" applyProtection="1"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0" fontId="3" fillId="0" borderId="67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NumberFormat="1" applyFont="1" applyFill="1" applyBorder="1" applyAlignment="1" applyProtection="1">
      <alignment horizontal="center" wrapText="1"/>
      <protection locked="0"/>
    </xf>
    <xf numFmtId="2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9"/>
  <sheetViews>
    <sheetView tabSelected="1" view="pageBreakPreview" topLeftCell="B1" zoomScale="50" zoomScaleNormal="100" zoomScaleSheetLayoutView="50" workbookViewId="0">
      <selection activeCell="C8" sqref="C8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1" customWidth="1"/>
    <col min="22" max="22" width="12.42578125" style="181" customWidth="1"/>
    <col min="23" max="23" width="14.85546875" style="181" customWidth="1"/>
    <col min="24" max="25" width="19" style="181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1" customWidth="1"/>
    <col min="32" max="32" width="12.42578125" style="181" customWidth="1"/>
    <col min="33" max="33" width="14.85546875" style="181" customWidth="1"/>
    <col min="34" max="34" width="27" style="181" customWidth="1"/>
    <col min="35" max="35" width="19" style="181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1" customWidth="1"/>
    <col min="42" max="42" width="12.42578125" style="181" customWidth="1"/>
    <col min="43" max="43" width="14.85546875" style="181" customWidth="1"/>
    <col min="44" max="45" width="19" style="181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1" customWidth="1"/>
    <col min="52" max="52" width="12.42578125" style="181" customWidth="1"/>
    <col min="53" max="53" width="14.85546875" style="181" customWidth="1"/>
    <col min="54" max="55" width="19" style="181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1" customWidth="1"/>
    <col min="62" max="62" width="12.42578125" style="181" customWidth="1"/>
    <col min="63" max="63" width="14.85546875" style="181" customWidth="1"/>
    <col min="64" max="65" width="19" style="181" customWidth="1"/>
    <col min="66" max="67" width="22.140625" style="2" customWidth="1"/>
    <col min="68" max="68" width="24.28515625" style="2" customWidth="1"/>
    <col min="69" max="16384" width="9.140625" style="2"/>
  </cols>
  <sheetData>
    <row r="1" spans="1:68" ht="52.5" customHeight="1" x14ac:dyDescent="0.4">
      <c r="A1" s="145"/>
      <c r="B1" s="321" t="s">
        <v>139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144"/>
      <c r="Q1" s="144"/>
      <c r="R1" s="144"/>
      <c r="S1" s="144"/>
      <c r="T1" s="144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34.5" customHeight="1" x14ac:dyDescent="0.4">
      <c r="A2" s="9"/>
      <c r="B2" s="323" t="s">
        <v>182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145"/>
      <c r="Q2" s="145"/>
      <c r="R2" s="145"/>
      <c r="S2" s="145"/>
      <c r="T2" s="145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25" t="s">
        <v>140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146"/>
      <c r="Q3" s="146"/>
      <c r="R3" s="146"/>
      <c r="S3" s="146"/>
      <c r="T3" s="146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1"/>
      <c r="B4" s="135" t="s">
        <v>135</v>
      </c>
      <c r="C4" s="219" t="str">
        <f>'Таблица по неделям 2019'!B13</f>
        <v>04.10-10.10.2019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7"/>
      <c r="Q4" s="147"/>
      <c r="R4" s="147"/>
      <c r="S4" s="147"/>
      <c r="T4" s="147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1"/>
      <c r="B5" s="326" t="s">
        <v>134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145"/>
      <c r="Q5" s="145"/>
      <c r="R5" s="145"/>
      <c r="S5" s="145"/>
      <c r="T5" s="145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48.75" customHeight="1" thickTop="1" x14ac:dyDescent="0.25">
      <c r="B6" s="298" t="s">
        <v>0</v>
      </c>
      <c r="C6" s="300" t="s">
        <v>1</v>
      </c>
      <c r="D6" s="303" t="str">
        <f>'рекоменд.цены на Октябрь 2019'!C11</f>
        <v>Средняя цена без учета доставки на 04.10.2019, рублей</v>
      </c>
      <c r="E6" s="305" t="s">
        <v>6</v>
      </c>
      <c r="F6" s="284" t="s">
        <v>7</v>
      </c>
      <c r="G6" s="285"/>
      <c r="H6" s="285"/>
      <c r="I6" s="285"/>
      <c r="J6" s="286"/>
      <c r="K6" s="309" t="s">
        <v>8</v>
      </c>
      <c r="L6" s="310"/>
      <c r="M6" s="310"/>
      <c r="N6" s="310"/>
      <c r="O6" s="311"/>
      <c r="P6" s="290" t="s">
        <v>162</v>
      </c>
      <c r="Q6" s="291"/>
      <c r="R6" s="291"/>
      <c r="S6" s="291"/>
      <c r="T6" s="292"/>
      <c r="U6" s="290" t="s">
        <v>163</v>
      </c>
      <c r="V6" s="291"/>
      <c r="W6" s="291"/>
      <c r="X6" s="291"/>
      <c r="Y6" s="292"/>
      <c r="Z6" s="290" t="s">
        <v>164</v>
      </c>
      <c r="AA6" s="291"/>
      <c r="AB6" s="291"/>
      <c r="AC6" s="291"/>
      <c r="AD6" s="292"/>
      <c r="AE6" s="295" t="s">
        <v>165</v>
      </c>
      <c r="AF6" s="296"/>
      <c r="AG6" s="296"/>
      <c r="AH6" s="296"/>
      <c r="AI6" s="297"/>
      <c r="AJ6" s="295" t="s">
        <v>166</v>
      </c>
      <c r="AK6" s="296"/>
      <c r="AL6" s="296"/>
      <c r="AM6" s="296"/>
      <c r="AN6" s="297"/>
      <c r="AO6" s="295" t="s">
        <v>167</v>
      </c>
      <c r="AP6" s="296"/>
      <c r="AQ6" s="296"/>
      <c r="AR6" s="296"/>
      <c r="AS6" s="297"/>
      <c r="AT6" s="290" t="s">
        <v>168</v>
      </c>
      <c r="AU6" s="291"/>
      <c r="AV6" s="291"/>
      <c r="AW6" s="291"/>
      <c r="AX6" s="292"/>
      <c r="AY6" s="290" t="s">
        <v>169</v>
      </c>
      <c r="AZ6" s="291"/>
      <c r="BA6" s="291"/>
      <c r="BB6" s="291"/>
      <c r="BC6" s="292"/>
      <c r="BD6" s="290" t="s">
        <v>170</v>
      </c>
      <c r="BE6" s="291"/>
      <c r="BF6" s="291"/>
      <c r="BG6" s="291"/>
      <c r="BH6" s="292"/>
      <c r="BI6" s="290" t="s">
        <v>171</v>
      </c>
      <c r="BJ6" s="291"/>
      <c r="BK6" s="291"/>
      <c r="BL6" s="291"/>
      <c r="BM6" s="292"/>
      <c r="BN6" s="293" t="s">
        <v>97</v>
      </c>
      <c r="BO6" s="293" t="s">
        <v>98</v>
      </c>
    </row>
    <row r="7" spans="1:68" ht="181.5" customHeight="1" thickBot="1" x14ac:dyDescent="0.3">
      <c r="A7" s="10"/>
      <c r="B7" s="299"/>
      <c r="C7" s="301"/>
      <c r="D7" s="304"/>
      <c r="E7" s="306"/>
      <c r="F7" s="287"/>
      <c r="G7" s="288"/>
      <c r="H7" s="288"/>
      <c r="I7" s="288"/>
      <c r="J7" s="289"/>
      <c r="K7" s="312"/>
      <c r="L7" s="313"/>
      <c r="M7" s="313"/>
      <c r="N7" s="313"/>
      <c r="O7" s="314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6" t="s">
        <v>2</v>
      </c>
      <c r="V7" s="167" t="s">
        <v>3</v>
      </c>
      <c r="W7" s="168" t="s">
        <v>4</v>
      </c>
      <c r="X7" s="168" t="s">
        <v>5</v>
      </c>
      <c r="Y7" s="168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2" t="s">
        <v>2</v>
      </c>
      <c r="AF7" s="168" t="s">
        <v>3</v>
      </c>
      <c r="AG7" s="168" t="s">
        <v>4</v>
      </c>
      <c r="AH7" s="168" t="s">
        <v>5</v>
      </c>
      <c r="AI7" s="168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2" t="s">
        <v>2</v>
      </c>
      <c r="AP7" s="168" t="s">
        <v>3</v>
      </c>
      <c r="AQ7" s="168" t="s">
        <v>4</v>
      </c>
      <c r="AR7" s="168" t="s">
        <v>5</v>
      </c>
      <c r="AS7" s="168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2" t="s">
        <v>2</v>
      </c>
      <c r="AZ7" s="168" t="s">
        <v>3</v>
      </c>
      <c r="BA7" s="168" t="s">
        <v>4</v>
      </c>
      <c r="BB7" s="168" t="s">
        <v>5</v>
      </c>
      <c r="BC7" s="168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2" t="s">
        <v>2</v>
      </c>
      <c r="BJ7" s="168" t="s">
        <v>3</v>
      </c>
      <c r="BK7" s="168" t="s">
        <v>4</v>
      </c>
      <c r="BL7" s="168" t="s">
        <v>5</v>
      </c>
      <c r="BM7" s="168" t="s">
        <v>119</v>
      </c>
      <c r="BN7" s="294"/>
      <c r="BO7" s="294"/>
    </row>
    <row r="8" spans="1:68" ht="62.25" customHeight="1" thickTop="1" thickBot="1" x14ac:dyDescent="0.3">
      <c r="A8" s="14"/>
      <c r="B8" s="15"/>
      <c r="C8" s="16"/>
      <c r="D8" s="129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69"/>
      <c r="V8" s="170"/>
      <c r="W8" s="171"/>
      <c r="X8" s="171"/>
      <c r="Y8" s="171"/>
      <c r="Z8" s="26"/>
      <c r="AA8" s="25"/>
      <c r="AB8" s="25"/>
      <c r="AC8" s="25"/>
      <c r="AD8" s="25"/>
      <c r="AE8" s="183"/>
      <c r="AF8" s="171"/>
      <c r="AG8" s="171"/>
      <c r="AH8" s="171"/>
      <c r="AI8" s="184"/>
      <c r="AJ8" s="26"/>
      <c r="AK8" s="25"/>
      <c r="AL8" s="25"/>
      <c r="AM8" s="25"/>
      <c r="AN8" s="27"/>
      <c r="AO8" s="183"/>
      <c r="AP8" s="171"/>
      <c r="AQ8" s="171"/>
      <c r="AR8" s="171"/>
      <c r="AS8" s="171"/>
      <c r="AT8" s="26"/>
      <c r="AU8" s="25"/>
      <c r="AV8" s="25"/>
      <c r="AW8" s="25"/>
      <c r="AX8" s="25"/>
      <c r="AY8" s="183"/>
      <c r="AZ8" s="171"/>
      <c r="BA8" s="171"/>
      <c r="BB8" s="171"/>
      <c r="BC8" s="171"/>
      <c r="BD8" s="26"/>
      <c r="BE8" s="25"/>
      <c r="BF8" s="25"/>
      <c r="BG8" s="25"/>
      <c r="BH8" s="27"/>
      <c r="BI8" s="183"/>
      <c r="BJ8" s="171"/>
      <c r="BK8" s="171"/>
      <c r="BL8" s="171"/>
      <c r="BM8" s="171"/>
      <c r="BN8" s="294"/>
      <c r="BO8" s="294"/>
    </row>
    <row r="9" spans="1:68" ht="17.25" customHeight="1" thickTop="1" thickBot="1" x14ac:dyDescent="0.3">
      <c r="A9" s="28"/>
      <c r="B9" s="29" t="s">
        <v>9</v>
      </c>
      <c r="C9" s="30">
        <v>2</v>
      </c>
      <c r="D9" s="130">
        <v>3</v>
      </c>
      <c r="E9" s="32">
        <v>9</v>
      </c>
      <c r="F9" s="307">
        <v>10</v>
      </c>
      <c r="G9" s="307"/>
      <c r="H9" s="307"/>
      <c r="I9" s="307"/>
      <c r="J9" s="308"/>
      <c r="K9" s="315">
        <v>11</v>
      </c>
      <c r="L9" s="316"/>
      <c r="M9" s="316"/>
      <c r="N9" s="316"/>
      <c r="O9" s="317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2">
        <v>4</v>
      </c>
      <c r="V9" s="173">
        <v>5</v>
      </c>
      <c r="W9" s="174">
        <v>6</v>
      </c>
      <c r="X9" s="174">
        <v>7</v>
      </c>
      <c r="Y9" s="174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5">
        <v>4</v>
      </c>
      <c r="AF9" s="186">
        <v>5</v>
      </c>
      <c r="AG9" s="186">
        <v>6</v>
      </c>
      <c r="AH9" s="186">
        <v>7</v>
      </c>
      <c r="AI9" s="187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5">
        <v>4</v>
      </c>
      <c r="AP9" s="186">
        <v>5</v>
      </c>
      <c r="AQ9" s="186">
        <v>6</v>
      </c>
      <c r="AR9" s="186">
        <v>7</v>
      </c>
      <c r="AS9" s="186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5">
        <v>4</v>
      </c>
      <c r="AZ9" s="186">
        <v>5</v>
      </c>
      <c r="BA9" s="186">
        <v>6</v>
      </c>
      <c r="BB9" s="186">
        <v>7</v>
      </c>
      <c r="BC9" s="186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5">
        <v>4</v>
      </c>
      <c r="BJ9" s="186">
        <v>5</v>
      </c>
      <c r="BK9" s="186">
        <v>6</v>
      </c>
      <c r="BL9" s="186">
        <v>7</v>
      </c>
      <c r="BM9" s="186">
        <v>8</v>
      </c>
      <c r="BN9" s="37"/>
      <c r="BO9" s="37"/>
    </row>
    <row r="10" spans="1:68" ht="33.75" customHeight="1" thickTop="1" x14ac:dyDescent="0.4">
      <c r="A10" s="38"/>
      <c r="B10" s="54" t="s">
        <v>137</v>
      </c>
      <c r="C10" s="40" t="str">
        <f>'рекоменд.цены на Октябрь 2019'!B14</f>
        <v>Картофель, кг</v>
      </c>
      <c r="D10" s="131">
        <v>7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32" si="0">$D10+($D10*(SUM($E10%,F10%)))</f>
        <v>8.33</v>
      </c>
      <c r="L10" s="106">
        <f t="shared" ref="L10:L32" si="1">$D10+(($D10*SUM($E10,G10)/100))</f>
        <v>8.4</v>
      </c>
      <c r="M10" s="107">
        <f t="shared" ref="M10:M32" si="2">$D10+(($D10*($E10+H10)/100))</f>
        <v>8.4700000000000006</v>
      </c>
      <c r="N10" s="107">
        <f>$D10+(($D10*($E10+I10)/100))</f>
        <v>8.5399999999999991</v>
      </c>
      <c r="O10" s="108">
        <f t="shared" ref="O10:O32" si="3">$D10+(($D10*($E10+J10)/100))</f>
        <v>8.61</v>
      </c>
      <c r="P10" s="50"/>
      <c r="Q10" s="57"/>
      <c r="R10" s="57"/>
      <c r="S10" s="57"/>
      <c r="T10" s="51"/>
      <c r="U10" s="50"/>
      <c r="V10" s="57"/>
      <c r="W10" s="57"/>
      <c r="X10" s="57"/>
      <c r="Y10" s="52"/>
      <c r="Z10" s="50">
        <v>8.26</v>
      </c>
      <c r="AA10" s="51">
        <v>169.3</v>
      </c>
      <c r="AB10" s="51">
        <f>IF(Z10=0," ",IF(ISBLANK(Z10)," ",Z10*AA10))</f>
        <v>1398.4180000000001</v>
      </c>
      <c r="AC10" s="51" t="s">
        <v>270</v>
      </c>
      <c r="AD10" s="52" t="s">
        <v>271</v>
      </c>
      <c r="AE10" s="50"/>
      <c r="AF10" s="57"/>
      <c r="AG10" s="57"/>
      <c r="AH10" s="57"/>
      <c r="AI10" s="52"/>
      <c r="AJ10" s="50"/>
      <c r="AK10" s="57"/>
      <c r="AL10" s="57"/>
      <c r="AM10" s="57"/>
      <c r="AN10" s="52"/>
      <c r="AO10" s="50"/>
      <c r="AP10" s="57"/>
      <c r="AQ10" s="57"/>
      <c r="AR10" s="57"/>
      <c r="AS10" s="52"/>
      <c r="AT10" s="50">
        <v>8.26</v>
      </c>
      <c r="AU10" s="51">
        <v>89</v>
      </c>
      <c r="AV10" s="51">
        <f>AT10*AU10</f>
        <v>735.14</v>
      </c>
      <c r="AW10" s="51" t="s">
        <v>322</v>
      </c>
      <c r="AX10" s="52" t="s">
        <v>323</v>
      </c>
      <c r="AY10" s="50"/>
      <c r="AZ10" s="57"/>
      <c r="BA10" s="57"/>
      <c r="BB10" s="57"/>
      <c r="BC10" s="52"/>
      <c r="BD10" s="50"/>
      <c r="BE10" s="57"/>
      <c r="BF10" s="57"/>
      <c r="BG10" s="57"/>
      <c r="BH10" s="52" t="s">
        <v>351</v>
      </c>
      <c r="BI10" s="50">
        <v>8.3000000000000007</v>
      </c>
      <c r="BJ10" s="51">
        <v>300</v>
      </c>
      <c r="BK10" s="51">
        <v>2490</v>
      </c>
      <c r="BL10" s="51" t="s">
        <v>362</v>
      </c>
      <c r="BM10" s="52" t="s">
        <v>377</v>
      </c>
      <c r="BN10" s="53"/>
      <c r="BO10" s="53"/>
      <c r="BP10" s="249"/>
    </row>
    <row r="11" spans="1:68" ht="33.75" customHeight="1" x14ac:dyDescent="0.4">
      <c r="A11" s="38"/>
      <c r="B11" s="54"/>
      <c r="C11" s="55"/>
      <c r="D11" s="131">
        <f>D10</f>
        <v>7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8.33</v>
      </c>
      <c r="L11" s="106">
        <f t="shared" si="1"/>
        <v>8.4</v>
      </c>
      <c r="M11" s="107">
        <f t="shared" si="2"/>
        <v>8.4700000000000006</v>
      </c>
      <c r="N11" s="107">
        <f t="shared" ref="N11:N32" si="4">$D11+(($D11*($E11+I11)/100))</f>
        <v>8.5399999999999991</v>
      </c>
      <c r="O11" s="108">
        <f t="shared" si="3"/>
        <v>8.61</v>
      </c>
      <c r="P11" s="50"/>
      <c r="Q11" s="51"/>
      <c r="R11" s="51"/>
      <c r="S11" s="51"/>
      <c r="T11" s="51"/>
      <c r="U11" s="258"/>
      <c r="V11" s="176"/>
      <c r="W11" s="176"/>
      <c r="X11" s="176"/>
      <c r="Y11" s="176"/>
      <c r="Z11" s="50"/>
      <c r="AA11" s="51"/>
      <c r="AB11" s="51"/>
      <c r="AC11" s="51"/>
      <c r="AD11" s="51"/>
      <c r="AE11" s="50"/>
      <c r="AF11" s="51"/>
      <c r="AG11" s="51"/>
      <c r="AH11" s="51"/>
      <c r="AI11" s="52"/>
      <c r="AJ11" s="50"/>
      <c r="AK11" s="51"/>
      <c r="AL11" s="51"/>
      <c r="AM11" s="51"/>
      <c r="AN11" s="52"/>
      <c r="AO11" s="175"/>
      <c r="AP11" s="176"/>
      <c r="AQ11" s="176"/>
      <c r="AR11" s="176"/>
      <c r="AS11" s="176"/>
      <c r="AT11" s="50"/>
      <c r="AU11" s="51"/>
      <c r="AV11" s="51"/>
      <c r="AW11" s="51"/>
      <c r="AX11" s="51"/>
      <c r="AY11" s="175"/>
      <c r="AZ11" s="176"/>
      <c r="BA11" s="176"/>
      <c r="BB11" s="176"/>
      <c r="BC11" s="176"/>
      <c r="BD11" s="50"/>
      <c r="BE11" s="51"/>
      <c r="BF11" s="51"/>
      <c r="BG11" s="51"/>
      <c r="BH11" s="52"/>
      <c r="BI11" s="175"/>
      <c r="BJ11" s="176"/>
      <c r="BK11" s="176"/>
      <c r="BL11" s="176"/>
      <c r="BM11" s="188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248"/>
    </row>
    <row r="12" spans="1:68" ht="33.75" customHeight="1" x14ac:dyDescent="0.4">
      <c r="A12" s="38"/>
      <c r="B12" s="56"/>
      <c r="C12" s="58"/>
      <c r="D12" s="131">
        <f>D10</f>
        <v>7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8.33</v>
      </c>
      <c r="L12" s="106">
        <f t="shared" si="1"/>
        <v>8.4</v>
      </c>
      <c r="M12" s="107">
        <f t="shared" si="2"/>
        <v>8.4700000000000006</v>
      </c>
      <c r="N12" s="107">
        <f t="shared" si="4"/>
        <v>8.5399999999999991</v>
      </c>
      <c r="O12" s="108">
        <f t="shared" si="3"/>
        <v>8.61</v>
      </c>
      <c r="P12" s="50"/>
      <c r="Q12" s="57"/>
      <c r="R12" s="57"/>
      <c r="S12" s="57"/>
      <c r="T12" s="51"/>
      <c r="U12" s="258"/>
      <c r="V12" s="176"/>
      <c r="W12" s="176"/>
      <c r="X12" s="176"/>
      <c r="Y12" s="176"/>
      <c r="Z12" s="50"/>
      <c r="AA12" s="51"/>
      <c r="AB12" s="51"/>
      <c r="AC12" s="51"/>
      <c r="AD12" s="51"/>
      <c r="AE12" s="50"/>
      <c r="AF12" s="51"/>
      <c r="AG12" s="51"/>
      <c r="AH12" s="51"/>
      <c r="AI12" s="52"/>
      <c r="AJ12" s="50"/>
      <c r="AK12" s="51"/>
      <c r="AL12" s="51"/>
      <c r="AM12" s="51"/>
      <c r="AN12" s="52"/>
      <c r="AO12" s="175"/>
      <c r="AP12" s="176"/>
      <c r="AQ12" s="176"/>
      <c r="AR12" s="176"/>
      <c r="AS12" s="176"/>
      <c r="AT12" s="50"/>
      <c r="AU12" s="51"/>
      <c r="AV12" s="51"/>
      <c r="AW12" s="51"/>
      <c r="AX12" s="51"/>
      <c r="AY12" s="175"/>
      <c r="AZ12" s="176"/>
      <c r="BA12" s="176"/>
      <c r="BB12" s="176"/>
      <c r="BC12" s="176"/>
      <c r="BD12" s="50"/>
      <c r="BE12" s="51"/>
      <c r="BF12" s="51"/>
      <c r="BG12" s="51"/>
      <c r="BH12" s="52"/>
      <c r="BI12" s="175"/>
      <c r="BJ12" s="176"/>
      <c r="BK12" s="176"/>
      <c r="BL12" s="176"/>
      <c r="BM12" s="188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248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1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4"/>
        <v>0</v>
      </c>
      <c r="O13" s="108">
        <f t="shared" si="3"/>
        <v>0</v>
      </c>
      <c r="P13" s="66"/>
      <c r="Q13" s="67"/>
      <c r="R13" s="68"/>
      <c r="S13" s="67"/>
      <c r="T13" s="67"/>
      <c r="U13" s="259"/>
      <c r="V13" s="178"/>
      <c r="W13" s="176"/>
      <c r="X13" s="178"/>
      <c r="Y13" s="178"/>
      <c r="Z13" s="66"/>
      <c r="AA13" s="67"/>
      <c r="AB13" s="68"/>
      <c r="AC13" s="67"/>
      <c r="AD13" s="67"/>
      <c r="AE13" s="66"/>
      <c r="AF13" s="67"/>
      <c r="AG13" s="68"/>
      <c r="AH13" s="67"/>
      <c r="AI13" s="69"/>
      <c r="AJ13" s="66"/>
      <c r="AK13" s="67"/>
      <c r="AL13" s="68"/>
      <c r="AM13" s="67"/>
      <c r="AN13" s="69"/>
      <c r="AO13" s="177"/>
      <c r="AP13" s="178"/>
      <c r="AQ13" s="176"/>
      <c r="AR13" s="178"/>
      <c r="AS13" s="178"/>
      <c r="AT13" s="66"/>
      <c r="AU13" s="67"/>
      <c r="AV13" s="68"/>
      <c r="AW13" s="67"/>
      <c r="AX13" s="67"/>
      <c r="AY13" s="177"/>
      <c r="AZ13" s="178"/>
      <c r="BA13" s="176"/>
      <c r="BB13" s="178"/>
      <c r="BC13" s="178"/>
      <c r="BD13" s="66"/>
      <c r="BE13" s="67"/>
      <c r="BF13" s="68"/>
      <c r="BG13" s="67"/>
      <c r="BH13" s="69"/>
      <c r="BI13" s="177"/>
      <c r="BJ13" s="178"/>
      <c r="BK13" s="176"/>
      <c r="BL13" s="178"/>
      <c r="BM13" s="189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248"/>
    </row>
    <row r="14" spans="1:68" ht="40.5" customHeight="1" x14ac:dyDescent="0.4">
      <c r="A14" s="38"/>
      <c r="B14" s="39" t="s">
        <v>18</v>
      </c>
      <c r="C14" s="40" t="str">
        <f>'рекоменд.цены на Октябрь 2019'!B17</f>
        <v>Столовая морковь н/у, кг</v>
      </c>
      <c r="D14" s="131">
        <v>11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13.530000000000001</v>
      </c>
      <c r="L14" s="106">
        <f t="shared" si="1"/>
        <v>13.64</v>
      </c>
      <c r="M14" s="107">
        <f t="shared" si="2"/>
        <v>13.75</v>
      </c>
      <c r="N14" s="107">
        <f t="shared" si="4"/>
        <v>13.86</v>
      </c>
      <c r="O14" s="108">
        <f t="shared" si="3"/>
        <v>13.97</v>
      </c>
      <c r="P14" s="50"/>
      <c r="Q14" s="57"/>
      <c r="R14" s="57"/>
      <c r="S14" s="57"/>
      <c r="T14" s="51"/>
      <c r="U14" s="50"/>
      <c r="V14" s="57"/>
      <c r="W14" s="57"/>
      <c r="X14" s="57"/>
      <c r="Y14" s="52"/>
      <c r="Z14" s="50">
        <v>13.42</v>
      </c>
      <c r="AA14" s="51">
        <v>20.2</v>
      </c>
      <c r="AB14" s="51">
        <f>IF(Z14=0," ",IF(ISBLANK(Z14)," ",Z14*AA14))</f>
        <v>271.084</v>
      </c>
      <c r="AC14" s="51" t="s">
        <v>270</v>
      </c>
      <c r="AD14" s="52" t="s">
        <v>271</v>
      </c>
      <c r="AE14" s="50"/>
      <c r="AF14" s="57"/>
      <c r="AG14" s="57"/>
      <c r="AH14" s="57"/>
      <c r="AI14" s="52"/>
      <c r="AJ14" s="50"/>
      <c r="AK14" s="57"/>
      <c r="AL14" s="57"/>
      <c r="AM14" s="57"/>
      <c r="AN14" s="52"/>
      <c r="AO14" s="50"/>
      <c r="AP14" s="57"/>
      <c r="AQ14" s="57"/>
      <c r="AR14" s="57"/>
      <c r="AS14" s="52"/>
      <c r="AT14" s="50"/>
      <c r="AU14" s="57"/>
      <c r="AV14" s="57"/>
      <c r="AW14" s="57"/>
      <c r="AX14" s="52"/>
      <c r="AY14" s="50">
        <v>13.42</v>
      </c>
      <c r="AZ14" s="51">
        <v>15</v>
      </c>
      <c r="BA14" s="51">
        <v>201.3</v>
      </c>
      <c r="BB14" s="51" t="s">
        <v>270</v>
      </c>
      <c r="BC14" s="52" t="s">
        <v>337</v>
      </c>
      <c r="BD14" s="50"/>
      <c r="BE14" s="57"/>
      <c r="BF14" s="57"/>
      <c r="BG14" s="57"/>
      <c r="BH14" s="52"/>
      <c r="BI14" s="50">
        <v>13.5</v>
      </c>
      <c r="BJ14" s="51">
        <v>50</v>
      </c>
      <c r="BK14" s="51">
        <v>675</v>
      </c>
      <c r="BL14" s="51" t="s">
        <v>362</v>
      </c>
      <c r="BM14" s="52" t="s">
        <v>377</v>
      </c>
      <c r="BN14" s="53"/>
      <c r="BO14" s="53"/>
      <c r="BP14" s="249"/>
    </row>
    <row r="15" spans="1:68" ht="27" customHeight="1" x14ac:dyDescent="0.4">
      <c r="A15" s="38"/>
      <c r="B15" s="54"/>
      <c r="C15" s="55"/>
      <c r="D15" s="131">
        <f>D14</f>
        <v>11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13.530000000000001</v>
      </c>
      <c r="L15" s="106">
        <f t="shared" si="1"/>
        <v>13.64</v>
      </c>
      <c r="M15" s="107">
        <f t="shared" si="2"/>
        <v>13.75</v>
      </c>
      <c r="N15" s="107">
        <f t="shared" si="4"/>
        <v>13.86</v>
      </c>
      <c r="O15" s="108">
        <f t="shared" si="3"/>
        <v>13.97</v>
      </c>
      <c r="P15" s="50"/>
      <c r="Q15" s="51"/>
      <c r="R15" s="51"/>
      <c r="S15" s="51"/>
      <c r="T15" s="51"/>
      <c r="U15" s="258"/>
      <c r="V15" s="176"/>
      <c r="W15" s="176"/>
      <c r="X15" s="176"/>
      <c r="Y15" s="176"/>
      <c r="Z15" s="50"/>
      <c r="AA15" s="51"/>
      <c r="AB15" s="51"/>
      <c r="AC15" s="51"/>
      <c r="AD15" s="51"/>
      <c r="AE15" s="50"/>
      <c r="AF15" s="51"/>
      <c r="AG15" s="51"/>
      <c r="AH15" s="51"/>
      <c r="AI15" s="52"/>
      <c r="AJ15" s="50"/>
      <c r="AK15" s="51"/>
      <c r="AL15" s="51"/>
      <c r="AM15" s="51"/>
      <c r="AN15" s="52"/>
      <c r="AO15" s="175"/>
      <c r="AP15" s="176"/>
      <c r="AQ15" s="176"/>
      <c r="AR15" s="176"/>
      <c r="AS15" s="176"/>
      <c r="AT15" s="50"/>
      <c r="AU15" s="51"/>
      <c r="AV15" s="51"/>
      <c r="AW15" s="51"/>
      <c r="AX15" s="51"/>
      <c r="AY15" s="175"/>
      <c r="AZ15" s="176"/>
      <c r="BA15" s="176"/>
      <c r="BB15" s="176"/>
      <c r="BC15" s="176"/>
      <c r="BD15" s="50"/>
      <c r="BE15" s="51"/>
      <c r="BF15" s="51"/>
      <c r="BG15" s="51"/>
      <c r="BH15" s="52"/>
      <c r="BI15" s="50">
        <v>13.48</v>
      </c>
      <c r="BJ15" s="51">
        <v>69.900000000000006</v>
      </c>
      <c r="BK15" s="51">
        <v>938.06</v>
      </c>
      <c r="BL15" s="51" t="s">
        <v>270</v>
      </c>
      <c r="BM15" s="52" t="s">
        <v>378</v>
      </c>
      <c r="BN15" s="53"/>
      <c r="BO15" s="53"/>
      <c r="BP15" s="248"/>
    </row>
    <row r="16" spans="1:68" ht="27" customHeight="1" x14ac:dyDescent="0.4">
      <c r="A16" s="38"/>
      <c r="B16" s="56"/>
      <c r="C16" s="55"/>
      <c r="D16" s="131">
        <f>D14</f>
        <v>11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13.530000000000001</v>
      </c>
      <c r="L16" s="106">
        <f t="shared" si="1"/>
        <v>13.64</v>
      </c>
      <c r="M16" s="107">
        <f t="shared" si="2"/>
        <v>13.75</v>
      </c>
      <c r="N16" s="107">
        <f t="shared" si="4"/>
        <v>13.86</v>
      </c>
      <c r="O16" s="108">
        <f t="shared" si="3"/>
        <v>13.97</v>
      </c>
      <c r="P16" s="50"/>
      <c r="Q16" s="51"/>
      <c r="R16" s="51"/>
      <c r="S16" s="51"/>
      <c r="T16" s="51"/>
      <c r="U16" s="258"/>
      <c r="V16" s="176"/>
      <c r="W16" s="176"/>
      <c r="X16" s="176"/>
      <c r="Y16" s="176"/>
      <c r="Z16" s="50"/>
      <c r="AA16" s="51"/>
      <c r="AB16" s="51"/>
      <c r="AC16" s="51"/>
      <c r="AD16" s="51"/>
      <c r="AE16" s="50"/>
      <c r="AF16" s="51"/>
      <c r="AG16" s="51"/>
      <c r="AH16" s="51"/>
      <c r="AI16" s="52"/>
      <c r="AJ16" s="50"/>
      <c r="AK16" s="51"/>
      <c r="AL16" s="51"/>
      <c r="AM16" s="51"/>
      <c r="AN16" s="52"/>
      <c r="AO16" s="175"/>
      <c r="AP16" s="176"/>
      <c r="AQ16" s="176"/>
      <c r="AR16" s="176"/>
      <c r="AS16" s="176"/>
      <c r="AT16" s="50"/>
      <c r="AU16" s="51"/>
      <c r="AV16" s="51"/>
      <c r="AW16" s="51"/>
      <c r="AX16" s="51"/>
      <c r="AY16" s="175"/>
      <c r="AZ16" s="176"/>
      <c r="BA16" s="176"/>
      <c r="BB16" s="176"/>
      <c r="BC16" s="176"/>
      <c r="BD16" s="50"/>
      <c r="BE16" s="51"/>
      <c r="BF16" s="51"/>
      <c r="BG16" s="51"/>
      <c r="BH16" s="52"/>
      <c r="BI16" s="175"/>
      <c r="BJ16" s="176"/>
      <c r="BK16" s="176"/>
      <c r="BL16" s="176"/>
      <c r="BM16" s="188"/>
      <c r="BN16" s="53"/>
      <c r="BO16" s="53"/>
      <c r="BP16" s="248"/>
    </row>
    <row r="17" spans="1:68" ht="27" customHeight="1" x14ac:dyDescent="0.4">
      <c r="A17" s="38"/>
      <c r="B17" s="71" t="s">
        <v>19</v>
      </c>
      <c r="C17" s="72" t="str">
        <f>'рекоменд.цены на Октябрь 2019'!B18</f>
        <v>Столовая свекла н/у, кг</v>
      </c>
      <c r="D17" s="131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4"/>
        <v>13.1</v>
      </c>
      <c r="O17" s="108">
        <f t="shared" si="3"/>
        <v>13.2</v>
      </c>
      <c r="P17" s="50"/>
      <c r="Q17" s="57"/>
      <c r="R17" s="57"/>
      <c r="S17" s="57"/>
      <c r="T17" s="51"/>
      <c r="U17" s="50"/>
      <c r="V17" s="57"/>
      <c r="W17" s="57"/>
      <c r="X17" s="57"/>
      <c r="Y17" s="52"/>
      <c r="Z17" s="50">
        <v>12.7</v>
      </c>
      <c r="AA17" s="51">
        <v>13.1</v>
      </c>
      <c r="AB17" s="51">
        <f>IF(Z17=0," ",IF(ISBLANK(Z17)," ",Z17*AA17))</f>
        <v>166.36999999999998</v>
      </c>
      <c r="AC17" s="51" t="s">
        <v>270</v>
      </c>
      <c r="AD17" s="52" t="s">
        <v>271</v>
      </c>
      <c r="AE17" s="50">
        <f>AG17/AF17</f>
        <v>12.700000000000001</v>
      </c>
      <c r="AF17" s="51">
        <v>53</v>
      </c>
      <c r="AG17" s="51">
        <v>673.1</v>
      </c>
      <c r="AH17" s="51" t="s">
        <v>284</v>
      </c>
      <c r="AI17" s="52" t="s">
        <v>285</v>
      </c>
      <c r="AJ17" s="50"/>
      <c r="AK17" s="57"/>
      <c r="AL17" s="57"/>
      <c r="AM17" s="57"/>
      <c r="AN17" s="52"/>
      <c r="AO17" s="50"/>
      <c r="AP17" s="57"/>
      <c r="AQ17" s="57"/>
      <c r="AR17" s="57"/>
      <c r="AS17" s="52"/>
      <c r="AT17" s="50">
        <v>12.7</v>
      </c>
      <c r="AU17" s="51">
        <v>11</v>
      </c>
      <c r="AV17" s="51">
        <f>IF(AT17=0," ",IF(ISBLANK(AT17)," ",AT17*AU17))</f>
        <v>139.69999999999999</v>
      </c>
      <c r="AW17" s="51" t="s">
        <v>322</v>
      </c>
      <c r="AX17" s="52" t="s">
        <v>323</v>
      </c>
      <c r="AY17" s="50"/>
      <c r="AZ17" s="57"/>
      <c r="BA17" s="57"/>
      <c r="BB17" s="57"/>
      <c r="BC17" s="52"/>
      <c r="BD17" s="50"/>
      <c r="BE17" s="51"/>
      <c r="BF17" s="51"/>
      <c r="BG17" s="51"/>
      <c r="BH17" s="52"/>
      <c r="BI17" s="50">
        <v>12.8</v>
      </c>
      <c r="BJ17" s="51">
        <v>60</v>
      </c>
      <c r="BK17" s="51">
        <v>768</v>
      </c>
      <c r="BL17" s="51" t="s">
        <v>362</v>
      </c>
      <c r="BM17" s="52" t="s">
        <v>379</v>
      </c>
      <c r="BN17" s="53"/>
      <c r="BO17" s="53"/>
      <c r="BP17" s="249"/>
    </row>
    <row r="18" spans="1:68" ht="27" customHeight="1" x14ac:dyDescent="0.4">
      <c r="A18" s="38"/>
      <c r="B18" s="73"/>
      <c r="C18" s="74"/>
      <c r="D18" s="131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4"/>
        <v>13.1</v>
      </c>
      <c r="O18" s="108">
        <f t="shared" si="3"/>
        <v>13.2</v>
      </c>
      <c r="P18" s="50"/>
      <c r="Q18" s="57"/>
      <c r="R18" s="57"/>
      <c r="S18" s="57"/>
      <c r="T18" s="51"/>
      <c r="U18" s="50"/>
      <c r="V18" s="57"/>
      <c r="W18" s="57"/>
      <c r="X18" s="57"/>
      <c r="Y18" s="52"/>
      <c r="Z18" s="50"/>
      <c r="AA18" s="51"/>
      <c r="AB18" s="51"/>
      <c r="AC18" s="51"/>
      <c r="AD18" s="52"/>
      <c r="AE18" s="50"/>
      <c r="AF18" s="51"/>
      <c r="AG18" s="51"/>
      <c r="AH18" s="51"/>
      <c r="AI18" s="52"/>
      <c r="AJ18" s="50"/>
      <c r="AK18" s="57"/>
      <c r="AL18" s="57"/>
      <c r="AM18" s="57"/>
      <c r="AN18" s="52"/>
      <c r="AO18" s="50"/>
      <c r="AP18" s="57"/>
      <c r="AQ18" s="57"/>
      <c r="AR18" s="57"/>
      <c r="AS18" s="52"/>
      <c r="AT18" s="50"/>
      <c r="AU18" s="51"/>
      <c r="AV18" s="51"/>
      <c r="AW18" s="51"/>
      <c r="AX18" s="52"/>
      <c r="AY18" s="50"/>
      <c r="AZ18" s="57"/>
      <c r="BA18" s="57"/>
      <c r="BB18" s="57"/>
      <c r="BC18" s="52"/>
      <c r="BD18" s="50"/>
      <c r="BE18" s="51"/>
      <c r="BF18" s="51"/>
      <c r="BG18" s="51"/>
      <c r="BH18" s="52"/>
      <c r="BI18" s="175"/>
      <c r="BJ18" s="176"/>
      <c r="BK18" s="176"/>
      <c r="BL18" s="176"/>
      <c r="BM18" s="188"/>
      <c r="BN18" s="53"/>
      <c r="BO18" s="53"/>
      <c r="BP18" s="248"/>
    </row>
    <row r="19" spans="1:68" ht="27" customHeight="1" x14ac:dyDescent="0.4">
      <c r="A19" s="38"/>
      <c r="B19" s="73"/>
      <c r="C19" s="74"/>
      <c r="D19" s="131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4"/>
        <v>13.1</v>
      </c>
      <c r="O19" s="108">
        <f t="shared" si="3"/>
        <v>13.2</v>
      </c>
      <c r="P19" s="50"/>
      <c r="Q19" s="57"/>
      <c r="R19" s="57"/>
      <c r="S19" s="57"/>
      <c r="T19" s="51"/>
      <c r="U19" s="50"/>
      <c r="V19" s="57"/>
      <c r="W19" s="57"/>
      <c r="X19" s="57"/>
      <c r="Y19" s="52"/>
      <c r="Z19" s="50"/>
      <c r="AA19" s="51"/>
      <c r="AB19" s="51"/>
      <c r="AC19" s="51"/>
      <c r="AD19" s="52"/>
      <c r="AE19" s="50"/>
      <c r="AF19" s="51"/>
      <c r="AG19" s="51"/>
      <c r="AH19" s="51"/>
      <c r="AI19" s="52"/>
      <c r="AJ19" s="50"/>
      <c r="AK19" s="57"/>
      <c r="AL19" s="57"/>
      <c r="AM19" s="57"/>
      <c r="AN19" s="52"/>
      <c r="AO19" s="50"/>
      <c r="AP19" s="57"/>
      <c r="AQ19" s="57"/>
      <c r="AR19" s="57"/>
      <c r="AS19" s="52"/>
      <c r="AT19" s="50"/>
      <c r="AU19" s="51"/>
      <c r="AV19" s="51"/>
      <c r="AW19" s="51"/>
      <c r="AX19" s="52"/>
      <c r="AY19" s="50"/>
      <c r="AZ19" s="57"/>
      <c r="BA19" s="57"/>
      <c r="BB19" s="57"/>
      <c r="BC19" s="52"/>
      <c r="BD19" s="50"/>
      <c r="BE19" s="51"/>
      <c r="BF19" s="51"/>
      <c r="BG19" s="51"/>
      <c r="BH19" s="52"/>
      <c r="BI19" s="175"/>
      <c r="BJ19" s="176"/>
      <c r="BK19" s="176"/>
      <c r="BL19" s="176"/>
      <c r="BM19" s="188"/>
      <c r="BN19" s="53"/>
      <c r="BO19" s="53"/>
      <c r="BP19" s="248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Октябрь 2019'!B19</f>
        <v>Лук репчатый н/у, кг</v>
      </c>
      <c r="D20" s="131">
        <v>13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16.64</v>
      </c>
      <c r="L20" s="106">
        <f t="shared" si="1"/>
        <v>16.899999999999999</v>
      </c>
      <c r="M20" s="107">
        <f t="shared" si="2"/>
        <v>17.16</v>
      </c>
      <c r="N20" s="107">
        <f t="shared" si="4"/>
        <v>17.29</v>
      </c>
      <c r="O20" s="108">
        <f t="shared" si="3"/>
        <v>17.420000000000002</v>
      </c>
      <c r="P20" s="50">
        <v>16.600000000000001</v>
      </c>
      <c r="Q20" s="51">
        <v>10</v>
      </c>
      <c r="R20" s="51">
        <f>IF(P20=0," ",IF(ISBLANK(P20)," ",P20*Q20))</f>
        <v>166</v>
      </c>
      <c r="S20" s="51" t="s">
        <v>242</v>
      </c>
      <c r="T20" s="52" t="s">
        <v>243</v>
      </c>
      <c r="U20" s="50"/>
      <c r="V20" s="57"/>
      <c r="W20" s="57"/>
      <c r="X20" s="57"/>
      <c r="Y20" s="52"/>
      <c r="Z20" s="50">
        <v>16.510000000000002</v>
      </c>
      <c r="AA20" s="51">
        <v>21.2</v>
      </c>
      <c r="AB20" s="51">
        <f>IF(Z20=0," ",IF(ISBLANK(Z20)," ",Z20*AA20))</f>
        <v>350.012</v>
      </c>
      <c r="AC20" s="51" t="s">
        <v>270</v>
      </c>
      <c r="AD20" s="52" t="s">
        <v>271</v>
      </c>
      <c r="AE20" s="195"/>
      <c r="AF20" s="196"/>
      <c r="AG20" s="197"/>
      <c r="AH20" s="196"/>
      <c r="AI20" s="196"/>
      <c r="AJ20" s="50"/>
      <c r="AK20" s="57"/>
      <c r="AL20" s="57"/>
      <c r="AM20" s="57"/>
      <c r="AN20" s="52"/>
      <c r="AO20" s="50"/>
      <c r="AP20" s="57"/>
      <c r="AQ20" s="57"/>
      <c r="AR20" s="57"/>
      <c r="AS20" s="52"/>
      <c r="AT20" s="50">
        <v>16.510000000000002</v>
      </c>
      <c r="AU20" s="51">
        <v>15</v>
      </c>
      <c r="AV20" s="51">
        <f>AT20*AU20</f>
        <v>247.65000000000003</v>
      </c>
      <c r="AW20" s="51" t="s">
        <v>322</v>
      </c>
      <c r="AX20" s="52" t="s">
        <v>323</v>
      </c>
      <c r="AY20" s="50"/>
      <c r="AZ20" s="57"/>
      <c r="BA20" s="57"/>
      <c r="BB20" s="57"/>
      <c r="BC20" s="52"/>
      <c r="BD20" s="50"/>
      <c r="BE20" s="57"/>
      <c r="BF20" s="57"/>
      <c r="BG20" s="57"/>
      <c r="BH20" s="52"/>
      <c r="BI20" s="50">
        <v>16.600000000000001</v>
      </c>
      <c r="BJ20" s="51">
        <v>25</v>
      </c>
      <c r="BK20" s="51">
        <v>415</v>
      </c>
      <c r="BL20" s="51" t="s">
        <v>362</v>
      </c>
      <c r="BM20" s="52" t="s">
        <v>377</v>
      </c>
      <c r="BN20" s="53">
        <f t="shared" ref="BN20:BN51" si="5">MIN($P20,$U20,$Z20,$AE20,$AJ20,$AO20,$AT20,$AY20,$BD20,$BI20)</f>
        <v>16.510000000000002</v>
      </c>
      <c r="BO20" s="53">
        <f t="shared" ref="BO20:BO51" si="6">MAX($P20,$U20,$Z20,$AE20,$AJ20,$AO20,$AT20,$AY20,$BD20,$BI20)</f>
        <v>16.600000000000001</v>
      </c>
      <c r="BP20" s="249"/>
    </row>
    <row r="21" spans="1:68" ht="27" customHeight="1" x14ac:dyDescent="0.4">
      <c r="A21" s="38"/>
      <c r="B21" s="73"/>
      <c r="C21" s="74"/>
      <c r="D21" s="131">
        <f>D20</f>
        <v>13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16.64</v>
      </c>
      <c r="L21" s="106">
        <f t="shared" si="1"/>
        <v>16.899999999999999</v>
      </c>
      <c r="M21" s="107">
        <f t="shared" si="2"/>
        <v>17.16</v>
      </c>
      <c r="N21" s="107">
        <f t="shared" si="4"/>
        <v>17.29</v>
      </c>
      <c r="O21" s="108">
        <f t="shared" si="3"/>
        <v>17.420000000000002</v>
      </c>
      <c r="P21" s="50"/>
      <c r="Q21" s="57"/>
      <c r="R21" s="57"/>
      <c r="S21" s="57"/>
      <c r="T21" s="51"/>
      <c r="U21" s="50"/>
      <c r="V21" s="57"/>
      <c r="W21" s="57"/>
      <c r="X21" s="57"/>
      <c r="Y21" s="52"/>
      <c r="Z21" s="50"/>
      <c r="AA21" s="57"/>
      <c r="AB21" s="57"/>
      <c r="AC21" s="57"/>
      <c r="AD21" s="52"/>
      <c r="AE21" s="50"/>
      <c r="AF21" s="51"/>
      <c r="AG21" s="51"/>
      <c r="AH21" s="51"/>
      <c r="AI21" s="52"/>
      <c r="AJ21" s="50"/>
      <c r="AK21" s="57"/>
      <c r="AL21" s="57"/>
      <c r="AM21" s="57"/>
      <c r="AN21" s="52"/>
      <c r="AO21" s="50"/>
      <c r="AP21" s="57"/>
      <c r="AQ21" s="57"/>
      <c r="AR21" s="57"/>
      <c r="AS21" s="52"/>
      <c r="AT21" s="50"/>
      <c r="AU21" s="51"/>
      <c r="AV21" s="51" t="str">
        <f>IF(AT21=0," ",IF(ISBLANK(AT21)," ",AT21*AU21))</f>
        <v xml:space="preserve"> </v>
      </c>
      <c r="AW21" s="51"/>
      <c r="AX21" s="52"/>
      <c r="AY21" s="50"/>
      <c r="AZ21" s="57"/>
      <c r="BA21" s="57"/>
      <c r="BB21" s="57"/>
      <c r="BC21" s="52"/>
      <c r="BD21" s="50"/>
      <c r="BE21" s="57"/>
      <c r="BF21" s="57"/>
      <c r="BG21" s="57"/>
      <c r="BH21" s="52"/>
      <c r="BI21" s="50"/>
      <c r="BJ21" s="51"/>
      <c r="BK21" s="51"/>
      <c r="BL21" s="51"/>
      <c r="BM21" s="52"/>
      <c r="BN21" s="53">
        <f t="shared" si="5"/>
        <v>0</v>
      </c>
      <c r="BO21" s="53">
        <f t="shared" si="6"/>
        <v>0</v>
      </c>
      <c r="BP21" s="248"/>
    </row>
    <row r="22" spans="1:68" ht="27" customHeight="1" x14ac:dyDescent="0.4">
      <c r="A22" s="38"/>
      <c r="B22" s="73"/>
      <c r="C22" s="74"/>
      <c r="D22" s="131">
        <f>D20</f>
        <v>13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16.64</v>
      </c>
      <c r="L22" s="106">
        <f t="shared" si="1"/>
        <v>16.899999999999999</v>
      </c>
      <c r="M22" s="107">
        <f t="shared" si="2"/>
        <v>17.16</v>
      </c>
      <c r="N22" s="107">
        <f t="shared" si="4"/>
        <v>17.29</v>
      </c>
      <c r="O22" s="108">
        <f t="shared" si="3"/>
        <v>17.420000000000002</v>
      </c>
      <c r="P22" s="50"/>
      <c r="Q22" s="57"/>
      <c r="R22" s="57"/>
      <c r="S22" s="57"/>
      <c r="T22" s="51"/>
      <c r="U22" s="50"/>
      <c r="V22" s="57"/>
      <c r="W22" s="57"/>
      <c r="X22" s="57"/>
      <c r="Y22" s="52"/>
      <c r="Z22" s="50"/>
      <c r="AA22" s="57"/>
      <c r="AB22" s="57"/>
      <c r="AC22" s="57"/>
      <c r="AD22" s="52"/>
      <c r="AE22" s="50"/>
      <c r="AF22" s="51"/>
      <c r="AG22" s="51"/>
      <c r="AH22" s="51"/>
      <c r="AI22" s="52"/>
      <c r="AJ22" s="50"/>
      <c r="AK22" s="57"/>
      <c r="AL22" s="57"/>
      <c r="AM22" s="57"/>
      <c r="AN22" s="52"/>
      <c r="AO22" s="50"/>
      <c r="AP22" s="57"/>
      <c r="AQ22" s="57"/>
      <c r="AR22" s="57"/>
      <c r="AS22" s="52"/>
      <c r="AT22" s="50"/>
      <c r="AU22" s="51"/>
      <c r="AV22" s="51" t="str">
        <f>IF(AT22=0," ",IF(ISBLANK(AT22)," ",AT22*AU22))</f>
        <v xml:space="preserve"> </v>
      </c>
      <c r="AW22" s="51"/>
      <c r="AX22" s="52"/>
      <c r="AY22" s="50"/>
      <c r="AZ22" s="57"/>
      <c r="BA22" s="57"/>
      <c r="BB22" s="57"/>
      <c r="BC22" s="52"/>
      <c r="BD22" s="50"/>
      <c r="BE22" s="57"/>
      <c r="BF22" s="57"/>
      <c r="BG22" s="57"/>
      <c r="BH22" s="52"/>
      <c r="BI22" s="50"/>
      <c r="BJ22" s="51"/>
      <c r="BK22" s="51"/>
      <c r="BL22" s="51"/>
      <c r="BM22" s="52"/>
      <c r="BN22" s="53">
        <f t="shared" si="5"/>
        <v>0</v>
      </c>
      <c r="BO22" s="53">
        <f t="shared" si="6"/>
        <v>0</v>
      </c>
      <c r="BP22" s="248"/>
    </row>
    <row r="23" spans="1:68" ht="27" customHeight="1" x14ac:dyDescent="0.4">
      <c r="A23" s="38" t="s">
        <v>22</v>
      </c>
      <c r="B23" s="71" t="s">
        <v>23</v>
      </c>
      <c r="C23" s="72" t="str">
        <f>'рекоменд.цены на Октябрь 2019'!B20</f>
        <v>Капуста н/у, кг</v>
      </c>
      <c r="D23" s="131">
        <v>10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11.9</v>
      </c>
      <c r="L23" s="106">
        <f t="shared" si="1"/>
        <v>12</v>
      </c>
      <c r="M23" s="107">
        <f t="shared" si="2"/>
        <v>12.1</v>
      </c>
      <c r="N23" s="107">
        <f t="shared" si="4"/>
        <v>12.2</v>
      </c>
      <c r="O23" s="108">
        <f t="shared" si="3"/>
        <v>12.2</v>
      </c>
      <c r="P23" s="50">
        <v>11.9</v>
      </c>
      <c r="Q23" s="51">
        <v>14</v>
      </c>
      <c r="R23" s="51">
        <f>IF(P23=0," ",IF(ISBLANK(P23)," ",P23*Q23))</f>
        <v>166.6</v>
      </c>
      <c r="S23" s="51" t="s">
        <v>242</v>
      </c>
      <c r="T23" s="52" t="s">
        <v>243</v>
      </c>
      <c r="U23" s="50"/>
      <c r="V23" s="57"/>
      <c r="W23" s="57"/>
      <c r="X23" s="57"/>
      <c r="Y23" s="52"/>
      <c r="Z23" s="50">
        <v>11.8</v>
      </c>
      <c r="AA23" s="51">
        <v>35.1</v>
      </c>
      <c r="AB23" s="51">
        <f>IF(Z23=0," ",IF(ISBLANK(Z23)," ",Z23*AA23))</f>
        <v>414.18000000000006</v>
      </c>
      <c r="AC23" s="51" t="s">
        <v>270</v>
      </c>
      <c r="AD23" s="52" t="s">
        <v>271</v>
      </c>
      <c r="AE23" s="50">
        <f>AG23/AF23</f>
        <v>11.8</v>
      </c>
      <c r="AF23" s="51">
        <v>50</v>
      </c>
      <c r="AG23" s="51">
        <v>590</v>
      </c>
      <c r="AH23" s="51" t="s">
        <v>284</v>
      </c>
      <c r="AI23" s="52" t="s">
        <v>285</v>
      </c>
      <c r="AJ23" s="50"/>
      <c r="AK23" s="57"/>
      <c r="AL23" s="57"/>
      <c r="AM23" s="57"/>
      <c r="AN23" s="52"/>
      <c r="AO23" s="50"/>
      <c r="AP23" s="57"/>
      <c r="AQ23" s="57"/>
      <c r="AR23" s="57"/>
      <c r="AS23" s="52"/>
      <c r="AT23" s="50">
        <v>11.8</v>
      </c>
      <c r="AU23" s="51">
        <v>21</v>
      </c>
      <c r="AV23" s="51">
        <f>IF(AT23=0," ",IF(ISBLANK(AT23)," ",AT23*AU23))</f>
        <v>247.8</v>
      </c>
      <c r="AW23" s="51" t="s">
        <v>322</v>
      </c>
      <c r="AX23" s="52" t="s">
        <v>323</v>
      </c>
      <c r="AY23" s="50"/>
      <c r="AZ23" s="57"/>
      <c r="BA23" s="57"/>
      <c r="BB23" s="57"/>
      <c r="BC23" s="52"/>
      <c r="BD23" s="50"/>
      <c r="BE23" s="57"/>
      <c r="BF23" s="57"/>
      <c r="BG23" s="57"/>
      <c r="BH23" s="52"/>
      <c r="BI23" s="50">
        <v>11.6</v>
      </c>
      <c r="BJ23" s="51">
        <v>60</v>
      </c>
      <c r="BK23" s="51">
        <v>714</v>
      </c>
      <c r="BL23" s="51" t="s">
        <v>362</v>
      </c>
      <c r="BM23" s="52" t="s">
        <v>379</v>
      </c>
      <c r="BN23" s="53">
        <f t="shared" si="5"/>
        <v>11.6</v>
      </c>
      <c r="BO23" s="53">
        <f t="shared" si="6"/>
        <v>11.9</v>
      </c>
      <c r="BP23" s="249"/>
    </row>
    <row r="24" spans="1:68" ht="27" customHeight="1" x14ac:dyDescent="0.4">
      <c r="A24" s="38"/>
      <c r="B24" s="73"/>
      <c r="C24" s="74"/>
      <c r="D24" s="131">
        <f>D23</f>
        <v>10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11.9</v>
      </c>
      <c r="L24" s="106">
        <f t="shared" si="1"/>
        <v>12</v>
      </c>
      <c r="M24" s="107">
        <f t="shared" si="2"/>
        <v>12.1</v>
      </c>
      <c r="N24" s="107">
        <f t="shared" si="4"/>
        <v>12.2</v>
      </c>
      <c r="O24" s="108">
        <f t="shared" si="3"/>
        <v>12.2</v>
      </c>
      <c r="P24" s="50"/>
      <c r="Q24" s="51"/>
      <c r="R24" s="51"/>
      <c r="S24" s="51"/>
      <c r="T24" s="51"/>
      <c r="U24" s="258"/>
      <c r="V24" s="176"/>
      <c r="W24" s="176"/>
      <c r="X24" s="176"/>
      <c r="Y24" s="176"/>
      <c r="Z24" s="50"/>
      <c r="AA24" s="57"/>
      <c r="AB24" s="57"/>
      <c r="AC24" s="57"/>
      <c r="AD24" s="52"/>
      <c r="AE24" s="195"/>
      <c r="AF24" s="196"/>
      <c r="AG24" s="197"/>
      <c r="AH24" s="196"/>
      <c r="AI24" s="196"/>
      <c r="AJ24" s="50"/>
      <c r="AK24" s="57"/>
      <c r="AL24" s="57"/>
      <c r="AM24" s="57"/>
      <c r="AN24" s="52"/>
      <c r="AO24" s="50"/>
      <c r="AP24" s="57"/>
      <c r="AQ24" s="57"/>
      <c r="AR24" s="57"/>
      <c r="AS24" s="52"/>
      <c r="AT24" s="50"/>
      <c r="AU24" s="57"/>
      <c r="AV24" s="57"/>
      <c r="AW24" s="57"/>
      <c r="AX24" s="52"/>
      <c r="AY24" s="50"/>
      <c r="AZ24" s="57"/>
      <c r="BA24" s="57"/>
      <c r="BB24" s="57"/>
      <c r="BC24" s="52"/>
      <c r="BD24" s="203"/>
      <c r="BE24" s="203"/>
      <c r="BF24" s="203"/>
      <c r="BG24" s="203"/>
      <c r="BH24" s="203"/>
      <c r="BI24" s="50"/>
      <c r="BJ24" s="57"/>
      <c r="BK24" s="57"/>
      <c r="BL24" s="57"/>
      <c r="BM24" s="52"/>
      <c r="BN24" s="53">
        <f t="shared" si="5"/>
        <v>0</v>
      </c>
      <c r="BO24" s="53">
        <f t="shared" si="6"/>
        <v>0</v>
      </c>
      <c r="BP24" s="248"/>
    </row>
    <row r="25" spans="1:68" ht="27" customHeight="1" x14ac:dyDescent="0.4">
      <c r="A25" s="38"/>
      <c r="B25" s="75"/>
      <c r="C25" s="76"/>
      <c r="D25" s="131">
        <f>D23</f>
        <v>10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11.9</v>
      </c>
      <c r="L25" s="106">
        <f t="shared" si="1"/>
        <v>12</v>
      </c>
      <c r="M25" s="107">
        <f t="shared" si="2"/>
        <v>12.1</v>
      </c>
      <c r="N25" s="107">
        <f t="shared" si="4"/>
        <v>12.2</v>
      </c>
      <c r="O25" s="108">
        <f t="shared" si="3"/>
        <v>12.2</v>
      </c>
      <c r="P25" s="50"/>
      <c r="Q25" s="51"/>
      <c r="R25" s="51"/>
      <c r="S25" s="51"/>
      <c r="T25" s="51"/>
      <c r="U25" s="258"/>
      <c r="V25" s="176"/>
      <c r="W25" s="176"/>
      <c r="X25" s="176"/>
      <c r="Y25" s="176"/>
      <c r="Z25" s="50"/>
      <c r="AA25" s="57"/>
      <c r="AB25" s="57"/>
      <c r="AC25" s="57"/>
      <c r="AD25" s="52"/>
      <c r="AE25" s="195"/>
      <c r="AF25" s="196"/>
      <c r="AG25" s="197"/>
      <c r="AH25" s="196"/>
      <c r="AI25" s="196"/>
      <c r="AJ25" s="50"/>
      <c r="AK25" s="57"/>
      <c r="AL25" s="57"/>
      <c r="AM25" s="57"/>
      <c r="AN25" s="52"/>
      <c r="AO25" s="50"/>
      <c r="AP25" s="57"/>
      <c r="AQ25" s="57"/>
      <c r="AR25" s="57"/>
      <c r="AS25" s="52"/>
      <c r="AT25" s="50"/>
      <c r="AU25" s="51"/>
      <c r="AV25" s="51"/>
      <c r="AW25" s="51"/>
      <c r="AX25" s="52"/>
      <c r="AY25" s="50"/>
      <c r="AZ25" s="57"/>
      <c r="BA25" s="57"/>
      <c r="BB25" s="57"/>
      <c r="BC25" s="52"/>
      <c r="BD25" s="203"/>
      <c r="BE25" s="203"/>
      <c r="BF25" s="203"/>
      <c r="BG25" s="203"/>
      <c r="BH25" s="203"/>
      <c r="BI25" s="50"/>
      <c r="BJ25" s="57"/>
      <c r="BK25" s="57"/>
      <c r="BL25" s="57"/>
      <c r="BM25" s="52"/>
      <c r="BN25" s="53">
        <f t="shared" si="5"/>
        <v>0</v>
      </c>
      <c r="BO25" s="53">
        <f t="shared" si="6"/>
        <v>0</v>
      </c>
      <c r="BP25" s="248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1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4"/>
        <v>0</v>
      </c>
      <c r="O26" s="108">
        <f t="shared" si="3"/>
        <v>0</v>
      </c>
      <c r="P26" s="66"/>
      <c r="Q26" s="67"/>
      <c r="R26" s="68"/>
      <c r="S26" s="67"/>
      <c r="T26" s="67"/>
      <c r="U26" s="259"/>
      <c r="V26" s="178"/>
      <c r="W26" s="176"/>
      <c r="X26" s="178"/>
      <c r="Y26" s="178"/>
      <c r="Z26" s="66"/>
      <c r="AA26" s="67"/>
      <c r="AB26" s="68"/>
      <c r="AC26" s="67"/>
      <c r="AD26" s="69"/>
      <c r="AE26" s="199"/>
      <c r="AF26" s="200"/>
      <c r="AG26" s="201"/>
      <c r="AH26" s="200"/>
      <c r="AI26" s="200"/>
      <c r="AJ26" s="66"/>
      <c r="AK26" s="67"/>
      <c r="AL26" s="68"/>
      <c r="AM26" s="67"/>
      <c r="AN26" s="69"/>
      <c r="AO26" s="66"/>
      <c r="AP26" s="67"/>
      <c r="AQ26" s="68"/>
      <c r="AR26" s="67"/>
      <c r="AS26" s="69"/>
      <c r="AT26" s="66"/>
      <c r="AU26" s="67"/>
      <c r="AV26" s="68"/>
      <c r="AW26" s="67"/>
      <c r="AX26" s="69"/>
      <c r="AY26" s="66"/>
      <c r="AZ26" s="67"/>
      <c r="BA26" s="68"/>
      <c r="BB26" s="67"/>
      <c r="BC26" s="69"/>
      <c r="BD26" s="204"/>
      <c r="BE26" s="204"/>
      <c r="BF26" s="205"/>
      <c r="BG26" s="204"/>
      <c r="BH26" s="204"/>
      <c r="BI26" s="66"/>
      <c r="BJ26" s="67"/>
      <c r="BK26" s="68"/>
      <c r="BL26" s="67"/>
      <c r="BM26" s="69"/>
      <c r="BN26" s="53">
        <f t="shared" si="5"/>
        <v>0</v>
      </c>
      <c r="BO26" s="53">
        <f t="shared" si="6"/>
        <v>0</v>
      </c>
      <c r="BP26" s="248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Октябрь 2019'!B22</f>
        <v>Куриные яйца 1 категории, 10 шт</v>
      </c>
      <c r="D27" s="131">
        <v>42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49.980000000000004</v>
      </c>
      <c r="L27" s="106">
        <f t="shared" si="1"/>
        <v>50.4</v>
      </c>
      <c r="M27" s="107">
        <f t="shared" si="2"/>
        <v>50.82</v>
      </c>
      <c r="N27" s="107">
        <f t="shared" si="4"/>
        <v>51.24</v>
      </c>
      <c r="O27" s="108">
        <f t="shared" si="3"/>
        <v>51.66</v>
      </c>
      <c r="P27" s="50">
        <v>47</v>
      </c>
      <c r="Q27" s="51">
        <v>9</v>
      </c>
      <c r="R27" s="51">
        <f>IF(P27=0," ",IF(ISBLANK(P27)," ",P27*Q27))</f>
        <v>423</v>
      </c>
      <c r="S27" s="51" t="s">
        <v>244</v>
      </c>
      <c r="T27" s="52" t="s">
        <v>243</v>
      </c>
      <c r="U27" s="258"/>
      <c r="V27" s="176"/>
      <c r="W27" s="176"/>
      <c r="X27" s="176"/>
      <c r="Y27" s="176"/>
      <c r="Z27" s="50">
        <v>4.78</v>
      </c>
      <c r="AA27" s="51">
        <v>180</v>
      </c>
      <c r="AB27" s="51">
        <f>IF(Z27=0," ",IF(ISBLANK(Z27)," ",Z27*AA27))</f>
        <v>860.40000000000009</v>
      </c>
      <c r="AC27" s="51" t="s">
        <v>273</v>
      </c>
      <c r="AD27" s="52" t="s">
        <v>274</v>
      </c>
      <c r="AE27" s="50">
        <f>AG27/AF27</f>
        <v>47.8</v>
      </c>
      <c r="AF27" s="51">
        <v>36</v>
      </c>
      <c r="AG27" s="51">
        <v>1720.8</v>
      </c>
      <c r="AH27" s="51" t="s">
        <v>284</v>
      </c>
      <c r="AI27" s="52" t="s">
        <v>285</v>
      </c>
      <c r="AJ27" s="50"/>
      <c r="AK27" s="57"/>
      <c r="AL27" s="57"/>
      <c r="AM27" s="57"/>
      <c r="AN27" s="52"/>
      <c r="AO27" s="50">
        <f>AQ27/AP27</f>
        <v>45.6</v>
      </c>
      <c r="AP27" s="51">
        <v>30</v>
      </c>
      <c r="AQ27" s="51">
        <v>1368</v>
      </c>
      <c r="AR27" s="51" t="s">
        <v>300</v>
      </c>
      <c r="AS27" s="52" t="s">
        <v>301</v>
      </c>
      <c r="AT27" s="50"/>
      <c r="AU27" s="57"/>
      <c r="AV27" s="57"/>
      <c r="AW27" s="57"/>
      <c r="AX27" s="52"/>
      <c r="AY27" s="50">
        <v>47.8</v>
      </c>
      <c r="AZ27" s="51">
        <v>36</v>
      </c>
      <c r="BA27" s="51">
        <v>1720.8</v>
      </c>
      <c r="BB27" s="51" t="s">
        <v>273</v>
      </c>
      <c r="BC27" s="52" t="s">
        <v>338</v>
      </c>
      <c r="BD27" s="50">
        <v>40</v>
      </c>
      <c r="BE27" s="51">
        <v>72</v>
      </c>
      <c r="BF27" s="51">
        <f>IF(BD27=0," ",IF(ISBLANK(BD27)," ",BD27*BE27))</f>
        <v>2880</v>
      </c>
      <c r="BG27" s="51" t="s">
        <v>352</v>
      </c>
      <c r="BH27" s="52" t="s">
        <v>302</v>
      </c>
      <c r="BI27" s="50">
        <v>4.9000000000000004</v>
      </c>
      <c r="BJ27" s="51">
        <v>360</v>
      </c>
      <c r="BK27" s="51">
        <v>1764</v>
      </c>
      <c r="BL27" s="51" t="s">
        <v>362</v>
      </c>
      <c r="BM27" s="52" t="s">
        <v>377</v>
      </c>
      <c r="BN27" s="53">
        <f t="shared" si="5"/>
        <v>4.78</v>
      </c>
      <c r="BO27" s="53">
        <f t="shared" si="6"/>
        <v>47.8</v>
      </c>
      <c r="BP27" s="248"/>
    </row>
    <row r="28" spans="1:68" ht="40.5" customHeight="1" x14ac:dyDescent="0.4">
      <c r="A28" s="38"/>
      <c r="B28" s="73"/>
      <c r="C28" s="74"/>
      <c r="D28" s="131">
        <f>D27</f>
        <v>42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49.980000000000004</v>
      </c>
      <c r="L28" s="106">
        <f t="shared" si="1"/>
        <v>50.4</v>
      </c>
      <c r="M28" s="107">
        <f t="shared" si="2"/>
        <v>50.82</v>
      </c>
      <c r="N28" s="107">
        <f t="shared" si="4"/>
        <v>51.24</v>
      </c>
      <c r="O28" s="108">
        <f t="shared" si="3"/>
        <v>51.66</v>
      </c>
      <c r="P28" s="50"/>
      <c r="Q28" s="51"/>
      <c r="R28" s="51"/>
      <c r="S28" s="51"/>
      <c r="T28" s="51"/>
      <c r="U28" s="258"/>
      <c r="V28" s="176"/>
      <c r="W28" s="176"/>
      <c r="X28" s="176"/>
      <c r="Y28" s="176"/>
      <c r="Z28" s="50"/>
      <c r="AA28" s="57"/>
      <c r="AB28" s="57"/>
      <c r="AC28" s="57"/>
      <c r="AD28" s="52"/>
      <c r="AE28" s="50"/>
      <c r="AF28" s="51"/>
      <c r="AG28" s="51"/>
      <c r="AH28" s="51"/>
      <c r="AI28" s="52"/>
      <c r="AJ28" s="50"/>
      <c r="AK28" s="51"/>
      <c r="AL28" s="51"/>
      <c r="AM28" s="51"/>
      <c r="AN28" s="52"/>
      <c r="AO28" s="50"/>
      <c r="AP28" s="57"/>
      <c r="AQ28" s="57"/>
      <c r="AR28" s="57"/>
      <c r="AS28" s="52"/>
      <c r="AT28" s="50"/>
      <c r="AU28" s="51"/>
      <c r="AV28" s="51"/>
      <c r="AW28" s="51"/>
      <c r="AX28" s="52"/>
      <c r="AY28" s="175"/>
      <c r="AZ28" s="176"/>
      <c r="BA28" s="176"/>
      <c r="BB28" s="176"/>
      <c r="BC28" s="176"/>
      <c r="BD28" s="50"/>
      <c r="BE28" s="51"/>
      <c r="BF28" s="51"/>
      <c r="BG28" s="51"/>
      <c r="BH28" s="52"/>
      <c r="BI28" s="50"/>
      <c r="BJ28" s="57"/>
      <c r="BK28" s="57"/>
      <c r="BL28" s="57"/>
      <c r="BM28" s="52"/>
      <c r="BN28" s="53">
        <f t="shared" si="5"/>
        <v>0</v>
      </c>
      <c r="BO28" s="53">
        <f t="shared" si="6"/>
        <v>0</v>
      </c>
      <c r="BP28" s="248"/>
    </row>
    <row r="29" spans="1:68" ht="41.1" customHeight="1" x14ac:dyDescent="0.4">
      <c r="A29" s="38"/>
      <c r="B29" s="75"/>
      <c r="C29" s="76"/>
      <c r="D29" s="131">
        <f>D27</f>
        <v>42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49.980000000000004</v>
      </c>
      <c r="L29" s="106">
        <f t="shared" si="1"/>
        <v>50.4</v>
      </c>
      <c r="M29" s="107">
        <f t="shared" si="2"/>
        <v>50.82</v>
      </c>
      <c r="N29" s="107">
        <f t="shared" si="4"/>
        <v>51.24</v>
      </c>
      <c r="O29" s="108">
        <f t="shared" si="3"/>
        <v>51.66</v>
      </c>
      <c r="P29" s="50"/>
      <c r="Q29" s="51"/>
      <c r="R29" s="51"/>
      <c r="S29" s="51"/>
      <c r="T29" s="51"/>
      <c r="U29" s="258"/>
      <c r="V29" s="176"/>
      <c r="W29" s="176"/>
      <c r="X29" s="176"/>
      <c r="Y29" s="176"/>
      <c r="Z29" s="50"/>
      <c r="AA29" s="51"/>
      <c r="AB29" s="51"/>
      <c r="AC29" s="51"/>
      <c r="AD29" s="51"/>
      <c r="AE29" s="50"/>
      <c r="AF29" s="51"/>
      <c r="AG29" s="51"/>
      <c r="AH29" s="51"/>
      <c r="AI29" s="52"/>
      <c r="AJ29" s="50"/>
      <c r="AK29" s="51"/>
      <c r="AL29" s="51"/>
      <c r="AM29" s="51"/>
      <c r="AN29" s="52"/>
      <c r="AO29" s="50"/>
      <c r="AP29" s="57"/>
      <c r="AQ29" s="57"/>
      <c r="AR29" s="57"/>
      <c r="AS29" s="52"/>
      <c r="AT29" s="50"/>
      <c r="AU29" s="51"/>
      <c r="AV29" s="51"/>
      <c r="AW29" s="51"/>
      <c r="AX29" s="52"/>
      <c r="AY29" s="175"/>
      <c r="AZ29" s="176"/>
      <c r="BA29" s="176"/>
      <c r="BB29" s="176"/>
      <c r="BC29" s="176"/>
      <c r="BD29" s="50"/>
      <c r="BE29" s="51"/>
      <c r="BF29" s="51"/>
      <c r="BG29" s="51"/>
      <c r="BH29" s="52"/>
      <c r="BI29" s="175"/>
      <c r="BJ29" s="176"/>
      <c r="BK29" s="176"/>
      <c r="BL29" s="176"/>
      <c r="BM29" s="188"/>
      <c r="BN29" s="53">
        <f t="shared" si="5"/>
        <v>0</v>
      </c>
      <c r="BO29" s="53">
        <f t="shared" si="6"/>
        <v>0</v>
      </c>
      <c r="BP29" s="248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Октябрь 2019'!B23</f>
        <v>Куриные яйца 2 категории, 10 шт</v>
      </c>
      <c r="D30" s="131">
        <v>32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38.08</v>
      </c>
      <c r="L30" s="106">
        <f t="shared" si="1"/>
        <v>38.4</v>
      </c>
      <c r="M30" s="107">
        <f t="shared" si="2"/>
        <v>38.72</v>
      </c>
      <c r="N30" s="107">
        <f t="shared" si="4"/>
        <v>39.04</v>
      </c>
      <c r="O30" s="108">
        <f t="shared" si="3"/>
        <v>39.36</v>
      </c>
      <c r="P30" s="50"/>
      <c r="Q30" s="51"/>
      <c r="R30" s="51"/>
      <c r="S30" s="51"/>
      <c r="T30" s="51"/>
      <c r="U30" s="258"/>
      <c r="V30" s="176"/>
      <c r="W30" s="176"/>
      <c r="X30" s="176"/>
      <c r="Y30" s="176"/>
      <c r="Z30" s="50"/>
      <c r="AA30" s="51"/>
      <c r="AB30" s="51"/>
      <c r="AC30" s="51"/>
      <c r="AD30" s="51"/>
      <c r="AE30" s="50"/>
      <c r="AF30" s="51"/>
      <c r="AG30" s="51"/>
      <c r="AH30" s="51"/>
      <c r="AI30" s="52"/>
      <c r="AJ30" s="50"/>
      <c r="AK30" s="51"/>
      <c r="AL30" s="51"/>
      <c r="AM30" s="51"/>
      <c r="AN30" s="52"/>
      <c r="AO30" s="50"/>
      <c r="AP30" s="57"/>
      <c r="AQ30" s="57"/>
      <c r="AR30" s="57"/>
      <c r="AS30" s="52"/>
      <c r="AT30" s="50"/>
      <c r="AU30" s="51"/>
      <c r="AV30" s="51"/>
      <c r="AW30" s="51"/>
      <c r="AX30" s="52"/>
      <c r="AY30" s="175"/>
      <c r="AZ30" s="176"/>
      <c r="BA30" s="176"/>
      <c r="BB30" s="176"/>
      <c r="BC30" s="176"/>
      <c r="BD30" s="50"/>
      <c r="BE30" s="51"/>
      <c r="BF30" s="51"/>
      <c r="BG30" s="51"/>
      <c r="BH30" s="52"/>
      <c r="BI30" s="175"/>
      <c r="BJ30" s="176"/>
      <c r="BK30" s="176"/>
      <c r="BL30" s="176"/>
      <c r="BM30" s="188"/>
      <c r="BN30" s="53">
        <f t="shared" si="5"/>
        <v>0</v>
      </c>
      <c r="BO30" s="53">
        <f t="shared" si="6"/>
        <v>0</v>
      </c>
      <c r="BP30" s="248"/>
    </row>
    <row r="31" spans="1:68" ht="41.1" customHeight="1" x14ac:dyDescent="0.4">
      <c r="A31" s="38"/>
      <c r="B31" s="79"/>
      <c r="C31" s="80"/>
      <c r="D31" s="131">
        <f>D30</f>
        <v>32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38.08</v>
      </c>
      <c r="L31" s="106">
        <f t="shared" si="1"/>
        <v>38.4</v>
      </c>
      <c r="M31" s="107">
        <f t="shared" si="2"/>
        <v>38.72</v>
      </c>
      <c r="N31" s="107">
        <f t="shared" si="4"/>
        <v>39.04</v>
      </c>
      <c r="O31" s="108">
        <f t="shared" si="3"/>
        <v>39.36</v>
      </c>
      <c r="P31" s="50"/>
      <c r="Q31" s="51"/>
      <c r="R31" s="51"/>
      <c r="S31" s="51"/>
      <c r="T31" s="51"/>
      <c r="U31" s="258"/>
      <c r="V31" s="176"/>
      <c r="W31" s="176"/>
      <c r="X31" s="176"/>
      <c r="Y31" s="176"/>
      <c r="Z31" s="50"/>
      <c r="AA31" s="51"/>
      <c r="AB31" s="51"/>
      <c r="AC31" s="51"/>
      <c r="AD31" s="51"/>
      <c r="AE31" s="50"/>
      <c r="AF31" s="51"/>
      <c r="AG31" s="51"/>
      <c r="AH31" s="51"/>
      <c r="AI31" s="52"/>
      <c r="AJ31" s="50"/>
      <c r="AK31" s="51"/>
      <c r="AL31" s="51"/>
      <c r="AM31" s="51"/>
      <c r="AN31" s="52"/>
      <c r="AO31" s="50"/>
      <c r="AP31" s="57"/>
      <c r="AQ31" s="57"/>
      <c r="AR31" s="57"/>
      <c r="AS31" s="52"/>
      <c r="AT31" s="50"/>
      <c r="AU31" s="51"/>
      <c r="AV31" s="51"/>
      <c r="AW31" s="51"/>
      <c r="AX31" s="52"/>
      <c r="AY31" s="175"/>
      <c r="AZ31" s="176"/>
      <c r="BA31" s="176"/>
      <c r="BB31" s="176"/>
      <c r="BC31" s="176"/>
      <c r="BD31" s="50"/>
      <c r="BE31" s="51"/>
      <c r="BF31" s="51"/>
      <c r="BG31" s="51"/>
      <c r="BH31" s="52"/>
      <c r="BI31" s="175"/>
      <c r="BJ31" s="176"/>
      <c r="BK31" s="176"/>
      <c r="BL31" s="176"/>
      <c r="BM31" s="188"/>
      <c r="BN31" s="53">
        <f t="shared" si="5"/>
        <v>0</v>
      </c>
      <c r="BO31" s="53">
        <f t="shared" si="6"/>
        <v>0</v>
      </c>
      <c r="BP31" s="248"/>
    </row>
    <row r="32" spans="1:68" ht="41.1" customHeight="1" x14ac:dyDescent="0.4">
      <c r="A32" s="38"/>
      <c r="B32" s="79"/>
      <c r="C32" s="80"/>
      <c r="D32" s="131">
        <f>D30</f>
        <v>32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38.08</v>
      </c>
      <c r="L32" s="106">
        <f t="shared" si="1"/>
        <v>38.4</v>
      </c>
      <c r="M32" s="107">
        <f t="shared" si="2"/>
        <v>38.72</v>
      </c>
      <c r="N32" s="107">
        <f t="shared" si="4"/>
        <v>39.04</v>
      </c>
      <c r="O32" s="108">
        <f t="shared" si="3"/>
        <v>39.36</v>
      </c>
      <c r="P32" s="50"/>
      <c r="Q32" s="51"/>
      <c r="R32" s="51"/>
      <c r="S32" s="51"/>
      <c r="T32" s="51"/>
      <c r="U32" s="258"/>
      <c r="V32" s="176"/>
      <c r="W32" s="176"/>
      <c r="X32" s="176"/>
      <c r="Y32" s="176"/>
      <c r="Z32" s="50"/>
      <c r="AA32" s="51"/>
      <c r="AB32" s="51"/>
      <c r="AC32" s="51"/>
      <c r="AD32" s="51"/>
      <c r="AE32" s="50"/>
      <c r="AF32" s="51"/>
      <c r="AG32" s="51"/>
      <c r="AH32" s="51"/>
      <c r="AI32" s="52"/>
      <c r="AJ32" s="50"/>
      <c r="AK32" s="51"/>
      <c r="AL32" s="51"/>
      <c r="AM32" s="51"/>
      <c r="AN32" s="52"/>
      <c r="AO32" s="50"/>
      <c r="AP32" s="57"/>
      <c r="AQ32" s="57"/>
      <c r="AR32" s="57"/>
      <c r="AS32" s="52"/>
      <c r="AT32" s="50"/>
      <c r="AU32" s="51"/>
      <c r="AV32" s="51"/>
      <c r="AW32" s="51"/>
      <c r="AX32" s="52"/>
      <c r="AY32" s="175"/>
      <c r="AZ32" s="176"/>
      <c r="BA32" s="176"/>
      <c r="BB32" s="176"/>
      <c r="BC32" s="176"/>
      <c r="BD32" s="50"/>
      <c r="BE32" s="51"/>
      <c r="BF32" s="51"/>
      <c r="BG32" s="51"/>
      <c r="BH32" s="52"/>
      <c r="BI32" s="175"/>
      <c r="BJ32" s="176"/>
      <c r="BK32" s="176"/>
      <c r="BL32" s="176"/>
      <c r="BM32" s="188"/>
      <c r="BN32" s="53">
        <f t="shared" si="5"/>
        <v>0</v>
      </c>
      <c r="BO32" s="53">
        <f t="shared" si="6"/>
        <v>0</v>
      </c>
      <c r="BP32" s="248"/>
    </row>
    <row r="33" spans="1:68" s="70" customFormat="1" ht="41.1" customHeight="1" x14ac:dyDescent="0.4">
      <c r="A33" s="59">
        <v>14.4</v>
      </c>
      <c r="B33" s="81" t="s">
        <v>32</v>
      </c>
      <c r="C33" s="165" t="str">
        <f>'рекоменд.цены на Октябрь 2019'!B24</f>
        <v>Соль</v>
      </c>
      <c r="D33" s="131"/>
      <c r="E33" s="109"/>
      <c r="F33" s="110"/>
      <c r="G33" s="111"/>
      <c r="H33" s="111"/>
      <c r="I33" s="111"/>
      <c r="J33" s="112"/>
      <c r="K33" s="105">
        <f t="shared" ref="K33:K39" si="7">$D33+($D33*(SUM($E33%,F33%)))</f>
        <v>0</v>
      </c>
      <c r="L33" s="106">
        <f t="shared" ref="L33:L39" si="8">$D33+(($D33*SUM($E33,G33)/100))</f>
        <v>0</v>
      </c>
      <c r="M33" s="107">
        <f t="shared" ref="M33:O39" si="9">$D33+(($D33*($E33+H33)/100))</f>
        <v>0</v>
      </c>
      <c r="N33" s="107">
        <f t="shared" si="9"/>
        <v>0</v>
      </c>
      <c r="O33" s="108">
        <f t="shared" si="9"/>
        <v>0</v>
      </c>
      <c r="P33" s="84"/>
      <c r="Q33" s="85"/>
      <c r="R33" s="57"/>
      <c r="S33" s="85"/>
      <c r="T33" s="85"/>
      <c r="U33" s="259"/>
      <c r="V33" s="178"/>
      <c r="W33" s="176"/>
      <c r="X33" s="178"/>
      <c r="Y33" s="178"/>
      <c r="Z33" s="66"/>
      <c r="AA33" s="67"/>
      <c r="AB33" s="68"/>
      <c r="AC33" s="67"/>
      <c r="AD33" s="67"/>
      <c r="AE33" s="66"/>
      <c r="AF33" s="67"/>
      <c r="AG33" s="68"/>
      <c r="AH33" s="67"/>
      <c r="AI33" s="69"/>
      <c r="AJ33" s="66"/>
      <c r="AK33" s="67"/>
      <c r="AL33" s="68"/>
      <c r="AM33" s="67"/>
      <c r="AN33" s="69"/>
      <c r="AO33" s="66"/>
      <c r="AP33" s="67"/>
      <c r="AQ33" s="68"/>
      <c r="AR33" s="67"/>
      <c r="AS33" s="69"/>
      <c r="AT33" s="66"/>
      <c r="AU33" s="67"/>
      <c r="AV33" s="68"/>
      <c r="AW33" s="67"/>
      <c r="AX33" s="69"/>
      <c r="AY33" s="177"/>
      <c r="AZ33" s="178"/>
      <c r="BA33" s="176"/>
      <c r="BB33" s="178"/>
      <c r="BC33" s="178"/>
      <c r="BD33" s="66"/>
      <c r="BE33" s="67"/>
      <c r="BF33" s="68"/>
      <c r="BG33" s="67"/>
      <c r="BH33" s="69"/>
      <c r="BI33" s="177"/>
      <c r="BJ33" s="178"/>
      <c r="BK33" s="176"/>
      <c r="BL33" s="178"/>
      <c r="BM33" s="189"/>
      <c r="BN33" s="53">
        <f t="shared" si="5"/>
        <v>0</v>
      </c>
      <c r="BO33" s="53">
        <f t="shared" si="6"/>
        <v>0</v>
      </c>
      <c r="BP33" s="248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Октябрь 2019'!B25</f>
        <v>Соль поваренная пищевая, кг</v>
      </c>
      <c r="D34" s="131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7"/>
        <v>10.349</v>
      </c>
      <c r="L34" s="106">
        <f t="shared" si="8"/>
        <v>10.428000000000001</v>
      </c>
      <c r="M34" s="107">
        <f t="shared" si="9"/>
        <v>10.507</v>
      </c>
      <c r="N34" s="107">
        <f t="shared" si="9"/>
        <v>10.586</v>
      </c>
      <c r="O34" s="108">
        <f t="shared" si="9"/>
        <v>10.665000000000001</v>
      </c>
      <c r="P34" s="84"/>
      <c r="Q34" s="85"/>
      <c r="R34" s="57"/>
      <c r="S34" s="85"/>
      <c r="T34" s="85"/>
      <c r="U34" s="84"/>
      <c r="V34" s="85"/>
      <c r="W34" s="57"/>
      <c r="X34" s="57"/>
      <c r="Y34" s="52"/>
      <c r="Z34" s="84"/>
      <c r="AA34" s="85"/>
      <c r="AB34" s="51"/>
      <c r="AC34" s="85"/>
      <c r="AD34" s="85"/>
      <c r="AE34" s="84"/>
      <c r="AF34" s="85"/>
      <c r="AG34" s="51"/>
      <c r="AH34" s="51"/>
      <c r="AI34" s="52"/>
      <c r="AJ34" s="51">
        <v>8.6999999999999993</v>
      </c>
      <c r="AK34" s="51">
        <v>30</v>
      </c>
      <c r="AL34" s="51">
        <f>AJ34*AK34</f>
        <v>261</v>
      </c>
      <c r="AM34" s="51" t="s">
        <v>289</v>
      </c>
      <c r="AN34" s="52" t="s">
        <v>290</v>
      </c>
      <c r="AO34" s="50"/>
      <c r="AP34" s="57"/>
      <c r="AQ34" s="57"/>
      <c r="AR34" s="57"/>
      <c r="AS34" s="52"/>
      <c r="AT34" s="84"/>
      <c r="AU34" s="85"/>
      <c r="AV34" s="51"/>
      <c r="AW34" s="51"/>
      <c r="AX34" s="52"/>
      <c r="AY34" s="84"/>
      <c r="AZ34" s="85"/>
      <c r="BA34" s="57"/>
      <c r="BB34" s="57"/>
      <c r="BC34" s="52"/>
      <c r="BD34" s="84"/>
      <c r="BE34" s="85"/>
      <c r="BF34" s="57"/>
      <c r="BG34" s="85"/>
      <c r="BH34" s="86"/>
      <c r="BI34" s="84"/>
      <c r="BJ34" s="85"/>
      <c r="BK34" s="57"/>
      <c r="BL34" s="57"/>
      <c r="BM34" s="52"/>
      <c r="BN34" s="53">
        <f t="shared" si="5"/>
        <v>8.6999999999999993</v>
      </c>
      <c r="BO34" s="53">
        <f t="shared" si="6"/>
        <v>8.6999999999999993</v>
      </c>
      <c r="BP34" s="249"/>
    </row>
    <row r="35" spans="1:68" s="87" customFormat="1" ht="41.1" customHeight="1" x14ac:dyDescent="0.4">
      <c r="A35" s="83"/>
      <c r="B35" s="79"/>
      <c r="C35" s="80"/>
      <c r="D35" s="131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7"/>
        <v>10.349</v>
      </c>
      <c r="L35" s="106">
        <f t="shared" si="8"/>
        <v>10.428000000000001</v>
      </c>
      <c r="M35" s="107">
        <f t="shared" si="9"/>
        <v>10.507</v>
      </c>
      <c r="N35" s="107">
        <f t="shared" si="9"/>
        <v>10.586</v>
      </c>
      <c r="O35" s="108">
        <f t="shared" si="9"/>
        <v>10.665000000000001</v>
      </c>
      <c r="P35" s="84"/>
      <c r="Q35" s="85"/>
      <c r="R35" s="51"/>
      <c r="S35" s="85"/>
      <c r="T35" s="85"/>
      <c r="U35" s="259"/>
      <c r="V35" s="178"/>
      <c r="W35" s="176"/>
      <c r="X35" s="178"/>
      <c r="Y35" s="178"/>
      <c r="Z35" s="84"/>
      <c r="AA35" s="85"/>
      <c r="AB35" s="51"/>
      <c r="AC35" s="85"/>
      <c r="AD35" s="85"/>
      <c r="AE35" s="84"/>
      <c r="AF35" s="85"/>
      <c r="AG35" s="51"/>
      <c r="AH35" s="85"/>
      <c r="AI35" s="86"/>
      <c r="AJ35" s="84"/>
      <c r="AK35" s="85"/>
      <c r="AL35" s="51"/>
      <c r="AM35" s="85"/>
      <c r="AN35" s="86"/>
      <c r="AO35" s="177"/>
      <c r="AP35" s="178"/>
      <c r="AQ35" s="176"/>
      <c r="AR35" s="178"/>
      <c r="AS35" s="178"/>
      <c r="AT35" s="84"/>
      <c r="AU35" s="85"/>
      <c r="AV35" s="51"/>
      <c r="AW35" s="85"/>
      <c r="AX35" s="86"/>
      <c r="AY35" s="177"/>
      <c r="AZ35" s="178"/>
      <c r="BA35" s="176"/>
      <c r="BB35" s="178"/>
      <c r="BC35" s="178"/>
      <c r="BD35" s="84"/>
      <c r="BE35" s="85"/>
      <c r="BF35" s="51"/>
      <c r="BG35" s="85"/>
      <c r="BH35" s="86"/>
      <c r="BI35" s="177"/>
      <c r="BJ35" s="178"/>
      <c r="BK35" s="176"/>
      <c r="BL35" s="178"/>
      <c r="BM35" s="189"/>
      <c r="BN35" s="53">
        <f t="shared" si="5"/>
        <v>0</v>
      </c>
      <c r="BO35" s="53">
        <f t="shared" si="6"/>
        <v>0</v>
      </c>
      <c r="BP35" s="248"/>
    </row>
    <row r="36" spans="1:68" ht="41.1" customHeight="1" x14ac:dyDescent="0.4">
      <c r="A36" s="38" t="s">
        <v>34</v>
      </c>
      <c r="B36" s="79"/>
      <c r="C36" s="80"/>
      <c r="D36" s="131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7"/>
        <v>10.349</v>
      </c>
      <c r="L36" s="106">
        <f t="shared" si="8"/>
        <v>10.428000000000001</v>
      </c>
      <c r="M36" s="107">
        <f t="shared" si="9"/>
        <v>10.507</v>
      </c>
      <c r="N36" s="107">
        <f t="shared" si="9"/>
        <v>10.586</v>
      </c>
      <c r="O36" s="108">
        <f t="shared" si="9"/>
        <v>10.665000000000001</v>
      </c>
      <c r="P36" s="50"/>
      <c r="Q36" s="51"/>
      <c r="R36" s="51"/>
      <c r="S36" s="51"/>
      <c r="T36" s="51"/>
      <c r="U36" s="258"/>
      <c r="V36" s="176"/>
      <c r="W36" s="176"/>
      <c r="X36" s="176"/>
      <c r="Y36" s="176"/>
      <c r="Z36" s="50"/>
      <c r="AA36" s="51"/>
      <c r="AB36" s="51"/>
      <c r="AC36" s="51"/>
      <c r="AD36" s="51"/>
      <c r="AE36" s="50"/>
      <c r="AF36" s="51"/>
      <c r="AG36" s="51"/>
      <c r="AH36" s="51"/>
      <c r="AI36" s="52"/>
      <c r="AJ36" s="50"/>
      <c r="AK36" s="51"/>
      <c r="AL36" s="51"/>
      <c r="AM36" s="51"/>
      <c r="AN36" s="52"/>
      <c r="AO36" s="175"/>
      <c r="AP36" s="176"/>
      <c r="AQ36" s="176"/>
      <c r="AR36" s="176"/>
      <c r="AS36" s="176"/>
      <c r="AT36" s="50"/>
      <c r="AU36" s="51"/>
      <c r="AV36" s="51"/>
      <c r="AW36" s="51"/>
      <c r="AX36" s="52"/>
      <c r="AY36" s="175"/>
      <c r="AZ36" s="176"/>
      <c r="BA36" s="176"/>
      <c r="BB36" s="176"/>
      <c r="BC36" s="176"/>
      <c r="BD36" s="50"/>
      <c r="BE36" s="51"/>
      <c r="BF36" s="51"/>
      <c r="BG36" s="51"/>
      <c r="BH36" s="52"/>
      <c r="BI36" s="175"/>
      <c r="BJ36" s="176"/>
      <c r="BK36" s="176"/>
      <c r="BL36" s="176"/>
      <c r="BM36" s="188"/>
      <c r="BN36" s="53">
        <f t="shared" si="5"/>
        <v>0</v>
      </c>
      <c r="BO36" s="53">
        <f t="shared" si="6"/>
        <v>0</v>
      </c>
      <c r="BP36" s="248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1"/>
      <c r="E37" s="109"/>
      <c r="F37" s="110"/>
      <c r="G37" s="111"/>
      <c r="H37" s="111"/>
      <c r="I37" s="111"/>
      <c r="J37" s="112"/>
      <c r="K37" s="105">
        <f t="shared" si="7"/>
        <v>0</v>
      </c>
      <c r="L37" s="106">
        <f t="shared" si="8"/>
        <v>0</v>
      </c>
      <c r="M37" s="107">
        <f t="shared" si="9"/>
        <v>0</v>
      </c>
      <c r="N37" s="107">
        <f t="shared" si="9"/>
        <v>0</v>
      </c>
      <c r="O37" s="108">
        <f t="shared" si="9"/>
        <v>0</v>
      </c>
      <c r="P37" s="66"/>
      <c r="Q37" s="67"/>
      <c r="R37" s="68"/>
      <c r="S37" s="67"/>
      <c r="T37" s="67"/>
      <c r="U37" s="259"/>
      <c r="V37" s="178"/>
      <c r="W37" s="176"/>
      <c r="X37" s="178"/>
      <c r="Y37" s="178"/>
      <c r="Z37" s="66"/>
      <c r="AA37" s="67"/>
      <c r="AB37" s="68"/>
      <c r="AC37" s="67"/>
      <c r="AD37" s="67"/>
      <c r="AE37" s="66"/>
      <c r="AF37" s="67"/>
      <c r="AG37" s="68"/>
      <c r="AH37" s="67"/>
      <c r="AI37" s="69"/>
      <c r="AJ37" s="66"/>
      <c r="AK37" s="67"/>
      <c r="AL37" s="68"/>
      <c r="AM37" s="67"/>
      <c r="AN37" s="69"/>
      <c r="AO37" s="177"/>
      <c r="AP37" s="178"/>
      <c r="AQ37" s="176"/>
      <c r="AR37" s="178"/>
      <c r="AS37" s="178"/>
      <c r="AT37" s="66"/>
      <c r="AU37" s="67"/>
      <c r="AV37" s="68"/>
      <c r="AW37" s="67"/>
      <c r="AX37" s="69"/>
      <c r="AY37" s="177"/>
      <c r="AZ37" s="178"/>
      <c r="BA37" s="176"/>
      <c r="BB37" s="178"/>
      <c r="BC37" s="178"/>
      <c r="BD37" s="66"/>
      <c r="BE37" s="67"/>
      <c r="BF37" s="68"/>
      <c r="BG37" s="67"/>
      <c r="BH37" s="69"/>
      <c r="BI37" s="177"/>
      <c r="BJ37" s="178"/>
      <c r="BK37" s="176"/>
      <c r="BL37" s="178"/>
      <c r="BM37" s="189"/>
      <c r="BN37" s="53">
        <f t="shared" si="5"/>
        <v>0</v>
      </c>
      <c r="BO37" s="53">
        <f t="shared" si="6"/>
        <v>0</v>
      </c>
      <c r="BP37" s="248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Октябрь 2019'!B27</f>
        <v>Мясо КРС высшей упитанности в убойном весе</v>
      </c>
      <c r="D38" s="131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7"/>
        <v>208.38600000000002</v>
      </c>
      <c r="L38" s="106">
        <f t="shared" si="8"/>
        <v>210.429</v>
      </c>
      <c r="M38" s="107">
        <f t="shared" si="9"/>
        <v>212.47200000000001</v>
      </c>
      <c r="N38" s="107">
        <f t="shared" si="9"/>
        <v>214.51500000000001</v>
      </c>
      <c r="O38" s="108">
        <f t="shared" si="9"/>
        <v>214.51500000000001</v>
      </c>
      <c r="P38" s="50"/>
      <c r="Q38" s="51"/>
      <c r="R38" s="51"/>
      <c r="S38" s="51"/>
      <c r="T38" s="51"/>
      <c r="U38" s="258"/>
      <c r="V38" s="176"/>
      <c r="W38" s="176"/>
      <c r="X38" s="176"/>
      <c r="Y38" s="176"/>
      <c r="Z38" s="50"/>
      <c r="AA38" s="51"/>
      <c r="AB38" s="51"/>
      <c r="AC38" s="51"/>
      <c r="AD38" s="51"/>
      <c r="AE38" s="50"/>
      <c r="AF38" s="51"/>
      <c r="AG38" s="51"/>
      <c r="AH38" s="51"/>
      <c r="AI38" s="52"/>
      <c r="AJ38" s="50"/>
      <c r="AK38" s="51"/>
      <c r="AL38" s="51"/>
      <c r="AM38" s="51"/>
      <c r="AN38" s="52"/>
      <c r="AO38" s="175"/>
      <c r="AP38" s="176"/>
      <c r="AQ38" s="176"/>
      <c r="AR38" s="176"/>
      <c r="AS38" s="176"/>
      <c r="AT38" s="50"/>
      <c r="AU38" s="51"/>
      <c r="AV38" s="51"/>
      <c r="AW38" s="51"/>
      <c r="AX38" s="52"/>
      <c r="AY38" s="175"/>
      <c r="AZ38" s="176"/>
      <c r="BA38" s="176"/>
      <c r="BB38" s="176"/>
      <c r="BC38" s="176"/>
      <c r="BD38" s="50"/>
      <c r="BE38" s="51"/>
      <c r="BF38" s="51"/>
      <c r="BG38" s="51"/>
      <c r="BH38" s="52"/>
      <c r="BI38" s="175"/>
      <c r="BJ38" s="176"/>
      <c r="BK38" s="176"/>
      <c r="BL38" s="176"/>
      <c r="BM38" s="188"/>
      <c r="BN38" s="53">
        <f t="shared" si="5"/>
        <v>0</v>
      </c>
      <c r="BO38" s="53">
        <f t="shared" si="6"/>
        <v>0</v>
      </c>
      <c r="BP38" s="248"/>
    </row>
    <row r="39" spans="1:68" ht="33.75" customHeight="1" x14ac:dyDescent="0.4">
      <c r="A39" s="38"/>
      <c r="B39" s="79"/>
      <c r="C39" s="80"/>
      <c r="D39" s="131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7"/>
        <v>208.38600000000002</v>
      </c>
      <c r="L39" s="106">
        <f t="shared" si="8"/>
        <v>210.429</v>
      </c>
      <c r="M39" s="107">
        <f t="shared" si="9"/>
        <v>212.47200000000001</v>
      </c>
      <c r="N39" s="107">
        <f t="shared" si="9"/>
        <v>214.51500000000001</v>
      </c>
      <c r="O39" s="108">
        <f t="shared" si="9"/>
        <v>214.51500000000001</v>
      </c>
      <c r="P39" s="50"/>
      <c r="Q39" s="51"/>
      <c r="R39" s="51"/>
      <c r="S39" s="51"/>
      <c r="T39" s="51"/>
      <c r="U39" s="258"/>
      <c r="V39" s="176"/>
      <c r="W39" s="176"/>
      <c r="X39" s="176"/>
      <c r="Y39" s="176"/>
      <c r="Z39" s="50"/>
      <c r="AA39" s="51"/>
      <c r="AB39" s="51"/>
      <c r="AC39" s="51"/>
      <c r="AD39" s="51"/>
      <c r="AE39" s="50"/>
      <c r="AF39" s="51"/>
      <c r="AG39" s="51"/>
      <c r="AH39" s="51"/>
      <c r="AI39" s="52"/>
      <c r="AJ39" s="50"/>
      <c r="AK39" s="51"/>
      <c r="AL39" s="51"/>
      <c r="AM39" s="51"/>
      <c r="AN39" s="52"/>
      <c r="AO39" s="175"/>
      <c r="AP39" s="176"/>
      <c r="AQ39" s="176"/>
      <c r="AR39" s="176"/>
      <c r="AS39" s="176"/>
      <c r="AT39" s="50"/>
      <c r="AU39" s="51"/>
      <c r="AV39" s="51"/>
      <c r="AW39" s="51"/>
      <c r="AX39" s="52"/>
      <c r="AY39" s="175"/>
      <c r="AZ39" s="176"/>
      <c r="BA39" s="176"/>
      <c r="BB39" s="176"/>
      <c r="BC39" s="176"/>
      <c r="BD39" s="50"/>
      <c r="BE39" s="51"/>
      <c r="BF39" s="51"/>
      <c r="BG39" s="51"/>
      <c r="BH39" s="52"/>
      <c r="BI39" s="175"/>
      <c r="BJ39" s="176"/>
      <c r="BK39" s="176"/>
      <c r="BL39" s="176"/>
      <c r="BM39" s="188"/>
      <c r="BN39" s="53">
        <f t="shared" si="5"/>
        <v>0</v>
      </c>
      <c r="BO39" s="53">
        <f t="shared" si="6"/>
        <v>0</v>
      </c>
      <c r="BP39" s="248"/>
    </row>
    <row r="40" spans="1:68" ht="33.75" customHeight="1" x14ac:dyDescent="0.4">
      <c r="A40" s="38"/>
      <c r="B40" s="79"/>
      <c r="C40" s="80"/>
      <c r="D40" s="131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ref="K40:K56" si="10">$D40+($D40*(SUM($E40%,F40%)))</f>
        <v>208.38600000000002</v>
      </c>
      <c r="L40" s="106">
        <f t="shared" ref="L40:L56" si="11">$D40+(($D40*SUM($E40,G40)/100))</f>
        <v>210.429</v>
      </c>
      <c r="M40" s="107">
        <f t="shared" ref="M40:M56" si="12">$D40+(($D40*($E40+H40)/100))</f>
        <v>212.47200000000001</v>
      </c>
      <c r="N40" s="107">
        <f t="shared" ref="N40:N56" si="13">$D40+(($D40*($E40+I40)/100))</f>
        <v>214.51500000000001</v>
      </c>
      <c r="O40" s="108">
        <f t="shared" ref="O40:O56" si="14">$D40+(($D40*($E40+J40)/100))</f>
        <v>214.51500000000001</v>
      </c>
      <c r="P40" s="50"/>
      <c r="Q40" s="51"/>
      <c r="R40" s="51"/>
      <c r="S40" s="51"/>
      <c r="T40" s="51"/>
      <c r="U40" s="258"/>
      <c r="V40" s="176"/>
      <c r="W40" s="176"/>
      <c r="X40" s="176"/>
      <c r="Y40" s="176"/>
      <c r="Z40" s="50"/>
      <c r="AA40" s="51"/>
      <c r="AB40" s="51"/>
      <c r="AC40" s="51"/>
      <c r="AD40" s="51"/>
      <c r="AE40" s="50"/>
      <c r="AF40" s="51"/>
      <c r="AG40" s="51"/>
      <c r="AH40" s="51"/>
      <c r="AI40" s="52"/>
      <c r="AJ40" s="50"/>
      <c r="AK40" s="51"/>
      <c r="AL40" s="51"/>
      <c r="AM40" s="51"/>
      <c r="AN40" s="52"/>
      <c r="AO40" s="175"/>
      <c r="AP40" s="176"/>
      <c r="AQ40" s="176"/>
      <c r="AR40" s="176"/>
      <c r="AS40" s="176"/>
      <c r="AT40" s="50"/>
      <c r="AU40" s="51"/>
      <c r="AV40" s="51"/>
      <c r="AW40" s="51"/>
      <c r="AX40" s="52"/>
      <c r="AY40" s="175"/>
      <c r="AZ40" s="176"/>
      <c r="BA40" s="176"/>
      <c r="BB40" s="176"/>
      <c r="BC40" s="176"/>
      <c r="BD40" s="50"/>
      <c r="BE40" s="51"/>
      <c r="BF40" s="51"/>
      <c r="BG40" s="51"/>
      <c r="BH40" s="52"/>
      <c r="BI40" s="175"/>
      <c r="BJ40" s="176"/>
      <c r="BK40" s="176"/>
      <c r="BL40" s="176"/>
      <c r="BM40" s="188"/>
      <c r="BN40" s="53">
        <f t="shared" si="5"/>
        <v>0</v>
      </c>
      <c r="BO40" s="53">
        <f t="shared" si="6"/>
        <v>0</v>
      </c>
      <c r="BP40" s="248"/>
    </row>
    <row r="41" spans="1:68" ht="42" customHeight="1" x14ac:dyDescent="0.4">
      <c r="A41" s="38"/>
      <c r="B41" s="79" t="s">
        <v>41</v>
      </c>
      <c r="C41" s="80" t="str">
        <f>'рекоменд.цены на Октябрь 2019'!B28</f>
        <v>Мясо КРС средней упитанности в убойном весе</v>
      </c>
      <c r="D41" s="131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10"/>
        <v>199.10399999999998</v>
      </c>
      <c r="L41" s="106">
        <f t="shared" si="11"/>
        <v>201.05599999999998</v>
      </c>
      <c r="M41" s="107">
        <f t="shared" si="12"/>
        <v>203.00799999999998</v>
      </c>
      <c r="N41" s="107">
        <f t="shared" si="13"/>
        <v>204.95999999999998</v>
      </c>
      <c r="O41" s="108">
        <f t="shared" si="14"/>
        <v>204.95999999999998</v>
      </c>
      <c r="P41" s="50"/>
      <c r="Q41" s="51"/>
      <c r="R41" s="51"/>
      <c r="S41" s="51"/>
      <c r="T41" s="51"/>
      <c r="U41" s="258"/>
      <c r="V41" s="176"/>
      <c r="W41" s="176"/>
      <c r="X41" s="176"/>
      <c r="Y41" s="176"/>
      <c r="Z41" s="50"/>
      <c r="AA41" s="51"/>
      <c r="AB41" s="51"/>
      <c r="AC41" s="51"/>
      <c r="AD41" s="51"/>
      <c r="AE41" s="50"/>
      <c r="AF41" s="51"/>
      <c r="AG41" s="51"/>
      <c r="AH41" s="51"/>
      <c r="AI41" s="52"/>
      <c r="AJ41" s="50"/>
      <c r="AK41" s="51"/>
      <c r="AL41" s="51"/>
      <c r="AM41" s="51"/>
      <c r="AN41" s="52"/>
      <c r="AO41" s="175"/>
      <c r="AP41" s="176"/>
      <c r="AQ41" s="176"/>
      <c r="AR41" s="176"/>
      <c r="AS41" s="176"/>
      <c r="AT41" s="50"/>
      <c r="AU41" s="51"/>
      <c r="AV41" s="51"/>
      <c r="AW41" s="51"/>
      <c r="AX41" s="52"/>
      <c r="AY41" s="175"/>
      <c r="AZ41" s="176"/>
      <c r="BA41" s="176"/>
      <c r="BB41" s="176"/>
      <c r="BC41" s="176"/>
      <c r="BD41" s="50"/>
      <c r="BE41" s="51"/>
      <c r="BF41" s="51"/>
      <c r="BG41" s="51"/>
      <c r="BH41" s="52"/>
      <c r="BI41" s="175"/>
      <c r="BJ41" s="176"/>
      <c r="BK41" s="176"/>
      <c r="BL41" s="176"/>
      <c r="BM41" s="188"/>
      <c r="BN41" s="53">
        <f t="shared" si="5"/>
        <v>0</v>
      </c>
      <c r="BO41" s="53">
        <f t="shared" si="6"/>
        <v>0</v>
      </c>
      <c r="BP41" s="248"/>
    </row>
    <row r="42" spans="1:68" ht="33.75" customHeight="1" x14ac:dyDescent="0.4">
      <c r="A42" s="38"/>
      <c r="B42" s="79"/>
      <c r="C42" s="80"/>
      <c r="D42" s="131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10"/>
        <v>199.10399999999998</v>
      </c>
      <c r="L42" s="106">
        <f t="shared" si="11"/>
        <v>201.05599999999998</v>
      </c>
      <c r="M42" s="107">
        <f t="shared" si="12"/>
        <v>203.00799999999998</v>
      </c>
      <c r="N42" s="107">
        <f t="shared" si="13"/>
        <v>204.95999999999998</v>
      </c>
      <c r="O42" s="108">
        <f t="shared" si="14"/>
        <v>204.95999999999998</v>
      </c>
      <c r="P42" s="50"/>
      <c r="Q42" s="51"/>
      <c r="R42" s="51"/>
      <c r="S42" s="51"/>
      <c r="T42" s="51"/>
      <c r="U42" s="258"/>
      <c r="V42" s="176"/>
      <c r="W42" s="176"/>
      <c r="X42" s="176"/>
      <c r="Y42" s="176"/>
      <c r="Z42" s="50"/>
      <c r="AA42" s="51"/>
      <c r="AB42" s="51"/>
      <c r="AC42" s="51"/>
      <c r="AD42" s="51"/>
      <c r="AE42" s="50"/>
      <c r="AF42" s="51"/>
      <c r="AG42" s="51"/>
      <c r="AH42" s="51"/>
      <c r="AI42" s="52"/>
      <c r="AJ42" s="50"/>
      <c r="AK42" s="51"/>
      <c r="AL42" s="51"/>
      <c r="AM42" s="51"/>
      <c r="AN42" s="52"/>
      <c r="AO42" s="175"/>
      <c r="AP42" s="176"/>
      <c r="AQ42" s="176"/>
      <c r="AR42" s="176"/>
      <c r="AS42" s="176"/>
      <c r="AT42" s="50"/>
      <c r="AU42" s="51"/>
      <c r="AV42" s="51"/>
      <c r="AW42" s="51"/>
      <c r="AX42" s="52"/>
      <c r="AY42" s="175"/>
      <c r="AZ42" s="176"/>
      <c r="BA42" s="176"/>
      <c r="BB42" s="176"/>
      <c r="BC42" s="176"/>
      <c r="BD42" s="50"/>
      <c r="BE42" s="51"/>
      <c r="BF42" s="51"/>
      <c r="BG42" s="51"/>
      <c r="BH42" s="52"/>
      <c r="BI42" s="175"/>
      <c r="BJ42" s="176"/>
      <c r="BK42" s="176"/>
      <c r="BL42" s="176"/>
      <c r="BM42" s="188"/>
      <c r="BN42" s="53">
        <f t="shared" si="5"/>
        <v>0</v>
      </c>
      <c r="BO42" s="53">
        <f t="shared" si="6"/>
        <v>0</v>
      </c>
      <c r="BP42" s="248"/>
    </row>
    <row r="43" spans="1:68" ht="33.75" customHeight="1" x14ac:dyDescent="0.4">
      <c r="A43" s="38"/>
      <c r="B43" s="79"/>
      <c r="C43" s="80"/>
      <c r="D43" s="131">
        <f>D42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10"/>
        <v>199.10399999999998</v>
      </c>
      <c r="L43" s="106">
        <f t="shared" si="11"/>
        <v>201.05599999999998</v>
      </c>
      <c r="M43" s="107">
        <f t="shared" si="12"/>
        <v>203.00799999999998</v>
      </c>
      <c r="N43" s="107">
        <f t="shared" si="13"/>
        <v>204.95999999999998</v>
      </c>
      <c r="O43" s="108">
        <f t="shared" si="14"/>
        <v>204.95999999999998</v>
      </c>
      <c r="P43" s="50"/>
      <c r="Q43" s="51"/>
      <c r="R43" s="51"/>
      <c r="S43" s="51"/>
      <c r="T43" s="51"/>
      <c r="U43" s="258"/>
      <c r="V43" s="176"/>
      <c r="W43" s="176"/>
      <c r="X43" s="176"/>
      <c r="Y43" s="176"/>
      <c r="Z43" s="50"/>
      <c r="AA43" s="51"/>
      <c r="AB43" s="51"/>
      <c r="AC43" s="51"/>
      <c r="AD43" s="51"/>
      <c r="AE43" s="50"/>
      <c r="AF43" s="51"/>
      <c r="AG43" s="51"/>
      <c r="AH43" s="51"/>
      <c r="AI43" s="52"/>
      <c r="AJ43" s="50"/>
      <c r="AK43" s="51"/>
      <c r="AL43" s="51"/>
      <c r="AM43" s="51"/>
      <c r="AN43" s="52"/>
      <c r="AO43" s="175"/>
      <c r="AP43" s="176"/>
      <c r="AQ43" s="176"/>
      <c r="AR43" s="176"/>
      <c r="AS43" s="176"/>
      <c r="AT43" s="50"/>
      <c r="AU43" s="51"/>
      <c r="AV43" s="51"/>
      <c r="AW43" s="51"/>
      <c r="AX43" s="52"/>
      <c r="AY43" s="175"/>
      <c r="AZ43" s="176"/>
      <c r="BA43" s="176"/>
      <c r="BB43" s="176"/>
      <c r="BC43" s="176"/>
      <c r="BD43" s="50"/>
      <c r="BE43" s="51"/>
      <c r="BF43" s="51"/>
      <c r="BG43" s="51"/>
      <c r="BH43" s="52"/>
      <c r="BI43" s="175"/>
      <c r="BJ43" s="176"/>
      <c r="BK43" s="176"/>
      <c r="BL43" s="176"/>
      <c r="BM43" s="188"/>
      <c r="BN43" s="53">
        <f t="shared" si="5"/>
        <v>0</v>
      </c>
      <c r="BO43" s="53">
        <f t="shared" si="6"/>
        <v>0</v>
      </c>
      <c r="BP43" s="248"/>
    </row>
    <row r="44" spans="1:68" ht="42" customHeight="1" x14ac:dyDescent="0.4">
      <c r="A44" s="38"/>
      <c r="B44" s="79" t="s">
        <v>42</v>
      </c>
      <c r="C44" s="80" t="str">
        <f>'рекоменд.цены на Октябрь 2019'!B29</f>
        <v>Мясо бычков высшей упитанности в убойном весе</v>
      </c>
      <c r="D44" s="131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10"/>
        <v>220.11600000000001</v>
      </c>
      <c r="L44" s="106">
        <f t="shared" si="11"/>
        <v>222.274</v>
      </c>
      <c r="M44" s="107">
        <f t="shared" si="12"/>
        <v>224.43200000000002</v>
      </c>
      <c r="N44" s="107">
        <f t="shared" si="13"/>
        <v>226.59</v>
      </c>
      <c r="O44" s="108">
        <f t="shared" si="14"/>
        <v>226.59</v>
      </c>
      <c r="P44" s="50"/>
      <c r="Q44" s="51"/>
      <c r="R44" s="51"/>
      <c r="S44" s="51"/>
      <c r="T44" s="51"/>
      <c r="U44" s="258"/>
      <c r="V44" s="176"/>
      <c r="W44" s="176"/>
      <c r="X44" s="176"/>
      <c r="Y44" s="176"/>
      <c r="Z44" s="50"/>
      <c r="AA44" s="51"/>
      <c r="AB44" s="51"/>
      <c r="AC44" s="51"/>
      <c r="AD44" s="51"/>
      <c r="AE44" s="50"/>
      <c r="AF44" s="51"/>
      <c r="AG44" s="51"/>
      <c r="AH44" s="51"/>
      <c r="AI44" s="52"/>
      <c r="AJ44" s="50"/>
      <c r="AK44" s="51"/>
      <c r="AL44" s="51"/>
      <c r="AM44" s="51"/>
      <c r="AN44" s="52"/>
      <c r="AO44" s="175"/>
      <c r="AP44" s="176"/>
      <c r="AQ44" s="176"/>
      <c r="AR44" s="176"/>
      <c r="AS44" s="176"/>
      <c r="AT44" s="50"/>
      <c r="AU44" s="51"/>
      <c r="AV44" s="51"/>
      <c r="AW44" s="51"/>
      <c r="AX44" s="52"/>
      <c r="AY44" s="175"/>
      <c r="AZ44" s="176"/>
      <c r="BA44" s="176"/>
      <c r="BB44" s="176"/>
      <c r="BC44" s="176"/>
      <c r="BD44" s="50"/>
      <c r="BE44" s="51"/>
      <c r="BF44" s="51"/>
      <c r="BG44" s="51"/>
      <c r="BH44" s="52"/>
      <c r="BI44" s="175"/>
      <c r="BJ44" s="176"/>
      <c r="BK44" s="176"/>
      <c r="BL44" s="176"/>
      <c r="BM44" s="188"/>
      <c r="BN44" s="53">
        <f t="shared" si="5"/>
        <v>0</v>
      </c>
      <c r="BO44" s="53">
        <f t="shared" si="6"/>
        <v>0</v>
      </c>
      <c r="BP44" s="248"/>
    </row>
    <row r="45" spans="1:68" ht="33.75" customHeight="1" x14ac:dyDescent="0.4">
      <c r="A45" s="38"/>
      <c r="B45" s="79"/>
      <c r="C45" s="80"/>
      <c r="D45" s="131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10"/>
        <v>220.11600000000001</v>
      </c>
      <c r="L45" s="106">
        <f t="shared" si="11"/>
        <v>222.274</v>
      </c>
      <c r="M45" s="107">
        <f t="shared" si="12"/>
        <v>224.43200000000002</v>
      </c>
      <c r="N45" s="107">
        <f t="shared" si="13"/>
        <v>226.59</v>
      </c>
      <c r="O45" s="108">
        <f t="shared" si="14"/>
        <v>226.59</v>
      </c>
      <c r="P45" s="50"/>
      <c r="Q45" s="51"/>
      <c r="R45" s="51"/>
      <c r="S45" s="51"/>
      <c r="T45" s="51"/>
      <c r="U45" s="258"/>
      <c r="V45" s="176"/>
      <c r="W45" s="176"/>
      <c r="X45" s="176"/>
      <c r="Y45" s="176"/>
      <c r="Z45" s="50"/>
      <c r="AA45" s="51"/>
      <c r="AB45" s="51"/>
      <c r="AC45" s="51"/>
      <c r="AD45" s="51"/>
      <c r="AE45" s="50"/>
      <c r="AF45" s="51"/>
      <c r="AG45" s="51"/>
      <c r="AH45" s="51"/>
      <c r="AI45" s="52"/>
      <c r="AJ45" s="50"/>
      <c r="AK45" s="51"/>
      <c r="AL45" s="51"/>
      <c r="AM45" s="51"/>
      <c r="AN45" s="52"/>
      <c r="AO45" s="175"/>
      <c r="AP45" s="176"/>
      <c r="AQ45" s="176"/>
      <c r="AR45" s="176"/>
      <c r="AS45" s="176"/>
      <c r="AT45" s="50"/>
      <c r="AU45" s="51"/>
      <c r="AV45" s="51"/>
      <c r="AW45" s="51"/>
      <c r="AX45" s="52"/>
      <c r="AY45" s="175"/>
      <c r="AZ45" s="176"/>
      <c r="BA45" s="176"/>
      <c r="BB45" s="176"/>
      <c r="BC45" s="176"/>
      <c r="BD45" s="50"/>
      <c r="BE45" s="51"/>
      <c r="BF45" s="51"/>
      <c r="BG45" s="51"/>
      <c r="BH45" s="52"/>
      <c r="BI45" s="175"/>
      <c r="BJ45" s="176"/>
      <c r="BK45" s="176"/>
      <c r="BL45" s="176"/>
      <c r="BM45" s="188"/>
      <c r="BN45" s="53">
        <f t="shared" si="5"/>
        <v>0</v>
      </c>
      <c r="BO45" s="53">
        <f t="shared" si="6"/>
        <v>0</v>
      </c>
      <c r="BP45" s="248"/>
    </row>
    <row r="46" spans="1:68" ht="33.75" customHeight="1" x14ac:dyDescent="0.4">
      <c r="A46" s="38"/>
      <c r="B46" s="79"/>
      <c r="C46" s="80"/>
      <c r="D46" s="131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10"/>
        <v>220.11600000000001</v>
      </c>
      <c r="L46" s="106">
        <f t="shared" si="11"/>
        <v>222.274</v>
      </c>
      <c r="M46" s="107">
        <f t="shared" si="12"/>
        <v>224.43200000000002</v>
      </c>
      <c r="N46" s="107">
        <f t="shared" si="13"/>
        <v>226.59</v>
      </c>
      <c r="O46" s="108">
        <f t="shared" si="14"/>
        <v>226.59</v>
      </c>
      <c r="P46" s="50"/>
      <c r="Q46" s="51"/>
      <c r="R46" s="51"/>
      <c r="S46" s="51"/>
      <c r="T46" s="51"/>
      <c r="U46" s="258"/>
      <c r="V46" s="176"/>
      <c r="W46" s="176"/>
      <c r="X46" s="176"/>
      <c r="Y46" s="176"/>
      <c r="Z46" s="50"/>
      <c r="AA46" s="51"/>
      <c r="AB46" s="51"/>
      <c r="AC46" s="51"/>
      <c r="AD46" s="51"/>
      <c r="AE46" s="50"/>
      <c r="AF46" s="51"/>
      <c r="AG46" s="51"/>
      <c r="AH46" s="51"/>
      <c r="AI46" s="52"/>
      <c r="AJ46" s="50"/>
      <c r="AK46" s="51"/>
      <c r="AL46" s="51"/>
      <c r="AM46" s="51"/>
      <c r="AN46" s="52"/>
      <c r="AO46" s="175"/>
      <c r="AP46" s="176"/>
      <c r="AQ46" s="176"/>
      <c r="AR46" s="176"/>
      <c r="AS46" s="176"/>
      <c r="AT46" s="50"/>
      <c r="AU46" s="51"/>
      <c r="AV46" s="51"/>
      <c r="AW46" s="51"/>
      <c r="AX46" s="52"/>
      <c r="AY46" s="175"/>
      <c r="AZ46" s="176"/>
      <c r="BA46" s="176"/>
      <c r="BB46" s="176"/>
      <c r="BC46" s="176"/>
      <c r="BD46" s="50"/>
      <c r="BE46" s="51"/>
      <c r="BF46" s="51"/>
      <c r="BG46" s="51"/>
      <c r="BH46" s="52"/>
      <c r="BI46" s="175"/>
      <c r="BJ46" s="176"/>
      <c r="BK46" s="176"/>
      <c r="BL46" s="176"/>
      <c r="BM46" s="188"/>
      <c r="BN46" s="53">
        <f t="shared" si="5"/>
        <v>0</v>
      </c>
      <c r="BO46" s="53">
        <f t="shared" si="6"/>
        <v>0</v>
      </c>
      <c r="BP46" s="248"/>
    </row>
    <row r="47" spans="1:68" ht="37.5" customHeight="1" x14ac:dyDescent="0.4">
      <c r="A47" s="38"/>
      <c r="B47" s="79" t="s">
        <v>43</v>
      </c>
      <c r="C47" s="80" t="str">
        <f>'рекоменд.цены на Октябрь 2019'!B30</f>
        <v>Мясо молодняка высшей упитанности в убойном весе</v>
      </c>
      <c r="D47" s="131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10"/>
        <v>215.83199999999999</v>
      </c>
      <c r="L47" s="106">
        <f t="shared" si="11"/>
        <v>217.94800000000001</v>
      </c>
      <c r="M47" s="107">
        <f t="shared" si="12"/>
        <v>220.06399999999999</v>
      </c>
      <c r="N47" s="107">
        <f t="shared" si="13"/>
        <v>222.18</v>
      </c>
      <c r="O47" s="108">
        <f t="shared" si="14"/>
        <v>222.18</v>
      </c>
      <c r="P47" s="50"/>
      <c r="Q47" s="51"/>
      <c r="R47" s="51"/>
      <c r="S47" s="51"/>
      <c r="T47" s="51"/>
      <c r="U47" s="258"/>
      <c r="V47" s="176"/>
      <c r="W47" s="176"/>
      <c r="X47" s="176"/>
      <c r="Y47" s="176"/>
      <c r="Z47" s="50"/>
      <c r="AA47" s="51"/>
      <c r="AB47" s="51"/>
      <c r="AC47" s="51"/>
      <c r="AD47" s="51"/>
      <c r="AE47" s="50"/>
      <c r="AF47" s="51"/>
      <c r="AG47" s="51"/>
      <c r="AH47" s="51"/>
      <c r="AI47" s="52"/>
      <c r="AJ47" s="50"/>
      <c r="AK47" s="51"/>
      <c r="AL47" s="51"/>
      <c r="AM47" s="51"/>
      <c r="AN47" s="52"/>
      <c r="AO47" s="175"/>
      <c r="AP47" s="176"/>
      <c r="AQ47" s="176"/>
      <c r="AR47" s="176"/>
      <c r="AS47" s="176"/>
      <c r="AT47" s="50"/>
      <c r="AU47" s="51"/>
      <c r="AV47" s="51"/>
      <c r="AW47" s="51"/>
      <c r="AX47" s="52"/>
      <c r="AY47" s="175"/>
      <c r="AZ47" s="176"/>
      <c r="BA47" s="176"/>
      <c r="BB47" s="176"/>
      <c r="BC47" s="176"/>
      <c r="BD47" s="50"/>
      <c r="BE47" s="51"/>
      <c r="BF47" s="51"/>
      <c r="BG47" s="51"/>
      <c r="BH47" s="52"/>
      <c r="BI47" s="175"/>
      <c r="BJ47" s="176"/>
      <c r="BK47" s="176"/>
      <c r="BL47" s="176"/>
      <c r="BM47" s="188"/>
      <c r="BN47" s="53">
        <f t="shared" si="5"/>
        <v>0</v>
      </c>
      <c r="BO47" s="53">
        <f t="shared" si="6"/>
        <v>0</v>
      </c>
      <c r="BP47" s="248"/>
    </row>
    <row r="48" spans="1:68" ht="33.75" customHeight="1" x14ac:dyDescent="0.4">
      <c r="A48" s="38"/>
      <c r="B48" s="79"/>
      <c r="C48" s="80"/>
      <c r="D48" s="131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10"/>
        <v>215.83199999999999</v>
      </c>
      <c r="L48" s="106">
        <f t="shared" si="11"/>
        <v>217.94800000000001</v>
      </c>
      <c r="M48" s="107">
        <f t="shared" si="12"/>
        <v>220.06399999999999</v>
      </c>
      <c r="N48" s="107">
        <f t="shared" si="13"/>
        <v>222.18</v>
      </c>
      <c r="O48" s="108">
        <f t="shared" si="14"/>
        <v>222.18</v>
      </c>
      <c r="P48" s="50"/>
      <c r="Q48" s="51"/>
      <c r="R48" s="51"/>
      <c r="S48" s="51"/>
      <c r="T48" s="51"/>
      <c r="U48" s="258"/>
      <c r="V48" s="176"/>
      <c r="W48" s="176"/>
      <c r="X48" s="176"/>
      <c r="Y48" s="176"/>
      <c r="Z48" s="50"/>
      <c r="AA48" s="51"/>
      <c r="AB48" s="51"/>
      <c r="AC48" s="51"/>
      <c r="AD48" s="51"/>
      <c r="AE48" s="50"/>
      <c r="AF48" s="51"/>
      <c r="AG48" s="51"/>
      <c r="AH48" s="51"/>
      <c r="AI48" s="52"/>
      <c r="AJ48" s="50"/>
      <c r="AK48" s="51"/>
      <c r="AL48" s="51"/>
      <c r="AM48" s="51"/>
      <c r="AN48" s="52"/>
      <c r="AO48" s="175"/>
      <c r="AP48" s="176"/>
      <c r="AQ48" s="176"/>
      <c r="AR48" s="176"/>
      <c r="AS48" s="176"/>
      <c r="AT48" s="50"/>
      <c r="AU48" s="51"/>
      <c r="AV48" s="51"/>
      <c r="AW48" s="51"/>
      <c r="AX48" s="52"/>
      <c r="AY48" s="175"/>
      <c r="AZ48" s="176"/>
      <c r="BA48" s="176"/>
      <c r="BB48" s="176"/>
      <c r="BC48" s="176"/>
      <c r="BD48" s="50"/>
      <c r="BE48" s="51"/>
      <c r="BF48" s="51"/>
      <c r="BG48" s="51"/>
      <c r="BH48" s="52"/>
      <c r="BI48" s="175"/>
      <c r="BJ48" s="176"/>
      <c r="BK48" s="176"/>
      <c r="BL48" s="176"/>
      <c r="BM48" s="188"/>
      <c r="BN48" s="53">
        <f t="shared" si="5"/>
        <v>0</v>
      </c>
      <c r="BO48" s="53">
        <f t="shared" si="6"/>
        <v>0</v>
      </c>
      <c r="BP48" s="248"/>
    </row>
    <row r="49" spans="1:68" ht="33.75" customHeight="1" x14ac:dyDescent="0.4">
      <c r="A49" s="38"/>
      <c r="B49" s="79"/>
      <c r="C49" s="80"/>
      <c r="D49" s="131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10"/>
        <v>215.83199999999999</v>
      </c>
      <c r="L49" s="106">
        <f t="shared" si="11"/>
        <v>217.94800000000001</v>
      </c>
      <c r="M49" s="107">
        <f t="shared" si="12"/>
        <v>220.06399999999999</v>
      </c>
      <c r="N49" s="107">
        <f t="shared" si="13"/>
        <v>222.18</v>
      </c>
      <c r="O49" s="108">
        <f t="shared" si="14"/>
        <v>222.18</v>
      </c>
      <c r="P49" s="50"/>
      <c r="Q49" s="51"/>
      <c r="R49" s="51"/>
      <c r="S49" s="51"/>
      <c r="T49" s="51"/>
      <c r="U49" s="258"/>
      <c r="V49" s="176"/>
      <c r="W49" s="176"/>
      <c r="X49" s="176"/>
      <c r="Y49" s="176"/>
      <c r="Z49" s="50"/>
      <c r="AA49" s="51"/>
      <c r="AB49" s="51"/>
      <c r="AC49" s="51"/>
      <c r="AD49" s="51"/>
      <c r="AE49" s="50"/>
      <c r="AF49" s="51"/>
      <c r="AG49" s="51"/>
      <c r="AH49" s="51"/>
      <c r="AI49" s="52"/>
      <c r="AJ49" s="50"/>
      <c r="AK49" s="51"/>
      <c r="AL49" s="51"/>
      <c r="AM49" s="51"/>
      <c r="AN49" s="52"/>
      <c r="AO49" s="175"/>
      <c r="AP49" s="176"/>
      <c r="AQ49" s="176"/>
      <c r="AR49" s="176"/>
      <c r="AS49" s="176"/>
      <c r="AT49" s="50"/>
      <c r="AU49" s="51"/>
      <c r="AV49" s="51"/>
      <c r="AW49" s="51"/>
      <c r="AX49" s="52"/>
      <c r="AY49" s="175"/>
      <c r="AZ49" s="176"/>
      <c r="BA49" s="176"/>
      <c r="BB49" s="176"/>
      <c r="BC49" s="176"/>
      <c r="BD49" s="50"/>
      <c r="BE49" s="51"/>
      <c r="BF49" s="51"/>
      <c r="BG49" s="51"/>
      <c r="BH49" s="52"/>
      <c r="BI49" s="175"/>
      <c r="BJ49" s="176"/>
      <c r="BK49" s="176"/>
      <c r="BL49" s="176"/>
      <c r="BM49" s="188"/>
      <c r="BN49" s="53">
        <f t="shared" si="5"/>
        <v>0</v>
      </c>
      <c r="BO49" s="53">
        <f t="shared" si="6"/>
        <v>0</v>
      </c>
      <c r="BP49" s="248"/>
    </row>
    <row r="50" spans="1:68" ht="45" customHeight="1" x14ac:dyDescent="0.4">
      <c r="A50" s="38"/>
      <c r="B50" s="79" t="s">
        <v>44</v>
      </c>
      <c r="C50" s="80" t="str">
        <f>'рекоменд.цены на Октябрь 2019'!B31</f>
        <v>Мясо молодняка средней упитанности в убойном весе</v>
      </c>
      <c r="D50" s="131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10"/>
        <v>215.83199999999999</v>
      </c>
      <c r="L50" s="106">
        <f t="shared" si="11"/>
        <v>217.94800000000001</v>
      </c>
      <c r="M50" s="107">
        <f t="shared" si="12"/>
        <v>220.06399999999999</v>
      </c>
      <c r="N50" s="107">
        <f t="shared" si="13"/>
        <v>222.18</v>
      </c>
      <c r="O50" s="108">
        <f t="shared" si="14"/>
        <v>222.18</v>
      </c>
      <c r="P50" s="50"/>
      <c r="Q50" s="51"/>
      <c r="R50" s="51"/>
      <c r="S50" s="51"/>
      <c r="T50" s="51"/>
      <c r="U50" s="258"/>
      <c r="V50" s="176"/>
      <c r="W50" s="176"/>
      <c r="X50" s="176"/>
      <c r="Y50" s="176"/>
      <c r="Z50" s="50"/>
      <c r="AA50" s="51"/>
      <c r="AB50" s="51"/>
      <c r="AC50" s="51"/>
      <c r="AD50" s="51"/>
      <c r="AE50" s="50"/>
      <c r="AF50" s="51"/>
      <c r="AG50" s="51"/>
      <c r="AH50" s="51"/>
      <c r="AI50" s="52"/>
      <c r="AJ50" s="50"/>
      <c r="AK50" s="51"/>
      <c r="AL50" s="51"/>
      <c r="AM50" s="51"/>
      <c r="AN50" s="52"/>
      <c r="AO50" s="175"/>
      <c r="AP50" s="176"/>
      <c r="AQ50" s="176"/>
      <c r="AR50" s="176"/>
      <c r="AS50" s="176"/>
      <c r="AT50" s="50"/>
      <c r="AU50" s="51"/>
      <c r="AV50" s="51"/>
      <c r="AW50" s="51"/>
      <c r="AX50" s="52"/>
      <c r="AY50" s="175"/>
      <c r="AZ50" s="176"/>
      <c r="BA50" s="176"/>
      <c r="BB50" s="176"/>
      <c r="BC50" s="176"/>
      <c r="BD50" s="50"/>
      <c r="BE50" s="51"/>
      <c r="BF50" s="51"/>
      <c r="BG50" s="51"/>
      <c r="BH50" s="52"/>
      <c r="BI50" s="175"/>
      <c r="BJ50" s="176"/>
      <c r="BK50" s="176"/>
      <c r="BL50" s="176"/>
      <c r="BM50" s="188"/>
      <c r="BN50" s="53">
        <f t="shared" si="5"/>
        <v>0</v>
      </c>
      <c r="BO50" s="53">
        <f t="shared" si="6"/>
        <v>0</v>
      </c>
      <c r="BP50" s="248"/>
    </row>
    <row r="51" spans="1:68" ht="33.75" customHeight="1" x14ac:dyDescent="0.4">
      <c r="A51" s="38"/>
      <c r="B51" s="79"/>
      <c r="C51" s="80"/>
      <c r="D51" s="131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10"/>
        <v>215.83199999999999</v>
      </c>
      <c r="L51" s="106">
        <f t="shared" si="11"/>
        <v>217.94800000000001</v>
      </c>
      <c r="M51" s="107">
        <f t="shared" si="12"/>
        <v>220.06399999999999</v>
      </c>
      <c r="N51" s="107">
        <f t="shared" si="13"/>
        <v>222.18</v>
      </c>
      <c r="O51" s="108">
        <f t="shared" si="14"/>
        <v>222.18</v>
      </c>
      <c r="P51" s="50"/>
      <c r="Q51" s="51"/>
      <c r="R51" s="51"/>
      <c r="S51" s="51"/>
      <c r="T51" s="51"/>
      <c r="U51" s="258"/>
      <c r="V51" s="176"/>
      <c r="W51" s="176"/>
      <c r="X51" s="176"/>
      <c r="Y51" s="176"/>
      <c r="Z51" s="50"/>
      <c r="AA51" s="51"/>
      <c r="AB51" s="51"/>
      <c r="AC51" s="51"/>
      <c r="AD51" s="51"/>
      <c r="AE51" s="50"/>
      <c r="AF51" s="51"/>
      <c r="AG51" s="51"/>
      <c r="AH51" s="51"/>
      <c r="AI51" s="52"/>
      <c r="AJ51" s="50"/>
      <c r="AK51" s="51"/>
      <c r="AL51" s="51"/>
      <c r="AM51" s="51"/>
      <c r="AN51" s="52"/>
      <c r="AO51" s="175"/>
      <c r="AP51" s="176"/>
      <c r="AQ51" s="176"/>
      <c r="AR51" s="176"/>
      <c r="AS51" s="176"/>
      <c r="AT51" s="50"/>
      <c r="AU51" s="51"/>
      <c r="AV51" s="51"/>
      <c r="AW51" s="51"/>
      <c r="AX51" s="52"/>
      <c r="AY51" s="175"/>
      <c r="AZ51" s="176"/>
      <c r="BA51" s="176"/>
      <c r="BB51" s="176"/>
      <c r="BC51" s="176"/>
      <c r="BD51" s="50"/>
      <c r="BE51" s="51"/>
      <c r="BF51" s="51"/>
      <c r="BG51" s="51"/>
      <c r="BH51" s="52"/>
      <c r="BI51" s="175"/>
      <c r="BJ51" s="176"/>
      <c r="BK51" s="176"/>
      <c r="BL51" s="176"/>
      <c r="BM51" s="188"/>
      <c r="BN51" s="53">
        <f t="shared" si="5"/>
        <v>0</v>
      </c>
      <c r="BO51" s="53">
        <f t="shared" si="6"/>
        <v>0</v>
      </c>
      <c r="BP51" s="248"/>
    </row>
    <row r="52" spans="1:68" ht="33.75" customHeight="1" x14ac:dyDescent="0.4">
      <c r="A52" s="38"/>
      <c r="B52" s="79"/>
      <c r="C52" s="80"/>
      <c r="D52" s="131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10"/>
        <v>215.83199999999999</v>
      </c>
      <c r="L52" s="106">
        <f t="shared" si="11"/>
        <v>217.94800000000001</v>
      </c>
      <c r="M52" s="107">
        <f t="shared" si="12"/>
        <v>220.06399999999999</v>
      </c>
      <c r="N52" s="107">
        <f t="shared" si="13"/>
        <v>222.18</v>
      </c>
      <c r="O52" s="108">
        <f t="shared" si="14"/>
        <v>222.18</v>
      </c>
      <c r="P52" s="50"/>
      <c r="Q52" s="51"/>
      <c r="R52" s="51"/>
      <c r="S52" s="51"/>
      <c r="T52" s="51"/>
      <c r="U52" s="258"/>
      <c r="V52" s="176"/>
      <c r="W52" s="176"/>
      <c r="X52" s="176"/>
      <c r="Y52" s="176"/>
      <c r="Z52" s="50"/>
      <c r="AA52" s="51"/>
      <c r="AB52" s="51"/>
      <c r="AC52" s="51"/>
      <c r="AD52" s="51"/>
      <c r="AE52" s="50"/>
      <c r="AF52" s="51"/>
      <c r="AG52" s="51"/>
      <c r="AH52" s="51"/>
      <c r="AI52" s="52"/>
      <c r="AJ52" s="50"/>
      <c r="AK52" s="51"/>
      <c r="AL52" s="51"/>
      <c r="AM52" s="51"/>
      <c r="AN52" s="52"/>
      <c r="AO52" s="175"/>
      <c r="AP52" s="176"/>
      <c r="AQ52" s="176"/>
      <c r="AR52" s="176"/>
      <c r="AS52" s="176"/>
      <c r="AT52" s="50"/>
      <c r="AU52" s="51"/>
      <c r="AV52" s="51"/>
      <c r="AW52" s="51"/>
      <c r="AX52" s="52"/>
      <c r="AY52" s="175"/>
      <c r="AZ52" s="176"/>
      <c r="BA52" s="176"/>
      <c r="BB52" s="176"/>
      <c r="BC52" s="176"/>
      <c r="BD52" s="50"/>
      <c r="BE52" s="51"/>
      <c r="BF52" s="51"/>
      <c r="BG52" s="51"/>
      <c r="BH52" s="52"/>
      <c r="BI52" s="175"/>
      <c r="BJ52" s="176"/>
      <c r="BK52" s="176"/>
      <c r="BL52" s="176"/>
      <c r="BM52" s="188"/>
      <c r="BN52" s="53">
        <f t="shared" ref="BN52:BN83" si="15">MIN($P52,$U52,$Z52,$AE52,$AJ52,$AO52,$AT52,$AY52,$BD52,$BI52)</f>
        <v>0</v>
      </c>
      <c r="BO52" s="53">
        <f t="shared" ref="BO52:BO83" si="16">MAX($P52,$U52,$Z52,$AE52,$AJ52,$AO52,$AT52,$AY52,$BD52,$BI52)</f>
        <v>0</v>
      </c>
      <c r="BP52" s="248"/>
    </row>
    <row r="53" spans="1:68" ht="33.75" customHeight="1" x14ac:dyDescent="0.4">
      <c r="A53" s="38"/>
      <c r="B53" s="79" t="s">
        <v>45</v>
      </c>
      <c r="C53" s="80" t="str">
        <f>'рекоменд.цены на Октябрь 2019'!B32</f>
        <v>Свинина 2 категории в убойном весе, кг</v>
      </c>
      <c r="D53" s="131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10"/>
        <v>130.96800000000002</v>
      </c>
      <c r="L53" s="106">
        <f t="shared" si="11"/>
        <v>132.25200000000001</v>
      </c>
      <c r="M53" s="107">
        <f t="shared" si="12"/>
        <v>133.536</v>
      </c>
      <c r="N53" s="107">
        <f t="shared" si="13"/>
        <v>134.82</v>
      </c>
      <c r="O53" s="108">
        <f t="shared" si="14"/>
        <v>134.82</v>
      </c>
      <c r="P53" s="50"/>
      <c r="Q53" s="51"/>
      <c r="R53" s="51"/>
      <c r="S53" s="51"/>
      <c r="T53" s="51"/>
      <c r="U53" s="258"/>
      <c r="V53" s="176"/>
      <c r="W53" s="176"/>
      <c r="X53" s="176"/>
      <c r="Y53" s="176"/>
      <c r="Z53" s="50"/>
      <c r="AA53" s="51"/>
      <c r="AB53" s="51"/>
      <c r="AC53" s="51"/>
      <c r="AD53" s="51"/>
      <c r="AE53" s="50"/>
      <c r="AF53" s="51"/>
      <c r="AG53" s="51"/>
      <c r="AH53" s="51"/>
      <c r="AI53" s="52"/>
      <c r="AJ53" s="50"/>
      <c r="AK53" s="51"/>
      <c r="AL53" s="51"/>
      <c r="AM53" s="51"/>
      <c r="AN53" s="52"/>
      <c r="AO53" s="175"/>
      <c r="AP53" s="176"/>
      <c r="AQ53" s="176"/>
      <c r="AR53" s="176"/>
      <c r="AS53" s="176"/>
      <c r="AT53" s="50"/>
      <c r="AU53" s="51"/>
      <c r="AV53" s="51"/>
      <c r="AW53" s="51"/>
      <c r="AX53" s="52"/>
      <c r="AY53" s="175"/>
      <c r="AZ53" s="176"/>
      <c r="BA53" s="176"/>
      <c r="BB53" s="176"/>
      <c r="BC53" s="176"/>
      <c r="BD53" s="50"/>
      <c r="BE53" s="51"/>
      <c r="BF53" s="51"/>
      <c r="BG53" s="51"/>
      <c r="BH53" s="52"/>
      <c r="BI53" s="175"/>
      <c r="BJ53" s="176"/>
      <c r="BK53" s="176"/>
      <c r="BL53" s="176"/>
      <c r="BM53" s="188"/>
      <c r="BN53" s="53">
        <f t="shared" si="15"/>
        <v>0</v>
      </c>
      <c r="BO53" s="53">
        <f t="shared" si="16"/>
        <v>0</v>
      </c>
      <c r="BP53" s="248"/>
    </row>
    <row r="54" spans="1:68" ht="33.75" customHeight="1" x14ac:dyDescent="0.4">
      <c r="A54" s="38"/>
      <c r="B54" s="79"/>
      <c r="C54" s="80"/>
      <c r="D54" s="131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10"/>
        <v>130.96800000000002</v>
      </c>
      <c r="L54" s="106">
        <f t="shared" si="11"/>
        <v>132.25200000000001</v>
      </c>
      <c r="M54" s="107">
        <f t="shared" si="12"/>
        <v>133.536</v>
      </c>
      <c r="N54" s="107">
        <f t="shared" si="13"/>
        <v>134.82</v>
      </c>
      <c r="O54" s="108">
        <f t="shared" si="14"/>
        <v>134.82</v>
      </c>
      <c r="P54" s="50"/>
      <c r="Q54" s="51"/>
      <c r="R54" s="51"/>
      <c r="S54" s="51"/>
      <c r="T54" s="51"/>
      <c r="U54" s="258"/>
      <c r="V54" s="176"/>
      <c r="W54" s="176"/>
      <c r="X54" s="176"/>
      <c r="Y54" s="176"/>
      <c r="Z54" s="50"/>
      <c r="AA54" s="51"/>
      <c r="AB54" s="51"/>
      <c r="AC54" s="51"/>
      <c r="AD54" s="51"/>
      <c r="AE54" s="50"/>
      <c r="AF54" s="51"/>
      <c r="AG54" s="51"/>
      <c r="AH54" s="51"/>
      <c r="AI54" s="52"/>
      <c r="AJ54" s="50"/>
      <c r="AK54" s="51"/>
      <c r="AL54" s="51"/>
      <c r="AM54" s="51"/>
      <c r="AN54" s="52"/>
      <c r="AO54" s="175"/>
      <c r="AP54" s="176"/>
      <c r="AQ54" s="176"/>
      <c r="AR54" s="176"/>
      <c r="AS54" s="176"/>
      <c r="AT54" s="50"/>
      <c r="AU54" s="51"/>
      <c r="AV54" s="51"/>
      <c r="AW54" s="51"/>
      <c r="AX54" s="52"/>
      <c r="AY54" s="175"/>
      <c r="AZ54" s="176"/>
      <c r="BA54" s="176"/>
      <c r="BB54" s="176"/>
      <c r="BC54" s="176"/>
      <c r="BD54" s="50"/>
      <c r="BE54" s="51"/>
      <c r="BF54" s="51"/>
      <c r="BG54" s="51"/>
      <c r="BH54" s="52"/>
      <c r="BI54" s="175"/>
      <c r="BJ54" s="176"/>
      <c r="BK54" s="176"/>
      <c r="BL54" s="176"/>
      <c r="BM54" s="188"/>
      <c r="BN54" s="53">
        <f t="shared" si="15"/>
        <v>0</v>
      </c>
      <c r="BO54" s="53">
        <f t="shared" si="16"/>
        <v>0</v>
      </c>
      <c r="BP54" s="248"/>
    </row>
    <row r="55" spans="1:68" ht="33.75" customHeight="1" x14ac:dyDescent="0.4">
      <c r="A55" s="38"/>
      <c r="B55" s="79"/>
      <c r="C55" s="80"/>
      <c r="D55" s="131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10"/>
        <v>130.96800000000002</v>
      </c>
      <c r="L55" s="106">
        <f t="shared" si="11"/>
        <v>132.25200000000001</v>
      </c>
      <c r="M55" s="107">
        <f t="shared" si="12"/>
        <v>133.536</v>
      </c>
      <c r="N55" s="107">
        <f t="shared" si="13"/>
        <v>134.82</v>
      </c>
      <c r="O55" s="108">
        <f t="shared" si="14"/>
        <v>134.82</v>
      </c>
      <c r="P55" s="50"/>
      <c r="Q55" s="51"/>
      <c r="R55" s="51"/>
      <c r="S55" s="51"/>
      <c r="T55" s="51"/>
      <c r="U55" s="258"/>
      <c r="V55" s="176"/>
      <c r="W55" s="176"/>
      <c r="X55" s="176"/>
      <c r="Y55" s="176"/>
      <c r="Z55" s="50"/>
      <c r="AA55" s="51"/>
      <c r="AB55" s="51"/>
      <c r="AC55" s="51"/>
      <c r="AD55" s="51"/>
      <c r="AE55" s="50"/>
      <c r="AF55" s="51"/>
      <c r="AG55" s="51"/>
      <c r="AH55" s="51"/>
      <c r="AI55" s="52"/>
      <c r="AJ55" s="50"/>
      <c r="AK55" s="51"/>
      <c r="AL55" s="51"/>
      <c r="AM55" s="51"/>
      <c r="AN55" s="52"/>
      <c r="AO55" s="175"/>
      <c r="AP55" s="176"/>
      <c r="AQ55" s="176"/>
      <c r="AR55" s="176"/>
      <c r="AS55" s="176"/>
      <c r="AT55" s="50"/>
      <c r="AU55" s="51"/>
      <c r="AV55" s="51"/>
      <c r="AW55" s="51"/>
      <c r="AX55" s="52"/>
      <c r="AY55" s="175"/>
      <c r="AZ55" s="176"/>
      <c r="BA55" s="176"/>
      <c r="BB55" s="176"/>
      <c r="BC55" s="176"/>
      <c r="BD55" s="50"/>
      <c r="BE55" s="51"/>
      <c r="BF55" s="51"/>
      <c r="BG55" s="51"/>
      <c r="BH55" s="52"/>
      <c r="BI55" s="175"/>
      <c r="BJ55" s="176"/>
      <c r="BK55" s="176"/>
      <c r="BL55" s="176"/>
      <c r="BM55" s="188"/>
      <c r="BN55" s="53">
        <f t="shared" si="15"/>
        <v>0</v>
      </c>
      <c r="BO55" s="53">
        <f t="shared" si="16"/>
        <v>0</v>
      </c>
      <c r="BP55" s="248"/>
    </row>
    <row r="56" spans="1:68" ht="47.25" customHeight="1" x14ac:dyDescent="0.4">
      <c r="A56" s="38"/>
      <c r="B56" s="79" t="s">
        <v>124</v>
      </c>
      <c r="C56" s="80" t="str">
        <f>'рекоменд.цены на Октябрь 2019'!B33</f>
        <v>Говядина 1 категории в полутушах (ГОСТ Р 54315-2011)*, кг</v>
      </c>
      <c r="D56" s="131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10"/>
        <v>264.28200000000004</v>
      </c>
      <c r="L56" s="106">
        <f t="shared" si="11"/>
        <v>266.87300000000005</v>
      </c>
      <c r="M56" s="107">
        <f t="shared" si="12"/>
        <v>269.464</v>
      </c>
      <c r="N56" s="107">
        <f t="shared" si="13"/>
        <v>272.05500000000001</v>
      </c>
      <c r="O56" s="108">
        <f t="shared" si="14"/>
        <v>272.05500000000001</v>
      </c>
      <c r="P56" s="50"/>
      <c r="Q56" s="51"/>
      <c r="R56" s="51"/>
      <c r="S56" s="51"/>
      <c r="T56" s="51"/>
      <c r="U56" s="258"/>
      <c r="V56" s="176"/>
      <c r="W56" s="176"/>
      <c r="X56" s="176"/>
      <c r="Y56" s="176"/>
      <c r="Z56" s="50"/>
      <c r="AA56" s="51"/>
      <c r="AB56" s="51"/>
      <c r="AC56" s="51"/>
      <c r="AD56" s="51"/>
      <c r="AE56" s="50"/>
      <c r="AF56" s="51"/>
      <c r="AG56" s="51"/>
      <c r="AH56" s="51"/>
      <c r="AI56" s="52"/>
      <c r="AJ56" s="50"/>
      <c r="AK56" s="51"/>
      <c r="AL56" s="51"/>
      <c r="AM56" s="51"/>
      <c r="AN56" s="52"/>
      <c r="AO56" s="175"/>
      <c r="AP56" s="176"/>
      <c r="AQ56" s="176"/>
      <c r="AR56" s="176"/>
      <c r="AS56" s="176"/>
      <c r="AT56" s="50"/>
      <c r="AU56" s="51"/>
      <c r="AV56" s="51"/>
      <c r="AW56" s="51"/>
      <c r="AX56" s="52"/>
      <c r="AY56" s="50"/>
      <c r="AZ56" s="51"/>
      <c r="BA56" s="51"/>
      <c r="BB56" s="51"/>
      <c r="BC56" s="52"/>
      <c r="BD56" s="50">
        <v>234.6</v>
      </c>
      <c r="BE56" s="51">
        <v>170</v>
      </c>
      <c r="BF56" s="51">
        <f>IF(BD56=0," ",IF(ISBLANK(BD56)," ",BD56*BE56))</f>
        <v>39882</v>
      </c>
      <c r="BG56" s="51" t="s">
        <v>353</v>
      </c>
      <c r="BH56" s="52" t="s">
        <v>354</v>
      </c>
      <c r="BI56" s="50"/>
      <c r="BJ56" s="57"/>
      <c r="BK56" s="57"/>
      <c r="BL56" s="57"/>
      <c r="BM56" s="52"/>
      <c r="BN56" s="53">
        <f t="shared" si="15"/>
        <v>234.6</v>
      </c>
      <c r="BO56" s="53">
        <f t="shared" si="16"/>
        <v>234.6</v>
      </c>
      <c r="BP56" s="248"/>
    </row>
    <row r="57" spans="1:68" ht="33.75" customHeight="1" x14ac:dyDescent="0.4">
      <c r="A57" s="38" t="s">
        <v>39</v>
      </c>
      <c r="B57" s="79"/>
      <c r="C57" s="80"/>
      <c r="D57" s="131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ref="K57:K62" si="17">$D57+($D57*(SUM($E57%,F57%)))</f>
        <v>264.28200000000004</v>
      </c>
      <c r="L57" s="106">
        <f t="shared" ref="L57:L62" si="18">$D57+(($D57*SUM($E57,G57)/100))</f>
        <v>266.87300000000005</v>
      </c>
      <c r="M57" s="107">
        <f t="shared" ref="M57:O62" si="19">$D57+(($D57*($E57+H57)/100))</f>
        <v>269.464</v>
      </c>
      <c r="N57" s="107">
        <f t="shared" si="19"/>
        <v>272.05500000000001</v>
      </c>
      <c r="O57" s="108">
        <f t="shared" si="19"/>
        <v>272.05500000000001</v>
      </c>
      <c r="P57" s="50"/>
      <c r="Q57" s="51"/>
      <c r="R57" s="51"/>
      <c r="S57" s="51"/>
      <c r="T57" s="51"/>
      <c r="U57" s="258"/>
      <c r="V57" s="176"/>
      <c r="W57" s="176"/>
      <c r="X57" s="176"/>
      <c r="Y57" s="176"/>
      <c r="Z57" s="50"/>
      <c r="AA57" s="51"/>
      <c r="AB57" s="51"/>
      <c r="AC57" s="51"/>
      <c r="AD57" s="51"/>
      <c r="AE57" s="50"/>
      <c r="AF57" s="51"/>
      <c r="AG57" s="51"/>
      <c r="AH57" s="51"/>
      <c r="AI57" s="52"/>
      <c r="AJ57" s="50"/>
      <c r="AK57" s="51"/>
      <c r="AL57" s="51"/>
      <c r="AM57" s="51"/>
      <c r="AN57" s="52"/>
      <c r="AO57" s="175"/>
      <c r="AP57" s="176"/>
      <c r="AQ57" s="176"/>
      <c r="AR57" s="176"/>
      <c r="AS57" s="176"/>
      <c r="AT57" s="50"/>
      <c r="AU57" s="51"/>
      <c r="AV57" s="51"/>
      <c r="AW57" s="51"/>
      <c r="AX57" s="52"/>
      <c r="AY57" s="175"/>
      <c r="AZ57" s="176"/>
      <c r="BA57" s="176"/>
      <c r="BB57" s="176"/>
      <c r="BC57" s="176"/>
      <c r="BD57" s="50"/>
      <c r="BE57" s="51"/>
      <c r="BF57" s="51"/>
      <c r="BG57" s="51"/>
      <c r="BH57" s="52"/>
      <c r="BI57" s="175"/>
      <c r="BJ57" s="176"/>
      <c r="BK57" s="176"/>
      <c r="BL57" s="176"/>
      <c r="BM57" s="188"/>
      <c r="BN57" s="53">
        <f t="shared" si="15"/>
        <v>0</v>
      </c>
      <c r="BO57" s="53">
        <f t="shared" si="16"/>
        <v>0</v>
      </c>
      <c r="BP57" s="248"/>
    </row>
    <row r="58" spans="1:68" ht="51.75" customHeight="1" x14ac:dyDescent="0.4">
      <c r="A58" s="38"/>
      <c r="B58" s="79" t="s">
        <v>125</v>
      </c>
      <c r="C58" s="80" t="str">
        <f>'рекоменд.цены на Октябрь 2019'!B34</f>
        <v>Говядина 1 категории передний отруб   (ГОСТ Р 54315-2011)*, кг</v>
      </c>
      <c r="D58" s="131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17"/>
        <v>237.35399999999998</v>
      </c>
      <c r="L58" s="106">
        <f t="shared" si="18"/>
        <v>239.68099999999998</v>
      </c>
      <c r="M58" s="107">
        <f t="shared" si="19"/>
        <v>242.00799999999998</v>
      </c>
      <c r="N58" s="107">
        <f t="shared" si="19"/>
        <v>244.33499999999998</v>
      </c>
      <c r="O58" s="108">
        <f t="shared" si="19"/>
        <v>244.33499999999998</v>
      </c>
      <c r="P58" s="50"/>
      <c r="Q58" s="51"/>
      <c r="R58" s="51"/>
      <c r="S58" s="51"/>
      <c r="T58" s="51"/>
      <c r="U58" s="258"/>
      <c r="V58" s="176"/>
      <c r="W58" s="176"/>
      <c r="X58" s="176"/>
      <c r="Y58" s="176"/>
      <c r="Z58" s="50"/>
      <c r="AA58" s="51"/>
      <c r="AB58" s="51"/>
      <c r="AC58" s="51"/>
      <c r="AD58" s="51"/>
      <c r="AE58" s="50"/>
      <c r="AF58" s="51"/>
      <c r="AG58" s="51"/>
      <c r="AH58" s="51"/>
      <c r="AI58" s="52"/>
      <c r="AJ58" s="50"/>
      <c r="AK58" s="51"/>
      <c r="AL58" s="51"/>
      <c r="AM58" s="51"/>
      <c r="AN58" s="52"/>
      <c r="AO58" s="175"/>
      <c r="AP58" s="176"/>
      <c r="AQ58" s="176"/>
      <c r="AR58" s="176"/>
      <c r="AS58" s="176"/>
      <c r="AT58" s="50"/>
      <c r="AU58" s="51"/>
      <c r="AV58" s="51"/>
      <c r="AW58" s="51"/>
      <c r="AX58" s="52"/>
      <c r="AY58" s="175"/>
      <c r="AZ58" s="176"/>
      <c r="BA58" s="176"/>
      <c r="BB58" s="176"/>
      <c r="BC58" s="176"/>
      <c r="BD58" s="50"/>
      <c r="BE58" s="51"/>
      <c r="BF58" s="51"/>
      <c r="BG58" s="51"/>
      <c r="BH58" s="52"/>
      <c r="BI58" s="175"/>
      <c r="BJ58" s="176"/>
      <c r="BK58" s="176"/>
      <c r="BL58" s="176"/>
      <c r="BM58" s="188"/>
      <c r="BN58" s="53">
        <f t="shared" si="15"/>
        <v>0</v>
      </c>
      <c r="BO58" s="53">
        <f t="shared" si="16"/>
        <v>0</v>
      </c>
      <c r="BP58" s="248"/>
    </row>
    <row r="59" spans="1:68" ht="33.75" customHeight="1" x14ac:dyDescent="0.4">
      <c r="A59" s="38"/>
      <c r="B59" s="79"/>
      <c r="C59" s="80"/>
      <c r="D59" s="131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17"/>
        <v>237.35399999999998</v>
      </c>
      <c r="L59" s="106">
        <f t="shared" si="18"/>
        <v>239.68099999999998</v>
      </c>
      <c r="M59" s="107">
        <f t="shared" si="19"/>
        <v>242.00799999999998</v>
      </c>
      <c r="N59" s="107">
        <f t="shared" si="19"/>
        <v>244.33499999999998</v>
      </c>
      <c r="O59" s="108">
        <f t="shared" si="19"/>
        <v>244.33499999999998</v>
      </c>
      <c r="P59" s="50"/>
      <c r="Q59" s="51"/>
      <c r="R59" s="51"/>
      <c r="S59" s="51"/>
      <c r="T59" s="51"/>
      <c r="U59" s="258"/>
      <c r="V59" s="176"/>
      <c r="W59" s="176"/>
      <c r="X59" s="176"/>
      <c r="Y59" s="176"/>
      <c r="Z59" s="50"/>
      <c r="AA59" s="51"/>
      <c r="AB59" s="51"/>
      <c r="AC59" s="51"/>
      <c r="AD59" s="51"/>
      <c r="AE59" s="50"/>
      <c r="AF59" s="51"/>
      <c r="AG59" s="51"/>
      <c r="AH59" s="51"/>
      <c r="AI59" s="52"/>
      <c r="AJ59" s="50"/>
      <c r="AK59" s="51"/>
      <c r="AL59" s="51"/>
      <c r="AM59" s="51"/>
      <c r="AN59" s="52"/>
      <c r="AO59" s="175"/>
      <c r="AP59" s="176"/>
      <c r="AQ59" s="176"/>
      <c r="AR59" s="176"/>
      <c r="AS59" s="176"/>
      <c r="AT59" s="50"/>
      <c r="AU59" s="51"/>
      <c r="AV59" s="51"/>
      <c r="AW59" s="51"/>
      <c r="AX59" s="52"/>
      <c r="AY59" s="175"/>
      <c r="AZ59" s="176"/>
      <c r="BA59" s="176"/>
      <c r="BB59" s="176"/>
      <c r="BC59" s="176"/>
      <c r="BD59" s="50"/>
      <c r="BE59" s="51"/>
      <c r="BF59" s="51"/>
      <c r="BG59" s="51"/>
      <c r="BH59" s="52"/>
      <c r="BI59" s="175"/>
      <c r="BJ59" s="176"/>
      <c r="BK59" s="176"/>
      <c r="BL59" s="176"/>
      <c r="BM59" s="188"/>
      <c r="BN59" s="53">
        <f t="shared" si="15"/>
        <v>0</v>
      </c>
      <c r="BO59" s="53">
        <f t="shared" si="16"/>
        <v>0</v>
      </c>
      <c r="BP59" s="248"/>
    </row>
    <row r="60" spans="1:68" ht="41.1" customHeight="1" x14ac:dyDescent="0.4">
      <c r="A60" s="38" t="s">
        <v>39</v>
      </c>
      <c r="B60" s="79"/>
      <c r="C60" s="80"/>
      <c r="D60" s="131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17"/>
        <v>237.35399999999998</v>
      </c>
      <c r="L60" s="106">
        <f t="shared" si="18"/>
        <v>239.68099999999998</v>
      </c>
      <c r="M60" s="107">
        <f t="shared" si="19"/>
        <v>242.00799999999998</v>
      </c>
      <c r="N60" s="107">
        <f t="shared" si="19"/>
        <v>244.33499999999998</v>
      </c>
      <c r="O60" s="108">
        <f t="shared" si="19"/>
        <v>244.33499999999998</v>
      </c>
      <c r="P60" s="50"/>
      <c r="Q60" s="51"/>
      <c r="R60" s="51"/>
      <c r="S60" s="51"/>
      <c r="T60" s="51"/>
      <c r="U60" s="258"/>
      <c r="V60" s="176"/>
      <c r="W60" s="176"/>
      <c r="X60" s="176"/>
      <c r="Y60" s="176"/>
      <c r="Z60" s="50"/>
      <c r="AA60" s="51"/>
      <c r="AB60" s="51"/>
      <c r="AC60" s="51"/>
      <c r="AD60" s="51"/>
      <c r="AE60" s="50"/>
      <c r="AF60" s="51"/>
      <c r="AG60" s="51"/>
      <c r="AH60" s="51"/>
      <c r="AI60" s="52"/>
      <c r="AJ60" s="50"/>
      <c r="AK60" s="51"/>
      <c r="AL60" s="51"/>
      <c r="AM60" s="51"/>
      <c r="AN60" s="52"/>
      <c r="AO60" s="175"/>
      <c r="AP60" s="176"/>
      <c r="AQ60" s="176"/>
      <c r="AR60" s="176"/>
      <c r="AS60" s="176"/>
      <c r="AT60" s="50"/>
      <c r="AU60" s="51"/>
      <c r="AV60" s="51"/>
      <c r="AW60" s="51"/>
      <c r="AX60" s="52"/>
      <c r="AY60" s="175"/>
      <c r="AZ60" s="176"/>
      <c r="BA60" s="176"/>
      <c r="BB60" s="176"/>
      <c r="BC60" s="176"/>
      <c r="BD60" s="50"/>
      <c r="BE60" s="51"/>
      <c r="BF60" s="51"/>
      <c r="BG60" s="51"/>
      <c r="BH60" s="52"/>
      <c r="BI60" s="175"/>
      <c r="BJ60" s="176"/>
      <c r="BK60" s="176"/>
      <c r="BL60" s="176"/>
      <c r="BM60" s="188"/>
      <c r="BN60" s="53">
        <f t="shared" si="15"/>
        <v>0</v>
      </c>
      <c r="BO60" s="53">
        <f t="shared" si="16"/>
        <v>0</v>
      </c>
      <c r="BP60" s="248"/>
    </row>
    <row r="61" spans="1:68" ht="47.25" customHeight="1" x14ac:dyDescent="0.4">
      <c r="A61" s="38"/>
      <c r="B61" s="79" t="s">
        <v>126</v>
      </c>
      <c r="C61" s="80" t="str">
        <f>'рекоменд.цены на Октябрь 2019'!B35</f>
        <v>Говядина 1 категории задняя четверть  (ГОСТ Р 54315-2011)*, кг</v>
      </c>
      <c r="D61" s="131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17"/>
        <v>291.20999999999998</v>
      </c>
      <c r="L61" s="106">
        <f t="shared" si="18"/>
        <v>294.065</v>
      </c>
      <c r="M61" s="107">
        <f t="shared" si="19"/>
        <v>296.92</v>
      </c>
      <c r="N61" s="107">
        <f t="shared" si="19"/>
        <v>299.77499999999998</v>
      </c>
      <c r="O61" s="108">
        <f t="shared" si="19"/>
        <v>299.77499999999998</v>
      </c>
      <c r="P61" s="50"/>
      <c r="Q61" s="51"/>
      <c r="R61" s="51"/>
      <c r="S61" s="51"/>
      <c r="T61" s="51"/>
      <c r="U61" s="258"/>
      <c r="V61" s="176"/>
      <c r="W61" s="176"/>
      <c r="X61" s="176"/>
      <c r="Y61" s="176"/>
      <c r="Z61" s="50"/>
      <c r="AA61" s="51"/>
      <c r="AB61" s="51"/>
      <c r="AC61" s="51"/>
      <c r="AD61" s="51"/>
      <c r="AE61" s="50"/>
      <c r="AF61" s="51"/>
      <c r="AG61" s="51"/>
      <c r="AH61" s="51"/>
      <c r="AI61" s="52"/>
      <c r="AJ61" s="50"/>
      <c r="AK61" s="51"/>
      <c r="AL61" s="51"/>
      <c r="AM61" s="51"/>
      <c r="AN61" s="52"/>
      <c r="AO61" s="175"/>
      <c r="AP61" s="176"/>
      <c r="AQ61" s="176"/>
      <c r="AR61" s="176"/>
      <c r="AS61" s="176"/>
      <c r="AT61" s="50"/>
      <c r="AU61" s="51"/>
      <c r="AV61" s="51"/>
      <c r="AW61" s="51"/>
      <c r="AX61" s="52"/>
      <c r="AY61" s="175"/>
      <c r="AZ61" s="176"/>
      <c r="BA61" s="176"/>
      <c r="BB61" s="176"/>
      <c r="BC61" s="176"/>
      <c r="BD61" s="50"/>
      <c r="BE61" s="51"/>
      <c r="BF61" s="51"/>
      <c r="BG61" s="51"/>
      <c r="BH61" s="52"/>
      <c r="BI61" s="175"/>
      <c r="BJ61" s="176"/>
      <c r="BK61" s="176"/>
      <c r="BL61" s="176"/>
      <c r="BM61" s="188"/>
      <c r="BN61" s="53">
        <f t="shared" si="15"/>
        <v>0</v>
      </c>
      <c r="BO61" s="53">
        <f t="shared" si="16"/>
        <v>0</v>
      </c>
      <c r="BP61" s="248"/>
    </row>
    <row r="62" spans="1:68" ht="30.75" customHeight="1" x14ac:dyDescent="0.4">
      <c r="A62" s="38"/>
      <c r="B62" s="79"/>
      <c r="C62" s="80"/>
      <c r="D62" s="131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17"/>
        <v>291.20999999999998</v>
      </c>
      <c r="L62" s="106">
        <f t="shared" si="18"/>
        <v>294.065</v>
      </c>
      <c r="M62" s="107">
        <f t="shared" si="19"/>
        <v>296.92</v>
      </c>
      <c r="N62" s="107">
        <f t="shared" si="19"/>
        <v>299.77499999999998</v>
      </c>
      <c r="O62" s="108">
        <f t="shared" si="19"/>
        <v>299.77499999999998</v>
      </c>
      <c r="P62" s="50"/>
      <c r="Q62" s="51"/>
      <c r="R62" s="51"/>
      <c r="S62" s="51"/>
      <c r="T62" s="51"/>
      <c r="U62" s="258"/>
      <c r="V62" s="176"/>
      <c r="W62" s="176"/>
      <c r="X62" s="176"/>
      <c r="Y62" s="176"/>
      <c r="Z62" s="50"/>
      <c r="AA62" s="51"/>
      <c r="AB62" s="51"/>
      <c r="AC62" s="51"/>
      <c r="AD62" s="51"/>
      <c r="AE62" s="50"/>
      <c r="AF62" s="51"/>
      <c r="AG62" s="51"/>
      <c r="AH62" s="51"/>
      <c r="AI62" s="52"/>
      <c r="AJ62" s="50"/>
      <c r="AK62" s="51"/>
      <c r="AL62" s="51"/>
      <c r="AM62" s="51"/>
      <c r="AN62" s="52"/>
      <c r="AO62" s="175"/>
      <c r="AP62" s="176"/>
      <c r="AQ62" s="176"/>
      <c r="AR62" s="176"/>
      <c r="AS62" s="176"/>
      <c r="AT62" s="50"/>
      <c r="AU62" s="51"/>
      <c r="AV62" s="51"/>
      <c r="AW62" s="51"/>
      <c r="AX62" s="52"/>
      <c r="AY62" s="175"/>
      <c r="AZ62" s="176"/>
      <c r="BA62" s="176"/>
      <c r="BB62" s="176"/>
      <c r="BC62" s="176"/>
      <c r="BD62" s="50"/>
      <c r="BE62" s="51"/>
      <c r="BF62" s="51"/>
      <c r="BG62" s="51"/>
      <c r="BH62" s="52"/>
      <c r="BI62" s="175"/>
      <c r="BJ62" s="176"/>
      <c r="BK62" s="176"/>
      <c r="BL62" s="176"/>
      <c r="BM62" s="188"/>
      <c r="BN62" s="53">
        <f t="shared" si="15"/>
        <v>0</v>
      </c>
      <c r="BO62" s="53">
        <f t="shared" si="16"/>
        <v>0</v>
      </c>
      <c r="BP62" s="248"/>
    </row>
    <row r="63" spans="1:68" ht="55.5" customHeight="1" x14ac:dyDescent="0.4">
      <c r="A63" s="38" t="s">
        <v>39</v>
      </c>
      <c r="B63" s="79"/>
      <c r="C63" s="80"/>
      <c r="D63" s="131"/>
      <c r="E63" s="101"/>
      <c r="F63" s="102"/>
      <c r="G63" s="103"/>
      <c r="H63" s="103"/>
      <c r="I63" s="103"/>
      <c r="J63" s="104"/>
      <c r="K63" s="105"/>
      <c r="L63" s="106"/>
      <c r="M63" s="107"/>
      <c r="N63" s="107"/>
      <c r="O63" s="108"/>
      <c r="P63" s="50"/>
      <c r="Q63" s="51"/>
      <c r="R63" s="51"/>
      <c r="S63" s="51"/>
      <c r="T63" s="51"/>
      <c r="U63" s="258"/>
      <c r="V63" s="176"/>
      <c r="W63" s="176"/>
      <c r="X63" s="176"/>
      <c r="Y63" s="176"/>
      <c r="Z63" s="50"/>
      <c r="AA63" s="57"/>
      <c r="AB63" s="57"/>
      <c r="AC63" s="57"/>
      <c r="AD63" s="52"/>
      <c r="AE63" s="50"/>
      <c r="AF63" s="51"/>
      <c r="AG63" s="51"/>
      <c r="AH63" s="51"/>
      <c r="AI63" s="52"/>
      <c r="AJ63" s="50"/>
      <c r="AK63" s="57"/>
      <c r="AL63" s="57"/>
      <c r="AM63" s="57"/>
      <c r="AN63" s="52"/>
      <c r="AO63" s="175"/>
      <c r="AP63" s="176"/>
      <c r="AQ63" s="176"/>
      <c r="AR63" s="176"/>
      <c r="AS63" s="176"/>
      <c r="AT63" s="50"/>
      <c r="AU63" s="51"/>
      <c r="AV63" s="51"/>
      <c r="AW63" s="51"/>
      <c r="AX63" s="52"/>
      <c r="AY63" s="175"/>
      <c r="AZ63" s="176"/>
      <c r="BA63" s="176"/>
      <c r="BB63" s="176"/>
      <c r="BC63" s="176"/>
      <c r="BD63" s="50"/>
      <c r="BE63" s="51"/>
      <c r="BF63" s="51"/>
      <c r="BG63" s="51"/>
      <c r="BH63" s="52"/>
      <c r="BI63" s="175"/>
      <c r="BJ63" s="176"/>
      <c r="BK63" s="176"/>
      <c r="BL63" s="176"/>
      <c r="BM63" s="188"/>
      <c r="BN63" s="53">
        <f t="shared" si="15"/>
        <v>0</v>
      </c>
      <c r="BO63" s="53">
        <f t="shared" si="16"/>
        <v>0</v>
      </c>
      <c r="BP63" s="248"/>
    </row>
    <row r="64" spans="1:68" ht="42" customHeight="1" x14ac:dyDescent="0.4">
      <c r="A64" s="38"/>
      <c r="B64" s="79" t="s">
        <v>127</v>
      </c>
      <c r="C64" s="80" t="str">
        <f>'рекоменд.цены на Октябрь 2019'!B36</f>
        <v>Свинина 2 категории (ГОСТ Р53221-2008)*, кг</v>
      </c>
      <c r="D64" s="131">
        <v>206.8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20">$D64+($D64*(SUM($E64%,F64%)))</f>
        <v>210.93600000000001</v>
      </c>
      <c r="L64" s="106">
        <f t="shared" ref="L64:L69" si="21">$D64+(($D64*SUM($E64,G64)/100))</f>
        <v>213.00400000000002</v>
      </c>
      <c r="M64" s="107">
        <f t="shared" ref="M64:O69" si="22">$D64+(($D64*($E64+H64)/100))</f>
        <v>215.072</v>
      </c>
      <c r="N64" s="107">
        <f t="shared" si="22"/>
        <v>217.14000000000001</v>
      </c>
      <c r="O64" s="108">
        <f t="shared" si="22"/>
        <v>217.14000000000001</v>
      </c>
      <c r="P64" s="50">
        <v>215</v>
      </c>
      <c r="Q64" s="51">
        <v>5.9</v>
      </c>
      <c r="R64" s="51">
        <f>IF(P64=0," ",IF(ISBLANK(P64)," ",P64*Q64))</f>
        <v>1268.5</v>
      </c>
      <c r="S64" s="51" t="s">
        <v>245</v>
      </c>
      <c r="T64" s="52" t="s">
        <v>243</v>
      </c>
      <c r="U64" s="258"/>
      <c r="V64" s="176"/>
      <c r="W64" s="176"/>
      <c r="X64" s="176"/>
      <c r="Y64" s="176"/>
      <c r="Z64" s="50">
        <v>190</v>
      </c>
      <c r="AA64" s="51">
        <v>25</v>
      </c>
      <c r="AB64" s="51">
        <f>IF(Z64=0," ",IF(ISBLANK(Z64)," ",Z64*AA64))</f>
        <v>4750</v>
      </c>
      <c r="AC64" s="51" t="s">
        <v>272</v>
      </c>
      <c r="AD64" s="52" t="s">
        <v>271</v>
      </c>
      <c r="AE64" s="50"/>
      <c r="AF64" s="51"/>
      <c r="AG64" s="51"/>
      <c r="AH64" s="51"/>
      <c r="AI64" s="52"/>
      <c r="AJ64" s="50"/>
      <c r="AK64" s="51"/>
      <c r="AL64" s="51"/>
      <c r="AM64" s="51"/>
      <c r="AN64" s="52"/>
      <c r="AO64" s="175"/>
      <c r="AP64" s="176"/>
      <c r="AQ64" s="176"/>
      <c r="AR64" s="176"/>
      <c r="AS64" s="176"/>
      <c r="AT64" s="50"/>
      <c r="AU64" s="51"/>
      <c r="AV64" s="51"/>
      <c r="AW64" s="51"/>
      <c r="AX64" s="52"/>
      <c r="AY64" s="175"/>
      <c r="AZ64" s="176"/>
      <c r="BA64" s="176"/>
      <c r="BB64" s="176"/>
      <c r="BC64" s="176"/>
      <c r="BD64" s="50"/>
      <c r="BE64" s="51"/>
      <c r="BF64" s="51"/>
      <c r="BG64" s="51"/>
      <c r="BH64" s="52"/>
      <c r="BI64" s="175"/>
      <c r="BJ64" s="176"/>
      <c r="BK64" s="176"/>
      <c r="BL64" s="176"/>
      <c r="BM64" s="188"/>
      <c r="BN64" s="53">
        <f t="shared" si="15"/>
        <v>190</v>
      </c>
      <c r="BO64" s="53">
        <f t="shared" si="16"/>
        <v>215</v>
      </c>
      <c r="BP64" s="248"/>
    </row>
    <row r="65" spans="1:68" ht="28.5" customHeight="1" x14ac:dyDescent="0.4">
      <c r="A65" s="38"/>
      <c r="B65" s="79"/>
      <c r="C65" s="80"/>
      <c r="D65" s="131">
        <f>D64</f>
        <v>206.8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20"/>
        <v>210.93600000000001</v>
      </c>
      <c r="L65" s="106">
        <f t="shared" si="21"/>
        <v>213.00400000000002</v>
      </c>
      <c r="M65" s="107">
        <f t="shared" si="22"/>
        <v>215.072</v>
      </c>
      <c r="N65" s="107">
        <f t="shared" si="22"/>
        <v>217.14000000000001</v>
      </c>
      <c r="O65" s="108">
        <f t="shared" si="22"/>
        <v>217.14000000000001</v>
      </c>
      <c r="P65" s="50"/>
      <c r="Q65" s="51"/>
      <c r="R65" s="51"/>
      <c r="S65" s="51"/>
      <c r="T65" s="51"/>
      <c r="U65" s="258"/>
      <c r="V65" s="176"/>
      <c r="W65" s="176"/>
      <c r="X65" s="176"/>
      <c r="Y65" s="176"/>
      <c r="Z65" s="50"/>
      <c r="AA65" s="51"/>
      <c r="AB65" s="51"/>
      <c r="AC65" s="51"/>
      <c r="AD65" s="51"/>
      <c r="AE65" s="50"/>
      <c r="AF65" s="51"/>
      <c r="AG65" s="51"/>
      <c r="AH65" s="51"/>
      <c r="AI65" s="52"/>
      <c r="AJ65" s="50"/>
      <c r="AK65" s="51"/>
      <c r="AL65" s="51"/>
      <c r="AM65" s="51"/>
      <c r="AN65" s="52"/>
      <c r="AO65" s="175"/>
      <c r="AP65" s="176"/>
      <c r="AQ65" s="176"/>
      <c r="AR65" s="176"/>
      <c r="AS65" s="176"/>
      <c r="AT65" s="50"/>
      <c r="AU65" s="51"/>
      <c r="AV65" s="51"/>
      <c r="AW65" s="51"/>
      <c r="AX65" s="52"/>
      <c r="AY65" s="175"/>
      <c r="AZ65" s="176"/>
      <c r="BA65" s="176"/>
      <c r="BB65" s="176"/>
      <c r="BC65" s="176"/>
      <c r="BD65" s="50"/>
      <c r="BE65" s="51"/>
      <c r="BF65" s="51"/>
      <c r="BG65" s="51"/>
      <c r="BH65" s="52"/>
      <c r="BI65" s="175"/>
      <c r="BJ65" s="176"/>
      <c r="BK65" s="176"/>
      <c r="BL65" s="176"/>
      <c r="BM65" s="188"/>
      <c r="BN65" s="53">
        <f t="shared" si="15"/>
        <v>0</v>
      </c>
      <c r="BO65" s="53">
        <f t="shared" si="16"/>
        <v>0</v>
      </c>
      <c r="BP65" s="248"/>
    </row>
    <row r="66" spans="1:68" ht="28.5" customHeight="1" x14ac:dyDescent="0.4">
      <c r="A66" s="38" t="s">
        <v>39</v>
      </c>
      <c r="B66" s="79"/>
      <c r="C66" s="80"/>
      <c r="D66" s="131">
        <f>D65</f>
        <v>206.8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20"/>
        <v>210.93600000000001</v>
      </c>
      <c r="L66" s="106">
        <f t="shared" si="21"/>
        <v>213.00400000000002</v>
      </c>
      <c r="M66" s="107">
        <f t="shared" si="22"/>
        <v>215.072</v>
      </c>
      <c r="N66" s="107">
        <f t="shared" si="22"/>
        <v>217.14000000000001</v>
      </c>
      <c r="O66" s="108">
        <f t="shared" si="22"/>
        <v>217.14000000000001</v>
      </c>
      <c r="P66" s="50"/>
      <c r="Q66" s="51"/>
      <c r="R66" s="51"/>
      <c r="S66" s="51"/>
      <c r="T66" s="51"/>
      <c r="U66" s="258"/>
      <c r="V66" s="176"/>
      <c r="W66" s="176"/>
      <c r="X66" s="176"/>
      <c r="Y66" s="176"/>
      <c r="Z66" s="50"/>
      <c r="AA66" s="51"/>
      <c r="AB66" s="51"/>
      <c r="AC66" s="51"/>
      <c r="AD66" s="51"/>
      <c r="AE66" s="50"/>
      <c r="AF66" s="51"/>
      <c r="AG66" s="51"/>
      <c r="AH66" s="51"/>
      <c r="AI66" s="52"/>
      <c r="AJ66" s="50"/>
      <c r="AK66" s="51"/>
      <c r="AL66" s="51"/>
      <c r="AM66" s="51"/>
      <c r="AN66" s="52"/>
      <c r="AO66" s="175"/>
      <c r="AP66" s="176"/>
      <c r="AQ66" s="176"/>
      <c r="AR66" s="176"/>
      <c r="AS66" s="176"/>
      <c r="AT66" s="50"/>
      <c r="AU66" s="51"/>
      <c r="AV66" s="51"/>
      <c r="AW66" s="51"/>
      <c r="AX66" s="52"/>
      <c r="AY66" s="175"/>
      <c r="AZ66" s="176"/>
      <c r="BA66" s="176"/>
      <c r="BB66" s="176"/>
      <c r="BC66" s="176"/>
      <c r="BD66" s="50"/>
      <c r="BE66" s="51"/>
      <c r="BF66" s="51"/>
      <c r="BG66" s="51"/>
      <c r="BH66" s="52"/>
      <c r="BI66" s="175"/>
      <c r="BJ66" s="176"/>
      <c r="BK66" s="176"/>
      <c r="BL66" s="176"/>
      <c r="BM66" s="188"/>
      <c r="BN66" s="53">
        <f t="shared" si="15"/>
        <v>0</v>
      </c>
      <c r="BO66" s="53">
        <f t="shared" si="16"/>
        <v>0</v>
      </c>
      <c r="BP66" s="248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1"/>
      <c r="E67" s="109"/>
      <c r="F67" s="110"/>
      <c r="G67" s="111"/>
      <c r="H67" s="111"/>
      <c r="I67" s="111"/>
      <c r="J67" s="112"/>
      <c r="K67" s="105">
        <f t="shared" si="20"/>
        <v>0</v>
      </c>
      <c r="L67" s="106">
        <f t="shared" si="21"/>
        <v>0</v>
      </c>
      <c r="M67" s="107">
        <f t="shared" si="22"/>
        <v>0</v>
      </c>
      <c r="N67" s="107">
        <f t="shared" si="22"/>
        <v>0</v>
      </c>
      <c r="O67" s="108">
        <f t="shared" si="22"/>
        <v>0</v>
      </c>
      <c r="P67" s="66"/>
      <c r="Q67" s="67"/>
      <c r="R67" s="68"/>
      <c r="S67" s="67"/>
      <c r="T67" s="67"/>
      <c r="U67" s="259"/>
      <c r="V67" s="178"/>
      <c r="W67" s="176"/>
      <c r="X67" s="178"/>
      <c r="Y67" s="178"/>
      <c r="Z67" s="66"/>
      <c r="AA67" s="67"/>
      <c r="AB67" s="68"/>
      <c r="AC67" s="67"/>
      <c r="AD67" s="67"/>
      <c r="AE67" s="66"/>
      <c r="AF67" s="67"/>
      <c r="AG67" s="68"/>
      <c r="AH67" s="67"/>
      <c r="AI67" s="69"/>
      <c r="AJ67" s="66"/>
      <c r="AK67" s="67"/>
      <c r="AL67" s="68"/>
      <c r="AM67" s="67"/>
      <c r="AN67" s="69"/>
      <c r="AO67" s="177"/>
      <c r="AP67" s="178"/>
      <c r="AQ67" s="176"/>
      <c r="AR67" s="178"/>
      <c r="AS67" s="178"/>
      <c r="AT67" s="66"/>
      <c r="AU67" s="67"/>
      <c r="AV67" s="68"/>
      <c r="AW67" s="67"/>
      <c r="AX67" s="69"/>
      <c r="AY67" s="177"/>
      <c r="AZ67" s="178"/>
      <c r="BA67" s="176"/>
      <c r="BB67" s="178"/>
      <c r="BC67" s="178"/>
      <c r="BD67" s="66"/>
      <c r="BE67" s="67"/>
      <c r="BF67" s="68"/>
      <c r="BG67" s="67"/>
      <c r="BH67" s="69"/>
      <c r="BI67" s="177"/>
      <c r="BJ67" s="178"/>
      <c r="BK67" s="176"/>
      <c r="BL67" s="178"/>
      <c r="BM67" s="189"/>
      <c r="BN67" s="53">
        <f t="shared" si="15"/>
        <v>0</v>
      </c>
      <c r="BO67" s="53">
        <f t="shared" si="16"/>
        <v>0</v>
      </c>
      <c r="BP67" s="248"/>
    </row>
    <row r="68" spans="1:68" ht="51" customHeight="1" x14ac:dyDescent="0.4">
      <c r="A68" s="38" t="s">
        <v>49</v>
      </c>
      <c r="B68" s="79" t="s">
        <v>50</v>
      </c>
      <c r="C68" s="80" t="str">
        <f>'рекоменд.цены на Октябрь 2019'!B38</f>
        <v>Мясо цыплят бройлеров, кг</v>
      </c>
      <c r="D68" s="131">
        <v>113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20"/>
        <v>124.3</v>
      </c>
      <c r="L68" s="106">
        <f t="shared" si="21"/>
        <v>125.43</v>
      </c>
      <c r="M68" s="107">
        <f t="shared" si="22"/>
        <v>126.56</v>
      </c>
      <c r="N68" s="107">
        <f t="shared" si="22"/>
        <v>127.69</v>
      </c>
      <c r="O68" s="108">
        <f t="shared" si="22"/>
        <v>128.82</v>
      </c>
      <c r="P68" s="50">
        <v>126.8</v>
      </c>
      <c r="Q68" s="51">
        <v>10</v>
      </c>
      <c r="R68" s="51">
        <f>IF(P68=0," ",IF(ISBLANK(P68)," ",P68*Q68))</f>
        <v>1268</v>
      </c>
      <c r="S68" s="51" t="s">
        <v>245</v>
      </c>
      <c r="T68" s="52" t="s">
        <v>243</v>
      </c>
      <c r="U68" s="258"/>
      <c r="V68" s="176"/>
      <c r="W68" s="176"/>
      <c r="X68" s="176"/>
      <c r="Y68" s="176"/>
      <c r="Z68" s="50"/>
      <c r="AA68" s="57"/>
      <c r="AB68" s="57"/>
      <c r="AC68" s="57"/>
      <c r="AD68" s="52"/>
      <c r="AE68" s="50">
        <f>AG68/AF68</f>
        <v>123.17</v>
      </c>
      <c r="AF68" s="51">
        <v>25</v>
      </c>
      <c r="AG68" s="51">
        <v>3079.25</v>
      </c>
      <c r="AH68" s="51" t="s">
        <v>284</v>
      </c>
      <c r="AI68" s="52" t="s">
        <v>285</v>
      </c>
      <c r="AJ68" s="50">
        <v>127</v>
      </c>
      <c r="AK68" s="51">
        <v>200</v>
      </c>
      <c r="AL68" s="51">
        <f>AJ68*AK68</f>
        <v>25400</v>
      </c>
      <c r="AM68" s="51" t="s">
        <v>291</v>
      </c>
      <c r="AN68" s="52" t="s">
        <v>292</v>
      </c>
      <c r="AO68" s="50">
        <f>AQ68/AP68</f>
        <v>110</v>
      </c>
      <c r="AP68" s="51">
        <v>39</v>
      </c>
      <c r="AQ68" s="51">
        <v>4290</v>
      </c>
      <c r="AR68" s="51" t="s">
        <v>300</v>
      </c>
      <c r="AS68" s="52" t="s">
        <v>302</v>
      </c>
      <c r="AT68" s="50"/>
      <c r="AU68" s="51"/>
      <c r="AV68" s="51"/>
      <c r="AW68" s="51"/>
      <c r="AX68" s="52"/>
      <c r="AY68" s="50">
        <v>123.17</v>
      </c>
      <c r="AZ68" s="51">
        <v>28</v>
      </c>
      <c r="BA68" s="51">
        <v>3448.76</v>
      </c>
      <c r="BB68" s="51" t="s">
        <v>273</v>
      </c>
      <c r="BC68" s="52" t="s">
        <v>339</v>
      </c>
      <c r="BD68" s="50">
        <v>124.93</v>
      </c>
      <c r="BE68" s="51">
        <v>42</v>
      </c>
      <c r="BF68" s="51">
        <f>IF(BD68=0," ",IF(ISBLANK(BD68)," ",BD68*BE68))</f>
        <v>5247.06</v>
      </c>
      <c r="BG68" s="51" t="s">
        <v>353</v>
      </c>
      <c r="BH68" s="52" t="s">
        <v>355</v>
      </c>
      <c r="BI68" s="50">
        <v>123.17</v>
      </c>
      <c r="BJ68" s="51">
        <v>28</v>
      </c>
      <c r="BK68" s="51">
        <v>3448.76</v>
      </c>
      <c r="BL68" s="51" t="s">
        <v>273</v>
      </c>
      <c r="BM68" s="52" t="s">
        <v>378</v>
      </c>
      <c r="BN68" s="53">
        <f t="shared" si="15"/>
        <v>110</v>
      </c>
      <c r="BO68" s="53">
        <f t="shared" si="16"/>
        <v>127</v>
      </c>
      <c r="BP68" s="248"/>
    </row>
    <row r="69" spans="1:68" ht="27" customHeight="1" x14ac:dyDescent="0.4">
      <c r="A69" s="38"/>
      <c r="B69" s="79"/>
      <c r="C69" s="80"/>
      <c r="D69" s="131">
        <f>D68</f>
        <v>113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20"/>
        <v>124.3</v>
      </c>
      <c r="L69" s="106">
        <f t="shared" si="21"/>
        <v>125.43</v>
      </c>
      <c r="M69" s="107">
        <f t="shared" si="22"/>
        <v>126.56</v>
      </c>
      <c r="N69" s="107">
        <f t="shared" si="22"/>
        <v>127.69</v>
      </c>
      <c r="O69" s="108">
        <f t="shared" si="22"/>
        <v>128.82</v>
      </c>
      <c r="P69" s="50"/>
      <c r="Q69" s="51"/>
      <c r="R69" s="51"/>
      <c r="S69" s="51"/>
      <c r="T69" s="51"/>
      <c r="U69" s="258"/>
      <c r="V69" s="176"/>
      <c r="W69" s="176"/>
      <c r="X69" s="176"/>
      <c r="Y69" s="176"/>
      <c r="Z69" s="50"/>
      <c r="AA69" s="57"/>
      <c r="AB69" s="57"/>
      <c r="AC69" s="57"/>
      <c r="AD69" s="52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50"/>
      <c r="AP69" s="51"/>
      <c r="AQ69" s="51"/>
      <c r="AR69" s="51"/>
      <c r="AS69" s="52"/>
      <c r="AT69" s="50"/>
      <c r="AU69" s="51"/>
      <c r="AV69" s="51"/>
      <c r="AW69" s="51"/>
      <c r="AX69" s="52"/>
      <c r="AY69" s="50"/>
      <c r="AZ69" s="57"/>
      <c r="BA69" s="57"/>
      <c r="BB69" s="57"/>
      <c r="BC69" s="52"/>
      <c r="BD69" s="50"/>
      <c r="BE69" s="51"/>
      <c r="BF69" s="51" t="str">
        <f>IF(BD69=0," ",IF(ISBLANK(BD69)," ",BD69*BE69))</f>
        <v xml:space="preserve"> </v>
      </c>
      <c r="BG69" s="51"/>
      <c r="BH69" s="52"/>
      <c r="BI69" s="175"/>
      <c r="BJ69" s="176"/>
      <c r="BK69" s="176"/>
      <c r="BL69" s="176"/>
      <c r="BM69" s="188"/>
      <c r="BN69" s="53">
        <f t="shared" si="15"/>
        <v>0</v>
      </c>
      <c r="BO69" s="53">
        <f t="shared" si="16"/>
        <v>0</v>
      </c>
      <c r="BP69" s="248"/>
    </row>
    <row r="70" spans="1:68" ht="27" customHeight="1" x14ac:dyDescent="0.4">
      <c r="A70" s="38"/>
      <c r="B70" s="79"/>
      <c r="C70" s="80"/>
      <c r="D70" s="131">
        <f>D68</f>
        <v>113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1"/>
      <c r="U70" s="258"/>
      <c r="V70" s="176"/>
      <c r="W70" s="176"/>
      <c r="X70" s="176"/>
      <c r="Y70" s="176"/>
      <c r="Z70" s="50"/>
      <c r="AA70" s="57"/>
      <c r="AB70" s="57"/>
      <c r="AC70" s="57"/>
      <c r="AD70" s="52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50"/>
      <c r="AP70" s="51"/>
      <c r="AQ70" s="51"/>
      <c r="AR70" s="51"/>
      <c r="AS70" s="52"/>
      <c r="AT70" s="50"/>
      <c r="AU70" s="51"/>
      <c r="AV70" s="51"/>
      <c r="AW70" s="51"/>
      <c r="AX70" s="52"/>
      <c r="AY70" s="50"/>
      <c r="AZ70" s="57"/>
      <c r="BA70" s="57"/>
      <c r="BB70" s="57"/>
      <c r="BC70" s="52"/>
      <c r="BD70" s="50"/>
      <c r="BE70" s="51"/>
      <c r="BF70" s="51"/>
      <c r="BG70" s="51"/>
      <c r="BH70" s="52"/>
      <c r="BI70" s="175"/>
      <c r="BJ70" s="176"/>
      <c r="BK70" s="176"/>
      <c r="BL70" s="176"/>
      <c r="BM70" s="188"/>
      <c r="BN70" s="53">
        <f t="shared" si="15"/>
        <v>0</v>
      </c>
      <c r="BO70" s="53">
        <f t="shared" si="16"/>
        <v>0</v>
      </c>
      <c r="BP70" s="248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1"/>
      <c r="E71" s="113"/>
      <c r="F71" s="114"/>
      <c r="G71" s="115"/>
      <c r="H71" s="115"/>
      <c r="I71" s="115"/>
      <c r="J71" s="116"/>
      <c r="K71" s="105">
        <f t="shared" ref="K71:K102" si="23">$D71+($D71*(SUM($E71%,F71%)))</f>
        <v>0</v>
      </c>
      <c r="L71" s="106">
        <f t="shared" ref="L71:L102" si="24">$D71+(($D71*SUM($E71,G71)/100))</f>
        <v>0</v>
      </c>
      <c r="M71" s="107">
        <f t="shared" ref="M71:M102" si="25">$D71+(($D71*($E71+H71)/100))</f>
        <v>0</v>
      </c>
      <c r="N71" s="107">
        <f t="shared" ref="N71:N102" si="26">$D71+(($D71*($E71+I71)/100))</f>
        <v>0</v>
      </c>
      <c r="O71" s="108">
        <f t="shared" ref="O71:O102" si="27">$D71+(($D71*($E71+J71)/100))</f>
        <v>0</v>
      </c>
      <c r="P71" s="93"/>
      <c r="Q71" s="94"/>
      <c r="R71" s="68"/>
      <c r="S71" s="94"/>
      <c r="T71" s="94"/>
      <c r="U71" s="261"/>
      <c r="V71" s="180"/>
      <c r="W71" s="176"/>
      <c r="X71" s="180"/>
      <c r="Y71" s="180"/>
      <c r="Z71" s="93"/>
      <c r="AA71" s="94"/>
      <c r="AB71" s="68"/>
      <c r="AC71" s="94"/>
      <c r="AD71" s="95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93"/>
      <c r="AP71" s="94"/>
      <c r="AQ71" s="68"/>
      <c r="AR71" s="94"/>
      <c r="AS71" s="95"/>
      <c r="AT71" s="93"/>
      <c r="AU71" s="94"/>
      <c r="AV71" s="68"/>
      <c r="AW71" s="94"/>
      <c r="AX71" s="95"/>
      <c r="AY71" s="93"/>
      <c r="AZ71" s="94"/>
      <c r="BA71" s="68"/>
      <c r="BB71" s="94"/>
      <c r="BC71" s="95"/>
      <c r="BD71" s="93"/>
      <c r="BE71" s="94"/>
      <c r="BF71" s="68" t="str">
        <f>IF(BD71=0," ",IF(ISBLANK(BD71)," ",BD71*BE71))</f>
        <v xml:space="preserve"> </v>
      </c>
      <c r="BG71" s="94"/>
      <c r="BH71" s="95"/>
      <c r="BI71" s="179"/>
      <c r="BJ71" s="180"/>
      <c r="BK71" s="176"/>
      <c r="BL71" s="180"/>
      <c r="BM71" s="190"/>
      <c r="BN71" s="53">
        <f t="shared" si="15"/>
        <v>0</v>
      </c>
      <c r="BO71" s="53">
        <f t="shared" si="16"/>
        <v>0</v>
      </c>
      <c r="BP71" s="248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Октябрь 2019'!B40</f>
        <v>Подсолнечное масло и его фракции, рафинированные, но без изменения химического состава, л</v>
      </c>
      <c r="D72" s="131">
        <v>66.8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23"/>
        <v>70.807999999999993</v>
      </c>
      <c r="L72" s="106">
        <f t="shared" si="24"/>
        <v>71.475999999999999</v>
      </c>
      <c r="M72" s="107">
        <f t="shared" si="25"/>
        <v>72.143999999999991</v>
      </c>
      <c r="N72" s="107">
        <f t="shared" si="26"/>
        <v>72.811999999999998</v>
      </c>
      <c r="O72" s="108">
        <f t="shared" si="27"/>
        <v>73.47999999999999</v>
      </c>
      <c r="P72" s="50">
        <v>71</v>
      </c>
      <c r="Q72" s="51">
        <v>15</v>
      </c>
      <c r="R72" s="51">
        <f>IF(P72=0," ",IF(ISBLANK(P72)," ",P72*Q72))</f>
        <v>1065</v>
      </c>
      <c r="S72" s="51" t="s">
        <v>246</v>
      </c>
      <c r="T72" s="52" t="s">
        <v>243</v>
      </c>
      <c r="U72" s="50"/>
      <c r="V72" s="57"/>
      <c r="W72" s="57"/>
      <c r="X72" s="57"/>
      <c r="Y72" s="52"/>
      <c r="Z72" s="50"/>
      <c r="AA72" s="57"/>
      <c r="AB72" s="57"/>
      <c r="AC72" s="57"/>
      <c r="AD72" s="52"/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50"/>
      <c r="AP72" s="51"/>
      <c r="AQ72" s="51"/>
      <c r="AR72" s="51"/>
      <c r="AS72" s="52"/>
      <c r="AT72" s="50"/>
      <c r="AU72" s="51"/>
      <c r="AV72" s="51"/>
      <c r="AW72" s="51"/>
      <c r="AX72" s="52"/>
      <c r="AY72" s="50"/>
      <c r="AZ72" s="57"/>
      <c r="BA72" s="57"/>
      <c r="BB72" s="57"/>
      <c r="BC72" s="52"/>
      <c r="BD72" s="50">
        <v>70.12</v>
      </c>
      <c r="BE72" s="51">
        <v>24.9</v>
      </c>
      <c r="BF72" s="51">
        <f>IF(BD72=0," ",IF(ISBLANK(BD72)," ",BD72*BE72))</f>
        <v>1745.9880000000001</v>
      </c>
      <c r="BG72" s="51" t="s">
        <v>356</v>
      </c>
      <c r="BH72" s="52" t="s">
        <v>339</v>
      </c>
      <c r="BI72" s="50"/>
      <c r="BJ72" s="51"/>
      <c r="BK72" s="51"/>
      <c r="BL72" s="51"/>
      <c r="BM72" s="52"/>
      <c r="BN72" s="53">
        <f t="shared" si="15"/>
        <v>70.12</v>
      </c>
      <c r="BO72" s="53">
        <f t="shared" si="16"/>
        <v>71</v>
      </c>
      <c r="BP72" s="248"/>
    </row>
    <row r="73" spans="1:68" ht="33.75" customHeight="1" x14ac:dyDescent="0.4">
      <c r="A73" s="38"/>
      <c r="B73" s="79"/>
      <c r="C73" s="80"/>
      <c r="D73" s="131">
        <f>D72</f>
        <v>66.8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23"/>
        <v>70.807999999999993</v>
      </c>
      <c r="L73" s="106">
        <f t="shared" si="24"/>
        <v>71.475999999999999</v>
      </c>
      <c r="M73" s="107">
        <f t="shared" si="25"/>
        <v>72.143999999999991</v>
      </c>
      <c r="N73" s="107">
        <f t="shared" si="26"/>
        <v>72.811999999999998</v>
      </c>
      <c r="O73" s="108">
        <f t="shared" si="27"/>
        <v>73.47999999999999</v>
      </c>
      <c r="P73" s="50"/>
      <c r="Q73" s="51"/>
      <c r="R73" s="51"/>
      <c r="S73" s="51"/>
      <c r="T73" s="51"/>
      <c r="U73" s="258"/>
      <c r="V73" s="176"/>
      <c r="W73" s="176"/>
      <c r="X73" s="176"/>
      <c r="Y73" s="176"/>
      <c r="Z73" s="50"/>
      <c r="AA73" s="57"/>
      <c r="AB73" s="57"/>
      <c r="AC73" s="57"/>
      <c r="AD73" s="52"/>
      <c r="AE73" s="50"/>
      <c r="AF73" s="51"/>
      <c r="AG73" s="51"/>
      <c r="AH73" s="51"/>
      <c r="AI73" s="52"/>
      <c r="AJ73" s="50"/>
      <c r="AK73" s="51"/>
      <c r="AL73" s="51"/>
      <c r="AM73" s="51"/>
      <c r="AN73" s="52"/>
      <c r="AO73" s="175"/>
      <c r="AP73" s="176"/>
      <c r="AQ73" s="176"/>
      <c r="AR73" s="176"/>
      <c r="AS73" s="176"/>
      <c r="AT73" s="50"/>
      <c r="AU73" s="51"/>
      <c r="AV73" s="51"/>
      <c r="AW73" s="51"/>
      <c r="AX73" s="52"/>
      <c r="AY73" s="50"/>
      <c r="AZ73" s="57"/>
      <c r="BA73" s="57"/>
      <c r="BB73" s="57"/>
      <c r="BC73" s="52"/>
      <c r="BD73" s="50"/>
      <c r="BE73" s="51"/>
      <c r="BF73" s="51"/>
      <c r="BG73" s="51"/>
      <c r="BH73" s="52"/>
      <c r="BI73" s="175"/>
      <c r="BJ73" s="176"/>
      <c r="BK73" s="176"/>
      <c r="BL73" s="176"/>
      <c r="BM73" s="188"/>
      <c r="BN73" s="53">
        <f t="shared" si="15"/>
        <v>0</v>
      </c>
      <c r="BO73" s="53">
        <f t="shared" si="16"/>
        <v>0</v>
      </c>
      <c r="BP73" s="248"/>
    </row>
    <row r="74" spans="1:68" ht="33.75" customHeight="1" x14ac:dyDescent="0.4">
      <c r="A74" s="38"/>
      <c r="B74" s="79"/>
      <c r="C74" s="80"/>
      <c r="D74" s="131">
        <f>D72</f>
        <v>66.8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23"/>
        <v>70.807999999999993</v>
      </c>
      <c r="L74" s="106">
        <f t="shared" si="24"/>
        <v>71.475999999999999</v>
      </c>
      <c r="M74" s="107">
        <f t="shared" si="25"/>
        <v>72.143999999999991</v>
      </c>
      <c r="N74" s="107">
        <f t="shared" si="26"/>
        <v>72.811999999999998</v>
      </c>
      <c r="O74" s="108">
        <f t="shared" si="27"/>
        <v>73.47999999999999</v>
      </c>
      <c r="P74" s="50"/>
      <c r="Q74" s="51"/>
      <c r="R74" s="51"/>
      <c r="S74" s="51"/>
      <c r="T74" s="51"/>
      <c r="U74" s="258"/>
      <c r="V74" s="176"/>
      <c r="W74" s="176"/>
      <c r="X74" s="176"/>
      <c r="Y74" s="176"/>
      <c r="Z74" s="50"/>
      <c r="AA74" s="57"/>
      <c r="AB74" s="57"/>
      <c r="AC74" s="57"/>
      <c r="AD74" s="52"/>
      <c r="AE74" s="50"/>
      <c r="AF74" s="51"/>
      <c r="AG74" s="51"/>
      <c r="AH74" s="51"/>
      <c r="AI74" s="52"/>
      <c r="AJ74" s="50"/>
      <c r="AK74" s="51"/>
      <c r="AL74" s="51"/>
      <c r="AM74" s="51"/>
      <c r="AN74" s="52"/>
      <c r="AO74" s="175"/>
      <c r="AP74" s="176"/>
      <c r="AQ74" s="176"/>
      <c r="AR74" s="176"/>
      <c r="AS74" s="176"/>
      <c r="AT74" s="50"/>
      <c r="AU74" s="51"/>
      <c r="AV74" s="51"/>
      <c r="AW74" s="51"/>
      <c r="AX74" s="52"/>
      <c r="AY74" s="50"/>
      <c r="AZ74" s="57"/>
      <c r="BA74" s="57"/>
      <c r="BB74" s="57"/>
      <c r="BC74" s="52"/>
      <c r="BD74" s="50"/>
      <c r="BE74" s="51"/>
      <c r="BF74" s="51"/>
      <c r="BG74" s="51"/>
      <c r="BH74" s="52"/>
      <c r="BI74" s="175"/>
      <c r="BJ74" s="176"/>
      <c r="BK74" s="176"/>
      <c r="BL74" s="176"/>
      <c r="BM74" s="188"/>
      <c r="BN74" s="53">
        <f t="shared" si="15"/>
        <v>0</v>
      </c>
      <c r="BO74" s="53">
        <f t="shared" si="16"/>
        <v>0</v>
      </c>
      <c r="BP74" s="248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1"/>
      <c r="E75" s="109"/>
      <c r="F75" s="110"/>
      <c r="G75" s="111"/>
      <c r="H75" s="111"/>
      <c r="I75" s="111"/>
      <c r="J75" s="112"/>
      <c r="K75" s="105">
        <f t="shared" si="23"/>
        <v>0</v>
      </c>
      <c r="L75" s="106">
        <f t="shared" si="24"/>
        <v>0</v>
      </c>
      <c r="M75" s="107">
        <f t="shared" si="25"/>
        <v>0</v>
      </c>
      <c r="N75" s="107">
        <f t="shared" si="26"/>
        <v>0</v>
      </c>
      <c r="O75" s="108">
        <f t="shared" si="27"/>
        <v>0</v>
      </c>
      <c r="P75" s="66"/>
      <c r="Q75" s="67"/>
      <c r="R75" s="68"/>
      <c r="S75" s="67"/>
      <c r="T75" s="67"/>
      <c r="U75" s="259"/>
      <c r="V75" s="178"/>
      <c r="W75" s="176"/>
      <c r="X75" s="178"/>
      <c r="Y75" s="178"/>
      <c r="Z75" s="66"/>
      <c r="AA75" s="67"/>
      <c r="AB75" s="68"/>
      <c r="AC75" s="67"/>
      <c r="AD75" s="69"/>
      <c r="AE75" s="66"/>
      <c r="AF75" s="67"/>
      <c r="AG75" s="68"/>
      <c r="AH75" s="67"/>
      <c r="AI75" s="69"/>
      <c r="AJ75" s="66"/>
      <c r="AK75" s="67"/>
      <c r="AL75" s="68"/>
      <c r="AM75" s="67"/>
      <c r="AN75" s="69"/>
      <c r="AO75" s="177"/>
      <c r="AP75" s="178"/>
      <c r="AQ75" s="176"/>
      <c r="AR75" s="178"/>
      <c r="AS75" s="178"/>
      <c r="AT75" s="66"/>
      <c r="AU75" s="67"/>
      <c r="AV75" s="68"/>
      <c r="AW75" s="67"/>
      <c r="AX75" s="69"/>
      <c r="AY75" s="66"/>
      <c r="AZ75" s="67"/>
      <c r="BA75" s="68"/>
      <c r="BB75" s="67"/>
      <c r="BC75" s="69"/>
      <c r="BD75" s="66"/>
      <c r="BE75" s="67"/>
      <c r="BF75" s="68"/>
      <c r="BG75" s="67"/>
      <c r="BH75" s="69"/>
      <c r="BI75" s="177"/>
      <c r="BJ75" s="178"/>
      <c r="BK75" s="176"/>
      <c r="BL75" s="178"/>
      <c r="BM75" s="189"/>
      <c r="BN75" s="53">
        <f t="shared" si="15"/>
        <v>0</v>
      </c>
      <c r="BO75" s="53">
        <f t="shared" si="16"/>
        <v>0</v>
      </c>
      <c r="BP75" s="248"/>
    </row>
    <row r="76" spans="1:68" ht="57.75" customHeight="1" x14ac:dyDescent="0.4">
      <c r="A76" s="38" t="s">
        <v>60</v>
      </c>
      <c r="B76" s="79" t="s">
        <v>62</v>
      </c>
      <c r="C76" s="80" t="str">
        <f>'рекоменд.цены на Октябрь 2019'!B42</f>
        <v>Молоко 2,5% жирности (в пленке, пастеризованное), в расфасовке 0,9 л</v>
      </c>
      <c r="D76" s="131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23"/>
        <v>40.252000000000002</v>
      </c>
      <c r="L76" s="106">
        <f t="shared" si="24"/>
        <v>40.599000000000004</v>
      </c>
      <c r="M76" s="107">
        <f t="shared" si="25"/>
        <v>40.946000000000005</v>
      </c>
      <c r="N76" s="107">
        <f t="shared" si="26"/>
        <v>41.293000000000006</v>
      </c>
      <c r="O76" s="108">
        <f t="shared" si="27"/>
        <v>41.64</v>
      </c>
      <c r="P76" s="50">
        <v>40</v>
      </c>
      <c r="Q76" s="51">
        <v>30</v>
      </c>
      <c r="R76" s="51">
        <f>IF(P76=0," ",IF(ISBLANK(P76)," ",P76*Q76))</f>
        <v>1200</v>
      </c>
      <c r="S76" s="51" t="s">
        <v>247</v>
      </c>
      <c r="T76" s="52" t="s">
        <v>243</v>
      </c>
      <c r="U76" s="50">
        <v>39.96</v>
      </c>
      <c r="V76" s="51">
        <v>10</v>
      </c>
      <c r="W76" s="51">
        <f>IF(U76=0," ",IF(ISBLANK(U76)," ",U76*V76))</f>
        <v>399.6</v>
      </c>
      <c r="X76" s="51" t="s">
        <v>255</v>
      </c>
      <c r="Y76" s="52" t="s">
        <v>256</v>
      </c>
      <c r="Z76" s="50"/>
      <c r="AA76" s="57"/>
      <c r="AB76" s="57"/>
      <c r="AC76" s="57"/>
      <c r="AD76" s="52"/>
      <c r="AE76" s="50">
        <f>AG76/AF76</f>
        <v>41.5</v>
      </c>
      <c r="AF76" s="51">
        <v>193.5</v>
      </c>
      <c r="AG76" s="51">
        <v>8030.25</v>
      </c>
      <c r="AH76" s="51" t="s">
        <v>284</v>
      </c>
      <c r="AI76" s="52" t="s">
        <v>285</v>
      </c>
      <c r="AJ76" s="50">
        <v>35</v>
      </c>
      <c r="AK76" s="51">
        <v>250</v>
      </c>
      <c r="AL76" s="51">
        <f>IF(AJ76=0," ",IF(ISBLANK(AJ76)," ",AJ76*AK76))</f>
        <v>8750</v>
      </c>
      <c r="AM76" s="51" t="s">
        <v>252</v>
      </c>
      <c r="AN76" s="52" t="s">
        <v>293</v>
      </c>
      <c r="AO76" s="50">
        <f>AQ76/AP76</f>
        <v>27</v>
      </c>
      <c r="AP76" s="51">
        <v>208</v>
      </c>
      <c r="AQ76" s="51">
        <v>5616</v>
      </c>
      <c r="AR76" s="51" t="s">
        <v>300</v>
      </c>
      <c r="AS76" s="52" t="s">
        <v>303</v>
      </c>
      <c r="AT76" s="50"/>
      <c r="AU76" s="51"/>
      <c r="AV76" s="51"/>
      <c r="AW76" s="51"/>
      <c r="AX76" s="52"/>
      <c r="AY76" s="50">
        <v>39.9</v>
      </c>
      <c r="AZ76" s="51">
        <v>70</v>
      </c>
      <c r="BA76" s="51">
        <v>2793</v>
      </c>
      <c r="BB76" s="51" t="s">
        <v>273</v>
      </c>
      <c r="BC76" s="52" t="s">
        <v>339</v>
      </c>
      <c r="BD76" s="50">
        <v>31</v>
      </c>
      <c r="BE76" s="51">
        <v>170</v>
      </c>
      <c r="BF76" s="51">
        <f>IF(BD76=0," ",IF(ISBLANK(BD76)," ",BD76*BE76))</f>
        <v>5270</v>
      </c>
      <c r="BG76" s="51" t="s">
        <v>357</v>
      </c>
      <c r="BH76" s="52" t="s">
        <v>358</v>
      </c>
      <c r="BI76" s="50">
        <v>39</v>
      </c>
      <c r="BJ76" s="51">
        <v>50</v>
      </c>
      <c r="BK76" s="51">
        <v>1950</v>
      </c>
      <c r="BL76" s="51" t="s">
        <v>362</v>
      </c>
      <c r="BM76" s="52" t="s">
        <v>377</v>
      </c>
      <c r="BN76" s="53">
        <f t="shared" si="15"/>
        <v>27</v>
      </c>
      <c r="BO76" s="53">
        <f t="shared" si="16"/>
        <v>41.5</v>
      </c>
      <c r="BP76" s="248"/>
    </row>
    <row r="77" spans="1:68" ht="41.1" customHeight="1" x14ac:dyDescent="0.4">
      <c r="A77" s="38"/>
      <c r="B77" s="79"/>
      <c r="C77" s="80"/>
      <c r="D77" s="131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23"/>
        <v>40.252000000000002</v>
      </c>
      <c r="L77" s="106">
        <f t="shared" si="24"/>
        <v>40.599000000000004</v>
      </c>
      <c r="M77" s="107">
        <f t="shared" si="25"/>
        <v>40.946000000000005</v>
      </c>
      <c r="N77" s="107">
        <f t="shared" si="26"/>
        <v>41.293000000000006</v>
      </c>
      <c r="O77" s="108">
        <f t="shared" si="27"/>
        <v>41.64</v>
      </c>
      <c r="P77" s="50"/>
      <c r="Q77" s="57"/>
      <c r="R77" s="57"/>
      <c r="S77" s="57"/>
      <c r="T77" s="51"/>
      <c r="U77" s="50"/>
      <c r="V77" s="57"/>
      <c r="W77" s="57"/>
      <c r="X77" s="57"/>
      <c r="Y77" s="52"/>
      <c r="Z77" s="50"/>
      <c r="AA77" s="57"/>
      <c r="AB77" s="57"/>
      <c r="AC77" s="57"/>
      <c r="AD77" s="52"/>
      <c r="AE77" s="50"/>
      <c r="AF77" s="51"/>
      <c r="AG77" s="51"/>
      <c r="AH77" s="51"/>
      <c r="AI77" s="52"/>
      <c r="AJ77" s="50"/>
      <c r="AK77" s="51"/>
      <c r="AL77" s="51"/>
      <c r="AM77" s="51"/>
      <c r="AN77" s="52"/>
      <c r="AO77" s="175"/>
      <c r="AP77" s="176"/>
      <c r="AQ77" s="176"/>
      <c r="AR77" s="176"/>
      <c r="AS77" s="176"/>
      <c r="AT77" s="50"/>
      <c r="AU77" s="51"/>
      <c r="AV77" s="51"/>
      <c r="AW77" s="51"/>
      <c r="AX77" s="52"/>
      <c r="AY77" s="50"/>
      <c r="AZ77" s="57"/>
      <c r="BA77" s="57"/>
      <c r="BB77" s="57"/>
      <c r="BC77" s="52"/>
      <c r="BD77" s="50"/>
      <c r="BE77" s="51"/>
      <c r="BF77" s="51"/>
      <c r="BG77" s="51"/>
      <c r="BH77" s="52"/>
      <c r="BI77" s="50">
        <v>39.9</v>
      </c>
      <c r="BJ77" s="51">
        <v>70</v>
      </c>
      <c r="BK77" s="51">
        <v>2793</v>
      </c>
      <c r="BL77" s="51" t="s">
        <v>273</v>
      </c>
      <c r="BM77" s="52" t="s">
        <v>378</v>
      </c>
      <c r="BN77" s="53">
        <f t="shared" si="15"/>
        <v>39.9</v>
      </c>
      <c r="BO77" s="53">
        <f t="shared" si="16"/>
        <v>39.9</v>
      </c>
      <c r="BP77" s="248"/>
    </row>
    <row r="78" spans="1:68" ht="41.1" customHeight="1" x14ac:dyDescent="0.4">
      <c r="A78" s="38"/>
      <c r="B78" s="79"/>
      <c r="C78" s="80"/>
      <c r="D78" s="131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23"/>
        <v>40.252000000000002</v>
      </c>
      <c r="L78" s="106">
        <f t="shared" si="24"/>
        <v>40.599000000000004</v>
      </c>
      <c r="M78" s="107">
        <f t="shared" si="25"/>
        <v>40.946000000000005</v>
      </c>
      <c r="N78" s="107">
        <f t="shared" si="26"/>
        <v>41.293000000000006</v>
      </c>
      <c r="O78" s="108">
        <f t="shared" si="27"/>
        <v>41.64</v>
      </c>
      <c r="P78" s="50"/>
      <c r="Q78" s="57"/>
      <c r="R78" s="57"/>
      <c r="S78" s="57"/>
      <c r="T78" s="51"/>
      <c r="U78" s="258"/>
      <c r="V78" s="176"/>
      <c r="W78" s="176"/>
      <c r="X78" s="176"/>
      <c r="Y78" s="176"/>
      <c r="Z78" s="50"/>
      <c r="AA78" s="57"/>
      <c r="AB78" s="57"/>
      <c r="AC78" s="57"/>
      <c r="AD78" s="52"/>
      <c r="AE78" s="50"/>
      <c r="AF78" s="51"/>
      <c r="AG78" s="51"/>
      <c r="AH78" s="51"/>
      <c r="AI78" s="52"/>
      <c r="AJ78" s="50"/>
      <c r="AK78" s="51"/>
      <c r="AL78" s="51"/>
      <c r="AM78" s="51"/>
      <c r="AN78" s="52"/>
      <c r="AO78" s="175"/>
      <c r="AP78" s="176"/>
      <c r="AQ78" s="176"/>
      <c r="AR78" s="176"/>
      <c r="AS78" s="176"/>
      <c r="AT78" s="50"/>
      <c r="AU78" s="51"/>
      <c r="AV78" s="51"/>
      <c r="AW78" s="51"/>
      <c r="AX78" s="52"/>
      <c r="AY78" s="50"/>
      <c r="AZ78" s="57"/>
      <c r="BA78" s="57"/>
      <c r="BB78" s="57"/>
      <c r="BC78" s="52"/>
      <c r="BD78" s="50"/>
      <c r="BE78" s="51"/>
      <c r="BF78" s="51"/>
      <c r="BG78" s="51"/>
      <c r="BH78" s="52"/>
      <c r="BI78" s="50"/>
      <c r="BJ78" s="57"/>
      <c r="BK78" s="57"/>
      <c r="BL78" s="57"/>
      <c r="BM78" s="52"/>
      <c r="BN78" s="53">
        <f t="shared" si="15"/>
        <v>0</v>
      </c>
      <c r="BO78" s="53">
        <f t="shared" si="16"/>
        <v>0</v>
      </c>
      <c r="BP78" s="248"/>
    </row>
    <row r="79" spans="1:68" s="128" customFormat="1" ht="53.25" customHeight="1" x14ac:dyDescent="0.4">
      <c r="A79" s="127"/>
      <c r="B79" s="79" t="s">
        <v>128</v>
      </c>
      <c r="C79" s="80" t="str">
        <f>'рекоменд.цены на Октябрь 2019'!B43</f>
        <v>Молоко 3,2% жирности (в пленке, пастеризованное), в расфасовке 0,9 л</v>
      </c>
      <c r="D79" s="131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>$D79+($D79*(SUM($E79%,F79%)))</f>
        <v>43.616</v>
      </c>
      <c r="L79" s="106">
        <f>$D79+(($D79*SUM($E79,G79)/100))</f>
        <v>43.992000000000004</v>
      </c>
      <c r="M79" s="107">
        <f t="shared" ref="M79:O81" si="28">$D79+(($D79*($E79+H79)/100))</f>
        <v>44.368000000000002</v>
      </c>
      <c r="N79" s="107">
        <f t="shared" si="28"/>
        <v>44.744</v>
      </c>
      <c r="O79" s="108">
        <f t="shared" si="28"/>
        <v>45.120000000000005</v>
      </c>
      <c r="P79" s="50"/>
      <c r="Q79" s="57"/>
      <c r="R79" s="57"/>
      <c r="S79" s="57"/>
      <c r="T79" s="51"/>
      <c r="U79" s="258"/>
      <c r="V79" s="176"/>
      <c r="W79" s="176"/>
      <c r="X79" s="176"/>
      <c r="Y79" s="176"/>
      <c r="Z79" s="50"/>
      <c r="AA79" s="57"/>
      <c r="AB79" s="57"/>
      <c r="AC79" s="57"/>
      <c r="AD79" s="52"/>
      <c r="AE79" s="50"/>
      <c r="AF79" s="51"/>
      <c r="AG79" s="51"/>
      <c r="AH79" s="51"/>
      <c r="AI79" s="52"/>
      <c r="AJ79" s="50"/>
      <c r="AK79" s="51"/>
      <c r="AL79" s="51"/>
      <c r="AM79" s="51"/>
      <c r="AN79" s="52"/>
      <c r="AO79" s="175"/>
      <c r="AP79" s="176"/>
      <c r="AQ79" s="176"/>
      <c r="AR79" s="176"/>
      <c r="AS79" s="176"/>
      <c r="AT79" s="50"/>
      <c r="AU79" s="57"/>
      <c r="AV79" s="57"/>
      <c r="AW79" s="57"/>
      <c r="AX79" s="52"/>
      <c r="AY79" s="50"/>
      <c r="AZ79" s="57"/>
      <c r="BA79" s="57"/>
      <c r="BB79" s="57"/>
      <c r="BC79" s="52"/>
      <c r="BD79" s="50"/>
      <c r="BE79" s="51"/>
      <c r="BF79" s="51"/>
      <c r="BG79" s="51"/>
      <c r="BH79" s="52"/>
      <c r="BI79" s="50"/>
      <c r="BJ79" s="51"/>
      <c r="BK79" s="51"/>
      <c r="BL79" s="51"/>
      <c r="BM79" s="52"/>
      <c r="BN79" s="53">
        <f t="shared" si="15"/>
        <v>0</v>
      </c>
      <c r="BO79" s="53">
        <f t="shared" si="16"/>
        <v>0</v>
      </c>
      <c r="BP79" s="248"/>
    </row>
    <row r="80" spans="1:68" s="128" customFormat="1" ht="41.1" customHeight="1" x14ac:dyDescent="0.4">
      <c r="A80" s="127"/>
      <c r="B80" s="79"/>
      <c r="C80" s="80"/>
      <c r="D80" s="131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>$D80+($D80*(SUM($E80%,F80%)))</f>
        <v>43.616</v>
      </c>
      <c r="L80" s="106">
        <f>$D80+(($D80*SUM($E80,G80)/100))</f>
        <v>43.992000000000004</v>
      </c>
      <c r="M80" s="107">
        <f t="shared" si="28"/>
        <v>44.368000000000002</v>
      </c>
      <c r="N80" s="107">
        <f t="shared" si="28"/>
        <v>44.744</v>
      </c>
      <c r="O80" s="108">
        <f t="shared" si="28"/>
        <v>45.120000000000005</v>
      </c>
      <c r="P80" s="50"/>
      <c r="Q80" s="57"/>
      <c r="R80" s="57"/>
      <c r="S80" s="57"/>
      <c r="T80" s="51"/>
      <c r="U80" s="258"/>
      <c r="V80" s="176"/>
      <c r="W80" s="176"/>
      <c r="X80" s="176"/>
      <c r="Y80" s="176"/>
      <c r="Z80" s="50"/>
      <c r="AA80" s="57"/>
      <c r="AB80" s="57"/>
      <c r="AC80" s="57"/>
      <c r="AD80" s="52"/>
      <c r="AE80" s="50"/>
      <c r="AF80" s="51"/>
      <c r="AG80" s="51"/>
      <c r="AH80" s="51"/>
      <c r="AI80" s="52"/>
      <c r="AJ80" s="50"/>
      <c r="AK80" s="51"/>
      <c r="AL80" s="51"/>
      <c r="AM80" s="51"/>
      <c r="AN80" s="52"/>
      <c r="AO80" s="175"/>
      <c r="AP80" s="176"/>
      <c r="AQ80" s="176"/>
      <c r="AR80" s="176"/>
      <c r="AS80" s="176"/>
      <c r="AT80" s="50"/>
      <c r="AU80" s="57"/>
      <c r="AV80" s="57"/>
      <c r="AW80" s="57"/>
      <c r="AX80" s="52"/>
      <c r="AY80" s="50"/>
      <c r="AZ80" s="57"/>
      <c r="BA80" s="57"/>
      <c r="BB80" s="57"/>
      <c r="BC80" s="52"/>
      <c r="BD80" s="50"/>
      <c r="BE80" s="51"/>
      <c r="BF80" s="51"/>
      <c r="BG80" s="51"/>
      <c r="BH80" s="52"/>
      <c r="BI80" s="50"/>
      <c r="BJ80" s="51"/>
      <c r="BK80" s="51"/>
      <c r="BL80" s="51"/>
      <c r="BM80" s="52"/>
      <c r="BN80" s="53">
        <f t="shared" si="15"/>
        <v>0</v>
      </c>
      <c r="BO80" s="53">
        <f t="shared" si="16"/>
        <v>0</v>
      </c>
      <c r="BP80" s="248"/>
    </row>
    <row r="81" spans="1:68" s="128" customFormat="1" ht="41.1" customHeight="1" x14ac:dyDescent="0.4">
      <c r="A81" s="127"/>
      <c r="B81" s="79"/>
      <c r="C81" s="80"/>
      <c r="D81" s="131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>$D81+($D81*(SUM($E81%,F81%)))</f>
        <v>43.616</v>
      </c>
      <c r="L81" s="106">
        <f>$D81+(($D81*SUM($E81,G81)/100))</f>
        <v>43.992000000000004</v>
      </c>
      <c r="M81" s="107">
        <f t="shared" si="28"/>
        <v>44.368000000000002</v>
      </c>
      <c r="N81" s="107">
        <f t="shared" si="28"/>
        <v>44.744</v>
      </c>
      <c r="O81" s="108">
        <f t="shared" si="28"/>
        <v>45.120000000000005</v>
      </c>
      <c r="P81" s="50"/>
      <c r="Q81" s="57"/>
      <c r="R81" s="57"/>
      <c r="S81" s="57"/>
      <c r="T81" s="51"/>
      <c r="U81" s="258"/>
      <c r="V81" s="176"/>
      <c r="W81" s="176"/>
      <c r="X81" s="176"/>
      <c r="Y81" s="176"/>
      <c r="Z81" s="50"/>
      <c r="AA81" s="57"/>
      <c r="AB81" s="57"/>
      <c r="AC81" s="57"/>
      <c r="AD81" s="52"/>
      <c r="AE81" s="50"/>
      <c r="AF81" s="51"/>
      <c r="AG81" s="51"/>
      <c r="AH81" s="51"/>
      <c r="AI81" s="52"/>
      <c r="AJ81" s="50"/>
      <c r="AK81" s="51"/>
      <c r="AL81" s="51"/>
      <c r="AM81" s="51"/>
      <c r="AN81" s="52"/>
      <c r="AO81" s="175"/>
      <c r="AP81" s="176"/>
      <c r="AQ81" s="176"/>
      <c r="AR81" s="176"/>
      <c r="AS81" s="176"/>
      <c r="AT81" s="50"/>
      <c r="AU81" s="57"/>
      <c r="AV81" s="57"/>
      <c r="AW81" s="57"/>
      <c r="AX81" s="52"/>
      <c r="AY81" s="50"/>
      <c r="AZ81" s="57"/>
      <c r="BA81" s="57"/>
      <c r="BB81" s="57"/>
      <c r="BC81" s="52"/>
      <c r="BD81" s="50"/>
      <c r="BE81" s="51"/>
      <c r="BF81" s="51"/>
      <c r="BG81" s="51"/>
      <c r="BH81" s="52"/>
      <c r="BI81" s="50"/>
      <c r="BJ81" s="51"/>
      <c r="BK81" s="51"/>
      <c r="BL81" s="51"/>
      <c r="BM81" s="52"/>
      <c r="BN81" s="53">
        <f t="shared" si="15"/>
        <v>0</v>
      </c>
      <c r="BO81" s="53">
        <f t="shared" si="16"/>
        <v>0</v>
      </c>
      <c r="BP81" s="248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Октябрь 2019'!B44</f>
        <v>Сливочное масло, кг</v>
      </c>
      <c r="D82" s="131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23"/>
        <v>407</v>
      </c>
      <c r="L82" s="106">
        <f t="shared" si="24"/>
        <v>410.7</v>
      </c>
      <c r="M82" s="107">
        <f t="shared" si="25"/>
        <v>414.4</v>
      </c>
      <c r="N82" s="107">
        <f t="shared" si="26"/>
        <v>418.1</v>
      </c>
      <c r="O82" s="108">
        <f t="shared" si="27"/>
        <v>421.8</v>
      </c>
      <c r="P82" s="50">
        <v>405</v>
      </c>
      <c r="Q82" s="51">
        <v>24</v>
      </c>
      <c r="R82" s="51">
        <f>IF(P82=0," ",IF(ISBLANK(P82)," ",P82*Q82))</f>
        <v>9720</v>
      </c>
      <c r="S82" s="51" t="s">
        <v>247</v>
      </c>
      <c r="T82" s="52" t="s">
        <v>243</v>
      </c>
      <c r="U82" s="50">
        <v>407</v>
      </c>
      <c r="V82" s="51">
        <v>20</v>
      </c>
      <c r="W82" s="51">
        <f>IF(U82=0," ",IF(ISBLANK(U82)," ",U82*V82))</f>
        <v>8140</v>
      </c>
      <c r="X82" s="51" t="s">
        <v>258</v>
      </c>
      <c r="Y82" s="52" t="s">
        <v>259</v>
      </c>
      <c r="Z82" s="50"/>
      <c r="AA82" s="57"/>
      <c r="AB82" s="57"/>
      <c r="AC82" s="57"/>
      <c r="AD82" s="52"/>
      <c r="AE82" s="50">
        <f>AG82/AF82</f>
        <v>403.3</v>
      </c>
      <c r="AF82" s="51">
        <v>20</v>
      </c>
      <c r="AG82" s="51">
        <v>8066</v>
      </c>
      <c r="AH82" s="51" t="s">
        <v>284</v>
      </c>
      <c r="AI82" s="52" t="s">
        <v>285</v>
      </c>
      <c r="AJ82" s="50">
        <v>310</v>
      </c>
      <c r="AK82" s="51">
        <v>20</v>
      </c>
      <c r="AL82" s="51">
        <f>IF(AJ82=0," ",IF(ISBLANK(AJ82)," ",AJ82*AK82))</f>
        <v>6200</v>
      </c>
      <c r="AM82" s="51" t="s">
        <v>252</v>
      </c>
      <c r="AN82" s="52" t="s">
        <v>293</v>
      </c>
      <c r="AO82" s="50"/>
      <c r="AP82" s="57"/>
      <c r="AQ82" s="57"/>
      <c r="AR82" s="57"/>
      <c r="AS82" s="52"/>
      <c r="AT82" s="50"/>
      <c r="AU82" s="57"/>
      <c r="AV82" s="57"/>
      <c r="AW82" s="57"/>
      <c r="AX82" s="52"/>
      <c r="AY82" s="50">
        <v>403</v>
      </c>
      <c r="AZ82" s="51">
        <v>8</v>
      </c>
      <c r="BA82" s="51">
        <v>3224</v>
      </c>
      <c r="BB82" s="51" t="s">
        <v>273</v>
      </c>
      <c r="BC82" s="52" t="s">
        <v>339</v>
      </c>
      <c r="BD82" s="50">
        <v>378</v>
      </c>
      <c r="BE82" s="51">
        <v>30</v>
      </c>
      <c r="BF82" s="51">
        <f>IF(BD82=0," ",IF(ISBLANK(BD82)," ",BD82*BE82))</f>
        <v>11340</v>
      </c>
      <c r="BG82" s="51" t="s">
        <v>359</v>
      </c>
      <c r="BH82" s="52" t="s">
        <v>302</v>
      </c>
      <c r="BI82" s="50">
        <v>407</v>
      </c>
      <c r="BJ82" s="51">
        <v>10</v>
      </c>
      <c r="BK82" s="51">
        <v>4070</v>
      </c>
      <c r="BL82" s="51" t="s">
        <v>362</v>
      </c>
      <c r="BM82" s="52" t="s">
        <v>377</v>
      </c>
      <c r="BN82" s="53">
        <f t="shared" si="15"/>
        <v>310</v>
      </c>
      <c r="BO82" s="53">
        <f t="shared" si="16"/>
        <v>407</v>
      </c>
      <c r="BP82" s="248"/>
    </row>
    <row r="83" spans="1:68" ht="41.1" customHeight="1" x14ac:dyDescent="0.4">
      <c r="A83" s="38"/>
      <c r="B83" s="79"/>
      <c r="C83" s="80"/>
      <c r="D83" s="131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23"/>
        <v>407</v>
      </c>
      <c r="L83" s="106">
        <f t="shared" si="24"/>
        <v>410.7</v>
      </c>
      <c r="M83" s="107">
        <f t="shared" si="25"/>
        <v>414.4</v>
      </c>
      <c r="N83" s="107">
        <f t="shared" si="26"/>
        <v>418.1</v>
      </c>
      <c r="O83" s="108">
        <f t="shared" si="27"/>
        <v>421.8</v>
      </c>
      <c r="P83" s="50"/>
      <c r="Q83" s="51"/>
      <c r="R83" s="51"/>
      <c r="S83" s="51"/>
      <c r="T83" s="51"/>
      <c r="U83" s="260"/>
      <c r="V83" s="51"/>
      <c r="W83" s="51"/>
      <c r="X83" s="51"/>
      <c r="Y83" s="52"/>
      <c r="Z83" s="50"/>
      <c r="AA83" s="57"/>
      <c r="AB83" s="57"/>
      <c r="AC83" s="57"/>
      <c r="AD83" s="52"/>
      <c r="AE83" s="50"/>
      <c r="AF83" s="51"/>
      <c r="AG83" s="51"/>
      <c r="AH83" s="51"/>
      <c r="AI83" s="52"/>
      <c r="AJ83" s="50"/>
      <c r="AK83" s="57"/>
      <c r="AL83" s="57"/>
      <c r="AM83" s="57"/>
      <c r="AN83" s="52"/>
      <c r="AO83" s="50"/>
      <c r="AP83" s="57"/>
      <c r="AQ83" s="57"/>
      <c r="AR83" s="57"/>
      <c r="AS83" s="52"/>
      <c r="AT83" s="50"/>
      <c r="AU83" s="51"/>
      <c r="AV83" s="51"/>
      <c r="AW83" s="51"/>
      <c r="AX83" s="52"/>
      <c r="AY83" s="50"/>
      <c r="AZ83" s="51"/>
      <c r="BA83" s="51" t="str">
        <f>IF(AY83=0," ",IF(ISBLANK(AY83)," ",AY83*AZ83))</f>
        <v xml:space="preserve"> </v>
      </c>
      <c r="BB83" s="51"/>
      <c r="BC83" s="52"/>
      <c r="BD83" s="50"/>
      <c r="BE83" s="51"/>
      <c r="BF83" s="51"/>
      <c r="BG83" s="51"/>
      <c r="BH83" s="52"/>
      <c r="BI83" s="50">
        <v>403</v>
      </c>
      <c r="BJ83" s="51">
        <v>16</v>
      </c>
      <c r="BK83" s="51">
        <v>6448</v>
      </c>
      <c r="BL83" s="51" t="s">
        <v>273</v>
      </c>
      <c r="BM83" s="52" t="s">
        <v>378</v>
      </c>
      <c r="BN83" s="53">
        <f t="shared" si="15"/>
        <v>403</v>
      </c>
      <c r="BO83" s="53">
        <f t="shared" si="16"/>
        <v>403</v>
      </c>
      <c r="BP83" s="248"/>
    </row>
    <row r="84" spans="1:68" ht="41.1" customHeight="1" x14ac:dyDescent="0.4">
      <c r="A84" s="38"/>
      <c r="B84" s="79"/>
      <c r="C84" s="80"/>
      <c r="D84" s="131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23"/>
        <v>407</v>
      </c>
      <c r="L84" s="106">
        <f t="shared" si="24"/>
        <v>410.7</v>
      </c>
      <c r="M84" s="107">
        <f t="shared" si="25"/>
        <v>414.4</v>
      </c>
      <c r="N84" s="107">
        <f t="shared" si="26"/>
        <v>418.1</v>
      </c>
      <c r="O84" s="108">
        <f t="shared" si="27"/>
        <v>421.8</v>
      </c>
      <c r="P84" s="50"/>
      <c r="Q84" s="51"/>
      <c r="R84" s="51"/>
      <c r="S84" s="51"/>
      <c r="T84" s="51"/>
      <c r="U84" s="258"/>
      <c r="V84" s="176"/>
      <c r="W84" s="176"/>
      <c r="X84" s="176"/>
      <c r="Y84" s="176"/>
      <c r="Z84" s="50"/>
      <c r="AA84" s="57"/>
      <c r="AB84" s="57"/>
      <c r="AC84" s="57"/>
      <c r="AD84" s="52"/>
      <c r="AE84" s="50"/>
      <c r="AF84" s="51"/>
      <c r="AG84" s="51"/>
      <c r="AH84" s="51"/>
      <c r="AI84" s="52"/>
      <c r="AJ84" s="50"/>
      <c r="AK84" s="57"/>
      <c r="AL84" s="57"/>
      <c r="AM84" s="57"/>
      <c r="AN84" s="52"/>
      <c r="AO84" s="50"/>
      <c r="AP84" s="57"/>
      <c r="AQ84" s="57"/>
      <c r="AR84" s="57"/>
      <c r="AS84" s="52"/>
      <c r="AT84" s="50"/>
      <c r="AU84" s="51"/>
      <c r="AV84" s="51"/>
      <c r="AW84" s="51"/>
      <c r="AX84" s="52"/>
      <c r="AY84" s="50"/>
      <c r="AZ84" s="51"/>
      <c r="BA84" s="51" t="str">
        <f>IF(AY84=0," ",IF(ISBLANK(AY84)," ",AY84*AZ84))</f>
        <v xml:space="preserve"> </v>
      </c>
      <c r="BB84" s="51"/>
      <c r="BC84" s="52"/>
      <c r="BD84" s="50"/>
      <c r="BE84" s="51"/>
      <c r="BF84" s="51"/>
      <c r="BG84" s="51"/>
      <c r="BH84" s="52"/>
      <c r="BI84" s="50"/>
      <c r="BJ84" s="51"/>
      <c r="BK84" s="51"/>
      <c r="BL84" s="51"/>
      <c r="BM84" s="52"/>
      <c r="BN84" s="53">
        <f t="shared" ref="BN84:BN110" si="29">MIN($P84,$U84,$Z84,$AE84,$AJ84,$AO84,$AT84,$AY84,$BD84,$BI84)</f>
        <v>0</v>
      </c>
      <c r="BO84" s="53">
        <f t="shared" ref="BO84:BO110" si="30">MAX($P84,$U84,$Z84,$AE84,$AJ84,$AO84,$AT84,$AY84,$BD84,$BI84)</f>
        <v>0</v>
      </c>
      <c r="BP84" s="248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1"/>
      <c r="E85" s="109"/>
      <c r="F85" s="110"/>
      <c r="G85" s="111"/>
      <c r="H85" s="111"/>
      <c r="I85" s="111"/>
      <c r="J85" s="112"/>
      <c r="K85" s="105">
        <f t="shared" si="23"/>
        <v>0</v>
      </c>
      <c r="L85" s="106">
        <f t="shared" si="24"/>
        <v>0</v>
      </c>
      <c r="M85" s="107">
        <f t="shared" si="25"/>
        <v>0</v>
      </c>
      <c r="N85" s="107">
        <f t="shared" si="26"/>
        <v>0</v>
      </c>
      <c r="O85" s="108">
        <f t="shared" si="27"/>
        <v>0</v>
      </c>
      <c r="P85" s="66"/>
      <c r="Q85" s="67"/>
      <c r="R85" s="68"/>
      <c r="S85" s="67"/>
      <c r="T85" s="67"/>
      <c r="U85" s="259"/>
      <c r="V85" s="178"/>
      <c r="W85" s="176"/>
      <c r="X85" s="178"/>
      <c r="Y85" s="178"/>
      <c r="Z85" s="66"/>
      <c r="AA85" s="67"/>
      <c r="AB85" s="68"/>
      <c r="AC85" s="67"/>
      <c r="AD85" s="69"/>
      <c r="AE85" s="66"/>
      <c r="AF85" s="67"/>
      <c r="AG85" s="68"/>
      <c r="AH85" s="67"/>
      <c r="AI85" s="69"/>
      <c r="AJ85" s="66"/>
      <c r="AK85" s="67"/>
      <c r="AL85" s="68"/>
      <c r="AM85" s="67"/>
      <c r="AN85" s="69"/>
      <c r="AO85" s="66"/>
      <c r="AP85" s="67"/>
      <c r="AQ85" s="68"/>
      <c r="AR85" s="67"/>
      <c r="AS85" s="69"/>
      <c r="AT85" s="66"/>
      <c r="AU85" s="67"/>
      <c r="AV85" s="68"/>
      <c r="AW85" s="67"/>
      <c r="AX85" s="69"/>
      <c r="AY85" s="66"/>
      <c r="AZ85" s="67"/>
      <c r="BA85" s="68" t="str">
        <f>IF(AY85=0," ",IF(ISBLANK(AY85)," ",AY85*AZ85))</f>
        <v xml:space="preserve"> </v>
      </c>
      <c r="BB85" s="67"/>
      <c r="BC85" s="69"/>
      <c r="BD85" s="66"/>
      <c r="BE85" s="67"/>
      <c r="BF85" s="68"/>
      <c r="BG85" s="67"/>
      <c r="BH85" s="69"/>
      <c r="BI85" s="66"/>
      <c r="BJ85" s="67"/>
      <c r="BK85" s="68"/>
      <c r="BL85" s="67"/>
      <c r="BM85" s="69"/>
      <c r="BN85" s="53">
        <f t="shared" si="29"/>
        <v>0</v>
      </c>
      <c r="BO85" s="53">
        <f t="shared" si="30"/>
        <v>0</v>
      </c>
      <c r="BP85" s="248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Октябрь 2019'!B46</f>
        <v>Пропаренный шелушеный рис, кг</v>
      </c>
      <c r="D86" s="131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23"/>
        <v>48.195</v>
      </c>
      <c r="L86" s="106">
        <f t="shared" si="24"/>
        <v>48.653999999999996</v>
      </c>
      <c r="M86" s="107">
        <f t="shared" si="25"/>
        <v>49.113</v>
      </c>
      <c r="N86" s="107">
        <f t="shared" si="26"/>
        <v>49.571999999999996</v>
      </c>
      <c r="O86" s="108">
        <f t="shared" si="27"/>
        <v>50.030999999999999</v>
      </c>
      <c r="P86" s="50">
        <v>48.1</v>
      </c>
      <c r="Q86" s="51">
        <v>5</v>
      </c>
      <c r="R86" s="51">
        <f>IF(P86=0," ",IF(ISBLANK(P86)," ",P86*Q86))</f>
        <v>240.5</v>
      </c>
      <c r="S86" s="51" t="s">
        <v>242</v>
      </c>
      <c r="T86" s="52" t="s">
        <v>243</v>
      </c>
      <c r="U86" s="50"/>
      <c r="V86" s="57"/>
      <c r="W86" s="57"/>
      <c r="X86" s="57"/>
      <c r="Y86" s="52"/>
      <c r="Z86" s="50"/>
      <c r="AA86" s="57"/>
      <c r="AB86" s="57"/>
      <c r="AC86" s="57"/>
      <c r="AD86" s="52"/>
      <c r="AE86" s="50"/>
      <c r="AF86" s="51"/>
      <c r="AG86" s="51"/>
      <c r="AH86" s="51"/>
      <c r="AI86" s="52"/>
      <c r="AJ86" s="51">
        <v>43.5</v>
      </c>
      <c r="AK86" s="51">
        <v>50</v>
      </c>
      <c r="AL86" s="51">
        <f>AJ86*AK86</f>
        <v>2175</v>
      </c>
      <c r="AM86" s="51" t="s">
        <v>289</v>
      </c>
      <c r="AN86" s="52" t="s">
        <v>290</v>
      </c>
      <c r="AO86" s="50">
        <f>AQ86/AP86</f>
        <v>47.21</v>
      </c>
      <c r="AP86" s="51">
        <v>25</v>
      </c>
      <c r="AQ86" s="51">
        <v>1180.25</v>
      </c>
      <c r="AR86" s="51" t="s">
        <v>300</v>
      </c>
      <c r="AS86" s="52" t="s">
        <v>301</v>
      </c>
      <c r="AT86" s="50"/>
      <c r="AU86" s="51"/>
      <c r="AV86" s="51"/>
      <c r="AW86" s="51"/>
      <c r="AX86" s="52"/>
      <c r="AY86" s="50">
        <v>47.73</v>
      </c>
      <c r="AZ86" s="51">
        <v>25</v>
      </c>
      <c r="BA86" s="51">
        <v>1193.25</v>
      </c>
      <c r="BB86" s="51" t="s">
        <v>273</v>
      </c>
      <c r="BC86" s="52" t="s">
        <v>339</v>
      </c>
      <c r="BD86" s="50"/>
      <c r="BE86" s="51"/>
      <c r="BF86" s="51"/>
      <c r="BG86" s="51"/>
      <c r="BH86" s="52"/>
      <c r="BI86" s="50"/>
      <c r="BJ86" s="51"/>
      <c r="BK86" s="51"/>
      <c r="BL86" s="51"/>
      <c r="BM86" s="52"/>
      <c r="BN86" s="53">
        <f t="shared" si="29"/>
        <v>43.5</v>
      </c>
      <c r="BO86" s="53">
        <f t="shared" si="30"/>
        <v>48.1</v>
      </c>
      <c r="BP86" s="249"/>
    </row>
    <row r="87" spans="1:68" ht="41.1" customHeight="1" x14ac:dyDescent="0.4">
      <c r="A87" s="38"/>
      <c r="B87" s="79"/>
      <c r="C87" s="80"/>
      <c r="D87" s="131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23"/>
        <v>48.195</v>
      </c>
      <c r="L87" s="106">
        <f t="shared" si="24"/>
        <v>48.653999999999996</v>
      </c>
      <c r="M87" s="107">
        <f t="shared" si="25"/>
        <v>49.113</v>
      </c>
      <c r="N87" s="107">
        <f t="shared" si="26"/>
        <v>49.571999999999996</v>
      </c>
      <c r="O87" s="108">
        <f t="shared" si="27"/>
        <v>50.030999999999999</v>
      </c>
      <c r="P87" s="50"/>
      <c r="Q87" s="51"/>
      <c r="R87" s="51" t="str">
        <f>IF(P87=0," ",IF(ISBLANK(P87)," ",P87*Q87))</f>
        <v xml:space="preserve"> </v>
      </c>
      <c r="S87" s="51"/>
      <c r="T87" s="52"/>
      <c r="U87" s="260"/>
      <c r="V87" s="51"/>
      <c r="W87" s="51"/>
      <c r="X87" s="51"/>
      <c r="Y87" s="52"/>
      <c r="Z87" s="50"/>
      <c r="AA87" s="57"/>
      <c r="AB87" s="57"/>
      <c r="AC87" s="57"/>
      <c r="AD87" s="52"/>
      <c r="AE87" s="50"/>
      <c r="AF87" s="51"/>
      <c r="AG87" s="51"/>
      <c r="AH87" s="51"/>
      <c r="AI87" s="52"/>
      <c r="AJ87" s="50"/>
      <c r="AK87" s="57"/>
      <c r="AL87" s="57"/>
      <c r="AM87" s="57"/>
      <c r="AN87" s="52"/>
      <c r="AO87" s="50"/>
      <c r="AP87" s="57"/>
      <c r="AQ87" s="57"/>
      <c r="AR87" s="57"/>
      <c r="AS87" s="52"/>
      <c r="AT87" s="50"/>
      <c r="AU87" s="51"/>
      <c r="AV87" s="51"/>
      <c r="AW87" s="51"/>
      <c r="AX87" s="52"/>
      <c r="AY87" s="50"/>
      <c r="AZ87" s="57"/>
      <c r="BA87" s="57"/>
      <c r="BB87" s="57"/>
      <c r="BC87" s="52"/>
      <c r="BD87" s="50"/>
      <c r="BE87" s="51"/>
      <c r="BF87" s="51"/>
      <c r="BG87" s="51"/>
      <c r="BH87" s="52"/>
      <c r="BI87" s="50"/>
      <c r="BJ87" s="51"/>
      <c r="BK87" s="51"/>
      <c r="BL87" s="51"/>
      <c r="BM87" s="52"/>
      <c r="BN87" s="53">
        <f t="shared" si="29"/>
        <v>0</v>
      </c>
      <c r="BO87" s="53">
        <f t="shared" si="30"/>
        <v>0</v>
      </c>
      <c r="BP87" s="248"/>
    </row>
    <row r="88" spans="1:68" ht="41.1" customHeight="1" x14ac:dyDescent="0.4">
      <c r="A88" s="38"/>
      <c r="B88" s="79"/>
      <c r="C88" s="80"/>
      <c r="D88" s="131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23"/>
        <v>48.195</v>
      </c>
      <c r="L88" s="106">
        <f t="shared" si="24"/>
        <v>48.653999999999996</v>
      </c>
      <c r="M88" s="107">
        <f t="shared" si="25"/>
        <v>49.113</v>
      </c>
      <c r="N88" s="107">
        <f t="shared" si="26"/>
        <v>49.571999999999996</v>
      </c>
      <c r="O88" s="108">
        <f t="shared" si="27"/>
        <v>50.030999999999999</v>
      </c>
      <c r="P88" s="50"/>
      <c r="Q88" s="51"/>
      <c r="R88" s="51" t="str">
        <f>IF(P88=0," ",IF(ISBLANK(P88)," ",P88*Q88))</f>
        <v xml:space="preserve"> </v>
      </c>
      <c r="S88" s="51"/>
      <c r="T88" s="52"/>
      <c r="U88" s="260"/>
      <c r="V88" s="51"/>
      <c r="W88" s="51"/>
      <c r="X88" s="51"/>
      <c r="Y88" s="52"/>
      <c r="Z88" s="50"/>
      <c r="AA88" s="57"/>
      <c r="AB88" s="57"/>
      <c r="AC88" s="57"/>
      <c r="AD88" s="52"/>
      <c r="AE88" s="50"/>
      <c r="AF88" s="51"/>
      <c r="AG88" s="51"/>
      <c r="AH88" s="51"/>
      <c r="AI88" s="52"/>
      <c r="AJ88" s="50"/>
      <c r="AK88" s="57"/>
      <c r="AL88" s="57"/>
      <c r="AM88" s="57"/>
      <c r="AN88" s="52"/>
      <c r="AO88" s="50"/>
      <c r="AP88" s="57"/>
      <c r="AQ88" s="57"/>
      <c r="AR88" s="57"/>
      <c r="AS88" s="52"/>
      <c r="AT88" s="50"/>
      <c r="AU88" s="51"/>
      <c r="AV88" s="51"/>
      <c r="AW88" s="51"/>
      <c r="AX88" s="52"/>
      <c r="AY88" s="50"/>
      <c r="AZ88" s="57"/>
      <c r="BA88" s="57"/>
      <c r="BB88" s="57"/>
      <c r="BC88" s="52"/>
      <c r="BD88" s="50"/>
      <c r="BE88" s="51"/>
      <c r="BF88" s="51"/>
      <c r="BG88" s="51"/>
      <c r="BH88" s="52"/>
      <c r="BI88" s="50"/>
      <c r="BJ88" s="51"/>
      <c r="BK88" s="51"/>
      <c r="BL88" s="51"/>
      <c r="BM88" s="52"/>
      <c r="BN88" s="53">
        <f t="shared" si="29"/>
        <v>0</v>
      </c>
      <c r="BO88" s="53">
        <f t="shared" si="30"/>
        <v>0</v>
      </c>
      <c r="BP88" s="248"/>
    </row>
    <row r="89" spans="1:68" ht="65.25" customHeight="1" x14ac:dyDescent="0.4">
      <c r="A89" s="38" t="s">
        <v>70</v>
      </c>
      <c r="B89" s="79" t="s">
        <v>71</v>
      </c>
      <c r="C89" s="80" t="str">
        <f>'рекоменд.цены на Октябрь 2019'!B47</f>
        <v>Мука пшеничная хлебопекарная высший сорт (в таре), кг</v>
      </c>
      <c r="D89" s="131">
        <v>19.2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23"/>
        <v>22.847999999999999</v>
      </c>
      <c r="L89" s="106">
        <f t="shared" si="24"/>
        <v>23.04</v>
      </c>
      <c r="M89" s="107">
        <f t="shared" si="25"/>
        <v>23.231999999999999</v>
      </c>
      <c r="N89" s="107">
        <f t="shared" si="26"/>
        <v>23.423999999999999</v>
      </c>
      <c r="O89" s="108">
        <f t="shared" si="27"/>
        <v>23.616</v>
      </c>
      <c r="P89" s="50">
        <v>23.4</v>
      </c>
      <c r="Q89" s="51">
        <v>12</v>
      </c>
      <c r="R89" s="51">
        <f>IF(P89=0," ",IF(ISBLANK(P89)," ",P89*Q89))</f>
        <v>280.79999999999995</v>
      </c>
      <c r="S89" s="51" t="s">
        <v>242</v>
      </c>
      <c r="T89" s="52" t="s">
        <v>243</v>
      </c>
      <c r="U89" s="260"/>
      <c r="V89" s="51"/>
      <c r="W89" s="51"/>
      <c r="X89" s="51"/>
      <c r="Y89" s="52"/>
      <c r="Z89" s="50"/>
      <c r="AA89" s="57"/>
      <c r="AB89" s="57"/>
      <c r="AC89" s="57"/>
      <c r="AD89" s="52"/>
      <c r="AE89" s="50"/>
      <c r="AF89" s="57"/>
      <c r="AG89" s="57"/>
      <c r="AH89" s="57"/>
      <c r="AI89" s="52"/>
      <c r="AJ89" s="57"/>
      <c r="AK89" s="57"/>
      <c r="AL89" s="57"/>
      <c r="AM89" s="57"/>
      <c r="AN89" s="52"/>
      <c r="AO89" s="50">
        <f>AQ89/AP89</f>
        <v>23.6</v>
      </c>
      <c r="AP89" s="51">
        <v>25</v>
      </c>
      <c r="AQ89" s="51">
        <v>590</v>
      </c>
      <c r="AR89" s="51" t="s">
        <v>300</v>
      </c>
      <c r="AS89" s="52" t="s">
        <v>301</v>
      </c>
      <c r="AT89" s="50"/>
      <c r="AU89" s="51"/>
      <c r="AV89" s="51"/>
      <c r="AW89" s="51"/>
      <c r="AX89" s="52"/>
      <c r="AY89" s="50"/>
      <c r="AZ89" s="57"/>
      <c r="BA89" s="57"/>
      <c r="BB89" s="57"/>
      <c r="BC89" s="52"/>
      <c r="BD89" s="50"/>
      <c r="BE89" s="57"/>
      <c r="BF89" s="57"/>
      <c r="BG89" s="57"/>
      <c r="BH89" s="52"/>
      <c r="BI89" s="50"/>
      <c r="BJ89" s="57"/>
      <c r="BK89" s="57"/>
      <c r="BL89" s="57"/>
      <c r="BM89" s="52"/>
      <c r="BN89" s="53">
        <f t="shared" si="29"/>
        <v>23.4</v>
      </c>
      <c r="BO89" s="53">
        <f t="shared" si="30"/>
        <v>23.6</v>
      </c>
      <c r="BP89" s="249"/>
    </row>
    <row r="90" spans="1:68" ht="48.75" customHeight="1" x14ac:dyDescent="0.4">
      <c r="A90" s="38"/>
      <c r="B90" s="79"/>
      <c r="C90" s="80"/>
      <c r="D90" s="131">
        <f>D89</f>
        <v>19.2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23"/>
        <v>22.847999999999999</v>
      </c>
      <c r="L90" s="106">
        <f t="shared" si="24"/>
        <v>23.04</v>
      </c>
      <c r="M90" s="107">
        <f t="shared" si="25"/>
        <v>23.231999999999999</v>
      </c>
      <c r="N90" s="107">
        <f t="shared" si="26"/>
        <v>23.423999999999999</v>
      </c>
      <c r="O90" s="108">
        <f t="shared" si="27"/>
        <v>23.616</v>
      </c>
      <c r="P90" s="50"/>
      <c r="Q90" s="51"/>
      <c r="R90" s="51"/>
      <c r="S90" s="51"/>
      <c r="T90" s="51"/>
      <c r="U90" s="260"/>
      <c r="V90" s="51"/>
      <c r="W90" s="51"/>
      <c r="X90" s="51"/>
      <c r="Y90" s="52"/>
      <c r="Z90" s="50"/>
      <c r="AA90" s="57"/>
      <c r="AB90" s="57"/>
      <c r="AC90" s="57"/>
      <c r="AD90" s="52"/>
      <c r="AE90" s="50"/>
      <c r="AF90" s="51"/>
      <c r="AG90" s="51"/>
      <c r="AH90" s="51"/>
      <c r="AI90" s="52"/>
      <c r="AJ90" s="50"/>
      <c r="AK90" s="57"/>
      <c r="AL90" s="57"/>
      <c r="AM90" s="57"/>
      <c r="AN90" s="52"/>
      <c r="AO90" s="50"/>
      <c r="AP90" s="57"/>
      <c r="AQ90" s="57"/>
      <c r="AR90" s="57"/>
      <c r="AS90" s="52"/>
      <c r="AT90" s="50"/>
      <c r="AU90" s="51"/>
      <c r="AV90" s="51"/>
      <c r="AW90" s="51"/>
      <c r="AX90" s="52"/>
      <c r="AY90" s="50"/>
      <c r="AZ90" s="57"/>
      <c r="BA90" s="57"/>
      <c r="BB90" s="57"/>
      <c r="BC90" s="52"/>
      <c r="BD90" s="50"/>
      <c r="BE90" s="51"/>
      <c r="BF90" s="51"/>
      <c r="BG90" s="51"/>
      <c r="BH90" s="52"/>
      <c r="BI90" s="50"/>
      <c r="BJ90" s="51"/>
      <c r="BK90" s="51"/>
      <c r="BL90" s="51"/>
      <c r="BM90" s="52"/>
      <c r="BN90" s="53">
        <f t="shared" si="29"/>
        <v>0</v>
      </c>
      <c r="BO90" s="53">
        <f t="shared" si="30"/>
        <v>0</v>
      </c>
      <c r="BP90" s="248"/>
    </row>
    <row r="91" spans="1:68" ht="48.75" customHeight="1" x14ac:dyDescent="0.4">
      <c r="A91" s="38"/>
      <c r="B91" s="79"/>
      <c r="C91" s="80"/>
      <c r="D91" s="131">
        <f>D89</f>
        <v>19.2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23"/>
        <v>22.847999999999999</v>
      </c>
      <c r="L91" s="106">
        <f t="shared" si="24"/>
        <v>23.04</v>
      </c>
      <c r="M91" s="107">
        <f t="shared" si="25"/>
        <v>23.231999999999999</v>
      </c>
      <c r="N91" s="107">
        <f t="shared" si="26"/>
        <v>23.423999999999999</v>
      </c>
      <c r="O91" s="108">
        <f t="shared" si="27"/>
        <v>23.616</v>
      </c>
      <c r="P91" s="50"/>
      <c r="Q91" s="51"/>
      <c r="R91" s="51"/>
      <c r="S91" s="51"/>
      <c r="T91" s="51"/>
      <c r="U91" s="260"/>
      <c r="V91" s="51"/>
      <c r="W91" s="51"/>
      <c r="X91" s="51"/>
      <c r="Y91" s="52"/>
      <c r="Z91" s="50"/>
      <c r="AA91" s="57"/>
      <c r="AB91" s="57"/>
      <c r="AC91" s="57"/>
      <c r="AD91" s="52"/>
      <c r="AE91" s="50"/>
      <c r="AF91" s="51"/>
      <c r="AG91" s="51"/>
      <c r="AH91" s="51"/>
      <c r="AI91" s="52"/>
      <c r="AJ91" s="50"/>
      <c r="AK91" s="57"/>
      <c r="AL91" s="57"/>
      <c r="AM91" s="57"/>
      <c r="AN91" s="52"/>
      <c r="AO91" s="50"/>
      <c r="AP91" s="57"/>
      <c r="AQ91" s="57"/>
      <c r="AR91" s="57"/>
      <c r="AS91" s="52"/>
      <c r="AT91" s="50"/>
      <c r="AU91" s="51"/>
      <c r="AV91" s="51"/>
      <c r="AW91" s="51"/>
      <c r="AX91" s="52"/>
      <c r="AY91" s="50"/>
      <c r="AZ91" s="57"/>
      <c r="BA91" s="57"/>
      <c r="BB91" s="57"/>
      <c r="BC91" s="52"/>
      <c r="BD91" s="50"/>
      <c r="BE91" s="51"/>
      <c r="BF91" s="51"/>
      <c r="BG91" s="51"/>
      <c r="BH91" s="52"/>
      <c r="BI91" s="50"/>
      <c r="BJ91" s="51"/>
      <c r="BK91" s="51"/>
      <c r="BL91" s="51"/>
      <c r="BM91" s="52"/>
      <c r="BN91" s="53">
        <f t="shared" si="29"/>
        <v>0</v>
      </c>
      <c r="BO91" s="53">
        <f t="shared" si="30"/>
        <v>0</v>
      </c>
      <c r="BP91" s="248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Октябрь 2019'!B48</f>
        <v>Мука ржано - обдирная, кг</v>
      </c>
      <c r="D92" s="131">
        <v>17.5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23"/>
        <v>20.824999999999999</v>
      </c>
      <c r="L92" s="106">
        <f t="shared" si="24"/>
        <v>21</v>
      </c>
      <c r="M92" s="107">
        <f t="shared" si="25"/>
        <v>21.175000000000001</v>
      </c>
      <c r="N92" s="107">
        <f t="shared" si="26"/>
        <v>21.35</v>
      </c>
      <c r="O92" s="108">
        <f t="shared" si="27"/>
        <v>21.524999999999999</v>
      </c>
      <c r="P92" s="50"/>
      <c r="Q92" s="51"/>
      <c r="R92" s="51"/>
      <c r="S92" s="51"/>
      <c r="T92" s="51"/>
      <c r="U92" s="260"/>
      <c r="V92" s="51"/>
      <c r="W92" s="51"/>
      <c r="X92" s="51"/>
      <c r="Y92" s="52"/>
      <c r="Z92" s="50"/>
      <c r="AA92" s="57"/>
      <c r="AB92" s="57"/>
      <c r="AC92" s="57"/>
      <c r="AD92" s="52"/>
      <c r="AE92" s="50"/>
      <c r="AF92" s="51"/>
      <c r="AG92" s="51"/>
      <c r="AH92" s="51"/>
      <c r="AI92" s="52"/>
      <c r="AJ92" s="50"/>
      <c r="AK92" s="57"/>
      <c r="AL92" s="57"/>
      <c r="AM92" s="57"/>
      <c r="AN92" s="52"/>
      <c r="AO92" s="50"/>
      <c r="AP92" s="57"/>
      <c r="AQ92" s="57"/>
      <c r="AR92" s="57"/>
      <c r="AS92" s="52"/>
      <c r="AT92" s="50"/>
      <c r="AU92" s="51"/>
      <c r="AV92" s="51"/>
      <c r="AW92" s="51"/>
      <c r="AX92" s="52"/>
      <c r="AY92" s="50"/>
      <c r="AZ92" s="57"/>
      <c r="BA92" s="57"/>
      <c r="BB92" s="57"/>
      <c r="BC92" s="52"/>
      <c r="BD92" s="50"/>
      <c r="BE92" s="51"/>
      <c r="BF92" s="51"/>
      <c r="BG92" s="51"/>
      <c r="BH92" s="52"/>
      <c r="BI92" s="50"/>
      <c r="BJ92" s="51"/>
      <c r="BK92" s="51"/>
      <c r="BL92" s="51"/>
      <c r="BM92" s="52"/>
      <c r="BN92" s="53">
        <f t="shared" si="29"/>
        <v>0</v>
      </c>
      <c r="BO92" s="53">
        <f t="shared" si="30"/>
        <v>0</v>
      </c>
      <c r="BP92" s="248"/>
    </row>
    <row r="93" spans="1:68" ht="41.1" customHeight="1" x14ac:dyDescent="0.4">
      <c r="A93" s="38"/>
      <c r="B93" s="79"/>
      <c r="C93" s="80"/>
      <c r="D93" s="131">
        <f>D92</f>
        <v>17.5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23"/>
        <v>20.824999999999999</v>
      </c>
      <c r="L93" s="106">
        <f t="shared" si="24"/>
        <v>21</v>
      </c>
      <c r="M93" s="107">
        <f t="shared" si="25"/>
        <v>21.175000000000001</v>
      </c>
      <c r="N93" s="107">
        <f t="shared" si="26"/>
        <v>21.35</v>
      </c>
      <c r="O93" s="108">
        <f t="shared" si="27"/>
        <v>21.524999999999999</v>
      </c>
      <c r="P93" s="50"/>
      <c r="Q93" s="51"/>
      <c r="R93" s="51"/>
      <c r="S93" s="51"/>
      <c r="T93" s="51"/>
      <c r="U93" s="260"/>
      <c r="V93" s="51"/>
      <c r="W93" s="51"/>
      <c r="X93" s="51"/>
      <c r="Y93" s="52"/>
      <c r="Z93" s="50"/>
      <c r="AA93" s="57"/>
      <c r="AB93" s="57"/>
      <c r="AC93" s="57"/>
      <c r="AD93" s="52"/>
      <c r="AE93" s="50"/>
      <c r="AF93" s="51"/>
      <c r="AG93" s="51"/>
      <c r="AH93" s="51"/>
      <c r="AI93" s="52"/>
      <c r="AJ93" s="50"/>
      <c r="AK93" s="57"/>
      <c r="AL93" s="57"/>
      <c r="AM93" s="57"/>
      <c r="AN93" s="52"/>
      <c r="AO93" s="50"/>
      <c r="AP93" s="57"/>
      <c r="AQ93" s="57"/>
      <c r="AR93" s="57"/>
      <c r="AS93" s="52"/>
      <c r="AT93" s="50"/>
      <c r="AU93" s="51"/>
      <c r="AV93" s="51"/>
      <c r="AW93" s="51"/>
      <c r="AX93" s="52"/>
      <c r="AY93" s="50"/>
      <c r="AZ93" s="57"/>
      <c r="BA93" s="57"/>
      <c r="BB93" s="57"/>
      <c r="BC93" s="52"/>
      <c r="BD93" s="50"/>
      <c r="BE93" s="51"/>
      <c r="BF93" s="51"/>
      <c r="BG93" s="51"/>
      <c r="BH93" s="52"/>
      <c r="BI93" s="50"/>
      <c r="BJ93" s="51"/>
      <c r="BK93" s="51"/>
      <c r="BL93" s="51"/>
      <c r="BM93" s="52"/>
      <c r="BN93" s="53">
        <f t="shared" si="29"/>
        <v>0</v>
      </c>
      <c r="BO93" s="53">
        <f t="shared" si="30"/>
        <v>0</v>
      </c>
      <c r="BP93" s="248"/>
    </row>
    <row r="94" spans="1:68" ht="41.1" customHeight="1" x14ac:dyDescent="0.4">
      <c r="A94" s="38"/>
      <c r="B94" s="79"/>
      <c r="C94" s="80"/>
      <c r="D94" s="131">
        <f>D92</f>
        <v>17.5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23"/>
        <v>20.824999999999999</v>
      </c>
      <c r="L94" s="106">
        <f t="shared" si="24"/>
        <v>21</v>
      </c>
      <c r="M94" s="107">
        <f t="shared" si="25"/>
        <v>21.175000000000001</v>
      </c>
      <c r="N94" s="107">
        <f t="shared" si="26"/>
        <v>21.35</v>
      </c>
      <c r="O94" s="108">
        <f t="shared" si="27"/>
        <v>21.524999999999999</v>
      </c>
      <c r="P94" s="50"/>
      <c r="Q94" s="51"/>
      <c r="R94" s="51"/>
      <c r="S94" s="51"/>
      <c r="T94" s="51"/>
      <c r="U94" s="260"/>
      <c r="V94" s="51"/>
      <c r="W94" s="51"/>
      <c r="X94" s="51"/>
      <c r="Y94" s="52"/>
      <c r="Z94" s="50"/>
      <c r="AA94" s="57"/>
      <c r="AB94" s="57"/>
      <c r="AC94" s="57"/>
      <c r="AD94" s="52"/>
      <c r="AE94" s="50"/>
      <c r="AF94" s="51"/>
      <c r="AG94" s="51"/>
      <c r="AH94" s="51"/>
      <c r="AI94" s="52"/>
      <c r="AJ94" s="50"/>
      <c r="AK94" s="57"/>
      <c r="AL94" s="57"/>
      <c r="AM94" s="57"/>
      <c r="AN94" s="52"/>
      <c r="AO94" s="50"/>
      <c r="AP94" s="57"/>
      <c r="AQ94" s="57"/>
      <c r="AR94" s="57"/>
      <c r="AS94" s="52"/>
      <c r="AT94" s="50"/>
      <c r="AU94" s="51"/>
      <c r="AV94" s="51"/>
      <c r="AW94" s="51"/>
      <c r="AX94" s="52"/>
      <c r="AY94" s="50"/>
      <c r="AZ94" s="57"/>
      <c r="BA94" s="57"/>
      <c r="BB94" s="57"/>
      <c r="BC94" s="52"/>
      <c r="BD94" s="50"/>
      <c r="BE94" s="51"/>
      <c r="BF94" s="51"/>
      <c r="BG94" s="51"/>
      <c r="BH94" s="52"/>
      <c r="BI94" s="50"/>
      <c r="BJ94" s="51"/>
      <c r="BK94" s="51"/>
      <c r="BL94" s="51"/>
      <c r="BM94" s="52"/>
      <c r="BN94" s="53">
        <f t="shared" si="29"/>
        <v>0</v>
      </c>
      <c r="BO94" s="53">
        <f t="shared" si="30"/>
        <v>0</v>
      </c>
      <c r="BP94" s="248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Октябрь 2019'!B49</f>
        <v>Гречневая крупа, кг</v>
      </c>
      <c r="D95" s="131">
        <v>36.9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23"/>
        <v>39.482999999999997</v>
      </c>
      <c r="L95" s="106">
        <f t="shared" si="24"/>
        <v>39.851999999999997</v>
      </c>
      <c r="M95" s="107">
        <f t="shared" si="25"/>
        <v>40.220999999999997</v>
      </c>
      <c r="N95" s="107">
        <f t="shared" si="26"/>
        <v>40.589999999999996</v>
      </c>
      <c r="O95" s="108">
        <f t="shared" si="27"/>
        <v>40.958999999999996</v>
      </c>
      <c r="P95" s="50"/>
      <c r="Q95" s="57"/>
      <c r="R95" s="57"/>
      <c r="S95" s="57"/>
      <c r="T95" s="51"/>
      <c r="U95" s="50"/>
      <c r="V95" s="57"/>
      <c r="W95" s="57"/>
      <c r="X95" s="57"/>
      <c r="Y95" s="52"/>
      <c r="Z95" s="50"/>
      <c r="AA95" s="57"/>
      <c r="AB95" s="57"/>
      <c r="AC95" s="57"/>
      <c r="AD95" s="52"/>
      <c r="AE95" s="50">
        <f>AG95/AF95</f>
        <v>39.11</v>
      </c>
      <c r="AF95" s="51">
        <v>25</v>
      </c>
      <c r="AG95" s="51">
        <v>977.75</v>
      </c>
      <c r="AH95" s="51" t="s">
        <v>284</v>
      </c>
      <c r="AI95" s="52" t="s">
        <v>285</v>
      </c>
      <c r="AJ95" s="57"/>
      <c r="AK95" s="57"/>
      <c r="AL95" s="57"/>
      <c r="AM95" s="57"/>
      <c r="AN95" s="52"/>
      <c r="AO95" s="50"/>
      <c r="AP95" s="57"/>
      <c r="AQ95" s="57"/>
      <c r="AR95" s="57"/>
      <c r="AS95" s="52"/>
      <c r="AT95" s="50"/>
      <c r="AU95" s="51"/>
      <c r="AV95" s="51"/>
      <c r="AW95" s="51"/>
      <c r="AX95" s="52"/>
      <c r="AY95" s="50"/>
      <c r="AZ95" s="57"/>
      <c r="BA95" s="57"/>
      <c r="BB95" s="57"/>
      <c r="BC95" s="52"/>
      <c r="BD95" s="50"/>
      <c r="BE95" s="51"/>
      <c r="BF95" s="51"/>
      <c r="BG95" s="51"/>
      <c r="BH95" s="52"/>
      <c r="BI95" s="50"/>
      <c r="BJ95" s="51"/>
      <c r="BK95" s="51"/>
      <c r="BL95" s="51"/>
      <c r="BM95" s="52"/>
      <c r="BN95" s="53">
        <f t="shared" si="29"/>
        <v>39.11</v>
      </c>
      <c r="BO95" s="53">
        <f t="shared" si="30"/>
        <v>39.11</v>
      </c>
      <c r="BP95" s="248"/>
    </row>
    <row r="96" spans="1:68" ht="41.1" customHeight="1" x14ac:dyDescent="0.4">
      <c r="A96" s="38"/>
      <c r="B96" s="79"/>
      <c r="C96" s="80"/>
      <c r="D96" s="131">
        <f>D95</f>
        <v>36.9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23"/>
        <v>39.482999999999997</v>
      </c>
      <c r="L96" s="106">
        <f t="shared" si="24"/>
        <v>39.851999999999997</v>
      </c>
      <c r="M96" s="107">
        <f t="shared" si="25"/>
        <v>40.220999999999997</v>
      </c>
      <c r="N96" s="107">
        <f t="shared" si="26"/>
        <v>40.589999999999996</v>
      </c>
      <c r="O96" s="108">
        <f t="shared" si="27"/>
        <v>40.958999999999996</v>
      </c>
      <c r="P96" s="50"/>
      <c r="Q96" s="51"/>
      <c r="R96" s="51"/>
      <c r="S96" s="51"/>
      <c r="T96" s="51"/>
      <c r="U96" s="260"/>
      <c r="V96" s="51"/>
      <c r="W96" s="51"/>
      <c r="X96" s="51"/>
      <c r="Y96" s="52"/>
      <c r="Z96" s="50"/>
      <c r="AA96" s="57"/>
      <c r="AB96" s="57"/>
      <c r="AC96" s="57"/>
      <c r="AD96" s="52"/>
      <c r="AE96" s="50"/>
      <c r="AF96" s="51"/>
      <c r="AG96" s="51"/>
      <c r="AH96" s="51"/>
      <c r="AI96" s="52"/>
      <c r="AJ96" s="50"/>
      <c r="AK96" s="57"/>
      <c r="AL96" s="57"/>
      <c r="AM96" s="57"/>
      <c r="AN96" s="52"/>
      <c r="AO96" s="50"/>
      <c r="AP96" s="57"/>
      <c r="AQ96" s="57"/>
      <c r="AR96" s="57"/>
      <c r="AS96" s="52"/>
      <c r="AT96" s="50"/>
      <c r="AU96" s="51"/>
      <c r="AV96" s="51"/>
      <c r="AW96" s="51"/>
      <c r="AX96" s="52"/>
      <c r="AY96" s="50"/>
      <c r="AZ96" s="57"/>
      <c r="BA96" s="57"/>
      <c r="BB96" s="57"/>
      <c r="BC96" s="52"/>
      <c r="BD96" s="50"/>
      <c r="BE96" s="51"/>
      <c r="BF96" s="51"/>
      <c r="BG96" s="51"/>
      <c r="BH96" s="52"/>
      <c r="BI96" s="50"/>
      <c r="BJ96" s="51"/>
      <c r="BK96" s="51"/>
      <c r="BL96" s="51"/>
      <c r="BM96" s="52"/>
      <c r="BN96" s="53">
        <f t="shared" si="29"/>
        <v>0</v>
      </c>
      <c r="BO96" s="53">
        <f t="shared" si="30"/>
        <v>0</v>
      </c>
      <c r="BP96" s="248"/>
    </row>
    <row r="97" spans="1:68" ht="41.1" customHeight="1" x14ac:dyDescent="0.4">
      <c r="A97" s="38"/>
      <c r="B97" s="79"/>
      <c r="C97" s="80"/>
      <c r="D97" s="131">
        <f>D95</f>
        <v>36.9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23"/>
        <v>39.482999999999997</v>
      </c>
      <c r="L97" s="106">
        <f t="shared" si="24"/>
        <v>39.851999999999997</v>
      </c>
      <c r="M97" s="107">
        <f t="shared" si="25"/>
        <v>40.220999999999997</v>
      </c>
      <c r="N97" s="107">
        <f t="shared" si="26"/>
        <v>40.589999999999996</v>
      </c>
      <c r="O97" s="108">
        <f t="shared" si="27"/>
        <v>40.958999999999996</v>
      </c>
      <c r="P97" s="50"/>
      <c r="Q97" s="51"/>
      <c r="R97" s="51"/>
      <c r="S97" s="51"/>
      <c r="T97" s="51"/>
      <c r="U97" s="260"/>
      <c r="V97" s="51"/>
      <c r="W97" s="51"/>
      <c r="X97" s="51"/>
      <c r="Y97" s="52"/>
      <c r="Z97" s="50"/>
      <c r="AA97" s="57"/>
      <c r="AB97" s="57"/>
      <c r="AC97" s="57"/>
      <c r="AD97" s="52"/>
      <c r="AE97" s="50"/>
      <c r="AF97" s="51"/>
      <c r="AG97" s="51"/>
      <c r="AH97" s="51"/>
      <c r="AI97" s="52"/>
      <c r="AJ97" s="50"/>
      <c r="AK97" s="57"/>
      <c r="AL97" s="57"/>
      <c r="AM97" s="57"/>
      <c r="AN97" s="52"/>
      <c r="AO97" s="50"/>
      <c r="AP97" s="57"/>
      <c r="AQ97" s="57"/>
      <c r="AR97" s="57"/>
      <c r="AS97" s="52"/>
      <c r="AT97" s="50"/>
      <c r="AU97" s="51"/>
      <c r="AV97" s="51"/>
      <c r="AW97" s="51"/>
      <c r="AX97" s="52"/>
      <c r="AY97" s="50"/>
      <c r="AZ97" s="57"/>
      <c r="BA97" s="57"/>
      <c r="BB97" s="57"/>
      <c r="BC97" s="52"/>
      <c r="BD97" s="50"/>
      <c r="BE97" s="51"/>
      <c r="BF97" s="51"/>
      <c r="BG97" s="51"/>
      <c r="BH97" s="52"/>
      <c r="BI97" s="50"/>
      <c r="BJ97" s="51"/>
      <c r="BK97" s="51"/>
      <c r="BL97" s="51"/>
      <c r="BM97" s="52"/>
      <c r="BN97" s="53">
        <f t="shared" si="29"/>
        <v>0</v>
      </c>
      <c r="BO97" s="53">
        <f t="shared" si="30"/>
        <v>0</v>
      </c>
      <c r="BP97" s="248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Октябрь 2019'!B50</f>
        <v>Пшено (крупа из просо), кг</v>
      </c>
      <c r="D98" s="131">
        <v>36.6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23"/>
        <v>37.698</v>
      </c>
      <c r="L98" s="106">
        <f t="shared" si="24"/>
        <v>38.064</v>
      </c>
      <c r="M98" s="107">
        <f t="shared" si="25"/>
        <v>38.43</v>
      </c>
      <c r="N98" s="107">
        <f t="shared" si="26"/>
        <v>38.795999999999999</v>
      </c>
      <c r="O98" s="108">
        <f t="shared" si="27"/>
        <v>39.161999999999999</v>
      </c>
      <c r="P98" s="50"/>
      <c r="Q98" s="57"/>
      <c r="R98" s="57"/>
      <c r="S98" s="57"/>
      <c r="T98" s="51"/>
      <c r="U98" s="50"/>
      <c r="V98" s="57"/>
      <c r="W98" s="57"/>
      <c r="X98" s="57"/>
      <c r="Y98" s="52"/>
      <c r="Z98" s="50"/>
      <c r="AA98" s="57"/>
      <c r="AB98" s="57"/>
      <c r="AC98" s="57"/>
      <c r="AD98" s="52"/>
      <c r="AE98" s="50"/>
      <c r="AF98" s="57"/>
      <c r="AG98" s="57"/>
      <c r="AH98" s="57"/>
      <c r="AI98" s="52"/>
      <c r="AJ98" s="50"/>
      <c r="AK98" s="57"/>
      <c r="AL98" s="57"/>
      <c r="AM98" s="57"/>
      <c r="AN98" s="52"/>
      <c r="AO98" s="50"/>
      <c r="AP98" s="57"/>
      <c r="AQ98" s="57"/>
      <c r="AR98" s="57"/>
      <c r="AS98" s="52"/>
      <c r="AT98" s="50"/>
      <c r="AU98" s="57"/>
      <c r="AV98" s="57"/>
      <c r="AW98" s="57"/>
      <c r="AX98" s="52"/>
      <c r="AY98" s="50">
        <v>37.33</v>
      </c>
      <c r="AZ98" s="51">
        <v>5</v>
      </c>
      <c r="BA98" s="51">
        <v>186.65</v>
      </c>
      <c r="BB98" s="51" t="s">
        <v>273</v>
      </c>
      <c r="BC98" s="52" t="s">
        <v>338</v>
      </c>
      <c r="BD98" s="50"/>
      <c r="BE98" s="51"/>
      <c r="BF98" s="51"/>
      <c r="BG98" s="51"/>
      <c r="BH98" s="52"/>
      <c r="BI98" s="50"/>
      <c r="BJ98" s="57"/>
      <c r="BK98" s="57"/>
      <c r="BL98" s="57"/>
      <c r="BM98" s="52"/>
      <c r="BN98" s="53">
        <f t="shared" si="29"/>
        <v>37.33</v>
      </c>
      <c r="BO98" s="53">
        <f t="shared" si="30"/>
        <v>37.33</v>
      </c>
      <c r="BP98" s="248"/>
    </row>
    <row r="99" spans="1:68" ht="41.1" customHeight="1" x14ac:dyDescent="0.4">
      <c r="A99" s="38"/>
      <c r="B99" s="79"/>
      <c r="C99" s="80"/>
      <c r="D99" s="131">
        <f>D98</f>
        <v>36.6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23"/>
        <v>37.698</v>
      </c>
      <c r="L99" s="106">
        <f t="shared" si="24"/>
        <v>38.064</v>
      </c>
      <c r="M99" s="107">
        <f t="shared" si="25"/>
        <v>38.43</v>
      </c>
      <c r="N99" s="107">
        <f t="shared" si="26"/>
        <v>38.795999999999999</v>
      </c>
      <c r="O99" s="108">
        <f t="shared" si="27"/>
        <v>39.161999999999999</v>
      </c>
      <c r="P99" s="50"/>
      <c r="Q99" s="51"/>
      <c r="R99" s="51"/>
      <c r="S99" s="51"/>
      <c r="T99" s="51"/>
      <c r="U99" s="260"/>
      <c r="V99" s="51"/>
      <c r="W99" s="51"/>
      <c r="X99" s="51"/>
      <c r="Y99" s="52"/>
      <c r="Z99" s="50"/>
      <c r="AA99" s="57"/>
      <c r="AB99" s="57"/>
      <c r="AC99" s="57"/>
      <c r="AD99" s="52"/>
      <c r="AE99" s="50"/>
      <c r="AF99" s="57"/>
      <c r="AG99" s="57"/>
      <c r="AH99" s="57"/>
      <c r="AI99" s="52"/>
      <c r="AJ99" s="50"/>
      <c r="AK99" s="57"/>
      <c r="AL99" s="57"/>
      <c r="AM99" s="57"/>
      <c r="AN99" s="52"/>
      <c r="AO99" s="50"/>
      <c r="AP99" s="57"/>
      <c r="AQ99" s="57"/>
      <c r="AR99" s="57"/>
      <c r="AS99" s="52"/>
      <c r="AT99" s="50"/>
      <c r="AU99" s="57"/>
      <c r="AV99" s="57"/>
      <c r="AW99" s="57"/>
      <c r="AX99" s="52"/>
      <c r="AY99" s="50"/>
      <c r="AZ99" s="57"/>
      <c r="BA99" s="57"/>
      <c r="BB99" s="57"/>
      <c r="BC99" s="52"/>
      <c r="BD99" s="50"/>
      <c r="BE99" s="51"/>
      <c r="BF99" s="51"/>
      <c r="BG99" s="51"/>
      <c r="BH99" s="52"/>
      <c r="BI99" s="50"/>
      <c r="BJ99" s="57"/>
      <c r="BK99" s="57"/>
      <c r="BL99" s="57"/>
      <c r="BM99" s="52"/>
      <c r="BN99" s="53">
        <f t="shared" si="29"/>
        <v>0</v>
      </c>
      <c r="BO99" s="53">
        <f t="shared" si="30"/>
        <v>0</v>
      </c>
      <c r="BP99" s="248"/>
    </row>
    <row r="100" spans="1:68" ht="41.1" customHeight="1" x14ac:dyDescent="0.4">
      <c r="A100" s="38"/>
      <c r="B100" s="79"/>
      <c r="C100" s="80"/>
      <c r="D100" s="131">
        <f>D98</f>
        <v>36.6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23"/>
        <v>37.698</v>
      </c>
      <c r="L100" s="106">
        <f t="shared" si="24"/>
        <v>38.064</v>
      </c>
      <c r="M100" s="107">
        <f t="shared" si="25"/>
        <v>38.43</v>
      </c>
      <c r="N100" s="107">
        <f t="shared" si="26"/>
        <v>38.795999999999999</v>
      </c>
      <c r="O100" s="108">
        <f t="shared" si="27"/>
        <v>39.161999999999999</v>
      </c>
      <c r="P100" s="50"/>
      <c r="Q100" s="51"/>
      <c r="R100" s="51"/>
      <c r="S100" s="51"/>
      <c r="T100" s="51"/>
      <c r="U100" s="260"/>
      <c r="V100" s="51"/>
      <c r="W100" s="51"/>
      <c r="X100" s="51"/>
      <c r="Y100" s="52"/>
      <c r="Z100" s="50"/>
      <c r="AA100" s="57"/>
      <c r="AB100" s="57"/>
      <c r="AC100" s="57"/>
      <c r="AD100" s="52"/>
      <c r="AE100" s="50"/>
      <c r="AF100" s="57"/>
      <c r="AG100" s="57"/>
      <c r="AH100" s="57"/>
      <c r="AI100" s="52"/>
      <c r="AJ100" s="50"/>
      <c r="AK100" s="57"/>
      <c r="AL100" s="57"/>
      <c r="AM100" s="57"/>
      <c r="AN100" s="52"/>
      <c r="AO100" s="50"/>
      <c r="AP100" s="57"/>
      <c r="AQ100" s="57"/>
      <c r="AR100" s="57"/>
      <c r="AS100" s="52"/>
      <c r="AT100" s="50"/>
      <c r="AU100" s="57"/>
      <c r="AV100" s="57"/>
      <c r="AW100" s="57"/>
      <c r="AX100" s="52"/>
      <c r="AY100" s="50"/>
      <c r="AZ100" s="57"/>
      <c r="BA100" s="57"/>
      <c r="BB100" s="57"/>
      <c r="BC100" s="52"/>
      <c r="BD100" s="50"/>
      <c r="BE100" s="51"/>
      <c r="BF100" s="51"/>
      <c r="BG100" s="51"/>
      <c r="BH100" s="52"/>
      <c r="BI100" s="50"/>
      <c r="BJ100" s="57"/>
      <c r="BK100" s="57"/>
      <c r="BL100" s="57"/>
      <c r="BM100" s="52"/>
      <c r="BN100" s="53">
        <f t="shared" si="29"/>
        <v>0</v>
      </c>
      <c r="BO100" s="53">
        <f t="shared" si="30"/>
        <v>0</v>
      </c>
      <c r="BP100" s="248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1"/>
      <c r="E101" s="109"/>
      <c r="F101" s="110"/>
      <c r="G101" s="111"/>
      <c r="H101" s="111"/>
      <c r="I101" s="111"/>
      <c r="J101" s="112"/>
      <c r="K101" s="105">
        <f t="shared" si="23"/>
        <v>0</v>
      </c>
      <c r="L101" s="106">
        <f t="shared" si="24"/>
        <v>0</v>
      </c>
      <c r="M101" s="107">
        <f t="shared" si="25"/>
        <v>0</v>
      </c>
      <c r="N101" s="107">
        <f t="shared" si="26"/>
        <v>0</v>
      </c>
      <c r="O101" s="108">
        <f t="shared" si="27"/>
        <v>0</v>
      </c>
      <c r="P101" s="66"/>
      <c r="Q101" s="67"/>
      <c r="R101" s="68"/>
      <c r="S101" s="67"/>
      <c r="T101" s="67"/>
      <c r="U101" s="262"/>
      <c r="V101" s="67"/>
      <c r="W101" s="68"/>
      <c r="X101" s="67"/>
      <c r="Y101" s="69"/>
      <c r="Z101" s="66"/>
      <c r="AA101" s="67"/>
      <c r="AB101" s="68"/>
      <c r="AC101" s="67"/>
      <c r="AD101" s="69"/>
      <c r="AE101" s="66"/>
      <c r="AF101" s="67"/>
      <c r="AG101" s="68"/>
      <c r="AH101" s="67"/>
      <c r="AI101" s="69"/>
      <c r="AJ101" s="66"/>
      <c r="AK101" s="67"/>
      <c r="AL101" s="68"/>
      <c r="AM101" s="67"/>
      <c r="AN101" s="69"/>
      <c r="AO101" s="66"/>
      <c r="AP101" s="67"/>
      <c r="AQ101" s="68"/>
      <c r="AR101" s="67"/>
      <c r="AS101" s="69"/>
      <c r="AT101" s="66"/>
      <c r="AU101" s="67"/>
      <c r="AV101" s="68"/>
      <c r="AW101" s="67"/>
      <c r="AX101" s="69"/>
      <c r="AY101" s="66"/>
      <c r="AZ101" s="67"/>
      <c r="BA101" s="68"/>
      <c r="BB101" s="67"/>
      <c r="BC101" s="69"/>
      <c r="BD101" s="66"/>
      <c r="BE101" s="67"/>
      <c r="BF101" s="68"/>
      <c r="BG101" s="67"/>
      <c r="BH101" s="69"/>
      <c r="BI101" s="66"/>
      <c r="BJ101" s="67"/>
      <c r="BK101" s="68"/>
      <c r="BL101" s="67"/>
      <c r="BM101" s="69"/>
      <c r="BN101" s="53">
        <f t="shared" si="29"/>
        <v>0</v>
      </c>
      <c r="BO101" s="53">
        <f t="shared" si="30"/>
        <v>0</v>
      </c>
      <c r="BP101" s="248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Октябрь 2019'!B52</f>
        <v>Хлеб ржано - пшеничный формовой, 0,7 кг</v>
      </c>
      <c r="D102" s="131">
        <f>'рекоменд.цены на Октябрь 2019'!C52</f>
        <v>23.3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23"/>
        <v>23.999000000000002</v>
      </c>
      <c r="L102" s="106">
        <f t="shared" si="24"/>
        <v>24.231999999999999</v>
      </c>
      <c r="M102" s="107">
        <f t="shared" si="25"/>
        <v>24.465</v>
      </c>
      <c r="N102" s="107">
        <f t="shared" si="26"/>
        <v>24.698</v>
      </c>
      <c r="O102" s="108">
        <f t="shared" si="27"/>
        <v>24.931000000000001</v>
      </c>
      <c r="P102" s="50"/>
      <c r="Q102" s="51"/>
      <c r="R102" s="51"/>
      <c r="S102" s="51"/>
      <c r="T102" s="51"/>
      <c r="U102" s="50"/>
      <c r="V102" s="57"/>
      <c r="W102" s="57"/>
      <c r="X102" s="57"/>
      <c r="Y102" s="52"/>
      <c r="Z102" s="50"/>
      <c r="AA102" s="57"/>
      <c r="AB102" s="57"/>
      <c r="AC102" s="57"/>
      <c r="AD102" s="52"/>
      <c r="AE102" s="50"/>
      <c r="AF102" s="57"/>
      <c r="AG102" s="57"/>
      <c r="AH102" s="57"/>
      <c r="AI102" s="52"/>
      <c r="AJ102" s="50"/>
      <c r="AK102" s="57"/>
      <c r="AL102" s="57"/>
      <c r="AM102" s="57"/>
      <c r="AN102" s="52"/>
      <c r="AO102" s="50"/>
      <c r="AP102" s="57"/>
      <c r="AQ102" s="57"/>
      <c r="AR102" s="57"/>
      <c r="AS102" s="52"/>
      <c r="AT102" s="50">
        <v>23.6</v>
      </c>
      <c r="AU102" s="51">
        <v>14</v>
      </c>
      <c r="AV102" s="51">
        <f>IF(AT102=0," ",IF(ISBLANK(AT102)," ",AT102*AU102))</f>
        <v>330.40000000000003</v>
      </c>
      <c r="AW102" s="51" t="s">
        <v>324</v>
      </c>
      <c r="AX102" s="52" t="s">
        <v>325</v>
      </c>
      <c r="AY102" s="50">
        <v>21.1</v>
      </c>
      <c r="AZ102" s="51">
        <v>90</v>
      </c>
      <c r="BA102" s="51">
        <v>1899</v>
      </c>
      <c r="BB102" s="51" t="s">
        <v>340</v>
      </c>
      <c r="BC102" s="52" t="s">
        <v>341</v>
      </c>
      <c r="BD102" s="50">
        <v>21</v>
      </c>
      <c r="BE102" s="51">
        <v>136</v>
      </c>
      <c r="BF102" s="51">
        <f>IF(BD102=0," ",IF(ISBLANK(BD102)," ",BD102*BE102))</f>
        <v>2856</v>
      </c>
      <c r="BG102" s="51" t="s">
        <v>356</v>
      </c>
      <c r="BH102" s="52" t="s">
        <v>360</v>
      </c>
      <c r="BI102" s="50">
        <v>19.5</v>
      </c>
      <c r="BJ102" s="51">
        <v>84</v>
      </c>
      <c r="BK102" s="51">
        <v>1638</v>
      </c>
      <c r="BL102" s="51" t="s">
        <v>380</v>
      </c>
      <c r="BM102" s="52" t="s">
        <v>381</v>
      </c>
      <c r="BN102" s="53">
        <f t="shared" si="29"/>
        <v>19.5</v>
      </c>
      <c r="BO102" s="53">
        <f t="shared" si="30"/>
        <v>23.6</v>
      </c>
      <c r="BP102" s="248"/>
    </row>
    <row r="103" spans="1:68" ht="41.1" customHeight="1" x14ac:dyDescent="0.4">
      <c r="A103" s="38"/>
      <c r="B103" s="79"/>
      <c r="C103" s="80"/>
      <c r="D103" s="131">
        <f>D102</f>
        <v>23.3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ref="K103:K118" si="31">$D103+($D103*(SUM($E103%,F103%)))</f>
        <v>23.999000000000002</v>
      </c>
      <c r="L103" s="106">
        <f t="shared" ref="L103:L118" si="32">$D103+(($D103*SUM($E103,G103)/100))</f>
        <v>24.231999999999999</v>
      </c>
      <c r="M103" s="107">
        <f t="shared" ref="M103:M118" si="33">$D103+(($D103*($E103+H103)/100))</f>
        <v>24.465</v>
      </c>
      <c r="N103" s="107">
        <f t="shared" ref="N103:N118" si="34">$D103+(($D103*($E103+I103)/100))</f>
        <v>24.698</v>
      </c>
      <c r="O103" s="108">
        <f t="shared" ref="O103:O118" si="35">$D103+(($D103*($E103+J103)/100))</f>
        <v>24.931000000000001</v>
      </c>
      <c r="P103" s="50"/>
      <c r="Q103" s="51"/>
      <c r="R103" s="51"/>
      <c r="S103" s="51"/>
      <c r="T103" s="51"/>
      <c r="U103" s="50"/>
      <c r="V103" s="57"/>
      <c r="W103" s="57"/>
      <c r="X103" s="57"/>
      <c r="Y103" s="52"/>
      <c r="Z103" s="50"/>
      <c r="AA103" s="57"/>
      <c r="AB103" s="57"/>
      <c r="AC103" s="57"/>
      <c r="AD103" s="52"/>
      <c r="AE103" s="50"/>
      <c r="AF103" s="57"/>
      <c r="AG103" s="57"/>
      <c r="AH103" s="57"/>
      <c r="AI103" s="52"/>
      <c r="AJ103" s="50"/>
      <c r="AK103" s="57"/>
      <c r="AL103" s="57"/>
      <c r="AM103" s="57"/>
      <c r="AN103" s="52"/>
      <c r="AO103" s="50"/>
      <c r="AP103" s="57"/>
      <c r="AQ103" s="57"/>
      <c r="AR103" s="57"/>
      <c r="AS103" s="52"/>
      <c r="AT103" s="50"/>
      <c r="AU103" s="57"/>
      <c r="AV103" s="57"/>
      <c r="AW103" s="57"/>
      <c r="AX103" s="52"/>
      <c r="AY103" s="50"/>
      <c r="AZ103" s="57"/>
      <c r="BA103" s="57"/>
      <c r="BB103" s="57"/>
      <c r="BC103" s="52"/>
      <c r="BD103" s="50"/>
      <c r="BE103" s="57"/>
      <c r="BF103" s="57"/>
      <c r="BG103" s="57"/>
      <c r="BH103" s="52"/>
      <c r="BI103" s="50"/>
      <c r="BJ103" s="57"/>
      <c r="BK103" s="57"/>
      <c r="BL103" s="57"/>
      <c r="BM103" s="52"/>
      <c r="BN103" s="53">
        <f t="shared" si="29"/>
        <v>0</v>
      </c>
      <c r="BO103" s="53">
        <f t="shared" si="30"/>
        <v>0</v>
      </c>
      <c r="BP103" s="248"/>
    </row>
    <row r="104" spans="1:68" ht="41.1" customHeight="1" x14ac:dyDescent="0.4">
      <c r="A104" s="38"/>
      <c r="B104" s="79"/>
      <c r="C104" s="80"/>
      <c r="D104" s="131">
        <f>D102</f>
        <v>23.3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31"/>
        <v>23.999000000000002</v>
      </c>
      <c r="L104" s="106">
        <f t="shared" si="32"/>
        <v>24.231999999999999</v>
      </c>
      <c r="M104" s="107">
        <f t="shared" si="33"/>
        <v>24.465</v>
      </c>
      <c r="N104" s="107">
        <f t="shared" si="34"/>
        <v>24.698</v>
      </c>
      <c r="O104" s="108">
        <f t="shared" si="35"/>
        <v>24.931000000000001</v>
      </c>
      <c r="P104" s="50"/>
      <c r="Q104" s="51"/>
      <c r="R104" s="51"/>
      <c r="S104" s="51"/>
      <c r="T104" s="51"/>
      <c r="U104" s="50"/>
      <c r="V104" s="57"/>
      <c r="W104" s="57"/>
      <c r="X104" s="57"/>
      <c r="Y104" s="52"/>
      <c r="Z104" s="50"/>
      <c r="AA104" s="57"/>
      <c r="AB104" s="57"/>
      <c r="AC104" s="57"/>
      <c r="AD104" s="52"/>
      <c r="AE104" s="50"/>
      <c r="AF104" s="57"/>
      <c r="AG104" s="57"/>
      <c r="AH104" s="57"/>
      <c r="AI104" s="52"/>
      <c r="AJ104" s="50"/>
      <c r="AK104" s="57"/>
      <c r="AL104" s="57"/>
      <c r="AM104" s="57"/>
      <c r="AN104" s="52"/>
      <c r="AO104" s="50"/>
      <c r="AP104" s="57"/>
      <c r="AQ104" s="57"/>
      <c r="AR104" s="57"/>
      <c r="AS104" s="52"/>
      <c r="AT104" s="50"/>
      <c r="AU104" s="57"/>
      <c r="AV104" s="57"/>
      <c r="AW104" s="57"/>
      <c r="AX104" s="52"/>
      <c r="AY104" s="50"/>
      <c r="AZ104" s="57"/>
      <c r="BA104" s="57"/>
      <c r="BB104" s="57"/>
      <c r="BC104" s="52"/>
      <c r="BD104" s="50"/>
      <c r="BE104" s="57"/>
      <c r="BF104" s="57"/>
      <c r="BG104" s="57"/>
      <c r="BH104" s="52"/>
      <c r="BI104" s="50"/>
      <c r="BJ104" s="57"/>
      <c r="BK104" s="57"/>
      <c r="BL104" s="57"/>
      <c r="BM104" s="52"/>
      <c r="BN104" s="53">
        <f t="shared" si="29"/>
        <v>0</v>
      </c>
      <c r="BO104" s="53">
        <f t="shared" si="30"/>
        <v>0</v>
      </c>
      <c r="BP104" s="248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Октябрь 2019'!B53</f>
        <v>Хлеб "Дарницкий" подовый,0,7 кг</v>
      </c>
      <c r="D105" s="131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31"/>
        <v>23.071999999999999</v>
      </c>
      <c r="L105" s="106">
        <f t="shared" si="32"/>
        <v>23.295999999999999</v>
      </c>
      <c r="M105" s="107">
        <f t="shared" si="33"/>
        <v>23.52</v>
      </c>
      <c r="N105" s="107">
        <f t="shared" si="34"/>
        <v>23.744</v>
      </c>
      <c r="O105" s="108">
        <f t="shared" si="35"/>
        <v>23.968</v>
      </c>
      <c r="P105" s="50"/>
      <c r="Q105" s="57"/>
      <c r="R105" s="57"/>
      <c r="S105" s="57"/>
      <c r="T105" s="51"/>
      <c r="U105" s="50">
        <v>19.84</v>
      </c>
      <c r="V105" s="51">
        <v>10</v>
      </c>
      <c r="W105" s="51">
        <f>IF(U105=0," ",IF(ISBLANK(U105)," ",U105*V105))</f>
        <v>198.4</v>
      </c>
      <c r="X105" s="51" t="s">
        <v>257</v>
      </c>
      <c r="Y105" s="52" t="s">
        <v>256</v>
      </c>
      <c r="Z105" s="50"/>
      <c r="AA105" s="57"/>
      <c r="AB105" s="57"/>
      <c r="AC105" s="57"/>
      <c r="AD105" s="52"/>
      <c r="AE105" s="50">
        <f>AG105/AF105</f>
        <v>20.299999999999997</v>
      </c>
      <c r="AF105" s="51">
        <v>57</v>
      </c>
      <c r="AG105" s="51">
        <v>1157.0999999999999</v>
      </c>
      <c r="AH105" s="51" t="s">
        <v>286</v>
      </c>
      <c r="AI105" s="52" t="s">
        <v>285</v>
      </c>
      <c r="AJ105" s="50">
        <v>19.18</v>
      </c>
      <c r="AK105" s="51">
        <v>72</v>
      </c>
      <c r="AL105" s="51">
        <f>IF(AJ105=0," ",IF(ISBLANK(AJ105)," ",AJ105*AK105))</f>
        <v>1380.96</v>
      </c>
      <c r="AM105" s="51" t="s">
        <v>294</v>
      </c>
      <c r="AN105" s="52" t="s">
        <v>295</v>
      </c>
      <c r="AO105" s="50">
        <f>AQ105/AP105</f>
        <v>20.3</v>
      </c>
      <c r="AP105" s="51">
        <v>54</v>
      </c>
      <c r="AQ105" s="51">
        <v>1096.2</v>
      </c>
      <c r="AR105" s="51" t="s">
        <v>304</v>
      </c>
      <c r="AS105" s="52" t="s">
        <v>305</v>
      </c>
      <c r="AT105" s="50"/>
      <c r="AU105" s="57"/>
      <c r="AV105" s="57"/>
      <c r="AW105" s="57"/>
      <c r="AX105" s="52"/>
      <c r="AY105" s="50"/>
      <c r="AZ105" s="57"/>
      <c r="BA105" s="57"/>
      <c r="BB105" s="57"/>
      <c r="BC105" s="52"/>
      <c r="BD105" s="50"/>
      <c r="BE105" s="57"/>
      <c r="BF105" s="57"/>
      <c r="BG105" s="57"/>
      <c r="BH105" s="52"/>
      <c r="BI105" s="50"/>
      <c r="BJ105" s="57"/>
      <c r="BK105" s="57"/>
      <c r="BL105" s="57"/>
      <c r="BM105" s="52"/>
      <c r="BN105" s="53">
        <f t="shared" si="29"/>
        <v>19.18</v>
      </c>
      <c r="BO105" s="53">
        <f t="shared" si="30"/>
        <v>20.3</v>
      </c>
      <c r="BP105" s="248"/>
    </row>
    <row r="106" spans="1:68" ht="41.1" customHeight="1" x14ac:dyDescent="0.4">
      <c r="A106" s="38"/>
      <c r="B106" s="79"/>
      <c r="C106" s="80"/>
      <c r="D106" s="131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31"/>
        <v>23.071999999999999</v>
      </c>
      <c r="L106" s="106">
        <f t="shared" si="32"/>
        <v>23.295999999999999</v>
      </c>
      <c r="M106" s="107">
        <f t="shared" si="33"/>
        <v>23.52</v>
      </c>
      <c r="N106" s="107">
        <f t="shared" si="34"/>
        <v>23.744</v>
      </c>
      <c r="O106" s="108">
        <f t="shared" si="35"/>
        <v>23.968</v>
      </c>
      <c r="P106" s="50"/>
      <c r="Q106" s="57"/>
      <c r="R106" s="57"/>
      <c r="S106" s="57"/>
      <c r="T106" s="51"/>
      <c r="U106" s="260"/>
      <c r="V106" s="57"/>
      <c r="W106" s="57"/>
      <c r="X106" s="57"/>
      <c r="Y106" s="52"/>
      <c r="Z106" s="50"/>
      <c r="AA106" s="57"/>
      <c r="AB106" s="57"/>
      <c r="AC106" s="57"/>
      <c r="AD106" s="52"/>
      <c r="AE106" s="50"/>
      <c r="AF106" s="57"/>
      <c r="AG106" s="57"/>
      <c r="AH106" s="57"/>
      <c r="AI106" s="52"/>
      <c r="AJ106" s="50"/>
      <c r="AK106" s="57"/>
      <c r="AL106" s="57"/>
      <c r="AM106" s="57"/>
      <c r="AN106" s="52"/>
      <c r="AO106" s="50"/>
      <c r="AP106" s="57"/>
      <c r="AQ106" s="57"/>
      <c r="AR106" s="57"/>
      <c r="AS106" s="52"/>
      <c r="AT106" s="50"/>
      <c r="AU106" s="57"/>
      <c r="AV106" s="57"/>
      <c r="AW106" s="57"/>
      <c r="AX106" s="52"/>
      <c r="AY106" s="50"/>
      <c r="AZ106" s="57"/>
      <c r="BA106" s="57"/>
      <c r="BB106" s="57"/>
      <c r="BC106" s="52"/>
      <c r="BD106" s="50"/>
      <c r="BE106" s="57"/>
      <c r="BF106" s="57"/>
      <c r="BG106" s="57"/>
      <c r="BH106" s="52"/>
      <c r="BI106" s="50"/>
      <c r="BJ106" s="57"/>
      <c r="BK106" s="57"/>
      <c r="BL106" s="57"/>
      <c r="BM106" s="52"/>
      <c r="BN106" s="53">
        <f t="shared" si="29"/>
        <v>0</v>
      </c>
      <c r="BO106" s="53">
        <f t="shared" si="30"/>
        <v>0</v>
      </c>
      <c r="BP106" s="248"/>
    </row>
    <row r="107" spans="1:68" ht="41.1" customHeight="1" x14ac:dyDescent="0.4">
      <c r="A107" s="38"/>
      <c r="B107" s="79"/>
      <c r="C107" s="80"/>
      <c r="D107" s="131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31"/>
        <v>23.071999999999999</v>
      </c>
      <c r="L107" s="106">
        <f t="shared" si="32"/>
        <v>23.295999999999999</v>
      </c>
      <c r="M107" s="107">
        <f t="shared" si="33"/>
        <v>23.52</v>
      </c>
      <c r="N107" s="107">
        <f t="shared" si="34"/>
        <v>23.744</v>
      </c>
      <c r="O107" s="108">
        <f t="shared" si="35"/>
        <v>23.968</v>
      </c>
      <c r="P107" s="50"/>
      <c r="Q107" s="57"/>
      <c r="R107" s="57"/>
      <c r="S107" s="57"/>
      <c r="T107" s="51"/>
      <c r="U107" s="260"/>
      <c r="V107" s="51"/>
      <c r="W107" s="51"/>
      <c r="X107" s="51"/>
      <c r="Y107" s="52"/>
      <c r="Z107" s="50"/>
      <c r="AA107" s="57"/>
      <c r="AB107" s="57"/>
      <c r="AC107" s="57"/>
      <c r="AD107" s="52"/>
      <c r="AE107" s="50"/>
      <c r="AF107" s="57"/>
      <c r="AG107" s="57"/>
      <c r="AH107" s="57"/>
      <c r="AI107" s="52"/>
      <c r="AJ107" s="50"/>
      <c r="AK107" s="57"/>
      <c r="AL107" s="57"/>
      <c r="AM107" s="57"/>
      <c r="AN107" s="52"/>
      <c r="AO107" s="50"/>
      <c r="AP107" s="57"/>
      <c r="AQ107" s="57"/>
      <c r="AR107" s="57"/>
      <c r="AS107" s="52"/>
      <c r="AT107" s="50"/>
      <c r="AU107" s="57"/>
      <c r="AV107" s="57"/>
      <c r="AW107" s="57"/>
      <c r="AX107" s="52"/>
      <c r="AY107" s="50"/>
      <c r="AZ107" s="57"/>
      <c r="BA107" s="57"/>
      <c r="BB107" s="57"/>
      <c r="BC107" s="52"/>
      <c r="BD107" s="50"/>
      <c r="BE107" s="57"/>
      <c r="BF107" s="57"/>
      <c r="BG107" s="57"/>
      <c r="BH107" s="52"/>
      <c r="BI107" s="50"/>
      <c r="BJ107" s="57"/>
      <c r="BK107" s="57"/>
      <c r="BL107" s="57"/>
      <c r="BM107" s="52"/>
      <c r="BN107" s="53">
        <f t="shared" si="29"/>
        <v>0</v>
      </c>
      <c r="BO107" s="53">
        <f t="shared" si="30"/>
        <v>0</v>
      </c>
      <c r="BP107" s="248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Октябрь 2019'!B54</f>
        <v>Хлеб пшеничный формовой, 0,45 - 0,5 кг</v>
      </c>
      <c r="D108" s="131">
        <v>23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31"/>
        <v>23.69</v>
      </c>
      <c r="L108" s="106">
        <f t="shared" si="32"/>
        <v>23.92</v>
      </c>
      <c r="M108" s="107">
        <f t="shared" si="33"/>
        <v>24.15</v>
      </c>
      <c r="N108" s="107">
        <f t="shared" si="34"/>
        <v>24.38</v>
      </c>
      <c r="O108" s="108">
        <f t="shared" si="35"/>
        <v>24.61</v>
      </c>
      <c r="P108" s="50"/>
      <c r="Q108" s="57"/>
      <c r="R108" s="57"/>
      <c r="S108" s="57"/>
      <c r="T108" s="51"/>
      <c r="U108" s="50"/>
      <c r="V108" s="57"/>
      <c r="W108" s="57"/>
      <c r="X108" s="57"/>
      <c r="Y108" s="52"/>
      <c r="Z108" s="50"/>
      <c r="AA108" s="57"/>
      <c r="AB108" s="57"/>
      <c r="AC108" s="57"/>
      <c r="AD108" s="52"/>
      <c r="AE108" s="50"/>
      <c r="AF108" s="57"/>
      <c r="AG108" s="57"/>
      <c r="AH108" s="57"/>
      <c r="AI108" s="52"/>
      <c r="AJ108" s="50"/>
      <c r="AK108" s="57"/>
      <c r="AL108" s="57"/>
      <c r="AM108" s="57"/>
      <c r="AN108" s="52"/>
      <c r="AO108" s="50"/>
      <c r="AP108" s="57"/>
      <c r="AQ108" s="57"/>
      <c r="AR108" s="57"/>
      <c r="AS108" s="52"/>
      <c r="AT108" s="50"/>
      <c r="AU108" s="57"/>
      <c r="AV108" s="57"/>
      <c r="AW108" s="57"/>
      <c r="AX108" s="52"/>
      <c r="AY108" s="50"/>
      <c r="AZ108" s="57"/>
      <c r="BA108" s="57"/>
      <c r="BB108" s="57"/>
      <c r="BC108" s="52"/>
      <c r="BD108" s="50"/>
      <c r="BE108" s="57"/>
      <c r="BF108" s="57"/>
      <c r="BG108" s="57"/>
      <c r="BH108" s="52"/>
      <c r="BI108" s="50"/>
      <c r="BJ108" s="57"/>
      <c r="BK108" s="57"/>
      <c r="BL108" s="57"/>
      <c r="BM108" s="52"/>
      <c r="BN108" s="53">
        <f t="shared" si="29"/>
        <v>0</v>
      </c>
      <c r="BO108" s="53">
        <f t="shared" si="30"/>
        <v>0</v>
      </c>
      <c r="BP108" s="248"/>
    </row>
    <row r="109" spans="1:68" ht="41.1" customHeight="1" x14ac:dyDescent="0.4">
      <c r="A109" s="38"/>
      <c r="B109" s="79"/>
      <c r="C109" s="80"/>
      <c r="D109" s="131">
        <f>D108</f>
        <v>23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31"/>
        <v>23.69</v>
      </c>
      <c r="L109" s="106">
        <f t="shared" si="32"/>
        <v>23.92</v>
      </c>
      <c r="M109" s="107">
        <f t="shared" si="33"/>
        <v>24.15</v>
      </c>
      <c r="N109" s="107">
        <f t="shared" si="34"/>
        <v>24.38</v>
      </c>
      <c r="O109" s="108">
        <f t="shared" si="35"/>
        <v>24.61</v>
      </c>
      <c r="P109" s="50"/>
      <c r="Q109" s="57"/>
      <c r="R109" s="57"/>
      <c r="S109" s="57"/>
      <c r="T109" s="51"/>
      <c r="U109" s="50"/>
      <c r="V109" s="57"/>
      <c r="W109" s="57"/>
      <c r="X109" s="57"/>
      <c r="Y109" s="52"/>
      <c r="Z109" s="50"/>
      <c r="AA109" s="51"/>
      <c r="AB109" s="51"/>
      <c r="AC109" s="51"/>
      <c r="AD109" s="52"/>
      <c r="AE109" s="50"/>
      <c r="AF109" s="57"/>
      <c r="AG109" s="57"/>
      <c r="AH109" s="57"/>
      <c r="AI109" s="52"/>
      <c r="AJ109" s="50"/>
      <c r="AK109" s="57"/>
      <c r="AL109" s="57"/>
      <c r="AM109" s="57"/>
      <c r="AN109" s="52"/>
      <c r="AO109" s="50"/>
      <c r="AP109" s="57"/>
      <c r="AQ109" s="57"/>
      <c r="AR109" s="57"/>
      <c r="AS109" s="52"/>
      <c r="AT109" s="50"/>
      <c r="AU109" s="57"/>
      <c r="AV109" s="57"/>
      <c r="AW109" s="57"/>
      <c r="AX109" s="52"/>
      <c r="AY109" s="50"/>
      <c r="AZ109" s="57"/>
      <c r="BA109" s="57"/>
      <c r="BB109" s="57"/>
      <c r="BC109" s="52"/>
      <c r="BD109" s="50"/>
      <c r="BE109" s="57"/>
      <c r="BF109" s="57"/>
      <c r="BG109" s="57"/>
      <c r="BH109" s="52"/>
      <c r="BI109" s="50"/>
      <c r="BJ109" s="57"/>
      <c r="BK109" s="57"/>
      <c r="BL109" s="57"/>
      <c r="BM109" s="52"/>
      <c r="BN109" s="53">
        <f t="shared" si="29"/>
        <v>0</v>
      </c>
      <c r="BO109" s="53">
        <f t="shared" si="30"/>
        <v>0</v>
      </c>
      <c r="BP109" s="248"/>
    </row>
    <row r="110" spans="1:68" ht="41.1" customHeight="1" x14ac:dyDescent="0.4">
      <c r="A110" s="38"/>
      <c r="B110" s="79"/>
      <c r="C110" s="80"/>
      <c r="D110" s="131">
        <f>D108</f>
        <v>23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31"/>
        <v>23.69</v>
      </c>
      <c r="L110" s="106">
        <f t="shared" si="32"/>
        <v>23.92</v>
      </c>
      <c r="M110" s="107">
        <f t="shared" si="33"/>
        <v>24.15</v>
      </c>
      <c r="N110" s="107">
        <f t="shared" si="34"/>
        <v>24.38</v>
      </c>
      <c r="O110" s="108">
        <f t="shared" si="35"/>
        <v>24.61</v>
      </c>
      <c r="P110" s="50"/>
      <c r="Q110" s="57"/>
      <c r="R110" s="57"/>
      <c r="S110" s="57"/>
      <c r="T110" s="51"/>
      <c r="U110" s="50"/>
      <c r="V110" s="57"/>
      <c r="W110" s="57"/>
      <c r="X110" s="57"/>
      <c r="Y110" s="52"/>
      <c r="Z110" s="50"/>
      <c r="AA110" s="51"/>
      <c r="AB110" s="51"/>
      <c r="AC110" s="51"/>
      <c r="AD110" s="52"/>
      <c r="AE110" s="50"/>
      <c r="AF110" s="57"/>
      <c r="AG110" s="57"/>
      <c r="AH110" s="57"/>
      <c r="AI110" s="52"/>
      <c r="AJ110" s="50"/>
      <c r="AK110" s="57"/>
      <c r="AL110" s="57"/>
      <c r="AM110" s="57"/>
      <c r="AN110" s="52"/>
      <c r="AO110" s="50"/>
      <c r="AP110" s="57"/>
      <c r="AQ110" s="57"/>
      <c r="AR110" s="57"/>
      <c r="AS110" s="52"/>
      <c r="AT110" s="50"/>
      <c r="AU110" s="57"/>
      <c r="AV110" s="57"/>
      <c r="AW110" s="57"/>
      <c r="AX110" s="52"/>
      <c r="AY110" s="50"/>
      <c r="AZ110" s="57"/>
      <c r="BA110" s="57"/>
      <c r="BB110" s="57"/>
      <c r="BC110" s="52"/>
      <c r="BD110" s="50"/>
      <c r="BE110" s="57"/>
      <c r="BF110" s="57"/>
      <c r="BG110" s="57"/>
      <c r="BH110" s="52"/>
      <c r="BI110" s="50"/>
      <c r="BJ110" s="57"/>
      <c r="BK110" s="57"/>
      <c r="BL110" s="57"/>
      <c r="BM110" s="52"/>
      <c r="BN110" s="53">
        <f t="shared" si="29"/>
        <v>0</v>
      </c>
      <c r="BO110" s="53">
        <f t="shared" si="30"/>
        <v>0</v>
      </c>
      <c r="BP110" s="248"/>
    </row>
    <row r="111" spans="1:68" ht="41.1" customHeight="1" x14ac:dyDescent="0.4">
      <c r="A111" s="38"/>
      <c r="B111" s="79"/>
      <c r="C111" s="80"/>
      <c r="D111" s="131"/>
      <c r="E111" s="101"/>
      <c r="F111" s="102"/>
      <c r="G111" s="103"/>
      <c r="H111" s="103"/>
      <c r="I111" s="103"/>
      <c r="J111" s="104"/>
      <c r="K111" s="105"/>
      <c r="L111" s="106"/>
      <c r="M111" s="107"/>
      <c r="N111" s="107"/>
      <c r="O111" s="108"/>
      <c r="P111" s="50"/>
      <c r="Q111" s="57"/>
      <c r="R111" s="57"/>
      <c r="S111" s="57"/>
      <c r="T111" s="51"/>
      <c r="U111" s="50"/>
      <c r="V111" s="57"/>
      <c r="W111" s="57"/>
      <c r="X111" s="57"/>
      <c r="Y111" s="52"/>
      <c r="Z111" s="50"/>
      <c r="AA111" s="57"/>
      <c r="AB111" s="57"/>
      <c r="AC111" s="57"/>
      <c r="AD111" s="52"/>
      <c r="AE111" s="50"/>
      <c r="AF111" s="57"/>
      <c r="AG111" s="57"/>
      <c r="AH111" s="57"/>
      <c r="AI111" s="52"/>
      <c r="AJ111" s="50"/>
      <c r="AK111" s="57"/>
      <c r="AL111" s="57"/>
      <c r="AM111" s="57"/>
      <c r="AN111" s="52"/>
      <c r="AO111" s="50"/>
      <c r="AP111" s="57"/>
      <c r="AQ111" s="57"/>
      <c r="AR111" s="57"/>
      <c r="AS111" s="52"/>
      <c r="AT111" s="50"/>
      <c r="AU111" s="57"/>
      <c r="AV111" s="57"/>
      <c r="AW111" s="57"/>
      <c r="AX111" s="52"/>
      <c r="AY111" s="50"/>
      <c r="AZ111" s="57"/>
      <c r="BA111" s="57"/>
      <c r="BB111" s="57"/>
      <c r="BC111" s="52"/>
      <c r="BD111" s="50"/>
      <c r="BE111" s="57"/>
      <c r="BF111" s="57"/>
      <c r="BG111" s="57"/>
      <c r="BH111" s="52"/>
      <c r="BI111" s="50"/>
      <c r="BJ111" s="57"/>
      <c r="BK111" s="57"/>
      <c r="BL111" s="57"/>
      <c r="BM111" s="52"/>
      <c r="BN111" s="53"/>
      <c r="BO111" s="53"/>
      <c r="BP111" s="248"/>
    </row>
    <row r="112" spans="1:68" ht="41.1" customHeight="1" x14ac:dyDescent="0.4">
      <c r="A112" s="38" t="s">
        <v>88</v>
      </c>
      <c r="B112" s="79" t="s">
        <v>89</v>
      </c>
      <c r="C112" s="80" t="str">
        <f>'рекоменд.цены на Октябрь 2019'!B55</f>
        <v>Батон нарезной из муки высшего сорта, 0,35 - 0,4 кг</v>
      </c>
      <c r="D112" s="131">
        <f>'рекоменд.цены на Октябрь 2019'!C55</f>
        <v>21.3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31"/>
        <v>22.577999999999999</v>
      </c>
      <c r="L112" s="106">
        <f t="shared" si="32"/>
        <v>22.791</v>
      </c>
      <c r="M112" s="107">
        <f t="shared" si="33"/>
        <v>23.004000000000001</v>
      </c>
      <c r="N112" s="107">
        <f t="shared" si="34"/>
        <v>23.217000000000002</v>
      </c>
      <c r="O112" s="108">
        <f t="shared" si="35"/>
        <v>23.43</v>
      </c>
      <c r="P112" s="50"/>
      <c r="Q112" s="57"/>
      <c r="R112" s="57"/>
      <c r="S112" s="57"/>
      <c r="T112" s="51"/>
      <c r="U112" s="2"/>
      <c r="V112" s="2"/>
      <c r="W112" s="2"/>
      <c r="X112" s="2"/>
      <c r="Y112" s="2"/>
      <c r="Z112" s="50"/>
      <c r="AA112" s="51"/>
      <c r="AB112" s="51"/>
      <c r="AC112" s="51"/>
      <c r="AD112" s="52"/>
      <c r="AE112" s="50">
        <f>AG112/AF112</f>
        <v>20.399999999999999</v>
      </c>
      <c r="AF112" s="51">
        <v>143</v>
      </c>
      <c r="AG112" s="51">
        <v>2917.2</v>
      </c>
      <c r="AH112" s="51" t="s">
        <v>286</v>
      </c>
      <c r="AI112" s="52" t="s">
        <v>285</v>
      </c>
      <c r="AJ112" s="50">
        <v>15.84</v>
      </c>
      <c r="AK112" s="51">
        <v>287</v>
      </c>
      <c r="AL112" s="51">
        <f>IF(AJ112=0," ",IF(ISBLANK(AJ112)," ",AJ112*AK112))</f>
        <v>4546.08</v>
      </c>
      <c r="AM112" s="51" t="s">
        <v>294</v>
      </c>
      <c r="AN112" s="52" t="s">
        <v>295</v>
      </c>
      <c r="AO112" s="50">
        <f>AQ112/AP112</f>
        <v>20.400000000000002</v>
      </c>
      <c r="AP112" s="51">
        <v>172</v>
      </c>
      <c r="AQ112" s="51">
        <v>3508.8</v>
      </c>
      <c r="AR112" s="51" t="s">
        <v>304</v>
      </c>
      <c r="AS112" s="52" t="s">
        <v>305</v>
      </c>
      <c r="AT112" s="50"/>
      <c r="AU112" s="57"/>
      <c r="AV112" s="57"/>
      <c r="AW112" s="57"/>
      <c r="AX112" s="52"/>
      <c r="AY112" s="50">
        <v>20.100000000000001</v>
      </c>
      <c r="AZ112" s="51">
        <v>108</v>
      </c>
      <c r="BA112" s="51">
        <v>2170.8000000000002</v>
      </c>
      <c r="BB112" s="51" t="s">
        <v>340</v>
      </c>
      <c r="BC112" s="52" t="s">
        <v>341</v>
      </c>
      <c r="BD112" s="50">
        <v>21.3</v>
      </c>
      <c r="BE112" s="51">
        <v>331</v>
      </c>
      <c r="BF112" s="51">
        <f>IF(BD112=0," ",IF(ISBLANK(BD112)," ",BD112*BE112))</f>
        <v>7050.3</v>
      </c>
      <c r="BG112" s="51" t="s">
        <v>361</v>
      </c>
      <c r="BH112" s="52" t="s">
        <v>360</v>
      </c>
      <c r="BI112" s="50">
        <v>19.5</v>
      </c>
      <c r="BJ112" s="51">
        <v>197</v>
      </c>
      <c r="BK112" s="51">
        <v>3841.5</v>
      </c>
      <c r="BL112" s="51" t="s">
        <v>380</v>
      </c>
      <c r="BM112" s="52" t="s">
        <v>381</v>
      </c>
      <c r="BN112" s="53">
        <f>MIN($P112,$U111,$Z112,$AE112,$AJ112,$AO112,$AT112,$AY112,$BD112,$BI112)</f>
        <v>15.84</v>
      </c>
      <c r="BO112" s="53">
        <f>MAX($P112,$U111,$Z112,$AE112,$AJ112,$AO112,$AT112,$AY112,$BD112,$BI112)</f>
        <v>21.3</v>
      </c>
      <c r="BP112" s="248"/>
    </row>
    <row r="113" spans="1:68" ht="41.1" customHeight="1" x14ac:dyDescent="0.4">
      <c r="A113" s="38"/>
      <c r="B113" s="79"/>
      <c r="C113" s="80"/>
      <c r="D113" s="131">
        <f>D112</f>
        <v>21.3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31"/>
        <v>22.577999999999999</v>
      </c>
      <c r="L113" s="106">
        <f t="shared" si="32"/>
        <v>22.791</v>
      </c>
      <c r="M113" s="107">
        <f t="shared" si="33"/>
        <v>23.004000000000001</v>
      </c>
      <c r="N113" s="107">
        <f t="shared" si="34"/>
        <v>23.217000000000002</v>
      </c>
      <c r="O113" s="108">
        <f t="shared" si="35"/>
        <v>23.43</v>
      </c>
      <c r="P113" s="50"/>
      <c r="Q113" s="57"/>
      <c r="R113" s="57"/>
      <c r="S113" s="57"/>
      <c r="T113" s="51"/>
      <c r="U113" s="175"/>
      <c r="V113" s="176"/>
      <c r="W113" s="176"/>
      <c r="X113" s="176"/>
      <c r="Y113" s="176"/>
      <c r="Z113" s="50"/>
      <c r="AA113" s="51"/>
      <c r="AB113" s="51"/>
      <c r="AC113" s="51"/>
      <c r="AD113" s="52"/>
      <c r="AE113" s="195"/>
      <c r="AF113" s="196"/>
      <c r="AG113" s="197"/>
      <c r="AH113" s="196"/>
      <c r="AI113" s="196"/>
      <c r="AJ113" s="50"/>
      <c r="AK113" s="57"/>
      <c r="AL113" s="57"/>
      <c r="AM113" s="57"/>
      <c r="AN113" s="52"/>
      <c r="AO113" s="50"/>
      <c r="AP113" s="51"/>
      <c r="AQ113" s="51" t="str">
        <f>IF(AO113=0," ",IF(ISBLANK(AO113)," ",AO113*AP113))</f>
        <v xml:space="preserve"> </v>
      </c>
      <c r="AR113" s="51"/>
      <c r="AS113" s="52"/>
      <c r="AT113" s="50"/>
      <c r="AU113" s="57"/>
      <c r="AV113" s="57"/>
      <c r="AW113" s="57"/>
      <c r="AX113" s="52"/>
      <c r="AY113" s="50"/>
      <c r="AZ113" s="57"/>
      <c r="BA113" s="57"/>
      <c r="BB113" s="57"/>
      <c r="BC113" s="52"/>
      <c r="BD113" s="50"/>
      <c r="BE113" s="51"/>
      <c r="BF113" s="51"/>
      <c r="BG113" s="51"/>
      <c r="BH113" s="52"/>
      <c r="BI113" s="50"/>
      <c r="BJ113" s="51"/>
      <c r="BK113" s="51"/>
      <c r="BL113" s="51"/>
      <c r="BM113" s="52"/>
      <c r="BN113" s="53">
        <f t="shared" ref="BN113:BN118" si="36">MIN($P113,$U113,$Z113,$AE113,$AJ113,$AO113,$AT113,$AY113,$BD113,$BI113)</f>
        <v>0</v>
      </c>
      <c r="BO113" s="53">
        <f t="shared" ref="BO113:BO118" si="37">MAX($P113,$U113,$Z113,$AE113,$AJ113,$AO113,$AT113,$AY113,$BD113,$BI113)</f>
        <v>0</v>
      </c>
      <c r="BP113" s="248"/>
    </row>
    <row r="114" spans="1:68" ht="41.1" customHeight="1" x14ac:dyDescent="0.4">
      <c r="A114" s="38"/>
      <c r="B114" s="79"/>
      <c r="C114" s="80"/>
      <c r="D114" s="131">
        <f>D112</f>
        <v>21.3</v>
      </c>
      <c r="E114" s="101">
        <v>5</v>
      </c>
      <c r="F114" s="102">
        <v>1</v>
      </c>
      <c r="G114" s="103">
        <v>2</v>
      </c>
      <c r="H114" s="103">
        <v>3</v>
      </c>
      <c r="I114" s="103">
        <v>4</v>
      </c>
      <c r="J114" s="104">
        <v>5</v>
      </c>
      <c r="K114" s="105">
        <f t="shared" si="31"/>
        <v>22.577999999999999</v>
      </c>
      <c r="L114" s="106">
        <f t="shared" si="32"/>
        <v>22.791</v>
      </c>
      <c r="M114" s="107">
        <f t="shared" si="33"/>
        <v>23.004000000000001</v>
      </c>
      <c r="N114" s="107">
        <f t="shared" si="34"/>
        <v>23.217000000000002</v>
      </c>
      <c r="O114" s="108">
        <f t="shared" si="35"/>
        <v>23.43</v>
      </c>
      <c r="P114" s="50"/>
      <c r="Q114" s="57"/>
      <c r="R114" s="57"/>
      <c r="S114" s="57"/>
      <c r="T114" s="51"/>
      <c r="U114" s="175"/>
      <c r="V114" s="176"/>
      <c r="W114" s="176"/>
      <c r="X114" s="176"/>
      <c r="Y114" s="176"/>
      <c r="Z114" s="50"/>
      <c r="AA114" s="51"/>
      <c r="AB114" s="51"/>
      <c r="AC114" s="51"/>
      <c r="AD114" s="52"/>
      <c r="AE114" s="195"/>
      <c r="AF114" s="196"/>
      <c r="AG114" s="197"/>
      <c r="AH114" s="196"/>
      <c r="AI114" s="196"/>
      <c r="AJ114" s="50"/>
      <c r="AK114" s="57"/>
      <c r="AL114" s="57"/>
      <c r="AM114" s="57"/>
      <c r="AN114" s="52"/>
      <c r="AO114" s="50"/>
      <c r="AP114" s="51"/>
      <c r="AQ114" s="51" t="str">
        <f>IF(AO114=0," ",IF(ISBLANK(AO114)," ",AO114*AP114))</f>
        <v xml:space="preserve"> </v>
      </c>
      <c r="AR114" s="51"/>
      <c r="AS114" s="52"/>
      <c r="AT114" s="50"/>
      <c r="AU114" s="57"/>
      <c r="AV114" s="57"/>
      <c r="AW114" s="57"/>
      <c r="AX114" s="52"/>
      <c r="AY114" s="50"/>
      <c r="AZ114" s="57"/>
      <c r="BA114" s="57"/>
      <c r="BB114" s="57"/>
      <c r="BC114" s="52"/>
      <c r="BD114" s="50"/>
      <c r="BE114" s="51"/>
      <c r="BF114" s="51"/>
      <c r="BG114" s="51"/>
      <c r="BH114" s="52"/>
      <c r="BI114" s="50"/>
      <c r="BJ114" s="51"/>
      <c r="BK114" s="51"/>
      <c r="BL114" s="51"/>
      <c r="BM114" s="52"/>
      <c r="BN114" s="53">
        <f t="shared" si="36"/>
        <v>0</v>
      </c>
      <c r="BO114" s="53">
        <f t="shared" si="37"/>
        <v>0</v>
      </c>
      <c r="BP114" s="248"/>
    </row>
    <row r="115" spans="1:68" s="70" customFormat="1" ht="54.95" customHeight="1" x14ac:dyDescent="0.4">
      <c r="A115" s="59" t="s">
        <v>91</v>
      </c>
      <c r="B115" s="81" t="s">
        <v>92</v>
      </c>
      <c r="C115" s="82" t="s">
        <v>93</v>
      </c>
      <c r="D115" s="131"/>
      <c r="E115" s="109"/>
      <c r="F115" s="110"/>
      <c r="G115" s="111"/>
      <c r="H115" s="111"/>
      <c r="I115" s="111"/>
      <c r="J115" s="112"/>
      <c r="K115" s="105">
        <f t="shared" si="31"/>
        <v>0</v>
      </c>
      <c r="L115" s="106">
        <f t="shared" si="32"/>
        <v>0</v>
      </c>
      <c r="M115" s="107">
        <f t="shared" si="33"/>
        <v>0</v>
      </c>
      <c r="N115" s="107">
        <f t="shared" si="34"/>
        <v>0</v>
      </c>
      <c r="O115" s="108">
        <f t="shared" si="35"/>
        <v>0</v>
      </c>
      <c r="P115" s="50"/>
      <c r="Q115" s="57"/>
      <c r="R115" s="57"/>
      <c r="S115" s="57"/>
      <c r="T115" s="51"/>
      <c r="U115" s="177"/>
      <c r="V115" s="178"/>
      <c r="W115" s="176"/>
      <c r="X115" s="178"/>
      <c r="Y115" s="178"/>
      <c r="Z115" s="66"/>
      <c r="AA115" s="67"/>
      <c r="AB115" s="68"/>
      <c r="AC115" s="67"/>
      <c r="AD115" s="69"/>
      <c r="AE115" s="199"/>
      <c r="AF115" s="200"/>
      <c r="AG115" s="201"/>
      <c r="AH115" s="200"/>
      <c r="AI115" s="200"/>
      <c r="AJ115" s="66"/>
      <c r="AK115" s="67"/>
      <c r="AL115" s="68"/>
      <c r="AM115" s="67"/>
      <c r="AN115" s="69"/>
      <c r="AO115" s="66"/>
      <c r="AP115" s="67"/>
      <c r="AQ115" s="68" t="str">
        <f>IF(AO115=0," ",IF(ISBLANK(AO115)," ",AO115*AP115))</f>
        <v xml:space="preserve"> </v>
      </c>
      <c r="AR115" s="67"/>
      <c r="AS115" s="69"/>
      <c r="AT115" s="66"/>
      <c r="AU115" s="67"/>
      <c r="AV115" s="68"/>
      <c r="AW115" s="67"/>
      <c r="AX115" s="69"/>
      <c r="AY115" s="66"/>
      <c r="AZ115" s="67"/>
      <c r="BA115" s="68"/>
      <c r="BB115" s="67"/>
      <c r="BC115" s="69"/>
      <c r="BD115" s="66"/>
      <c r="BE115" s="67"/>
      <c r="BF115" s="68"/>
      <c r="BG115" s="67"/>
      <c r="BH115" s="69"/>
      <c r="BI115" s="66"/>
      <c r="BJ115" s="67"/>
      <c r="BK115" s="68"/>
      <c r="BL115" s="67"/>
      <c r="BM115" s="69"/>
      <c r="BN115" s="53">
        <f t="shared" si="36"/>
        <v>0</v>
      </c>
      <c r="BO115" s="53">
        <f t="shared" si="37"/>
        <v>0</v>
      </c>
      <c r="BP115" s="248"/>
    </row>
    <row r="116" spans="1:68" ht="40.5" customHeight="1" thickBot="1" x14ac:dyDescent="0.45">
      <c r="A116" s="38" t="s">
        <v>94</v>
      </c>
      <c r="B116" s="96" t="s">
        <v>95</v>
      </c>
      <c r="C116" s="97" t="str">
        <f>'рекоменд.цены на Октябрь 2019'!B57</f>
        <v>Сахар-песок, кг</v>
      </c>
      <c r="D116" s="131">
        <v>24.5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31"/>
        <v>25.725000000000001</v>
      </c>
      <c r="L116" s="106">
        <f t="shared" si="32"/>
        <v>25.97</v>
      </c>
      <c r="M116" s="107">
        <f t="shared" si="33"/>
        <v>26.215</v>
      </c>
      <c r="N116" s="107">
        <f t="shared" si="34"/>
        <v>26.46</v>
      </c>
      <c r="O116" s="108">
        <f t="shared" si="35"/>
        <v>26.704999999999998</v>
      </c>
      <c r="P116" s="50">
        <v>26.5</v>
      </c>
      <c r="Q116" s="51">
        <v>5</v>
      </c>
      <c r="R116" s="51">
        <f>IF(P116=0," ",IF(ISBLANK(P116)," ",P116*Q116))</f>
        <v>132.5</v>
      </c>
      <c r="S116" s="51" t="s">
        <v>242</v>
      </c>
      <c r="T116" s="52" t="s">
        <v>243</v>
      </c>
      <c r="U116" s="50"/>
      <c r="V116" s="57"/>
      <c r="W116" s="57"/>
      <c r="X116" s="57"/>
      <c r="Y116" s="52"/>
      <c r="Z116" s="50"/>
      <c r="AA116" s="57"/>
      <c r="AB116" s="57"/>
      <c r="AC116" s="57"/>
      <c r="AD116" s="52"/>
      <c r="AE116" s="50">
        <f>AG116/AF116</f>
        <v>26.31</v>
      </c>
      <c r="AF116" s="51">
        <v>50</v>
      </c>
      <c r="AG116" s="51">
        <v>1315.5</v>
      </c>
      <c r="AH116" s="51" t="s">
        <v>284</v>
      </c>
      <c r="AI116" s="52" t="s">
        <v>285</v>
      </c>
      <c r="AJ116" s="51">
        <v>26</v>
      </c>
      <c r="AK116" s="51">
        <v>200</v>
      </c>
      <c r="AL116" s="51">
        <f>AJ116*AK116</f>
        <v>5200</v>
      </c>
      <c r="AM116" s="51" t="s">
        <v>289</v>
      </c>
      <c r="AN116" s="52" t="s">
        <v>290</v>
      </c>
      <c r="AO116" s="50"/>
      <c r="AP116" s="51"/>
      <c r="AQ116" s="51"/>
      <c r="AR116" s="51"/>
      <c r="AS116" s="52"/>
      <c r="AT116" s="50"/>
      <c r="AU116" s="57"/>
      <c r="AV116" s="57"/>
      <c r="AW116" s="57"/>
      <c r="AX116" s="52"/>
      <c r="AY116" s="50"/>
      <c r="AZ116" s="57"/>
      <c r="BA116" s="57"/>
      <c r="BB116" s="57"/>
      <c r="BC116" s="52"/>
      <c r="BD116" s="50"/>
      <c r="BE116" s="51"/>
      <c r="BF116" s="51"/>
      <c r="BG116" s="51"/>
      <c r="BH116" s="52"/>
      <c r="BI116" s="50"/>
      <c r="BJ116" s="51"/>
      <c r="BK116" s="51"/>
      <c r="BL116" s="51"/>
      <c r="BM116" s="52"/>
      <c r="BN116" s="53">
        <f t="shared" si="36"/>
        <v>26</v>
      </c>
      <c r="BO116" s="53">
        <f t="shared" si="37"/>
        <v>26.5</v>
      </c>
      <c r="BP116" s="249"/>
    </row>
    <row r="117" spans="1:68" ht="40.5" customHeight="1" thickTop="1" thickBot="1" x14ac:dyDescent="0.45">
      <c r="A117" s="99"/>
      <c r="B117" s="96"/>
      <c r="C117" s="97"/>
      <c r="D117" s="131">
        <f>D116</f>
        <v>24.5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31"/>
        <v>25.725000000000001</v>
      </c>
      <c r="L117" s="106">
        <f t="shared" si="32"/>
        <v>25.97</v>
      </c>
      <c r="M117" s="107">
        <f t="shared" si="33"/>
        <v>26.215</v>
      </c>
      <c r="N117" s="107">
        <f t="shared" si="34"/>
        <v>26.46</v>
      </c>
      <c r="O117" s="108">
        <f t="shared" si="35"/>
        <v>26.704999999999998</v>
      </c>
      <c r="P117" s="50"/>
      <c r="Q117" s="51"/>
      <c r="R117" s="51"/>
      <c r="S117" s="51"/>
      <c r="T117" s="51"/>
      <c r="U117" s="175"/>
      <c r="V117" s="176"/>
      <c r="W117" s="176"/>
      <c r="X117" s="176"/>
      <c r="Y117" s="176"/>
      <c r="Z117" s="50"/>
      <c r="AA117" s="51"/>
      <c r="AB117" s="51"/>
      <c r="AC117" s="51"/>
      <c r="AD117" s="51"/>
      <c r="AE117" s="50"/>
      <c r="AF117" s="57"/>
      <c r="AG117" s="57"/>
      <c r="AH117" s="57"/>
      <c r="AI117" s="52"/>
      <c r="AJ117" s="50"/>
      <c r="AK117" s="51"/>
      <c r="AL117" s="51"/>
      <c r="AM117" s="51"/>
      <c r="AN117" s="52"/>
      <c r="AO117" s="175"/>
      <c r="AP117" s="176"/>
      <c r="AQ117" s="176"/>
      <c r="AR117" s="176"/>
      <c r="AS117" s="176"/>
      <c r="AT117" s="50"/>
      <c r="AU117" s="51"/>
      <c r="AV117" s="51"/>
      <c r="AW117" s="51"/>
      <c r="AX117" s="51"/>
      <c r="AY117" s="175"/>
      <c r="AZ117" s="176"/>
      <c r="BA117" s="176"/>
      <c r="BB117" s="176"/>
      <c r="BC117" s="176"/>
      <c r="BD117" s="50"/>
      <c r="BE117" s="51"/>
      <c r="BF117" s="51"/>
      <c r="BG117" s="51"/>
      <c r="BH117" s="52"/>
      <c r="BI117" s="50"/>
      <c r="BJ117" s="51"/>
      <c r="BK117" s="51"/>
      <c r="BL117" s="51"/>
      <c r="BM117" s="52"/>
      <c r="BN117" s="53">
        <f t="shared" si="36"/>
        <v>0</v>
      </c>
      <c r="BO117" s="53">
        <f t="shared" si="37"/>
        <v>0</v>
      </c>
      <c r="BP117" s="248"/>
    </row>
    <row r="118" spans="1:68" ht="40.5" customHeight="1" thickTop="1" thickBot="1" x14ac:dyDescent="0.45">
      <c r="A118" s="99"/>
      <c r="B118" s="96"/>
      <c r="C118" s="97"/>
      <c r="D118" s="131">
        <f>D116</f>
        <v>24.5</v>
      </c>
      <c r="E118" s="117">
        <v>4</v>
      </c>
      <c r="F118" s="102">
        <v>1</v>
      </c>
      <c r="G118" s="103">
        <v>2</v>
      </c>
      <c r="H118" s="103">
        <v>3</v>
      </c>
      <c r="I118" s="103">
        <v>4</v>
      </c>
      <c r="J118" s="104">
        <v>5</v>
      </c>
      <c r="K118" s="105">
        <f t="shared" si="31"/>
        <v>25.725000000000001</v>
      </c>
      <c r="L118" s="106">
        <f t="shared" si="32"/>
        <v>25.97</v>
      </c>
      <c r="M118" s="107">
        <f t="shared" si="33"/>
        <v>26.215</v>
      </c>
      <c r="N118" s="107">
        <f t="shared" si="34"/>
        <v>26.46</v>
      </c>
      <c r="O118" s="108">
        <f t="shared" si="35"/>
        <v>26.704999999999998</v>
      </c>
      <c r="P118" s="50"/>
      <c r="Q118" s="51"/>
      <c r="R118" s="51"/>
      <c r="S118" s="51"/>
      <c r="T118" s="51"/>
      <c r="U118" s="175"/>
      <c r="V118" s="176"/>
      <c r="W118" s="176"/>
      <c r="X118" s="176"/>
      <c r="Y118" s="176"/>
      <c r="Z118" s="50"/>
      <c r="AA118" s="51"/>
      <c r="AB118" s="51"/>
      <c r="AC118" s="51"/>
      <c r="AD118" s="51"/>
      <c r="AE118" s="175"/>
      <c r="AF118" s="176"/>
      <c r="AG118" s="176"/>
      <c r="AH118" s="176"/>
      <c r="AI118" s="188"/>
      <c r="AJ118" s="50"/>
      <c r="AK118" s="51"/>
      <c r="AL118" s="51"/>
      <c r="AM118" s="51"/>
      <c r="AN118" s="52"/>
      <c r="AO118" s="175"/>
      <c r="AP118" s="176"/>
      <c r="AQ118" s="176"/>
      <c r="AR118" s="176"/>
      <c r="AS118" s="176"/>
      <c r="AT118" s="50"/>
      <c r="AU118" s="51"/>
      <c r="AV118" s="51"/>
      <c r="AW118" s="51"/>
      <c r="AX118" s="51"/>
      <c r="AY118" s="175"/>
      <c r="AZ118" s="176"/>
      <c r="BA118" s="176"/>
      <c r="BB118" s="176"/>
      <c r="BC118" s="176"/>
      <c r="BD118" s="50"/>
      <c r="BE118" s="51"/>
      <c r="BF118" s="51"/>
      <c r="BG118" s="51"/>
      <c r="BH118" s="52"/>
      <c r="BI118" s="175"/>
      <c r="BJ118" s="176"/>
      <c r="BK118" s="176"/>
      <c r="BL118" s="176"/>
      <c r="BM118" s="188"/>
      <c r="BN118" s="53">
        <f t="shared" si="36"/>
        <v>0</v>
      </c>
      <c r="BO118" s="53">
        <f t="shared" si="37"/>
        <v>0</v>
      </c>
      <c r="BP118" s="248"/>
    </row>
    <row r="119" spans="1:68" s="136" customFormat="1" ht="36" customHeight="1" thickTop="1" thickBot="1" x14ac:dyDescent="0.45">
      <c r="B119" s="142">
        <v>2</v>
      </c>
      <c r="K119" s="138"/>
      <c r="L119" s="138"/>
      <c r="M119" s="138"/>
      <c r="N119" s="138"/>
      <c r="O119" s="138"/>
      <c r="BP119" s="248"/>
    </row>
    <row r="120" spans="1:68" ht="43.5" customHeight="1" thickTop="1" x14ac:dyDescent="0.4">
      <c r="B120" s="298" t="s">
        <v>0</v>
      </c>
      <c r="C120" s="300" t="s">
        <v>1</v>
      </c>
      <c r="D120" s="327" t="str">
        <f>D6</f>
        <v>Средняя цена без учета доставки на 04.10.2019, рублей</v>
      </c>
      <c r="E120" s="305" t="s">
        <v>6</v>
      </c>
      <c r="F120" s="284" t="s">
        <v>7</v>
      </c>
      <c r="G120" s="285"/>
      <c r="H120" s="285"/>
      <c r="I120" s="285"/>
      <c r="J120" s="286"/>
      <c r="K120" s="309" t="s">
        <v>8</v>
      </c>
      <c r="L120" s="310"/>
      <c r="M120" s="310"/>
      <c r="N120" s="310"/>
      <c r="O120" s="311"/>
      <c r="P120" s="290" t="s">
        <v>172</v>
      </c>
      <c r="Q120" s="291"/>
      <c r="R120" s="291"/>
      <c r="S120" s="291"/>
      <c r="T120" s="292"/>
      <c r="U120" s="290" t="s">
        <v>173</v>
      </c>
      <c r="V120" s="291"/>
      <c r="W120" s="291"/>
      <c r="X120" s="291"/>
      <c r="Y120" s="292"/>
      <c r="Z120" s="290" t="s">
        <v>174</v>
      </c>
      <c r="AA120" s="291"/>
      <c r="AB120" s="291"/>
      <c r="AC120" s="291"/>
      <c r="AD120" s="292"/>
      <c r="AE120" s="295" t="s">
        <v>184</v>
      </c>
      <c r="AF120" s="296"/>
      <c r="AG120" s="296"/>
      <c r="AH120" s="296"/>
      <c r="AI120" s="297"/>
      <c r="AJ120" s="302" t="s">
        <v>175</v>
      </c>
      <c r="AK120" s="291"/>
      <c r="AL120" s="291"/>
      <c r="AM120" s="291"/>
      <c r="AN120" s="292"/>
      <c r="AO120" s="295" t="s">
        <v>176</v>
      </c>
      <c r="AP120" s="296"/>
      <c r="AQ120" s="296"/>
      <c r="AR120" s="296"/>
      <c r="AS120" s="297"/>
      <c r="AT120" s="302" t="s">
        <v>177</v>
      </c>
      <c r="AU120" s="291"/>
      <c r="AV120" s="291"/>
      <c r="AW120" s="291"/>
      <c r="AX120" s="292"/>
      <c r="AY120" s="302" t="s">
        <v>183</v>
      </c>
      <c r="AZ120" s="291"/>
      <c r="BA120" s="291"/>
      <c r="BB120" s="291"/>
      <c r="BC120" s="292"/>
      <c r="BD120" s="290" t="s">
        <v>179</v>
      </c>
      <c r="BE120" s="291"/>
      <c r="BF120" s="291"/>
      <c r="BG120" s="291"/>
      <c r="BH120" s="292"/>
      <c r="BI120" s="302" t="s">
        <v>178</v>
      </c>
      <c r="BJ120" s="291"/>
      <c r="BK120" s="291"/>
      <c r="BL120" s="291"/>
      <c r="BM120" s="292"/>
      <c r="BN120" s="293" t="s">
        <v>97</v>
      </c>
      <c r="BO120" s="293" t="s">
        <v>98</v>
      </c>
      <c r="BP120" s="248"/>
    </row>
    <row r="121" spans="1:68" ht="126.75" customHeight="1" thickBot="1" x14ac:dyDescent="0.45">
      <c r="B121" s="299"/>
      <c r="C121" s="301"/>
      <c r="D121" s="328"/>
      <c r="E121" s="306"/>
      <c r="F121" s="287"/>
      <c r="G121" s="288"/>
      <c r="H121" s="288"/>
      <c r="I121" s="288"/>
      <c r="J121" s="289"/>
      <c r="K121" s="312"/>
      <c r="L121" s="313"/>
      <c r="M121" s="313"/>
      <c r="N121" s="313"/>
      <c r="O121" s="314"/>
      <c r="P121" s="11" t="s">
        <v>2</v>
      </c>
      <c r="Q121" s="12" t="s">
        <v>3</v>
      </c>
      <c r="R121" s="12" t="s">
        <v>4</v>
      </c>
      <c r="S121" s="12" t="s">
        <v>5</v>
      </c>
      <c r="T121" s="12" t="s">
        <v>119</v>
      </c>
      <c r="U121" s="166" t="s">
        <v>2</v>
      </c>
      <c r="V121" s="167" t="s">
        <v>3</v>
      </c>
      <c r="W121" s="168" t="s">
        <v>4</v>
      </c>
      <c r="X121" s="168" t="s">
        <v>5</v>
      </c>
      <c r="Y121" s="168" t="s">
        <v>119</v>
      </c>
      <c r="Z121" s="13" t="s">
        <v>2</v>
      </c>
      <c r="AA121" s="12" t="s">
        <v>3</v>
      </c>
      <c r="AB121" s="12" t="s">
        <v>4</v>
      </c>
      <c r="AC121" s="12" t="s">
        <v>5</v>
      </c>
      <c r="AD121" s="12" t="s">
        <v>119</v>
      </c>
      <c r="AE121" s="182" t="s">
        <v>2</v>
      </c>
      <c r="AF121" s="168" t="s">
        <v>3</v>
      </c>
      <c r="AG121" s="168" t="s">
        <v>4</v>
      </c>
      <c r="AH121" s="168" t="s">
        <v>5</v>
      </c>
      <c r="AI121" s="168" t="s">
        <v>119</v>
      </c>
      <c r="AJ121" s="13" t="s">
        <v>2</v>
      </c>
      <c r="AK121" s="12" t="s">
        <v>3</v>
      </c>
      <c r="AL121" s="12" t="s">
        <v>4</v>
      </c>
      <c r="AM121" s="12" t="s">
        <v>5</v>
      </c>
      <c r="AN121" s="12" t="s">
        <v>119</v>
      </c>
      <c r="AO121" s="182" t="s">
        <v>2</v>
      </c>
      <c r="AP121" s="168" t="s">
        <v>3</v>
      </c>
      <c r="AQ121" s="168" t="s">
        <v>4</v>
      </c>
      <c r="AR121" s="168" t="s">
        <v>5</v>
      </c>
      <c r="AS121" s="168" t="s">
        <v>119</v>
      </c>
      <c r="AT121" s="13" t="s">
        <v>2</v>
      </c>
      <c r="AU121" s="12" t="s">
        <v>3</v>
      </c>
      <c r="AV121" s="12" t="s">
        <v>4</v>
      </c>
      <c r="AW121" s="12" t="s">
        <v>5</v>
      </c>
      <c r="AX121" s="12" t="s">
        <v>119</v>
      </c>
      <c r="AY121" s="182" t="s">
        <v>2</v>
      </c>
      <c r="AZ121" s="168" t="s">
        <v>3</v>
      </c>
      <c r="BA121" s="168" t="s">
        <v>4</v>
      </c>
      <c r="BB121" s="168" t="s">
        <v>5</v>
      </c>
      <c r="BC121" s="168" t="s">
        <v>119</v>
      </c>
      <c r="BD121" s="13" t="s">
        <v>2</v>
      </c>
      <c r="BE121" s="12" t="s">
        <v>3</v>
      </c>
      <c r="BF121" s="12" t="s">
        <v>4</v>
      </c>
      <c r="BG121" s="12" t="s">
        <v>5</v>
      </c>
      <c r="BH121" s="12" t="s">
        <v>119</v>
      </c>
      <c r="BI121" s="182" t="s">
        <v>2</v>
      </c>
      <c r="BJ121" s="168" t="s">
        <v>3</v>
      </c>
      <c r="BK121" s="168" t="s">
        <v>4</v>
      </c>
      <c r="BL121" s="168" t="s">
        <v>5</v>
      </c>
      <c r="BM121" s="168" t="s">
        <v>119</v>
      </c>
      <c r="BN121" s="294"/>
      <c r="BO121" s="294"/>
      <c r="BP121" s="248"/>
    </row>
    <row r="122" spans="1:68" ht="55.5" thickTop="1" thickBot="1" x14ac:dyDescent="0.45">
      <c r="B122" s="15"/>
      <c r="C122" s="16"/>
      <c r="D122" s="17"/>
      <c r="E122" s="18"/>
      <c r="F122" s="19" t="s">
        <v>10</v>
      </c>
      <c r="G122" s="20" t="s">
        <v>11</v>
      </c>
      <c r="H122" s="20" t="s">
        <v>12</v>
      </c>
      <c r="I122" s="20" t="s">
        <v>13</v>
      </c>
      <c r="J122" s="21" t="s">
        <v>14</v>
      </c>
      <c r="K122" s="22" t="s">
        <v>10</v>
      </c>
      <c r="L122" s="23" t="s">
        <v>11</v>
      </c>
      <c r="M122" s="23" t="s">
        <v>12</v>
      </c>
      <c r="N122" s="23" t="s">
        <v>13</v>
      </c>
      <c r="O122" s="24" t="s">
        <v>14</v>
      </c>
      <c r="P122" s="25"/>
      <c r="Q122" s="25"/>
      <c r="R122" s="25"/>
      <c r="S122" s="25"/>
      <c r="T122" s="25"/>
      <c r="U122" s="169"/>
      <c r="V122" s="170"/>
      <c r="W122" s="171"/>
      <c r="X122" s="171"/>
      <c r="Y122" s="171"/>
      <c r="Z122" s="26"/>
      <c r="AA122" s="25"/>
      <c r="AB122" s="25"/>
      <c r="AC122" s="25"/>
      <c r="AD122" s="25"/>
      <c r="AE122" s="183"/>
      <c r="AF122" s="171"/>
      <c r="AG122" s="171"/>
      <c r="AH122" s="171"/>
      <c r="AI122" s="184"/>
      <c r="AJ122" s="26"/>
      <c r="AK122" s="25"/>
      <c r="AL122" s="25"/>
      <c r="AM122" s="25"/>
      <c r="AN122" s="27"/>
      <c r="AO122" s="183"/>
      <c r="AP122" s="171"/>
      <c r="AQ122" s="171"/>
      <c r="AR122" s="171"/>
      <c r="AS122" s="171"/>
      <c r="AT122" s="26"/>
      <c r="AU122" s="25"/>
      <c r="AV122" s="25"/>
      <c r="AW122" s="25"/>
      <c r="AX122" s="25"/>
      <c r="AY122" s="183"/>
      <c r="AZ122" s="171"/>
      <c r="BA122" s="171"/>
      <c r="BB122" s="171"/>
      <c r="BC122" s="171"/>
      <c r="BD122" s="26"/>
      <c r="BE122" s="25"/>
      <c r="BF122" s="25"/>
      <c r="BG122" s="25"/>
      <c r="BH122" s="27"/>
      <c r="BI122" s="183"/>
      <c r="BJ122" s="171"/>
      <c r="BK122" s="171"/>
      <c r="BL122" s="171"/>
      <c r="BM122" s="171"/>
      <c r="BN122" s="294"/>
      <c r="BO122" s="294"/>
      <c r="BP122" s="248"/>
    </row>
    <row r="123" spans="1:68" ht="31.5" thickTop="1" thickBot="1" x14ac:dyDescent="0.45">
      <c r="B123" s="29" t="s">
        <v>9</v>
      </c>
      <c r="C123" s="30">
        <v>2</v>
      </c>
      <c r="D123" s="31">
        <v>3</v>
      </c>
      <c r="E123" s="32">
        <v>9</v>
      </c>
      <c r="F123" s="307">
        <v>10</v>
      </c>
      <c r="G123" s="307"/>
      <c r="H123" s="307"/>
      <c r="I123" s="307"/>
      <c r="J123" s="308"/>
      <c r="K123" s="315">
        <v>11</v>
      </c>
      <c r="L123" s="316"/>
      <c r="M123" s="316"/>
      <c r="N123" s="316"/>
      <c r="O123" s="317"/>
      <c r="P123" s="33">
        <v>4</v>
      </c>
      <c r="Q123" s="33">
        <v>5</v>
      </c>
      <c r="R123" s="33">
        <v>6</v>
      </c>
      <c r="S123" s="33">
        <v>7</v>
      </c>
      <c r="T123" s="33">
        <v>8</v>
      </c>
      <c r="U123" s="172">
        <v>4</v>
      </c>
      <c r="V123" s="173">
        <v>5</v>
      </c>
      <c r="W123" s="174">
        <v>6</v>
      </c>
      <c r="X123" s="174">
        <v>7</v>
      </c>
      <c r="Y123" s="174">
        <v>8</v>
      </c>
      <c r="Z123" s="34">
        <v>4</v>
      </c>
      <c r="AA123" s="33">
        <v>5</v>
      </c>
      <c r="AB123" s="33">
        <v>6</v>
      </c>
      <c r="AC123" s="33">
        <v>7</v>
      </c>
      <c r="AD123" s="33">
        <v>8</v>
      </c>
      <c r="AE123" s="185">
        <v>4</v>
      </c>
      <c r="AF123" s="186">
        <v>5</v>
      </c>
      <c r="AG123" s="186">
        <v>6</v>
      </c>
      <c r="AH123" s="186">
        <v>7</v>
      </c>
      <c r="AI123" s="187">
        <v>8</v>
      </c>
      <c r="AJ123" s="36">
        <v>4</v>
      </c>
      <c r="AK123" s="33">
        <v>5</v>
      </c>
      <c r="AL123" s="33">
        <v>6</v>
      </c>
      <c r="AM123" s="33">
        <v>7</v>
      </c>
      <c r="AN123" s="35">
        <v>8</v>
      </c>
      <c r="AO123" s="185">
        <v>4</v>
      </c>
      <c r="AP123" s="186">
        <v>5</v>
      </c>
      <c r="AQ123" s="186">
        <v>6</v>
      </c>
      <c r="AR123" s="186">
        <v>7</v>
      </c>
      <c r="AS123" s="186">
        <v>8</v>
      </c>
      <c r="AT123" s="34">
        <v>4</v>
      </c>
      <c r="AU123" s="33">
        <v>5</v>
      </c>
      <c r="AV123" s="33">
        <v>6</v>
      </c>
      <c r="AW123" s="33">
        <v>7</v>
      </c>
      <c r="AX123" s="33">
        <v>8</v>
      </c>
      <c r="AY123" s="185">
        <v>4</v>
      </c>
      <c r="AZ123" s="186">
        <v>5</v>
      </c>
      <c r="BA123" s="186">
        <v>6</v>
      </c>
      <c r="BB123" s="186">
        <v>7</v>
      </c>
      <c r="BC123" s="186">
        <v>8</v>
      </c>
      <c r="BD123" s="34">
        <v>4</v>
      </c>
      <c r="BE123" s="33">
        <v>5</v>
      </c>
      <c r="BF123" s="33">
        <v>6</v>
      </c>
      <c r="BG123" s="33">
        <v>7</v>
      </c>
      <c r="BH123" s="35">
        <v>8</v>
      </c>
      <c r="BI123" s="185">
        <v>4</v>
      </c>
      <c r="BJ123" s="186">
        <v>5</v>
      </c>
      <c r="BK123" s="186">
        <v>6</v>
      </c>
      <c r="BL123" s="186">
        <v>7</v>
      </c>
      <c r="BM123" s="186">
        <v>8</v>
      </c>
      <c r="BN123" s="37"/>
      <c r="BO123" s="37"/>
      <c r="BP123" s="248"/>
    </row>
    <row r="124" spans="1:68" ht="54.75" thickTop="1" x14ac:dyDescent="0.4">
      <c r="B124" s="39">
        <v>1</v>
      </c>
      <c r="C124" s="40" t="str">
        <f>C10</f>
        <v>Картофель, кг</v>
      </c>
      <c r="D124" s="41">
        <f>D10</f>
        <v>7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ref="K124:K177" si="38">$D124+($D124*(SUM($E124%,F124%)))</f>
        <v>8.33</v>
      </c>
      <c r="L124" s="47">
        <f t="shared" ref="L124:L177" si="39">$D124+(($D124*SUM($E124,G124)/100))</f>
        <v>8.4</v>
      </c>
      <c r="M124" s="48">
        <f t="shared" ref="M124:M177" si="40">$D124+(($D124*($E124+H124)/100))</f>
        <v>8.4700000000000006</v>
      </c>
      <c r="N124" s="48">
        <f t="shared" ref="N124:N177" si="41">$D124+(($D124*($E124+I124)/100))</f>
        <v>8.5399999999999991</v>
      </c>
      <c r="O124" s="49">
        <f t="shared" ref="O124:O177" si="42">$D124+(($D124*($E124+J124)/100))</f>
        <v>8.61</v>
      </c>
      <c r="P124" s="50"/>
      <c r="Q124" s="57"/>
      <c r="R124" s="57"/>
      <c r="S124" s="57"/>
      <c r="T124" s="52"/>
      <c r="U124" s="50">
        <v>8.3000000000000007</v>
      </c>
      <c r="V124" s="51">
        <v>78</v>
      </c>
      <c r="W124" s="51">
        <v>647.4</v>
      </c>
      <c r="X124" s="51" t="s">
        <v>405</v>
      </c>
      <c r="Y124" s="52" t="s">
        <v>406</v>
      </c>
      <c r="Z124" s="50"/>
      <c r="AA124" s="57"/>
      <c r="AB124" s="57"/>
      <c r="AC124" s="57"/>
      <c r="AD124" s="52"/>
      <c r="AE124" s="195">
        <v>8.3000000000000007</v>
      </c>
      <c r="AF124" s="196">
        <v>73</v>
      </c>
      <c r="AG124" s="197">
        <f>IF(AE124=0," ",IF(ISBLANK(AE124)," ",AE124*AF124))</f>
        <v>605.90000000000009</v>
      </c>
      <c r="AH124" s="196" t="s">
        <v>451</v>
      </c>
      <c r="AI124" s="218" t="s">
        <v>452</v>
      </c>
      <c r="AJ124" s="50">
        <v>8.4</v>
      </c>
      <c r="AK124" s="51">
        <v>104</v>
      </c>
      <c r="AL124" s="51">
        <v>840</v>
      </c>
      <c r="AM124" s="51" t="s">
        <v>467</v>
      </c>
      <c r="AN124" s="52" t="s">
        <v>468</v>
      </c>
      <c r="AO124" s="50"/>
      <c r="AP124" s="57"/>
      <c r="AQ124" s="57"/>
      <c r="AR124" s="57"/>
      <c r="AS124" s="52"/>
      <c r="AT124" s="50">
        <v>8.26</v>
      </c>
      <c r="AU124" s="51">
        <v>88.6</v>
      </c>
      <c r="AV124" s="51">
        <v>731.84</v>
      </c>
      <c r="AW124" s="51" t="s">
        <v>501</v>
      </c>
      <c r="AX124" s="52" t="s">
        <v>339</v>
      </c>
      <c r="AY124" s="50">
        <v>8.3000000000000007</v>
      </c>
      <c r="AZ124" s="51">
        <v>410</v>
      </c>
      <c r="BA124" s="51">
        <v>3403</v>
      </c>
      <c r="BB124" s="51" t="s">
        <v>513</v>
      </c>
      <c r="BC124" s="52" t="s">
        <v>285</v>
      </c>
      <c r="BD124" s="50"/>
      <c r="BE124" s="51"/>
      <c r="BF124" s="51"/>
      <c r="BG124" s="51"/>
      <c r="BH124" s="52"/>
      <c r="BI124" s="50"/>
      <c r="BJ124" s="57"/>
      <c r="BK124" s="57"/>
      <c r="BL124" s="57"/>
      <c r="BM124" s="52"/>
      <c r="BN124" s="53">
        <f>MIN($P124,$U124,$Z124,$AE124,$AJ124,$AO124,$AT124,$AY124,$BD124,$BI124)</f>
        <v>8.26</v>
      </c>
      <c r="BO124" s="53">
        <f>MAX($P124,$U124,$Z124,$AE124,$AJ124,$AO124,$AT124,$AY124,$BD124,$BI124)</f>
        <v>8.4</v>
      </c>
      <c r="BP124" s="249"/>
    </row>
    <row r="125" spans="1:68" ht="30" x14ac:dyDescent="0.4">
      <c r="B125" s="54"/>
      <c r="C125" s="55"/>
      <c r="D125" s="41">
        <f t="shared" ref="D125:D156" si="43">D11</f>
        <v>7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38"/>
        <v>8.33</v>
      </c>
      <c r="L125" s="47">
        <f t="shared" si="39"/>
        <v>8.4</v>
      </c>
      <c r="M125" s="48">
        <f t="shared" si="40"/>
        <v>8.4700000000000006</v>
      </c>
      <c r="N125" s="48">
        <f t="shared" si="41"/>
        <v>8.5399999999999991</v>
      </c>
      <c r="O125" s="49">
        <f t="shared" si="42"/>
        <v>8.61</v>
      </c>
      <c r="P125" s="50"/>
      <c r="Q125" s="51"/>
      <c r="R125" s="51"/>
      <c r="S125" s="51"/>
      <c r="T125" s="52"/>
      <c r="U125" s="175"/>
      <c r="V125" s="176"/>
      <c r="W125" s="176"/>
      <c r="X125" s="176"/>
      <c r="Y125" s="176"/>
      <c r="Z125" s="50"/>
      <c r="AA125" s="51"/>
      <c r="AB125" s="51"/>
      <c r="AC125" s="51"/>
      <c r="AD125" s="51"/>
      <c r="AE125" s="50"/>
      <c r="AF125" s="51"/>
      <c r="AG125" s="51"/>
      <c r="AH125" s="51"/>
      <c r="AI125" s="52"/>
      <c r="AJ125" s="50"/>
      <c r="AK125" s="51"/>
      <c r="AL125" s="51"/>
      <c r="AM125" s="51"/>
      <c r="AN125" s="52"/>
      <c r="AO125" s="175"/>
      <c r="AP125" s="176"/>
      <c r="AQ125" s="176"/>
      <c r="AR125" s="176"/>
      <c r="AS125" s="176"/>
      <c r="AT125" s="50"/>
      <c r="AU125" s="51"/>
      <c r="AV125" s="51"/>
      <c r="AW125" s="51"/>
      <c r="AX125" s="51"/>
      <c r="AY125" s="175"/>
      <c r="AZ125" s="176"/>
      <c r="BA125" s="176"/>
      <c r="BB125" s="176"/>
      <c r="BC125" s="176"/>
      <c r="BD125" s="50"/>
      <c r="BE125" s="51"/>
      <c r="BF125" s="51"/>
      <c r="BG125" s="51"/>
      <c r="BH125" s="52"/>
      <c r="BI125" s="175"/>
      <c r="BJ125" s="176"/>
      <c r="BK125" s="176"/>
      <c r="BL125" s="176"/>
      <c r="BM125" s="188"/>
      <c r="BN125" s="53"/>
      <c r="BO125" s="53"/>
      <c r="BP125" s="248"/>
    </row>
    <row r="126" spans="1:68" ht="30" x14ac:dyDescent="0.4">
      <c r="B126" s="56"/>
      <c r="C126" s="55"/>
      <c r="D126" s="41">
        <f t="shared" si="43"/>
        <v>7</v>
      </c>
      <c r="E126" s="42">
        <v>18</v>
      </c>
      <c r="F126" s="43">
        <v>1</v>
      </c>
      <c r="G126" s="44">
        <v>2</v>
      </c>
      <c r="H126" s="44">
        <v>3</v>
      </c>
      <c r="I126" s="44">
        <v>4</v>
      </c>
      <c r="J126" s="45">
        <v>5</v>
      </c>
      <c r="K126" s="46">
        <f t="shared" si="38"/>
        <v>8.33</v>
      </c>
      <c r="L126" s="47">
        <f t="shared" si="39"/>
        <v>8.4</v>
      </c>
      <c r="M126" s="48">
        <f t="shared" si="40"/>
        <v>8.4700000000000006</v>
      </c>
      <c r="N126" s="48">
        <f t="shared" si="41"/>
        <v>8.5399999999999991</v>
      </c>
      <c r="O126" s="49">
        <f t="shared" si="42"/>
        <v>8.61</v>
      </c>
      <c r="P126" s="50"/>
      <c r="Q126" s="57"/>
      <c r="R126" s="51"/>
      <c r="S126" s="51"/>
      <c r="T126" s="52"/>
      <c r="U126" s="175"/>
      <c r="V126" s="176"/>
      <c r="W126" s="176"/>
      <c r="X126" s="176"/>
      <c r="Y126" s="176"/>
      <c r="Z126" s="50"/>
      <c r="AA126" s="51"/>
      <c r="AB126" s="51"/>
      <c r="AC126" s="51"/>
      <c r="AD126" s="51"/>
      <c r="AE126" s="175"/>
      <c r="AF126" s="176"/>
      <c r="AG126" s="176"/>
      <c r="AH126" s="176"/>
      <c r="AI126" s="188"/>
      <c r="AJ126" s="50"/>
      <c r="AK126" s="51"/>
      <c r="AL126" s="51"/>
      <c r="AM126" s="51"/>
      <c r="AN126" s="52"/>
      <c r="AO126" s="175"/>
      <c r="AP126" s="176"/>
      <c r="AQ126" s="176"/>
      <c r="AR126" s="176"/>
      <c r="AS126" s="176"/>
      <c r="AT126" s="50"/>
      <c r="AU126" s="51"/>
      <c r="AV126" s="51"/>
      <c r="AW126" s="51"/>
      <c r="AX126" s="51"/>
      <c r="AY126" s="175"/>
      <c r="AZ126" s="176"/>
      <c r="BA126" s="176"/>
      <c r="BB126" s="176"/>
      <c r="BC126" s="176"/>
      <c r="BD126" s="50"/>
      <c r="BE126" s="51"/>
      <c r="BF126" s="51"/>
      <c r="BG126" s="51"/>
      <c r="BH126" s="52"/>
      <c r="BI126" s="175"/>
      <c r="BJ126" s="176"/>
      <c r="BK126" s="176"/>
      <c r="BL126" s="176"/>
      <c r="BM126" s="188"/>
      <c r="BN126" s="53"/>
      <c r="BO126" s="53"/>
      <c r="BP126" s="248"/>
    </row>
    <row r="127" spans="1:68" ht="58.5" x14ac:dyDescent="0.4">
      <c r="B127" s="60">
        <v>2</v>
      </c>
      <c r="C127" s="61" t="s">
        <v>17</v>
      </c>
      <c r="D127" s="41">
        <f t="shared" si="43"/>
        <v>0</v>
      </c>
      <c r="E127" s="62"/>
      <c r="F127" s="63"/>
      <c r="G127" s="64"/>
      <c r="H127" s="64"/>
      <c r="I127" s="64"/>
      <c r="J127" s="65"/>
      <c r="K127" s="46">
        <f t="shared" si="38"/>
        <v>0</v>
      </c>
      <c r="L127" s="47">
        <f t="shared" si="39"/>
        <v>0</v>
      </c>
      <c r="M127" s="48">
        <f t="shared" si="40"/>
        <v>0</v>
      </c>
      <c r="N127" s="48">
        <f t="shared" si="41"/>
        <v>0</v>
      </c>
      <c r="O127" s="49">
        <f t="shared" si="42"/>
        <v>0</v>
      </c>
      <c r="P127" s="66"/>
      <c r="Q127" s="67"/>
      <c r="R127" s="68"/>
      <c r="S127" s="67"/>
      <c r="T127" s="69"/>
      <c r="U127" s="177"/>
      <c r="V127" s="178"/>
      <c r="W127" s="176"/>
      <c r="X127" s="178"/>
      <c r="Y127" s="178"/>
      <c r="Z127" s="66"/>
      <c r="AA127" s="67"/>
      <c r="AB127" s="68"/>
      <c r="AC127" s="67"/>
      <c r="AD127" s="67"/>
      <c r="AE127" s="177"/>
      <c r="AF127" s="178"/>
      <c r="AG127" s="176"/>
      <c r="AH127" s="178"/>
      <c r="AI127" s="189"/>
      <c r="AJ127" s="66"/>
      <c r="AK127" s="67"/>
      <c r="AL127" s="68"/>
      <c r="AM127" s="67"/>
      <c r="AN127" s="69"/>
      <c r="AO127" s="177"/>
      <c r="AP127" s="178"/>
      <c r="AQ127" s="176"/>
      <c r="AR127" s="178"/>
      <c r="AS127" s="178"/>
      <c r="AT127" s="66"/>
      <c r="AU127" s="67"/>
      <c r="AV127" s="68"/>
      <c r="AW127" s="67"/>
      <c r="AX127" s="67"/>
      <c r="AY127" s="177"/>
      <c r="AZ127" s="178"/>
      <c r="BA127" s="176"/>
      <c r="BB127" s="178"/>
      <c r="BC127" s="178"/>
      <c r="BD127" s="66"/>
      <c r="BE127" s="67"/>
      <c r="BF127" s="68"/>
      <c r="BG127" s="67"/>
      <c r="BH127" s="69"/>
      <c r="BI127" s="177"/>
      <c r="BJ127" s="178"/>
      <c r="BK127" s="176"/>
      <c r="BL127" s="178"/>
      <c r="BM127" s="189"/>
      <c r="BN127" s="53">
        <f>MIN($P127,$U127,$Z127,$AE127,$AJ127,$AO127,$AT127,$AY127,$BD127,$BI127)</f>
        <v>0</v>
      </c>
      <c r="BO127" s="53">
        <f>MAX($P127,$U127,$Z127,$AE127,$AJ127,$AO127,$AT127,$AY127,$BD127,$BI127)</f>
        <v>0</v>
      </c>
      <c r="BP127" s="248"/>
    </row>
    <row r="128" spans="1:68" ht="36" x14ac:dyDescent="0.4">
      <c r="B128" s="39" t="s">
        <v>18</v>
      </c>
      <c r="C128" s="40" t="str">
        <f>C14</f>
        <v>Столовая морковь н/у, кг</v>
      </c>
      <c r="D128" s="41">
        <f t="shared" si="43"/>
        <v>11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38"/>
        <v>13.530000000000001</v>
      </c>
      <c r="L128" s="47">
        <f t="shared" si="39"/>
        <v>13.64</v>
      </c>
      <c r="M128" s="48">
        <f t="shared" si="40"/>
        <v>13.75</v>
      </c>
      <c r="N128" s="48">
        <f t="shared" si="41"/>
        <v>13.86</v>
      </c>
      <c r="O128" s="49">
        <f t="shared" si="42"/>
        <v>13.97</v>
      </c>
      <c r="P128" s="50"/>
      <c r="Q128" s="57"/>
      <c r="R128" s="57"/>
      <c r="S128" s="57"/>
      <c r="T128" s="52"/>
      <c r="U128" s="50">
        <v>13.5</v>
      </c>
      <c r="V128" s="51">
        <v>14</v>
      </c>
      <c r="W128" s="51">
        <v>189</v>
      </c>
      <c r="X128" s="51" t="s">
        <v>405</v>
      </c>
      <c r="Y128" s="52" t="s">
        <v>406</v>
      </c>
      <c r="Z128" s="50"/>
      <c r="AA128" s="57"/>
      <c r="AB128" s="57"/>
      <c r="AC128" s="57"/>
      <c r="AD128" s="52"/>
      <c r="AE128" s="195"/>
      <c r="AF128" s="196"/>
      <c r="AG128" s="197"/>
      <c r="AH128" s="196"/>
      <c r="AI128" s="218"/>
      <c r="AJ128" s="50">
        <v>13.64</v>
      </c>
      <c r="AK128" s="51">
        <v>29</v>
      </c>
      <c r="AL128" s="51">
        <v>396</v>
      </c>
      <c r="AM128" s="51" t="s">
        <v>467</v>
      </c>
      <c r="AN128" s="52" t="s">
        <v>468</v>
      </c>
      <c r="AO128" s="50">
        <v>13</v>
      </c>
      <c r="AP128" s="51">
        <v>28.2</v>
      </c>
      <c r="AQ128" s="51">
        <v>366.6</v>
      </c>
      <c r="AR128" s="51" t="s">
        <v>473</v>
      </c>
      <c r="AS128" s="52" t="s">
        <v>495</v>
      </c>
      <c r="AT128" s="50"/>
      <c r="AU128" s="57"/>
      <c r="AV128" s="57"/>
      <c r="AW128" s="57"/>
      <c r="AX128" s="52"/>
      <c r="AY128" s="50"/>
      <c r="AZ128" s="57"/>
      <c r="BA128" s="57"/>
      <c r="BB128" s="57"/>
      <c r="BC128" s="52"/>
      <c r="BD128" s="50"/>
      <c r="BE128" s="57"/>
      <c r="BF128" s="57"/>
      <c r="BG128" s="57"/>
      <c r="BH128" s="52"/>
      <c r="BI128" s="50"/>
      <c r="BJ128" s="57"/>
      <c r="BK128" s="57"/>
      <c r="BL128" s="57"/>
      <c r="BM128" s="52"/>
      <c r="BN128" s="53"/>
      <c r="BO128" s="53"/>
      <c r="BP128" s="249"/>
    </row>
    <row r="129" spans="2:68" ht="30" x14ac:dyDescent="0.4">
      <c r="B129" s="54"/>
      <c r="C129" s="55"/>
      <c r="D129" s="41">
        <f t="shared" si="43"/>
        <v>11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38"/>
        <v>13.530000000000001</v>
      </c>
      <c r="L129" s="47">
        <f t="shared" si="39"/>
        <v>13.64</v>
      </c>
      <c r="M129" s="48">
        <f t="shared" si="40"/>
        <v>13.75</v>
      </c>
      <c r="N129" s="48">
        <f t="shared" si="41"/>
        <v>13.86</v>
      </c>
      <c r="O129" s="49">
        <f t="shared" si="42"/>
        <v>13.97</v>
      </c>
      <c r="P129" s="50"/>
      <c r="Q129" s="51"/>
      <c r="R129" s="51"/>
      <c r="S129" s="51"/>
      <c r="T129" s="52"/>
      <c r="U129" s="175"/>
      <c r="V129" s="176"/>
      <c r="W129" s="176"/>
      <c r="X129" s="176"/>
      <c r="Y129" s="176"/>
      <c r="Z129" s="50"/>
      <c r="AA129" s="51"/>
      <c r="AB129" s="51"/>
      <c r="AC129" s="51"/>
      <c r="AD129" s="51"/>
      <c r="AE129" s="175"/>
      <c r="AF129" s="176"/>
      <c r="AG129" s="176"/>
      <c r="AH129" s="176"/>
      <c r="AI129" s="188"/>
      <c r="AJ129" s="50"/>
      <c r="AK129" s="51"/>
      <c r="AL129" s="51"/>
      <c r="AM129" s="51"/>
      <c r="AN129" s="52"/>
      <c r="AO129" s="175"/>
      <c r="AP129" s="176"/>
      <c r="AQ129" s="176"/>
      <c r="AR129" s="176"/>
      <c r="AS129" s="176"/>
      <c r="AT129" s="50"/>
      <c r="AU129" s="51"/>
      <c r="AV129" s="51"/>
      <c r="AW129" s="51"/>
      <c r="AX129" s="51"/>
      <c r="AY129" s="175"/>
      <c r="AZ129" s="176"/>
      <c r="BA129" s="176"/>
      <c r="BB129" s="176"/>
      <c r="BC129" s="176"/>
      <c r="BD129" s="50"/>
      <c r="BE129" s="57"/>
      <c r="BF129" s="57"/>
      <c r="BG129" s="57"/>
      <c r="BH129" s="52"/>
      <c r="BI129" s="175"/>
      <c r="BJ129" s="176"/>
      <c r="BK129" s="176"/>
      <c r="BL129" s="176"/>
      <c r="BM129" s="188"/>
      <c r="BN129" s="53"/>
      <c r="BO129" s="53"/>
      <c r="BP129" s="249"/>
    </row>
    <row r="130" spans="2:68" ht="30" x14ac:dyDescent="0.4">
      <c r="B130" s="56"/>
      <c r="C130" s="55"/>
      <c r="D130" s="41">
        <f t="shared" si="43"/>
        <v>11</v>
      </c>
      <c r="E130" s="42">
        <v>22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38"/>
        <v>13.530000000000001</v>
      </c>
      <c r="L130" s="47">
        <f t="shared" si="39"/>
        <v>13.64</v>
      </c>
      <c r="M130" s="48">
        <f t="shared" si="40"/>
        <v>13.75</v>
      </c>
      <c r="N130" s="48">
        <f t="shared" si="41"/>
        <v>13.86</v>
      </c>
      <c r="O130" s="49">
        <f t="shared" si="42"/>
        <v>13.97</v>
      </c>
      <c r="P130" s="50"/>
      <c r="Q130" s="51"/>
      <c r="R130" s="51"/>
      <c r="S130" s="51"/>
      <c r="T130" s="52"/>
      <c r="U130" s="175"/>
      <c r="V130" s="176"/>
      <c r="W130" s="176"/>
      <c r="X130" s="176"/>
      <c r="Y130" s="176"/>
      <c r="Z130" s="50"/>
      <c r="AA130" s="51"/>
      <c r="AB130" s="51"/>
      <c r="AC130" s="51"/>
      <c r="AD130" s="51"/>
      <c r="AE130" s="175"/>
      <c r="AF130" s="176"/>
      <c r="AG130" s="176"/>
      <c r="AH130" s="176"/>
      <c r="AI130" s="188"/>
      <c r="AJ130" s="50"/>
      <c r="AK130" s="51"/>
      <c r="AL130" s="51"/>
      <c r="AM130" s="51"/>
      <c r="AN130" s="52"/>
      <c r="AO130" s="175"/>
      <c r="AP130" s="176"/>
      <c r="AQ130" s="176"/>
      <c r="AR130" s="176"/>
      <c r="AS130" s="176"/>
      <c r="AT130" s="50"/>
      <c r="AU130" s="51"/>
      <c r="AV130" s="51"/>
      <c r="AW130" s="51"/>
      <c r="AX130" s="51"/>
      <c r="AY130" s="175"/>
      <c r="AZ130" s="176"/>
      <c r="BA130" s="176"/>
      <c r="BB130" s="176"/>
      <c r="BC130" s="176"/>
      <c r="BD130" s="50"/>
      <c r="BE130" s="57"/>
      <c r="BF130" s="57"/>
      <c r="BG130" s="57"/>
      <c r="BH130" s="52"/>
      <c r="BI130" s="175"/>
      <c r="BJ130" s="176"/>
      <c r="BK130" s="176"/>
      <c r="BL130" s="176"/>
      <c r="BM130" s="188"/>
      <c r="BN130" s="53"/>
      <c r="BO130" s="53"/>
      <c r="BP130" s="248"/>
    </row>
    <row r="131" spans="2:68" ht="36" x14ac:dyDescent="0.4">
      <c r="B131" s="71" t="s">
        <v>19</v>
      </c>
      <c r="C131" s="40" t="str">
        <f>C17</f>
        <v>Столовая свекла н/у, кг</v>
      </c>
      <c r="D131" s="41">
        <f t="shared" si="43"/>
        <v>10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38"/>
        <v>12.8</v>
      </c>
      <c r="L131" s="47">
        <f t="shared" si="39"/>
        <v>12.9</v>
      </c>
      <c r="M131" s="48">
        <f t="shared" si="40"/>
        <v>13</v>
      </c>
      <c r="N131" s="48">
        <f t="shared" si="41"/>
        <v>13.1</v>
      </c>
      <c r="O131" s="49">
        <f t="shared" si="42"/>
        <v>13.2</v>
      </c>
      <c r="P131" s="50"/>
      <c r="Q131" s="57"/>
      <c r="R131" s="57"/>
      <c r="S131" s="57"/>
      <c r="T131" s="52"/>
      <c r="U131" s="50"/>
      <c r="V131" s="57"/>
      <c r="W131" s="57"/>
      <c r="X131" s="57"/>
      <c r="Y131" s="52"/>
      <c r="Z131" s="50"/>
      <c r="AA131" s="57"/>
      <c r="AB131" s="57"/>
      <c r="AC131" s="57"/>
      <c r="AD131" s="52"/>
      <c r="AE131" s="195"/>
      <c r="AF131" s="196"/>
      <c r="AG131" s="197"/>
      <c r="AH131" s="196"/>
      <c r="AI131" s="218"/>
      <c r="AJ131" s="50">
        <v>12.9</v>
      </c>
      <c r="AK131" s="51">
        <v>26</v>
      </c>
      <c r="AL131" s="51">
        <v>335</v>
      </c>
      <c r="AM131" s="51" t="s">
        <v>467</v>
      </c>
      <c r="AN131" s="52" t="s">
        <v>468</v>
      </c>
      <c r="AO131" s="50"/>
      <c r="AP131" s="57"/>
      <c r="AQ131" s="57"/>
      <c r="AR131" s="57"/>
      <c r="AS131" s="52"/>
      <c r="AT131" s="50"/>
      <c r="AU131" s="57"/>
      <c r="AV131" s="57"/>
      <c r="AW131" s="57"/>
      <c r="AX131" s="52"/>
      <c r="AY131" s="50"/>
      <c r="AZ131" s="57"/>
      <c r="BA131" s="57"/>
      <c r="BB131" s="57"/>
      <c r="BC131" s="52"/>
      <c r="BD131" s="50"/>
      <c r="BE131" s="57"/>
      <c r="BF131" s="57"/>
      <c r="BG131" s="57"/>
      <c r="BH131" s="52"/>
      <c r="BI131" s="50"/>
      <c r="BJ131" s="57"/>
      <c r="BK131" s="57"/>
      <c r="BL131" s="57"/>
      <c r="BM131" s="52"/>
      <c r="BN131" s="53"/>
      <c r="BO131" s="53"/>
      <c r="BP131" s="249"/>
    </row>
    <row r="132" spans="2:68" ht="30" x14ac:dyDescent="0.4">
      <c r="B132" s="73"/>
      <c r="C132" s="74"/>
      <c r="D132" s="41">
        <f t="shared" si="43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38"/>
        <v>12.8</v>
      </c>
      <c r="L132" s="47">
        <f t="shared" si="39"/>
        <v>12.9</v>
      </c>
      <c r="M132" s="48">
        <f t="shared" si="40"/>
        <v>13</v>
      </c>
      <c r="N132" s="48">
        <f t="shared" si="41"/>
        <v>13.1</v>
      </c>
      <c r="O132" s="49">
        <f t="shared" si="42"/>
        <v>13.2</v>
      </c>
      <c r="P132" s="50"/>
      <c r="Q132" s="51"/>
      <c r="R132" s="51"/>
      <c r="S132" s="51"/>
      <c r="T132" s="52"/>
      <c r="U132" s="50"/>
      <c r="V132" s="57"/>
      <c r="W132" s="57"/>
      <c r="X132" s="57"/>
      <c r="Y132" s="52"/>
      <c r="Z132" s="50"/>
      <c r="AA132" s="57"/>
      <c r="AB132" s="57"/>
      <c r="AC132" s="57"/>
      <c r="AD132" s="52"/>
      <c r="AE132" s="175"/>
      <c r="AF132" s="176"/>
      <c r="AG132" s="176"/>
      <c r="AH132" s="176"/>
      <c r="AI132" s="188"/>
      <c r="AJ132" s="50"/>
      <c r="AK132" s="57"/>
      <c r="AL132" s="57"/>
      <c r="AM132" s="57"/>
      <c r="AN132" s="52"/>
      <c r="AO132" s="50"/>
      <c r="AP132" s="57"/>
      <c r="AQ132" s="57"/>
      <c r="AR132" s="57"/>
      <c r="AS132" s="52"/>
      <c r="AT132" s="50"/>
      <c r="AU132" s="57"/>
      <c r="AV132" s="57"/>
      <c r="AW132" s="57"/>
      <c r="AX132" s="52"/>
      <c r="AY132" s="50"/>
      <c r="AZ132" s="57"/>
      <c r="BA132" s="57"/>
      <c r="BB132" s="57"/>
      <c r="BC132" s="52"/>
      <c r="BD132" s="50"/>
      <c r="BE132" s="57"/>
      <c r="BF132" s="57"/>
      <c r="BG132" s="57"/>
      <c r="BH132" s="52"/>
      <c r="BI132" s="50"/>
      <c r="BJ132" s="57"/>
      <c r="BK132" s="57"/>
      <c r="BL132" s="57"/>
      <c r="BM132" s="52"/>
      <c r="BN132" s="53"/>
      <c r="BO132" s="53"/>
      <c r="BP132" s="248"/>
    </row>
    <row r="133" spans="2:68" ht="30" x14ac:dyDescent="0.4">
      <c r="B133" s="73"/>
      <c r="C133" s="74"/>
      <c r="D133" s="41">
        <f t="shared" si="43"/>
        <v>10</v>
      </c>
      <c r="E133" s="42">
        <v>27</v>
      </c>
      <c r="F133" s="43">
        <v>1</v>
      </c>
      <c r="G133" s="44">
        <v>2</v>
      </c>
      <c r="H133" s="44">
        <v>3</v>
      </c>
      <c r="I133" s="44">
        <v>4</v>
      </c>
      <c r="J133" s="45">
        <v>5</v>
      </c>
      <c r="K133" s="46">
        <f t="shared" si="38"/>
        <v>12.8</v>
      </c>
      <c r="L133" s="47">
        <f t="shared" si="39"/>
        <v>12.9</v>
      </c>
      <c r="M133" s="48">
        <f t="shared" si="40"/>
        <v>13</v>
      </c>
      <c r="N133" s="48">
        <f t="shared" si="41"/>
        <v>13.1</v>
      </c>
      <c r="O133" s="49">
        <f t="shared" si="42"/>
        <v>13.2</v>
      </c>
      <c r="P133" s="50"/>
      <c r="Q133" s="51"/>
      <c r="R133" s="51"/>
      <c r="S133" s="51"/>
      <c r="T133" s="52"/>
      <c r="U133" s="50"/>
      <c r="V133" s="57"/>
      <c r="W133" s="57"/>
      <c r="X133" s="57"/>
      <c r="Y133" s="52"/>
      <c r="Z133" s="50"/>
      <c r="AA133" s="57"/>
      <c r="AB133" s="57"/>
      <c r="AC133" s="57"/>
      <c r="AD133" s="52"/>
      <c r="AE133" s="175"/>
      <c r="AF133" s="176"/>
      <c r="AG133" s="176"/>
      <c r="AH133" s="176"/>
      <c r="AI133" s="188"/>
      <c r="AJ133" s="50"/>
      <c r="AK133" s="57"/>
      <c r="AL133" s="57"/>
      <c r="AM133" s="57"/>
      <c r="AN133" s="52"/>
      <c r="AO133" s="50"/>
      <c r="AP133" s="57"/>
      <c r="AQ133" s="57"/>
      <c r="AR133" s="57"/>
      <c r="AS133" s="52"/>
      <c r="AT133" s="50"/>
      <c r="AU133" s="57"/>
      <c r="AV133" s="57"/>
      <c r="AW133" s="57"/>
      <c r="AX133" s="52"/>
      <c r="AY133" s="50"/>
      <c r="AZ133" s="57"/>
      <c r="BA133" s="57"/>
      <c r="BB133" s="57"/>
      <c r="BC133" s="52"/>
      <c r="BD133" s="50"/>
      <c r="BE133" s="57"/>
      <c r="BF133" s="57"/>
      <c r="BG133" s="57"/>
      <c r="BH133" s="52"/>
      <c r="BI133" s="50"/>
      <c r="BJ133" s="57"/>
      <c r="BK133" s="57"/>
      <c r="BL133" s="57"/>
      <c r="BM133" s="52"/>
      <c r="BN133" s="53"/>
      <c r="BO133" s="53"/>
      <c r="BP133" s="248"/>
    </row>
    <row r="134" spans="2:68" ht="72" x14ac:dyDescent="0.4">
      <c r="B134" s="71" t="s">
        <v>21</v>
      </c>
      <c r="C134" s="40" t="str">
        <f>C20</f>
        <v>Лук репчатый н/у, кг</v>
      </c>
      <c r="D134" s="41">
        <f t="shared" si="43"/>
        <v>13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38"/>
        <v>16.64</v>
      </c>
      <c r="L134" s="47">
        <f t="shared" si="39"/>
        <v>16.899999999999999</v>
      </c>
      <c r="M134" s="48">
        <f t="shared" si="40"/>
        <v>17.16</v>
      </c>
      <c r="N134" s="48">
        <f t="shared" si="41"/>
        <v>17.29</v>
      </c>
      <c r="O134" s="49">
        <f t="shared" si="42"/>
        <v>17.420000000000002</v>
      </c>
      <c r="P134" s="50"/>
      <c r="Q134" s="57"/>
      <c r="R134" s="57"/>
      <c r="S134" s="57"/>
      <c r="T134" s="52"/>
      <c r="U134" s="50">
        <v>16.600000000000001</v>
      </c>
      <c r="V134" s="51">
        <v>16</v>
      </c>
      <c r="W134" s="51">
        <v>265.60000000000002</v>
      </c>
      <c r="X134" s="51" t="s">
        <v>405</v>
      </c>
      <c r="Y134" s="52" t="s">
        <v>406</v>
      </c>
      <c r="Z134" s="50"/>
      <c r="AA134" s="57"/>
      <c r="AB134" s="57"/>
      <c r="AC134" s="57"/>
      <c r="AD134" s="52"/>
      <c r="AE134" s="195"/>
      <c r="AF134" s="196"/>
      <c r="AG134" s="197"/>
      <c r="AH134" s="196"/>
      <c r="AI134" s="218"/>
      <c r="AJ134" s="50">
        <v>16.899999999999999</v>
      </c>
      <c r="AK134" s="51">
        <v>30</v>
      </c>
      <c r="AL134" s="51">
        <v>507</v>
      </c>
      <c r="AM134" s="51" t="s">
        <v>467</v>
      </c>
      <c r="AN134" s="52" t="s">
        <v>468</v>
      </c>
      <c r="AO134" s="50">
        <v>16</v>
      </c>
      <c r="AP134" s="51">
        <v>35</v>
      </c>
      <c r="AQ134" s="51">
        <v>560</v>
      </c>
      <c r="AR134" s="51" t="s">
        <v>473</v>
      </c>
      <c r="AS134" s="52" t="s">
        <v>495</v>
      </c>
      <c r="AT134" s="50"/>
      <c r="AU134" s="57"/>
      <c r="AV134" s="57"/>
      <c r="AW134" s="57"/>
      <c r="AX134" s="52"/>
      <c r="AY134" s="50">
        <v>16.510000000000002</v>
      </c>
      <c r="AZ134" s="51">
        <v>30</v>
      </c>
      <c r="BA134" s="51">
        <v>495.3</v>
      </c>
      <c r="BB134" s="51" t="s">
        <v>514</v>
      </c>
      <c r="BC134" s="52" t="s">
        <v>285</v>
      </c>
      <c r="BD134" s="271">
        <v>16.5</v>
      </c>
      <c r="BE134" s="272">
        <v>28</v>
      </c>
      <c r="BF134" s="272">
        <f>BD134*BE134</f>
        <v>462</v>
      </c>
      <c r="BG134" s="272" t="s">
        <v>525</v>
      </c>
      <c r="BH134" s="273" t="s">
        <v>526</v>
      </c>
      <c r="BI134" s="50"/>
      <c r="BJ134" s="57"/>
      <c r="BK134" s="57"/>
      <c r="BL134" s="57"/>
      <c r="BM134" s="52"/>
      <c r="BN134" s="53">
        <f t="shared" ref="BN134:BN181" si="44">MIN($P134,$U134,$Z134,$AE134,$AJ134,$AO134,$AT134,$AY134,$BD134,$BI134)</f>
        <v>16</v>
      </c>
      <c r="BO134" s="53">
        <f t="shared" ref="BO134:BO181" si="45">MAX($P134,$U134,$Z134,$AE134,$AJ134,$AO134,$AT134,$AY134,$BD134,$BI134)</f>
        <v>16.899999999999999</v>
      </c>
      <c r="BP134" s="249"/>
    </row>
    <row r="135" spans="2:68" ht="30" x14ac:dyDescent="0.4">
      <c r="B135" s="73"/>
      <c r="C135" s="74"/>
      <c r="D135" s="41">
        <f t="shared" si="43"/>
        <v>13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38"/>
        <v>16.64</v>
      </c>
      <c r="L135" s="47">
        <f t="shared" si="39"/>
        <v>16.899999999999999</v>
      </c>
      <c r="M135" s="48">
        <f t="shared" si="40"/>
        <v>17.16</v>
      </c>
      <c r="N135" s="48">
        <f t="shared" si="41"/>
        <v>17.29</v>
      </c>
      <c r="O135" s="49">
        <f t="shared" si="42"/>
        <v>17.420000000000002</v>
      </c>
      <c r="P135" s="50"/>
      <c r="Q135" s="57"/>
      <c r="R135" s="57"/>
      <c r="S135" s="57"/>
      <c r="T135" s="52"/>
      <c r="U135" s="50"/>
      <c r="V135" s="51"/>
      <c r="W135" s="51"/>
      <c r="X135" s="51"/>
      <c r="Y135" s="52"/>
      <c r="Z135" s="50"/>
      <c r="AA135" s="57"/>
      <c r="AB135" s="57"/>
      <c r="AC135" s="57"/>
      <c r="AD135" s="52"/>
      <c r="AE135" s="195"/>
      <c r="AF135" s="196"/>
      <c r="AG135" s="197"/>
      <c r="AH135" s="196"/>
      <c r="AI135" s="218"/>
      <c r="AJ135" s="50"/>
      <c r="AK135" s="51"/>
      <c r="AL135" s="51"/>
      <c r="AM135" s="51"/>
      <c r="AN135" s="52"/>
      <c r="AO135" s="50"/>
      <c r="AP135" s="57"/>
      <c r="AQ135" s="57"/>
      <c r="AR135" s="57"/>
      <c r="AS135" s="52"/>
      <c r="AT135" s="50"/>
      <c r="AU135" s="57"/>
      <c r="AV135" s="57"/>
      <c r="AW135" s="57"/>
      <c r="AX135" s="52"/>
      <c r="AY135" s="50"/>
      <c r="AZ135" s="51"/>
      <c r="BA135" s="51" t="str">
        <f t="shared" ref="BA135:BA140" si="46">IF(AY135=0," ",IF(ISBLANK(AY135)," ",AY135*AZ135))</f>
        <v xml:space="preserve"> </v>
      </c>
      <c r="BB135" s="51"/>
      <c r="BC135" s="52"/>
      <c r="BD135" s="271"/>
      <c r="BE135" s="272"/>
      <c r="BF135" s="272" t="str">
        <f t="shared" ref="BF135:BF141" si="47">IF(BD135=0," ",IF(ISBLANK(BD135)," ",BD135*BE135))</f>
        <v xml:space="preserve"> </v>
      </c>
      <c r="BG135" s="272"/>
      <c r="BH135" s="273"/>
      <c r="BI135" s="50"/>
      <c r="BJ135" s="57"/>
      <c r="BK135" s="57"/>
      <c r="BL135" s="57"/>
      <c r="BM135" s="52"/>
      <c r="BN135" s="53">
        <f t="shared" si="44"/>
        <v>0</v>
      </c>
      <c r="BO135" s="53">
        <f t="shared" si="45"/>
        <v>0</v>
      </c>
      <c r="BP135" s="249"/>
    </row>
    <row r="136" spans="2:68" ht="30" x14ac:dyDescent="0.4">
      <c r="B136" s="73"/>
      <c r="C136" s="74"/>
      <c r="D136" s="41">
        <f t="shared" si="43"/>
        <v>13</v>
      </c>
      <c r="E136" s="42">
        <v>27</v>
      </c>
      <c r="F136" s="43">
        <v>1</v>
      </c>
      <c r="G136" s="44">
        <v>3</v>
      </c>
      <c r="H136" s="44">
        <v>5</v>
      </c>
      <c r="I136" s="44">
        <v>6</v>
      </c>
      <c r="J136" s="45">
        <v>7</v>
      </c>
      <c r="K136" s="46">
        <f t="shared" si="38"/>
        <v>16.64</v>
      </c>
      <c r="L136" s="47">
        <f t="shared" si="39"/>
        <v>16.899999999999999</v>
      </c>
      <c r="M136" s="48">
        <f t="shared" si="40"/>
        <v>17.16</v>
      </c>
      <c r="N136" s="48">
        <f t="shared" si="41"/>
        <v>17.29</v>
      </c>
      <c r="O136" s="49">
        <f t="shared" si="42"/>
        <v>17.420000000000002</v>
      </c>
      <c r="P136" s="50"/>
      <c r="Q136" s="57"/>
      <c r="R136" s="57"/>
      <c r="S136" s="57"/>
      <c r="T136" s="52"/>
      <c r="U136" s="50"/>
      <c r="V136" s="51"/>
      <c r="W136" s="51" t="str">
        <f>IF(U136=0," ",IF(ISBLANK(U136)," ",U136*V136))</f>
        <v xml:space="preserve"> </v>
      </c>
      <c r="X136" s="51"/>
      <c r="Y136" s="52"/>
      <c r="Z136" s="50"/>
      <c r="AA136" s="57"/>
      <c r="AB136" s="57"/>
      <c r="AC136" s="57"/>
      <c r="AD136" s="52"/>
      <c r="AE136" s="195"/>
      <c r="AF136" s="196"/>
      <c r="AG136" s="197"/>
      <c r="AH136" s="196"/>
      <c r="AI136" s="218"/>
      <c r="AJ136" s="50"/>
      <c r="AK136" s="51"/>
      <c r="AL136" s="51"/>
      <c r="AM136" s="51"/>
      <c r="AN136" s="52"/>
      <c r="AO136" s="50"/>
      <c r="AP136" s="57"/>
      <c r="AQ136" s="57"/>
      <c r="AR136" s="57"/>
      <c r="AS136" s="52"/>
      <c r="AT136" s="50"/>
      <c r="AU136" s="57"/>
      <c r="AV136" s="57"/>
      <c r="AW136" s="57"/>
      <c r="AX136" s="52"/>
      <c r="AY136" s="50"/>
      <c r="AZ136" s="51"/>
      <c r="BA136" s="51" t="str">
        <f t="shared" si="46"/>
        <v xml:space="preserve"> </v>
      </c>
      <c r="BB136" s="51"/>
      <c r="BC136" s="52"/>
      <c r="BD136" s="271"/>
      <c r="BE136" s="272"/>
      <c r="BF136" s="272" t="str">
        <f t="shared" si="47"/>
        <v xml:space="preserve"> </v>
      </c>
      <c r="BG136" s="272"/>
      <c r="BH136" s="273"/>
      <c r="BI136" s="50"/>
      <c r="BJ136" s="57"/>
      <c r="BK136" s="57"/>
      <c r="BL136" s="57"/>
      <c r="BM136" s="52"/>
      <c r="BN136" s="53">
        <f t="shared" si="44"/>
        <v>0</v>
      </c>
      <c r="BO136" s="53">
        <f t="shared" si="45"/>
        <v>0</v>
      </c>
      <c r="BP136" s="248"/>
    </row>
    <row r="137" spans="2:68" ht="72" x14ac:dyDescent="0.4">
      <c r="B137" s="71" t="s">
        <v>23</v>
      </c>
      <c r="C137" s="40" t="str">
        <f>C23</f>
        <v>Капуста н/у, кг</v>
      </c>
      <c r="D137" s="41">
        <f t="shared" si="43"/>
        <v>10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38"/>
        <v>11.9</v>
      </c>
      <c r="L137" s="47">
        <f t="shared" si="39"/>
        <v>12</v>
      </c>
      <c r="M137" s="48">
        <f t="shared" si="40"/>
        <v>12.1</v>
      </c>
      <c r="N137" s="48">
        <f t="shared" si="41"/>
        <v>12.2</v>
      </c>
      <c r="O137" s="49">
        <f t="shared" si="42"/>
        <v>12.2</v>
      </c>
      <c r="P137" s="50"/>
      <c r="Q137" s="57"/>
      <c r="R137" s="57"/>
      <c r="S137" s="57"/>
      <c r="T137" s="52"/>
      <c r="U137" s="50">
        <v>11.9</v>
      </c>
      <c r="V137" s="51">
        <v>26</v>
      </c>
      <c r="W137" s="51">
        <v>309.39999999999998</v>
      </c>
      <c r="X137" s="51" t="s">
        <v>405</v>
      </c>
      <c r="Y137" s="52" t="s">
        <v>406</v>
      </c>
      <c r="Z137" s="50"/>
      <c r="AA137" s="57"/>
      <c r="AB137" s="57"/>
      <c r="AC137" s="57"/>
      <c r="AD137" s="52"/>
      <c r="AE137" s="195">
        <v>11.9</v>
      </c>
      <c r="AF137" s="196">
        <v>39.299999999999997</v>
      </c>
      <c r="AG137" s="197">
        <f>IF(AE137=0," ",IF(ISBLANK(AE137)," ",AE137*AF137))</f>
        <v>467.66999999999996</v>
      </c>
      <c r="AH137" s="196" t="s">
        <v>451</v>
      </c>
      <c r="AI137" s="218" t="s">
        <v>259</v>
      </c>
      <c r="AJ137" s="50">
        <v>12</v>
      </c>
      <c r="AK137" s="51">
        <v>59</v>
      </c>
      <c r="AL137" s="51">
        <v>708</v>
      </c>
      <c r="AM137" s="51" t="s">
        <v>467</v>
      </c>
      <c r="AN137" s="52" t="s">
        <v>468</v>
      </c>
      <c r="AO137" s="50"/>
      <c r="AP137" s="57"/>
      <c r="AQ137" s="57"/>
      <c r="AR137" s="57"/>
      <c r="AS137" s="52"/>
      <c r="AT137" s="50">
        <v>11.8</v>
      </c>
      <c r="AU137" s="51">
        <v>34.299999999999997</v>
      </c>
      <c r="AV137" s="51">
        <f>IF(AT137=0," ",IF(ISBLANK(AT137)," ",AT137*AU137))</f>
        <v>404.74</v>
      </c>
      <c r="AW137" s="51" t="s">
        <v>501</v>
      </c>
      <c r="AX137" s="52" t="s">
        <v>339</v>
      </c>
      <c r="AY137" s="50">
        <v>11.8</v>
      </c>
      <c r="AZ137" s="51">
        <v>75</v>
      </c>
      <c r="BA137" s="51">
        <v>885</v>
      </c>
      <c r="BB137" s="51" t="s">
        <v>514</v>
      </c>
      <c r="BC137" s="52" t="s">
        <v>285</v>
      </c>
      <c r="BD137" s="271">
        <v>11.8</v>
      </c>
      <c r="BE137" s="272">
        <v>30</v>
      </c>
      <c r="BF137" s="272">
        <f>BE137*BD137</f>
        <v>354</v>
      </c>
      <c r="BG137" s="272" t="s">
        <v>527</v>
      </c>
      <c r="BH137" s="273" t="s">
        <v>526</v>
      </c>
      <c r="BI137" s="50">
        <v>11.8</v>
      </c>
      <c r="BJ137" s="51">
        <v>80</v>
      </c>
      <c r="BK137" s="51">
        <v>944</v>
      </c>
      <c r="BL137" s="51" t="s">
        <v>545</v>
      </c>
      <c r="BM137" s="52" t="s">
        <v>546</v>
      </c>
      <c r="BN137" s="53">
        <f t="shared" si="44"/>
        <v>11.8</v>
      </c>
      <c r="BO137" s="53">
        <f t="shared" si="45"/>
        <v>12</v>
      </c>
      <c r="BP137" s="249"/>
    </row>
    <row r="138" spans="2:68" ht="30" x14ac:dyDescent="0.4">
      <c r="B138" s="73"/>
      <c r="C138" s="74"/>
      <c r="D138" s="41">
        <f t="shared" si="43"/>
        <v>10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38"/>
        <v>11.9</v>
      </c>
      <c r="L138" s="47">
        <f t="shared" si="39"/>
        <v>12</v>
      </c>
      <c r="M138" s="48">
        <f t="shared" si="40"/>
        <v>12.1</v>
      </c>
      <c r="N138" s="48">
        <f t="shared" si="41"/>
        <v>12.2</v>
      </c>
      <c r="O138" s="49">
        <f t="shared" si="42"/>
        <v>12.2</v>
      </c>
      <c r="P138" s="50"/>
      <c r="Q138" s="57"/>
      <c r="R138" s="57"/>
      <c r="S138" s="57"/>
      <c r="T138" s="52"/>
      <c r="U138" s="50"/>
      <c r="V138" s="57"/>
      <c r="W138" s="57"/>
      <c r="X138" s="57"/>
      <c r="Y138" s="52"/>
      <c r="Z138" s="50"/>
      <c r="AA138" s="57"/>
      <c r="AB138" s="57"/>
      <c r="AC138" s="57"/>
      <c r="AD138" s="52"/>
      <c r="AE138" s="50"/>
      <c r="AF138" s="51"/>
      <c r="AG138" s="51"/>
      <c r="AH138" s="51"/>
      <c r="AI138" s="52"/>
      <c r="AJ138" s="50"/>
      <c r="AK138" s="51"/>
      <c r="AL138" s="51"/>
      <c r="AM138" s="51"/>
      <c r="AN138" s="52"/>
      <c r="AO138" s="50"/>
      <c r="AP138" s="57"/>
      <c r="AQ138" s="57"/>
      <c r="AR138" s="57"/>
      <c r="AS138" s="52"/>
      <c r="AT138" s="50"/>
      <c r="AU138" s="51"/>
      <c r="AV138" s="51" t="str">
        <f>IF(AT138=0," ",IF(ISBLANK(AT138)," ",AT138*AU138))</f>
        <v xml:space="preserve"> </v>
      </c>
      <c r="AW138" s="51"/>
      <c r="AX138" s="52"/>
      <c r="AY138" s="50"/>
      <c r="AZ138" s="51"/>
      <c r="BA138" s="51" t="str">
        <f t="shared" si="46"/>
        <v xml:space="preserve"> </v>
      </c>
      <c r="BB138" s="51"/>
      <c r="BC138" s="52"/>
      <c r="BD138" s="271"/>
      <c r="BE138" s="272"/>
      <c r="BF138" s="272" t="str">
        <f t="shared" si="47"/>
        <v xml:space="preserve"> </v>
      </c>
      <c r="BG138" s="272"/>
      <c r="BH138" s="273"/>
      <c r="BI138" s="50"/>
      <c r="BJ138" s="57"/>
      <c r="BK138" s="57"/>
      <c r="BL138" s="57"/>
      <c r="BM138" s="52"/>
      <c r="BN138" s="53">
        <f t="shared" si="44"/>
        <v>0</v>
      </c>
      <c r="BO138" s="53">
        <f t="shared" si="45"/>
        <v>0</v>
      </c>
      <c r="BP138" s="249"/>
    </row>
    <row r="139" spans="2:68" ht="30" x14ac:dyDescent="0.4">
      <c r="B139" s="75"/>
      <c r="C139" s="76"/>
      <c r="D139" s="41">
        <f t="shared" si="43"/>
        <v>10</v>
      </c>
      <c r="E139" s="42">
        <v>18</v>
      </c>
      <c r="F139" s="43">
        <v>1</v>
      </c>
      <c r="G139" s="44">
        <v>2</v>
      </c>
      <c r="H139" s="44">
        <v>3</v>
      </c>
      <c r="I139" s="44">
        <v>4</v>
      </c>
      <c r="J139" s="45">
        <v>4</v>
      </c>
      <c r="K139" s="46">
        <f t="shared" si="38"/>
        <v>11.9</v>
      </c>
      <c r="L139" s="47">
        <f t="shared" si="39"/>
        <v>12</v>
      </c>
      <c r="M139" s="48">
        <f t="shared" si="40"/>
        <v>12.1</v>
      </c>
      <c r="N139" s="48">
        <f t="shared" si="41"/>
        <v>12.2</v>
      </c>
      <c r="O139" s="49">
        <f t="shared" si="42"/>
        <v>12.2</v>
      </c>
      <c r="P139" s="50"/>
      <c r="Q139" s="57"/>
      <c r="R139" s="57"/>
      <c r="S139" s="57"/>
      <c r="T139" s="52"/>
      <c r="U139" s="50"/>
      <c r="V139" s="57"/>
      <c r="W139" s="57"/>
      <c r="X139" s="57"/>
      <c r="Y139" s="52"/>
      <c r="Z139" s="50"/>
      <c r="AA139" s="57"/>
      <c r="AB139" s="57"/>
      <c r="AC139" s="57"/>
      <c r="AD139" s="52"/>
      <c r="AE139" s="50"/>
      <c r="AF139" s="51"/>
      <c r="AG139" s="51"/>
      <c r="AH139" s="51"/>
      <c r="AI139" s="52"/>
      <c r="AJ139" s="50"/>
      <c r="AK139" s="51"/>
      <c r="AL139" s="51"/>
      <c r="AM139" s="51"/>
      <c r="AN139" s="52"/>
      <c r="AO139" s="50"/>
      <c r="AP139" s="57"/>
      <c r="AQ139" s="57"/>
      <c r="AR139" s="57"/>
      <c r="AS139" s="52"/>
      <c r="AT139" s="50"/>
      <c r="AU139" s="51"/>
      <c r="AV139" s="51" t="str">
        <f>IF(AT139=0," ",IF(ISBLANK(AT139)," ",AT139*AU139))</f>
        <v xml:space="preserve"> </v>
      </c>
      <c r="AW139" s="51"/>
      <c r="AX139" s="52"/>
      <c r="AY139" s="50"/>
      <c r="AZ139" s="51"/>
      <c r="BA139" s="51" t="str">
        <f t="shared" si="46"/>
        <v xml:space="preserve"> </v>
      </c>
      <c r="BB139" s="51"/>
      <c r="BC139" s="52"/>
      <c r="BD139" s="271"/>
      <c r="BE139" s="272"/>
      <c r="BF139" s="272" t="str">
        <f t="shared" si="47"/>
        <v xml:space="preserve"> </v>
      </c>
      <c r="BG139" s="272"/>
      <c r="BH139" s="273"/>
      <c r="BI139" s="50"/>
      <c r="BJ139" s="57"/>
      <c r="BK139" s="57"/>
      <c r="BL139" s="57"/>
      <c r="BM139" s="52"/>
      <c r="BN139" s="53">
        <f t="shared" si="44"/>
        <v>0</v>
      </c>
      <c r="BO139" s="53">
        <f t="shared" si="45"/>
        <v>0</v>
      </c>
      <c r="BP139" s="248"/>
    </row>
    <row r="140" spans="2:68" ht="58.5" x14ac:dyDescent="0.4">
      <c r="B140" s="60" t="s">
        <v>25</v>
      </c>
      <c r="C140" s="61" t="s">
        <v>26</v>
      </c>
      <c r="D140" s="41">
        <f t="shared" si="43"/>
        <v>0</v>
      </c>
      <c r="E140" s="62"/>
      <c r="F140" s="63"/>
      <c r="G140" s="64"/>
      <c r="H140" s="64"/>
      <c r="I140" s="64"/>
      <c r="J140" s="65"/>
      <c r="K140" s="46">
        <f t="shared" si="38"/>
        <v>0</v>
      </c>
      <c r="L140" s="47">
        <f t="shared" si="39"/>
        <v>0</v>
      </c>
      <c r="M140" s="48">
        <f t="shared" si="40"/>
        <v>0</v>
      </c>
      <c r="N140" s="48">
        <f t="shared" si="41"/>
        <v>0</v>
      </c>
      <c r="O140" s="49">
        <f t="shared" si="42"/>
        <v>0</v>
      </c>
      <c r="P140" s="66"/>
      <c r="Q140" s="67"/>
      <c r="R140" s="68"/>
      <c r="S140" s="67"/>
      <c r="T140" s="69"/>
      <c r="U140" s="66"/>
      <c r="V140" s="67"/>
      <c r="W140" s="68"/>
      <c r="X140" s="67"/>
      <c r="Y140" s="69"/>
      <c r="Z140" s="66"/>
      <c r="AA140" s="67"/>
      <c r="AB140" s="68"/>
      <c r="AC140" s="67"/>
      <c r="AD140" s="69"/>
      <c r="AE140" s="66"/>
      <c r="AF140" s="67"/>
      <c r="AG140" s="68"/>
      <c r="AH140" s="67"/>
      <c r="AI140" s="69"/>
      <c r="AJ140" s="66"/>
      <c r="AK140" s="67"/>
      <c r="AL140" s="68"/>
      <c r="AM140" s="67"/>
      <c r="AN140" s="69"/>
      <c r="AO140" s="66"/>
      <c r="AP140" s="67"/>
      <c r="AQ140" s="68"/>
      <c r="AR140" s="67"/>
      <c r="AS140" s="69"/>
      <c r="AT140" s="66"/>
      <c r="AU140" s="67"/>
      <c r="AV140" s="68" t="str">
        <f>IF(AT140=0," ",IF(ISBLANK(AT140)," ",AT140*AU140))</f>
        <v xml:space="preserve"> </v>
      </c>
      <c r="AW140" s="67"/>
      <c r="AX140" s="69"/>
      <c r="AY140" s="66"/>
      <c r="AZ140" s="67"/>
      <c r="BA140" s="68" t="str">
        <f t="shared" si="46"/>
        <v xml:space="preserve"> </v>
      </c>
      <c r="BB140" s="67"/>
      <c r="BC140" s="69"/>
      <c r="BD140" s="274"/>
      <c r="BE140" s="275"/>
      <c r="BF140" s="276" t="str">
        <f t="shared" si="47"/>
        <v xml:space="preserve"> </v>
      </c>
      <c r="BG140" s="275"/>
      <c r="BH140" s="277"/>
      <c r="BI140" s="66"/>
      <c r="BJ140" s="67"/>
      <c r="BK140" s="68"/>
      <c r="BL140" s="67"/>
      <c r="BM140" s="69"/>
      <c r="BN140" s="53">
        <f t="shared" si="44"/>
        <v>0</v>
      </c>
      <c r="BO140" s="53">
        <f t="shared" si="45"/>
        <v>0</v>
      </c>
      <c r="BP140" s="248"/>
    </row>
    <row r="141" spans="2:68" ht="34.5" customHeight="1" x14ac:dyDescent="0.4">
      <c r="B141" s="71" t="s">
        <v>28</v>
      </c>
      <c r="C141" s="40" t="str">
        <f>C27</f>
        <v>Куриные яйца 1 категории, 10 шт</v>
      </c>
      <c r="D141" s="41">
        <f t="shared" si="43"/>
        <v>42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38"/>
        <v>49.980000000000004</v>
      </c>
      <c r="L141" s="47">
        <f t="shared" si="39"/>
        <v>50.4</v>
      </c>
      <c r="M141" s="48">
        <f t="shared" si="40"/>
        <v>50.82</v>
      </c>
      <c r="N141" s="48">
        <f t="shared" si="41"/>
        <v>51.24</v>
      </c>
      <c r="O141" s="49">
        <f t="shared" si="42"/>
        <v>51.66</v>
      </c>
      <c r="P141" s="50">
        <v>50</v>
      </c>
      <c r="Q141" s="51">
        <v>36</v>
      </c>
      <c r="R141" s="51">
        <f>IF(P141=0," ",IF(ISBLANK(P141)," ",P141*Q141))</f>
        <v>1800</v>
      </c>
      <c r="S141" s="51" t="s">
        <v>304</v>
      </c>
      <c r="T141" s="52" t="s">
        <v>355</v>
      </c>
      <c r="U141" s="50"/>
      <c r="V141" s="57"/>
      <c r="W141" s="57"/>
      <c r="X141" s="57"/>
      <c r="Y141" s="52"/>
      <c r="Z141" s="50">
        <v>50.2</v>
      </c>
      <c r="AA141" s="51">
        <v>24</v>
      </c>
      <c r="AB141" s="51">
        <v>1204.8</v>
      </c>
      <c r="AC141" s="51" t="s">
        <v>425</v>
      </c>
      <c r="AD141" s="52" t="s">
        <v>426</v>
      </c>
      <c r="AE141" s="50"/>
      <c r="AF141" s="51"/>
      <c r="AG141" s="51"/>
      <c r="AH141" s="51"/>
      <c r="AI141" s="52"/>
      <c r="AJ141" s="50">
        <v>42.4</v>
      </c>
      <c r="AK141" s="51">
        <v>180</v>
      </c>
      <c r="AL141" s="51">
        <v>7632</v>
      </c>
      <c r="AM141" s="51" t="s">
        <v>469</v>
      </c>
      <c r="AN141" s="52" t="s">
        <v>470</v>
      </c>
      <c r="AO141" s="50">
        <v>50</v>
      </c>
      <c r="AP141" s="51">
        <v>36</v>
      </c>
      <c r="AQ141" s="51">
        <v>1800</v>
      </c>
      <c r="AR141" s="51" t="s">
        <v>473</v>
      </c>
      <c r="AS141" s="52" t="s">
        <v>495</v>
      </c>
      <c r="AT141" s="50">
        <v>47.8</v>
      </c>
      <c r="AU141" s="51">
        <v>6</v>
      </c>
      <c r="AV141" s="51">
        <f>IF(AT141=0," ",IF(ISBLANK(AT141)," ",AT141*AU141))</f>
        <v>286.79999999999995</v>
      </c>
      <c r="AW141" s="51" t="s">
        <v>502</v>
      </c>
      <c r="AX141" s="52" t="s">
        <v>338</v>
      </c>
      <c r="AY141" s="50">
        <v>47.8</v>
      </c>
      <c r="AZ141" s="51">
        <v>36</v>
      </c>
      <c r="BA141" s="51">
        <v>1720.8</v>
      </c>
      <c r="BB141" s="51" t="s">
        <v>514</v>
      </c>
      <c r="BC141" s="52" t="s">
        <v>285</v>
      </c>
      <c r="BD141" s="271">
        <v>4.95</v>
      </c>
      <c r="BE141" s="272">
        <v>360</v>
      </c>
      <c r="BF141" s="272">
        <f t="shared" si="47"/>
        <v>1782</v>
      </c>
      <c r="BG141" s="272" t="s">
        <v>525</v>
      </c>
      <c r="BH141" s="273" t="s">
        <v>526</v>
      </c>
      <c r="BI141" s="50"/>
      <c r="BJ141" s="57"/>
      <c r="BK141" s="57"/>
      <c r="BL141" s="57"/>
      <c r="BM141" s="52"/>
      <c r="BN141" s="53">
        <f t="shared" si="44"/>
        <v>4.95</v>
      </c>
      <c r="BO141" s="53">
        <f t="shared" si="45"/>
        <v>50.2</v>
      </c>
      <c r="BP141" s="248"/>
    </row>
    <row r="142" spans="2:68" ht="30" x14ac:dyDescent="0.4">
      <c r="B142" s="73"/>
      <c r="C142" s="74"/>
      <c r="D142" s="41">
        <f t="shared" si="43"/>
        <v>42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38"/>
        <v>49.980000000000004</v>
      </c>
      <c r="L142" s="47">
        <f t="shared" si="39"/>
        <v>50.4</v>
      </c>
      <c r="M142" s="48">
        <f t="shared" si="40"/>
        <v>50.82</v>
      </c>
      <c r="N142" s="48">
        <f t="shared" si="41"/>
        <v>51.24</v>
      </c>
      <c r="O142" s="49">
        <f t="shared" si="42"/>
        <v>51.66</v>
      </c>
      <c r="P142" s="50"/>
      <c r="Q142" s="51"/>
      <c r="R142" s="51"/>
      <c r="S142" s="51"/>
      <c r="T142" s="52"/>
      <c r="U142" s="50"/>
      <c r="V142" s="57"/>
      <c r="W142" s="57"/>
      <c r="X142" s="57"/>
      <c r="Y142" s="52"/>
      <c r="Z142" s="50"/>
      <c r="AA142" s="51"/>
      <c r="AB142" s="51"/>
      <c r="AC142" s="51"/>
      <c r="AD142" s="52"/>
      <c r="AE142" s="175"/>
      <c r="AF142" s="176"/>
      <c r="AG142" s="176"/>
      <c r="AH142" s="176"/>
      <c r="AI142" s="188"/>
      <c r="AJ142" s="50"/>
      <c r="AK142" s="51"/>
      <c r="AL142" s="51"/>
      <c r="AM142" s="51"/>
      <c r="AN142" s="52"/>
      <c r="AO142" s="175"/>
      <c r="AP142" s="176"/>
      <c r="AQ142" s="176"/>
      <c r="AR142" s="176"/>
      <c r="AS142" s="176"/>
      <c r="AT142" s="50"/>
      <c r="AU142" s="57"/>
      <c r="AV142" s="57"/>
      <c r="AW142" s="57"/>
      <c r="AX142" s="52"/>
      <c r="AY142" s="50"/>
      <c r="AZ142" s="51"/>
      <c r="BA142" s="51"/>
      <c r="BB142" s="51"/>
      <c r="BC142" s="52"/>
      <c r="BD142" s="50"/>
      <c r="BE142" s="57"/>
      <c r="BF142" s="57"/>
      <c r="BG142" s="57"/>
      <c r="BH142" s="52"/>
      <c r="BI142" s="50"/>
      <c r="BJ142" s="51"/>
      <c r="BK142" s="51"/>
      <c r="BL142" s="51"/>
      <c r="BM142" s="52"/>
      <c r="BN142" s="53">
        <f t="shared" si="44"/>
        <v>0</v>
      </c>
      <c r="BO142" s="53">
        <f t="shared" si="45"/>
        <v>0</v>
      </c>
      <c r="BP142" s="248"/>
    </row>
    <row r="143" spans="2:68" ht="30" x14ac:dyDescent="0.4">
      <c r="B143" s="75"/>
      <c r="C143" s="76"/>
      <c r="D143" s="41">
        <f t="shared" si="43"/>
        <v>42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38"/>
        <v>49.980000000000004</v>
      </c>
      <c r="L143" s="47">
        <f t="shared" si="39"/>
        <v>50.4</v>
      </c>
      <c r="M143" s="48">
        <f t="shared" si="40"/>
        <v>50.82</v>
      </c>
      <c r="N143" s="48">
        <f t="shared" si="41"/>
        <v>51.24</v>
      </c>
      <c r="O143" s="49">
        <f t="shared" si="42"/>
        <v>51.66</v>
      </c>
      <c r="P143" s="50"/>
      <c r="Q143" s="51"/>
      <c r="R143" s="51"/>
      <c r="S143" s="51"/>
      <c r="T143" s="52"/>
      <c r="U143" s="50"/>
      <c r="V143" s="57"/>
      <c r="W143" s="57"/>
      <c r="X143" s="57"/>
      <c r="Y143" s="52"/>
      <c r="Z143" s="50"/>
      <c r="AA143" s="51"/>
      <c r="AB143" s="51"/>
      <c r="AC143" s="51"/>
      <c r="AD143" s="52"/>
      <c r="AE143" s="175"/>
      <c r="AF143" s="176"/>
      <c r="AG143" s="176"/>
      <c r="AH143" s="176"/>
      <c r="AI143" s="188"/>
      <c r="AJ143" s="50"/>
      <c r="AK143" s="51"/>
      <c r="AL143" s="51"/>
      <c r="AM143" s="51"/>
      <c r="AN143" s="52"/>
      <c r="AO143" s="175"/>
      <c r="AP143" s="176"/>
      <c r="AQ143" s="176"/>
      <c r="AR143" s="176"/>
      <c r="AS143" s="176"/>
      <c r="AT143" s="66"/>
      <c r="AU143" s="67"/>
      <c r="AV143" s="68"/>
      <c r="AW143" s="67"/>
      <c r="AX143" s="69"/>
      <c r="AY143" s="50"/>
      <c r="AZ143" s="51"/>
      <c r="BA143" s="51"/>
      <c r="BB143" s="51"/>
      <c r="BC143" s="52"/>
      <c r="BD143" s="50"/>
      <c r="BE143" s="57"/>
      <c r="BF143" s="57"/>
      <c r="BG143" s="57"/>
      <c r="BH143" s="52"/>
      <c r="BI143" s="175"/>
      <c r="BJ143" s="176"/>
      <c r="BK143" s="176"/>
      <c r="BL143" s="176"/>
      <c r="BM143" s="188"/>
      <c r="BN143" s="53">
        <f t="shared" si="44"/>
        <v>0</v>
      </c>
      <c r="BO143" s="53">
        <f t="shared" si="45"/>
        <v>0</v>
      </c>
      <c r="BP143" s="248"/>
    </row>
    <row r="144" spans="2:68" ht="37.5" customHeight="1" x14ac:dyDescent="0.4">
      <c r="B144" s="77" t="s">
        <v>30</v>
      </c>
      <c r="C144" s="40" t="str">
        <f>C30</f>
        <v>Куриные яйца 2 категории, 10 шт</v>
      </c>
      <c r="D144" s="41">
        <f t="shared" si="43"/>
        <v>32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38"/>
        <v>38.08</v>
      </c>
      <c r="L144" s="47">
        <f t="shared" si="39"/>
        <v>38.4</v>
      </c>
      <c r="M144" s="48">
        <f t="shared" si="40"/>
        <v>38.72</v>
      </c>
      <c r="N144" s="48">
        <f t="shared" si="41"/>
        <v>39.04</v>
      </c>
      <c r="O144" s="49">
        <f t="shared" si="42"/>
        <v>39.36</v>
      </c>
      <c r="P144" s="50"/>
      <c r="Q144" s="51"/>
      <c r="R144" s="51"/>
      <c r="S144" s="51"/>
      <c r="T144" s="52"/>
      <c r="U144" s="50"/>
      <c r="V144" s="57"/>
      <c r="W144" s="57"/>
      <c r="X144" s="57"/>
      <c r="Y144" s="52"/>
      <c r="Z144" s="50"/>
      <c r="AA144" s="51"/>
      <c r="AB144" s="51"/>
      <c r="AC144" s="51"/>
      <c r="AD144" s="52"/>
      <c r="AE144" s="175"/>
      <c r="AF144" s="176"/>
      <c r="AG144" s="176"/>
      <c r="AH144" s="176"/>
      <c r="AI144" s="188"/>
      <c r="AJ144" s="50"/>
      <c r="AK144" s="51"/>
      <c r="AL144" s="51"/>
      <c r="AM144" s="51"/>
      <c r="AN144" s="52"/>
      <c r="AO144" s="175"/>
      <c r="AP144" s="176"/>
      <c r="AQ144" s="176"/>
      <c r="AR144" s="176"/>
      <c r="AS144" s="176"/>
      <c r="AT144" s="50"/>
      <c r="AU144" s="57"/>
      <c r="AV144" s="57"/>
      <c r="AW144" s="57"/>
      <c r="AX144" s="52"/>
      <c r="AY144" s="50"/>
      <c r="AZ144" s="51"/>
      <c r="BA144" s="51"/>
      <c r="BB144" s="51"/>
      <c r="BC144" s="52"/>
      <c r="BD144" s="50"/>
      <c r="BE144" s="57"/>
      <c r="BF144" s="57"/>
      <c r="BG144" s="57"/>
      <c r="BH144" s="52"/>
      <c r="BI144" s="175"/>
      <c r="BJ144" s="176"/>
      <c r="BK144" s="176"/>
      <c r="BL144" s="176"/>
      <c r="BM144" s="188"/>
      <c r="BN144" s="53">
        <f t="shared" si="44"/>
        <v>0</v>
      </c>
      <c r="BO144" s="53">
        <f t="shared" si="45"/>
        <v>0</v>
      </c>
      <c r="BP144" s="248"/>
    </row>
    <row r="145" spans="2:68" ht="30" x14ac:dyDescent="0.4">
      <c r="B145" s="79"/>
      <c r="C145" s="80"/>
      <c r="D145" s="41">
        <f t="shared" si="43"/>
        <v>32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38"/>
        <v>38.08</v>
      </c>
      <c r="L145" s="47">
        <f t="shared" si="39"/>
        <v>38.4</v>
      </c>
      <c r="M145" s="48">
        <f t="shared" si="40"/>
        <v>38.72</v>
      </c>
      <c r="N145" s="48">
        <f t="shared" si="41"/>
        <v>39.04</v>
      </c>
      <c r="O145" s="49">
        <f t="shared" si="42"/>
        <v>39.36</v>
      </c>
      <c r="P145" s="50"/>
      <c r="Q145" s="51"/>
      <c r="R145" s="51"/>
      <c r="S145" s="51"/>
      <c r="T145" s="52"/>
      <c r="U145" s="50"/>
      <c r="V145" s="57"/>
      <c r="W145" s="57"/>
      <c r="X145" s="57"/>
      <c r="Y145" s="52"/>
      <c r="Z145" s="50"/>
      <c r="AA145" s="51"/>
      <c r="AB145" s="51"/>
      <c r="AC145" s="51"/>
      <c r="AD145" s="52"/>
      <c r="AE145" s="175"/>
      <c r="AF145" s="176"/>
      <c r="AG145" s="176"/>
      <c r="AH145" s="176"/>
      <c r="AI145" s="188"/>
      <c r="AJ145" s="50"/>
      <c r="AK145" s="51"/>
      <c r="AL145" s="51"/>
      <c r="AM145" s="51"/>
      <c r="AN145" s="52"/>
      <c r="AO145" s="175"/>
      <c r="AP145" s="176"/>
      <c r="AQ145" s="176"/>
      <c r="AR145" s="176"/>
      <c r="AS145" s="176"/>
      <c r="AT145" s="50"/>
      <c r="AU145" s="57"/>
      <c r="AV145" s="57"/>
      <c r="AW145" s="57"/>
      <c r="AX145" s="52"/>
      <c r="AY145" s="50"/>
      <c r="AZ145" s="51"/>
      <c r="BA145" s="51"/>
      <c r="BB145" s="51"/>
      <c r="BC145" s="52"/>
      <c r="BD145" s="50"/>
      <c r="BE145" s="57"/>
      <c r="BF145" s="57"/>
      <c r="BG145" s="57"/>
      <c r="BH145" s="52"/>
      <c r="BI145" s="175"/>
      <c r="BJ145" s="176"/>
      <c r="BK145" s="176"/>
      <c r="BL145" s="176"/>
      <c r="BM145" s="188"/>
      <c r="BN145" s="53">
        <f t="shared" si="44"/>
        <v>0</v>
      </c>
      <c r="BO145" s="53">
        <f t="shared" si="45"/>
        <v>0</v>
      </c>
      <c r="BP145" s="248"/>
    </row>
    <row r="146" spans="2:68" ht="30" x14ac:dyDescent="0.4">
      <c r="B146" s="79"/>
      <c r="C146" s="80"/>
      <c r="D146" s="41">
        <f t="shared" si="43"/>
        <v>32</v>
      </c>
      <c r="E146" s="42">
        <v>14</v>
      </c>
      <c r="F146" s="43">
        <v>5</v>
      </c>
      <c r="G146" s="44">
        <v>6</v>
      </c>
      <c r="H146" s="44">
        <v>7</v>
      </c>
      <c r="I146" s="44">
        <v>8</v>
      </c>
      <c r="J146" s="45">
        <v>9</v>
      </c>
      <c r="K146" s="46">
        <f t="shared" si="38"/>
        <v>38.08</v>
      </c>
      <c r="L146" s="47">
        <f t="shared" si="39"/>
        <v>38.4</v>
      </c>
      <c r="M146" s="48">
        <f t="shared" si="40"/>
        <v>38.72</v>
      </c>
      <c r="N146" s="48">
        <f t="shared" si="41"/>
        <v>39.04</v>
      </c>
      <c r="O146" s="49">
        <f t="shared" si="42"/>
        <v>39.36</v>
      </c>
      <c r="P146" s="50"/>
      <c r="Q146" s="51"/>
      <c r="R146" s="51"/>
      <c r="S146" s="51"/>
      <c r="T146" s="52"/>
      <c r="U146" s="50"/>
      <c r="V146" s="57"/>
      <c r="W146" s="57"/>
      <c r="X146" s="57"/>
      <c r="Y146" s="52"/>
      <c r="Z146" s="50"/>
      <c r="AA146" s="51"/>
      <c r="AB146" s="51"/>
      <c r="AC146" s="51"/>
      <c r="AD146" s="52"/>
      <c r="AE146" s="175"/>
      <c r="AF146" s="176"/>
      <c r="AG146" s="176"/>
      <c r="AH146" s="176"/>
      <c r="AI146" s="188"/>
      <c r="AJ146" s="50"/>
      <c r="AK146" s="51"/>
      <c r="AL146" s="51"/>
      <c r="AM146" s="51"/>
      <c r="AN146" s="52"/>
      <c r="AO146" s="175"/>
      <c r="AP146" s="176"/>
      <c r="AQ146" s="176"/>
      <c r="AR146" s="176"/>
      <c r="AS146" s="176"/>
      <c r="AT146" s="50"/>
      <c r="AU146" s="57"/>
      <c r="AV146" s="57"/>
      <c r="AW146" s="57"/>
      <c r="AX146" s="52"/>
      <c r="AY146" s="50"/>
      <c r="AZ146" s="51"/>
      <c r="BA146" s="51"/>
      <c r="BB146" s="51"/>
      <c r="BC146" s="52"/>
      <c r="BD146" s="50"/>
      <c r="BE146" s="57"/>
      <c r="BF146" s="57"/>
      <c r="BG146" s="57"/>
      <c r="BH146" s="52"/>
      <c r="BI146" s="175"/>
      <c r="BJ146" s="176"/>
      <c r="BK146" s="176"/>
      <c r="BL146" s="176"/>
      <c r="BM146" s="188"/>
      <c r="BN146" s="53">
        <f t="shared" si="44"/>
        <v>0</v>
      </c>
      <c r="BO146" s="53">
        <f t="shared" si="45"/>
        <v>0</v>
      </c>
      <c r="BP146" s="248"/>
    </row>
    <row r="147" spans="2:68" ht="30" x14ac:dyDescent="0.4">
      <c r="B147" s="81" t="s">
        <v>32</v>
      </c>
      <c r="C147" s="82" t="s">
        <v>33</v>
      </c>
      <c r="D147" s="41">
        <f t="shared" si="43"/>
        <v>0</v>
      </c>
      <c r="E147" s="62"/>
      <c r="F147" s="63"/>
      <c r="G147" s="64"/>
      <c r="H147" s="64"/>
      <c r="I147" s="64"/>
      <c r="J147" s="65"/>
      <c r="K147" s="46">
        <f t="shared" si="38"/>
        <v>0</v>
      </c>
      <c r="L147" s="47">
        <f t="shared" si="39"/>
        <v>0</v>
      </c>
      <c r="M147" s="48">
        <f t="shared" si="40"/>
        <v>0</v>
      </c>
      <c r="N147" s="48">
        <f t="shared" si="41"/>
        <v>0</v>
      </c>
      <c r="O147" s="49">
        <f t="shared" si="42"/>
        <v>0</v>
      </c>
      <c r="P147" s="66"/>
      <c r="Q147" s="67"/>
      <c r="R147" s="68"/>
      <c r="S147" s="67"/>
      <c r="T147" s="69"/>
      <c r="U147" s="66"/>
      <c r="V147" s="67"/>
      <c r="W147" s="68"/>
      <c r="X147" s="67"/>
      <c r="Y147" s="69"/>
      <c r="Z147" s="66"/>
      <c r="AA147" s="67"/>
      <c r="AB147" s="68"/>
      <c r="AC147" s="67"/>
      <c r="AD147" s="69"/>
      <c r="AE147" s="177"/>
      <c r="AF147" s="178"/>
      <c r="AG147" s="176"/>
      <c r="AH147" s="178"/>
      <c r="AI147" s="189"/>
      <c r="AJ147" s="66"/>
      <c r="AK147" s="67"/>
      <c r="AL147" s="68"/>
      <c r="AM147" s="67"/>
      <c r="AN147" s="69"/>
      <c r="AO147" s="177"/>
      <c r="AP147" s="178"/>
      <c r="AQ147" s="176"/>
      <c r="AR147" s="178"/>
      <c r="AS147" s="178"/>
      <c r="AT147" s="66"/>
      <c r="AU147" s="67"/>
      <c r="AV147" s="68"/>
      <c r="AW147" s="67"/>
      <c r="AX147" s="69"/>
      <c r="AY147" s="66"/>
      <c r="AZ147" s="67"/>
      <c r="BA147" s="68"/>
      <c r="BB147" s="67"/>
      <c r="BC147" s="69"/>
      <c r="BD147" s="66"/>
      <c r="BE147" s="67"/>
      <c r="BF147" s="68"/>
      <c r="BG147" s="67"/>
      <c r="BH147" s="69"/>
      <c r="BI147" s="177"/>
      <c r="BJ147" s="178"/>
      <c r="BK147" s="176"/>
      <c r="BL147" s="178"/>
      <c r="BM147" s="189"/>
      <c r="BN147" s="53">
        <f t="shared" si="44"/>
        <v>0</v>
      </c>
      <c r="BO147" s="53">
        <f t="shared" si="45"/>
        <v>0</v>
      </c>
      <c r="BP147" s="248"/>
    </row>
    <row r="148" spans="2:68" ht="58.5" x14ac:dyDescent="0.4">
      <c r="B148" s="79" t="s">
        <v>35</v>
      </c>
      <c r="C148" s="40" t="str">
        <f>C34</f>
        <v>Соль поваренная пищевая, кг</v>
      </c>
      <c r="D148" s="41">
        <f t="shared" si="43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38"/>
        <v>10.349</v>
      </c>
      <c r="L148" s="47">
        <f t="shared" si="39"/>
        <v>10.428000000000001</v>
      </c>
      <c r="M148" s="48">
        <f t="shared" si="40"/>
        <v>10.507</v>
      </c>
      <c r="N148" s="48">
        <f t="shared" si="41"/>
        <v>10.586</v>
      </c>
      <c r="O148" s="49">
        <f t="shared" si="42"/>
        <v>10.665000000000001</v>
      </c>
      <c r="P148" s="84"/>
      <c r="Q148" s="85"/>
      <c r="R148" s="51"/>
      <c r="S148" s="51"/>
      <c r="T148" s="52"/>
      <c r="U148" s="84"/>
      <c r="V148" s="85"/>
      <c r="W148" s="57"/>
      <c r="X148" s="57"/>
      <c r="Y148" s="52"/>
      <c r="Z148" s="84"/>
      <c r="AA148" s="85"/>
      <c r="AB148" s="51"/>
      <c r="AC148" s="85"/>
      <c r="AD148" s="86"/>
      <c r="AE148" s="177"/>
      <c r="AF148" s="178"/>
      <c r="AG148" s="176"/>
      <c r="AH148" s="178"/>
      <c r="AI148" s="189"/>
      <c r="AJ148" s="84"/>
      <c r="AK148" s="85"/>
      <c r="AL148" s="57"/>
      <c r="AM148" s="85"/>
      <c r="AN148" s="86"/>
      <c r="AO148" s="84"/>
      <c r="AP148" s="85"/>
      <c r="AQ148" s="57"/>
      <c r="AR148" s="85"/>
      <c r="AS148" s="86"/>
      <c r="AT148" s="84">
        <v>10.27</v>
      </c>
      <c r="AU148" s="85">
        <v>10</v>
      </c>
      <c r="AV148" s="51">
        <f>IF(AT148=0," ",IF(ISBLANK(AT148)," ",AT148*AU148))</f>
        <v>102.69999999999999</v>
      </c>
      <c r="AW148" s="51" t="s">
        <v>502</v>
      </c>
      <c r="AX148" s="52" t="s">
        <v>339</v>
      </c>
      <c r="AY148" s="84">
        <v>7.5</v>
      </c>
      <c r="AZ148" s="85">
        <v>30</v>
      </c>
      <c r="BA148" s="51">
        <f>IF(AY148=0," ",IF(ISBLANK(AY148)," ",AY148*AZ148))</f>
        <v>225</v>
      </c>
      <c r="BB148" s="85" t="s">
        <v>515</v>
      </c>
      <c r="BC148" s="86" t="s">
        <v>285</v>
      </c>
      <c r="BD148" s="84"/>
      <c r="BE148" s="85"/>
      <c r="BF148" s="57"/>
      <c r="BG148" s="85"/>
      <c r="BH148" s="86"/>
      <c r="BI148" s="84"/>
      <c r="BJ148" s="85"/>
      <c r="BK148" s="51"/>
      <c r="BL148" s="85"/>
      <c r="BM148" s="86"/>
      <c r="BN148" s="53">
        <f t="shared" si="44"/>
        <v>7.5</v>
      </c>
      <c r="BO148" s="53">
        <f t="shared" si="45"/>
        <v>10.27</v>
      </c>
      <c r="BP148" s="248"/>
    </row>
    <row r="149" spans="2:68" ht="30" x14ac:dyDescent="0.4">
      <c r="B149" s="79"/>
      <c r="C149" s="80"/>
      <c r="D149" s="41">
        <f t="shared" si="43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38"/>
        <v>10.349</v>
      </c>
      <c r="L149" s="47">
        <f t="shared" si="39"/>
        <v>10.428000000000001</v>
      </c>
      <c r="M149" s="48">
        <f t="shared" si="40"/>
        <v>10.507</v>
      </c>
      <c r="N149" s="48">
        <f t="shared" si="41"/>
        <v>10.586</v>
      </c>
      <c r="O149" s="49">
        <f t="shared" si="42"/>
        <v>10.665000000000001</v>
      </c>
      <c r="P149" s="84"/>
      <c r="Q149" s="85"/>
      <c r="R149" s="51"/>
      <c r="S149" s="85"/>
      <c r="T149" s="86"/>
      <c r="U149" s="177"/>
      <c r="V149" s="178"/>
      <c r="W149" s="176"/>
      <c r="X149" s="178"/>
      <c r="Y149" s="178"/>
      <c r="Z149" s="84"/>
      <c r="AA149" s="85"/>
      <c r="AB149" s="51"/>
      <c r="AC149" s="85"/>
      <c r="AD149" s="85"/>
      <c r="AE149" s="177"/>
      <c r="AF149" s="178"/>
      <c r="AG149" s="176"/>
      <c r="AH149" s="178"/>
      <c r="AI149" s="189"/>
      <c r="AJ149" s="84"/>
      <c r="AK149" s="85"/>
      <c r="AL149" s="51"/>
      <c r="AM149" s="85"/>
      <c r="AN149" s="86"/>
      <c r="AO149" s="177"/>
      <c r="AP149" s="178"/>
      <c r="AQ149" s="176"/>
      <c r="AR149" s="178"/>
      <c r="AS149" s="178"/>
      <c r="AT149" s="84"/>
      <c r="AU149" s="85"/>
      <c r="AV149" s="51"/>
      <c r="AW149" s="85"/>
      <c r="AX149" s="85"/>
      <c r="AY149" s="84"/>
      <c r="AZ149" s="85"/>
      <c r="BA149" s="57"/>
      <c r="BB149" s="85"/>
      <c r="BC149" s="86"/>
      <c r="BD149" s="84"/>
      <c r="BE149" s="85"/>
      <c r="BF149" s="51"/>
      <c r="BG149" s="85"/>
      <c r="BH149" s="86"/>
      <c r="BI149" s="177"/>
      <c r="BJ149" s="178"/>
      <c r="BK149" s="176"/>
      <c r="BL149" s="178"/>
      <c r="BM149" s="189"/>
      <c r="BN149" s="53">
        <f t="shared" si="44"/>
        <v>0</v>
      </c>
      <c r="BO149" s="53">
        <f t="shared" si="45"/>
        <v>0</v>
      </c>
      <c r="BP149" s="248"/>
    </row>
    <row r="150" spans="2:68" ht="30" x14ac:dyDescent="0.4">
      <c r="B150" s="79"/>
      <c r="C150" s="80"/>
      <c r="D150" s="41">
        <f t="shared" si="43"/>
        <v>7.9</v>
      </c>
      <c r="E150" s="42">
        <v>30</v>
      </c>
      <c r="F150" s="43">
        <v>1</v>
      </c>
      <c r="G150" s="44">
        <v>2</v>
      </c>
      <c r="H150" s="44">
        <v>3</v>
      </c>
      <c r="I150" s="44">
        <v>4</v>
      </c>
      <c r="J150" s="45">
        <v>5</v>
      </c>
      <c r="K150" s="46">
        <f t="shared" si="38"/>
        <v>10.349</v>
      </c>
      <c r="L150" s="47">
        <f t="shared" si="39"/>
        <v>10.428000000000001</v>
      </c>
      <c r="M150" s="48">
        <f t="shared" si="40"/>
        <v>10.507</v>
      </c>
      <c r="N150" s="48">
        <f t="shared" si="41"/>
        <v>10.586</v>
      </c>
      <c r="O150" s="49">
        <f t="shared" si="42"/>
        <v>10.665000000000001</v>
      </c>
      <c r="P150" s="50"/>
      <c r="Q150" s="51"/>
      <c r="R150" s="51"/>
      <c r="S150" s="51"/>
      <c r="T150" s="52"/>
      <c r="U150" s="175"/>
      <c r="V150" s="176"/>
      <c r="W150" s="176"/>
      <c r="X150" s="176"/>
      <c r="Y150" s="176"/>
      <c r="Z150" s="50"/>
      <c r="AA150" s="51"/>
      <c r="AB150" s="51"/>
      <c r="AC150" s="51"/>
      <c r="AD150" s="51"/>
      <c r="AE150" s="175"/>
      <c r="AF150" s="176"/>
      <c r="AG150" s="176"/>
      <c r="AH150" s="176"/>
      <c r="AI150" s="188"/>
      <c r="AJ150" s="50"/>
      <c r="AK150" s="51"/>
      <c r="AL150" s="51"/>
      <c r="AM150" s="51"/>
      <c r="AN150" s="52"/>
      <c r="AO150" s="175"/>
      <c r="AP150" s="176"/>
      <c r="AQ150" s="176"/>
      <c r="AR150" s="176"/>
      <c r="AS150" s="176"/>
      <c r="AT150" s="50"/>
      <c r="AU150" s="51"/>
      <c r="AV150" s="51"/>
      <c r="AW150" s="51"/>
      <c r="AX150" s="51"/>
      <c r="AY150" s="50"/>
      <c r="AZ150" s="57"/>
      <c r="BA150" s="57"/>
      <c r="BB150" s="57"/>
      <c r="BC150" s="52"/>
      <c r="BD150" s="50"/>
      <c r="BE150" s="51"/>
      <c r="BF150" s="51"/>
      <c r="BG150" s="51"/>
      <c r="BH150" s="52"/>
      <c r="BI150" s="175"/>
      <c r="BJ150" s="176"/>
      <c r="BK150" s="176"/>
      <c r="BL150" s="176"/>
      <c r="BM150" s="188"/>
      <c r="BN150" s="53">
        <f t="shared" si="44"/>
        <v>0</v>
      </c>
      <c r="BO150" s="53">
        <f t="shared" si="45"/>
        <v>0</v>
      </c>
      <c r="BP150" s="248"/>
    </row>
    <row r="151" spans="2:68" ht="58.5" x14ac:dyDescent="0.4">
      <c r="B151" s="81" t="s">
        <v>37</v>
      </c>
      <c r="C151" s="82" t="s">
        <v>38</v>
      </c>
      <c r="D151" s="41">
        <f t="shared" si="43"/>
        <v>0</v>
      </c>
      <c r="E151" s="62"/>
      <c r="F151" s="63"/>
      <c r="G151" s="64"/>
      <c r="H151" s="64"/>
      <c r="I151" s="64"/>
      <c r="J151" s="65"/>
      <c r="K151" s="46">
        <f t="shared" si="38"/>
        <v>0</v>
      </c>
      <c r="L151" s="47">
        <f t="shared" si="39"/>
        <v>0</v>
      </c>
      <c r="M151" s="48">
        <f t="shared" si="40"/>
        <v>0</v>
      </c>
      <c r="N151" s="48">
        <f t="shared" si="41"/>
        <v>0</v>
      </c>
      <c r="O151" s="49">
        <f t="shared" si="42"/>
        <v>0</v>
      </c>
      <c r="P151" s="66"/>
      <c r="Q151" s="67"/>
      <c r="R151" s="68"/>
      <c r="S151" s="67"/>
      <c r="T151" s="69"/>
      <c r="U151" s="177"/>
      <c r="V151" s="178"/>
      <c r="W151" s="176"/>
      <c r="X151" s="178"/>
      <c r="Y151" s="178"/>
      <c r="Z151" s="66"/>
      <c r="AA151" s="67"/>
      <c r="AB151" s="68"/>
      <c r="AC151" s="67"/>
      <c r="AD151" s="67"/>
      <c r="AE151" s="177"/>
      <c r="AF151" s="178"/>
      <c r="AG151" s="176"/>
      <c r="AH151" s="178"/>
      <c r="AI151" s="189"/>
      <c r="AJ151" s="66"/>
      <c r="AK151" s="67"/>
      <c r="AL151" s="68"/>
      <c r="AM151" s="67"/>
      <c r="AN151" s="69"/>
      <c r="AO151" s="177"/>
      <c r="AP151" s="178"/>
      <c r="AQ151" s="176"/>
      <c r="AR151" s="178"/>
      <c r="AS151" s="178"/>
      <c r="AT151" s="66"/>
      <c r="AU151" s="67"/>
      <c r="AV151" s="68"/>
      <c r="AW151" s="67"/>
      <c r="AX151" s="67"/>
      <c r="AY151" s="66"/>
      <c r="AZ151" s="67"/>
      <c r="BA151" s="68"/>
      <c r="BB151" s="67"/>
      <c r="BC151" s="69"/>
      <c r="BD151" s="66"/>
      <c r="BE151" s="67"/>
      <c r="BF151" s="68"/>
      <c r="BG151" s="67"/>
      <c r="BH151" s="69"/>
      <c r="BI151" s="177"/>
      <c r="BJ151" s="178"/>
      <c r="BK151" s="176"/>
      <c r="BL151" s="178"/>
      <c r="BM151" s="189"/>
      <c r="BN151" s="53">
        <f t="shared" si="44"/>
        <v>0</v>
      </c>
      <c r="BO151" s="53">
        <f t="shared" si="45"/>
        <v>0</v>
      </c>
      <c r="BP151" s="248"/>
    </row>
    <row r="152" spans="2:68" ht="37.5" customHeight="1" x14ac:dyDescent="0.4">
      <c r="B152" s="79" t="s">
        <v>40</v>
      </c>
      <c r="C152" s="40" t="str">
        <f>C38</f>
        <v>Мясо КРС высшей упитанности в убойном весе</v>
      </c>
      <c r="D152" s="41">
        <f t="shared" si="43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38"/>
        <v>208.38600000000002</v>
      </c>
      <c r="L152" s="47">
        <f t="shared" si="39"/>
        <v>210.429</v>
      </c>
      <c r="M152" s="48">
        <f t="shared" si="40"/>
        <v>212.47200000000001</v>
      </c>
      <c r="N152" s="48">
        <f t="shared" si="41"/>
        <v>214.51500000000001</v>
      </c>
      <c r="O152" s="49">
        <f t="shared" si="42"/>
        <v>214.51500000000001</v>
      </c>
      <c r="P152" s="50"/>
      <c r="Q152" s="51"/>
      <c r="R152" s="51"/>
      <c r="S152" s="51"/>
      <c r="T152" s="52"/>
      <c r="U152" s="175"/>
      <c r="V152" s="176"/>
      <c r="W152" s="176"/>
      <c r="X152" s="176"/>
      <c r="Y152" s="176"/>
      <c r="Z152" s="50"/>
      <c r="AA152" s="51"/>
      <c r="AB152" s="51"/>
      <c r="AC152" s="51"/>
      <c r="AD152" s="51"/>
      <c r="AE152" s="175"/>
      <c r="AF152" s="176"/>
      <c r="AG152" s="176"/>
      <c r="AH152" s="176"/>
      <c r="AI152" s="188"/>
      <c r="AJ152" s="50"/>
      <c r="AK152" s="51"/>
      <c r="AL152" s="51"/>
      <c r="AM152" s="51"/>
      <c r="AN152" s="52"/>
      <c r="AO152" s="175"/>
      <c r="AP152" s="176"/>
      <c r="AQ152" s="176"/>
      <c r="AR152" s="176"/>
      <c r="AS152" s="176"/>
      <c r="AT152" s="50"/>
      <c r="AU152" s="51"/>
      <c r="AV152" s="51"/>
      <c r="AW152" s="51"/>
      <c r="AX152" s="51"/>
      <c r="AY152" s="50"/>
      <c r="AZ152" s="57"/>
      <c r="BA152" s="57"/>
      <c r="BB152" s="57"/>
      <c r="BC152" s="52"/>
      <c r="BD152" s="50"/>
      <c r="BE152" s="51"/>
      <c r="BF152" s="51"/>
      <c r="BG152" s="51"/>
      <c r="BH152" s="52"/>
      <c r="BI152" s="175"/>
      <c r="BJ152" s="176"/>
      <c r="BK152" s="176"/>
      <c r="BL152" s="176"/>
      <c r="BM152" s="188"/>
      <c r="BN152" s="53">
        <f t="shared" si="44"/>
        <v>0</v>
      </c>
      <c r="BO152" s="53">
        <f t="shared" si="45"/>
        <v>0</v>
      </c>
      <c r="BP152" s="248"/>
    </row>
    <row r="153" spans="2:68" ht="30" x14ac:dyDescent="0.4">
      <c r="B153" s="79"/>
      <c r="C153" s="80"/>
      <c r="D153" s="41">
        <f t="shared" si="43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38"/>
        <v>208.38600000000002</v>
      </c>
      <c r="L153" s="47">
        <f t="shared" si="39"/>
        <v>210.429</v>
      </c>
      <c r="M153" s="48">
        <f t="shared" si="40"/>
        <v>212.47200000000001</v>
      </c>
      <c r="N153" s="48">
        <f t="shared" si="41"/>
        <v>214.51500000000001</v>
      </c>
      <c r="O153" s="49">
        <f t="shared" si="42"/>
        <v>214.51500000000001</v>
      </c>
      <c r="P153" s="50"/>
      <c r="Q153" s="51"/>
      <c r="R153" s="51"/>
      <c r="S153" s="51"/>
      <c r="T153" s="52"/>
      <c r="U153" s="175"/>
      <c r="V153" s="176"/>
      <c r="W153" s="176"/>
      <c r="X153" s="176"/>
      <c r="Y153" s="176"/>
      <c r="Z153" s="50"/>
      <c r="AA153" s="51"/>
      <c r="AB153" s="51"/>
      <c r="AC153" s="51"/>
      <c r="AD153" s="51"/>
      <c r="AE153" s="175"/>
      <c r="AF153" s="176"/>
      <c r="AG153" s="176"/>
      <c r="AH153" s="176"/>
      <c r="AI153" s="188"/>
      <c r="AJ153" s="50"/>
      <c r="AK153" s="51"/>
      <c r="AL153" s="51"/>
      <c r="AM153" s="51"/>
      <c r="AN153" s="52"/>
      <c r="AO153" s="175"/>
      <c r="AP153" s="176"/>
      <c r="AQ153" s="176"/>
      <c r="AR153" s="176"/>
      <c r="AS153" s="176"/>
      <c r="AT153" s="50"/>
      <c r="AU153" s="51"/>
      <c r="AV153" s="51"/>
      <c r="AW153" s="51"/>
      <c r="AX153" s="51"/>
      <c r="AY153" s="50"/>
      <c r="AZ153" s="57"/>
      <c r="BA153" s="57"/>
      <c r="BB153" s="57"/>
      <c r="BC153" s="52"/>
      <c r="BD153" s="50"/>
      <c r="BE153" s="51"/>
      <c r="BF153" s="51"/>
      <c r="BG153" s="51"/>
      <c r="BH153" s="52"/>
      <c r="BI153" s="175"/>
      <c r="BJ153" s="176"/>
      <c r="BK153" s="176"/>
      <c r="BL153" s="176"/>
      <c r="BM153" s="188"/>
      <c r="BN153" s="53">
        <f t="shared" si="44"/>
        <v>0</v>
      </c>
      <c r="BO153" s="53">
        <f t="shared" si="45"/>
        <v>0</v>
      </c>
      <c r="BP153" s="248"/>
    </row>
    <row r="154" spans="2:68" ht="30" x14ac:dyDescent="0.4">
      <c r="B154" s="79"/>
      <c r="C154" s="80"/>
      <c r="D154" s="41">
        <f t="shared" si="43"/>
        <v>204.3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38"/>
        <v>208.38600000000002</v>
      </c>
      <c r="L154" s="47">
        <f t="shared" si="39"/>
        <v>210.429</v>
      </c>
      <c r="M154" s="48">
        <f t="shared" si="40"/>
        <v>212.47200000000001</v>
      </c>
      <c r="N154" s="48">
        <f t="shared" si="41"/>
        <v>214.51500000000001</v>
      </c>
      <c r="O154" s="49">
        <f t="shared" si="42"/>
        <v>214.51500000000001</v>
      </c>
      <c r="P154" s="50"/>
      <c r="Q154" s="51"/>
      <c r="R154" s="51"/>
      <c r="S154" s="51"/>
      <c r="T154" s="52"/>
      <c r="U154" s="175"/>
      <c r="V154" s="176"/>
      <c r="W154" s="176"/>
      <c r="X154" s="176"/>
      <c r="Y154" s="176"/>
      <c r="Z154" s="50"/>
      <c r="AA154" s="51"/>
      <c r="AB154" s="51"/>
      <c r="AC154" s="51"/>
      <c r="AD154" s="51"/>
      <c r="AE154" s="175"/>
      <c r="AF154" s="176"/>
      <c r="AG154" s="176"/>
      <c r="AH154" s="176"/>
      <c r="AI154" s="188"/>
      <c r="AJ154" s="50"/>
      <c r="AK154" s="51"/>
      <c r="AL154" s="51"/>
      <c r="AM154" s="51"/>
      <c r="AN154" s="52"/>
      <c r="AO154" s="175"/>
      <c r="AP154" s="176"/>
      <c r="AQ154" s="176"/>
      <c r="AR154" s="176"/>
      <c r="AS154" s="176"/>
      <c r="AT154" s="50"/>
      <c r="AU154" s="51"/>
      <c r="AV154" s="51"/>
      <c r="AW154" s="51"/>
      <c r="AX154" s="51"/>
      <c r="AY154" s="50"/>
      <c r="AZ154" s="57"/>
      <c r="BA154" s="57"/>
      <c r="BB154" s="57"/>
      <c r="BC154" s="52"/>
      <c r="BD154" s="50"/>
      <c r="BE154" s="51"/>
      <c r="BF154" s="51"/>
      <c r="BG154" s="51"/>
      <c r="BH154" s="52"/>
      <c r="BI154" s="175"/>
      <c r="BJ154" s="176"/>
      <c r="BK154" s="176"/>
      <c r="BL154" s="176"/>
      <c r="BM154" s="188"/>
      <c r="BN154" s="53">
        <f t="shared" si="44"/>
        <v>0</v>
      </c>
      <c r="BO154" s="53">
        <f t="shared" si="45"/>
        <v>0</v>
      </c>
      <c r="BP154" s="248"/>
    </row>
    <row r="155" spans="2:68" ht="39.75" customHeight="1" x14ac:dyDescent="0.4">
      <c r="B155" s="79" t="s">
        <v>41</v>
      </c>
      <c r="C155" s="40" t="str">
        <f>C41</f>
        <v>Мясо КРС средней упитанности в убойном весе</v>
      </c>
      <c r="D155" s="41">
        <f t="shared" si="43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38"/>
        <v>199.10399999999998</v>
      </c>
      <c r="L155" s="47">
        <f t="shared" si="39"/>
        <v>201.05599999999998</v>
      </c>
      <c r="M155" s="48">
        <f t="shared" si="40"/>
        <v>203.00799999999998</v>
      </c>
      <c r="N155" s="48">
        <f t="shared" si="41"/>
        <v>204.95999999999998</v>
      </c>
      <c r="O155" s="49">
        <f t="shared" si="42"/>
        <v>204.95999999999998</v>
      </c>
      <c r="P155" s="50"/>
      <c r="Q155" s="51"/>
      <c r="R155" s="51"/>
      <c r="S155" s="51"/>
      <c r="T155" s="52"/>
      <c r="U155" s="175"/>
      <c r="V155" s="176"/>
      <c r="W155" s="176"/>
      <c r="X155" s="176"/>
      <c r="Y155" s="176"/>
      <c r="Z155" s="50"/>
      <c r="AA155" s="51"/>
      <c r="AB155" s="51"/>
      <c r="AC155" s="51"/>
      <c r="AD155" s="51"/>
      <c r="AE155" s="175"/>
      <c r="AF155" s="176"/>
      <c r="AG155" s="176"/>
      <c r="AH155" s="176"/>
      <c r="AI155" s="188"/>
      <c r="AJ155" s="50"/>
      <c r="AK155" s="51"/>
      <c r="AL155" s="51"/>
      <c r="AM155" s="51"/>
      <c r="AN155" s="52"/>
      <c r="AO155" s="175"/>
      <c r="AP155" s="176"/>
      <c r="AQ155" s="176"/>
      <c r="AR155" s="176"/>
      <c r="AS155" s="176"/>
      <c r="AT155" s="50"/>
      <c r="AU155" s="51"/>
      <c r="AV155" s="51"/>
      <c r="AW155" s="51"/>
      <c r="AX155" s="51"/>
      <c r="AY155" s="50"/>
      <c r="AZ155" s="57"/>
      <c r="BA155" s="57"/>
      <c r="BB155" s="57"/>
      <c r="BC155" s="52"/>
      <c r="BD155" s="50"/>
      <c r="BE155" s="51"/>
      <c r="BF155" s="51"/>
      <c r="BG155" s="51"/>
      <c r="BH155" s="52"/>
      <c r="BI155" s="175"/>
      <c r="BJ155" s="176"/>
      <c r="BK155" s="176"/>
      <c r="BL155" s="176"/>
      <c r="BM155" s="188"/>
      <c r="BN155" s="53">
        <f t="shared" si="44"/>
        <v>0</v>
      </c>
      <c r="BO155" s="53">
        <f t="shared" si="45"/>
        <v>0</v>
      </c>
      <c r="BP155" s="248"/>
    </row>
    <row r="156" spans="2:68" ht="30" x14ac:dyDescent="0.4">
      <c r="B156" s="79"/>
      <c r="C156" s="80"/>
      <c r="D156" s="41">
        <f t="shared" si="43"/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38"/>
        <v>199.10399999999998</v>
      </c>
      <c r="L156" s="47">
        <f t="shared" si="39"/>
        <v>201.05599999999998</v>
      </c>
      <c r="M156" s="48">
        <f t="shared" si="40"/>
        <v>203.00799999999998</v>
      </c>
      <c r="N156" s="48">
        <f t="shared" si="41"/>
        <v>204.95999999999998</v>
      </c>
      <c r="O156" s="49">
        <f t="shared" si="42"/>
        <v>204.95999999999998</v>
      </c>
      <c r="P156" s="50"/>
      <c r="Q156" s="51"/>
      <c r="R156" s="51"/>
      <c r="S156" s="51"/>
      <c r="T156" s="52"/>
      <c r="U156" s="175"/>
      <c r="V156" s="176"/>
      <c r="W156" s="176"/>
      <c r="X156" s="176"/>
      <c r="Y156" s="176"/>
      <c r="Z156" s="50"/>
      <c r="AA156" s="51"/>
      <c r="AB156" s="51"/>
      <c r="AC156" s="51"/>
      <c r="AD156" s="51"/>
      <c r="AE156" s="175"/>
      <c r="AF156" s="176"/>
      <c r="AG156" s="176"/>
      <c r="AH156" s="176"/>
      <c r="AI156" s="188"/>
      <c r="AJ156" s="50"/>
      <c r="AK156" s="51"/>
      <c r="AL156" s="51"/>
      <c r="AM156" s="51"/>
      <c r="AN156" s="52"/>
      <c r="AO156" s="175"/>
      <c r="AP156" s="176"/>
      <c r="AQ156" s="176"/>
      <c r="AR156" s="176"/>
      <c r="AS156" s="176"/>
      <c r="AT156" s="50"/>
      <c r="AU156" s="51"/>
      <c r="AV156" s="51"/>
      <c r="AW156" s="51"/>
      <c r="AX156" s="51"/>
      <c r="AY156" s="50"/>
      <c r="AZ156" s="57"/>
      <c r="BA156" s="57"/>
      <c r="BB156" s="57"/>
      <c r="BC156" s="52"/>
      <c r="BD156" s="50"/>
      <c r="BE156" s="51"/>
      <c r="BF156" s="51"/>
      <c r="BG156" s="51"/>
      <c r="BH156" s="52"/>
      <c r="BI156" s="175"/>
      <c r="BJ156" s="176"/>
      <c r="BK156" s="176"/>
      <c r="BL156" s="176"/>
      <c r="BM156" s="188"/>
      <c r="BN156" s="53">
        <f t="shared" si="44"/>
        <v>0</v>
      </c>
      <c r="BO156" s="53">
        <f t="shared" si="45"/>
        <v>0</v>
      </c>
      <c r="BP156" s="248"/>
    </row>
    <row r="157" spans="2:68" ht="30" x14ac:dyDescent="0.4">
      <c r="B157" s="79"/>
      <c r="C157" s="80"/>
      <c r="D157" s="41">
        <f t="shared" ref="D157:D181" si="48">D43</f>
        <v>195.2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38"/>
        <v>199.10399999999998</v>
      </c>
      <c r="L157" s="47">
        <f t="shared" si="39"/>
        <v>201.05599999999998</v>
      </c>
      <c r="M157" s="48">
        <f t="shared" si="40"/>
        <v>203.00799999999998</v>
      </c>
      <c r="N157" s="48">
        <f t="shared" si="41"/>
        <v>204.95999999999998</v>
      </c>
      <c r="O157" s="49">
        <f t="shared" si="42"/>
        <v>204.95999999999998</v>
      </c>
      <c r="P157" s="50"/>
      <c r="Q157" s="51"/>
      <c r="R157" s="51"/>
      <c r="S157" s="51"/>
      <c r="T157" s="52"/>
      <c r="U157" s="175"/>
      <c r="V157" s="176"/>
      <c r="W157" s="176"/>
      <c r="X157" s="176"/>
      <c r="Y157" s="176"/>
      <c r="Z157" s="50"/>
      <c r="AA157" s="51"/>
      <c r="AB157" s="51"/>
      <c r="AC157" s="51"/>
      <c r="AD157" s="51"/>
      <c r="AE157" s="175"/>
      <c r="AF157" s="176"/>
      <c r="AG157" s="176"/>
      <c r="AH157" s="176"/>
      <c r="AI157" s="188"/>
      <c r="AJ157" s="50"/>
      <c r="AK157" s="51"/>
      <c r="AL157" s="51"/>
      <c r="AM157" s="51"/>
      <c r="AN157" s="52"/>
      <c r="AO157" s="175"/>
      <c r="AP157" s="176"/>
      <c r="AQ157" s="176"/>
      <c r="AR157" s="176"/>
      <c r="AS157" s="176"/>
      <c r="AT157" s="50"/>
      <c r="AU157" s="51"/>
      <c r="AV157" s="51"/>
      <c r="AW157" s="51"/>
      <c r="AX157" s="51"/>
      <c r="AY157" s="50"/>
      <c r="AZ157" s="57"/>
      <c r="BA157" s="57"/>
      <c r="BB157" s="57"/>
      <c r="BC157" s="52"/>
      <c r="BD157" s="50"/>
      <c r="BE157" s="51"/>
      <c r="BF157" s="51"/>
      <c r="BG157" s="51"/>
      <c r="BH157" s="52"/>
      <c r="BI157" s="175"/>
      <c r="BJ157" s="176"/>
      <c r="BK157" s="176"/>
      <c r="BL157" s="176"/>
      <c r="BM157" s="188"/>
      <c r="BN157" s="53">
        <f t="shared" si="44"/>
        <v>0</v>
      </c>
      <c r="BO157" s="53">
        <f t="shared" si="45"/>
        <v>0</v>
      </c>
      <c r="BP157" s="248"/>
    </row>
    <row r="158" spans="2:68" ht="41.25" customHeight="1" x14ac:dyDescent="0.4">
      <c r="B158" s="79" t="s">
        <v>42</v>
      </c>
      <c r="C158" s="40" t="str">
        <f>C44</f>
        <v>Мясо бычков высшей упитанности в убойном весе</v>
      </c>
      <c r="D158" s="41">
        <f t="shared" si="48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38"/>
        <v>220.11600000000001</v>
      </c>
      <c r="L158" s="47">
        <f t="shared" si="39"/>
        <v>222.274</v>
      </c>
      <c r="M158" s="48">
        <f t="shared" si="40"/>
        <v>224.43200000000002</v>
      </c>
      <c r="N158" s="48">
        <f t="shared" si="41"/>
        <v>226.59</v>
      </c>
      <c r="O158" s="49">
        <f t="shared" si="42"/>
        <v>226.59</v>
      </c>
      <c r="P158" s="50"/>
      <c r="Q158" s="51"/>
      <c r="R158" s="51"/>
      <c r="S158" s="51"/>
      <c r="T158" s="52"/>
      <c r="U158" s="175"/>
      <c r="V158" s="176"/>
      <c r="W158" s="176"/>
      <c r="X158" s="176"/>
      <c r="Y158" s="176"/>
      <c r="Z158" s="50"/>
      <c r="AA158" s="51"/>
      <c r="AB158" s="51"/>
      <c r="AC158" s="51"/>
      <c r="AD158" s="51"/>
      <c r="AE158" s="175"/>
      <c r="AF158" s="176"/>
      <c r="AG158" s="176"/>
      <c r="AH158" s="176"/>
      <c r="AI158" s="188"/>
      <c r="AJ158" s="50"/>
      <c r="AK158" s="51"/>
      <c r="AL158" s="51"/>
      <c r="AM158" s="51"/>
      <c r="AN158" s="52"/>
      <c r="AO158" s="175"/>
      <c r="AP158" s="176"/>
      <c r="AQ158" s="176"/>
      <c r="AR158" s="176"/>
      <c r="AS158" s="176"/>
      <c r="AT158" s="50"/>
      <c r="AU158" s="51"/>
      <c r="AV158" s="51"/>
      <c r="AW158" s="51"/>
      <c r="AX158" s="51"/>
      <c r="AY158" s="50"/>
      <c r="AZ158" s="57"/>
      <c r="BA158" s="57"/>
      <c r="BB158" s="57"/>
      <c r="BC158" s="52"/>
      <c r="BD158" s="50"/>
      <c r="BE158" s="51"/>
      <c r="BF158" s="51"/>
      <c r="BG158" s="51"/>
      <c r="BH158" s="52"/>
      <c r="BI158" s="175"/>
      <c r="BJ158" s="176"/>
      <c r="BK158" s="176"/>
      <c r="BL158" s="176"/>
      <c r="BM158" s="188"/>
      <c r="BN158" s="53">
        <f t="shared" si="44"/>
        <v>0</v>
      </c>
      <c r="BO158" s="53">
        <f t="shared" si="45"/>
        <v>0</v>
      </c>
      <c r="BP158" s="248"/>
    </row>
    <row r="159" spans="2:68" ht="30" x14ac:dyDescent="0.4">
      <c r="B159" s="79"/>
      <c r="C159" s="80"/>
      <c r="D159" s="41">
        <f t="shared" si="48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38"/>
        <v>220.11600000000001</v>
      </c>
      <c r="L159" s="47">
        <f t="shared" si="39"/>
        <v>222.274</v>
      </c>
      <c r="M159" s="48">
        <f t="shared" si="40"/>
        <v>224.43200000000002</v>
      </c>
      <c r="N159" s="48">
        <f t="shared" si="41"/>
        <v>226.59</v>
      </c>
      <c r="O159" s="49">
        <f t="shared" si="42"/>
        <v>226.59</v>
      </c>
      <c r="P159" s="50"/>
      <c r="Q159" s="51"/>
      <c r="R159" s="51"/>
      <c r="S159" s="51"/>
      <c r="T159" s="52"/>
      <c r="U159" s="175"/>
      <c r="V159" s="176"/>
      <c r="W159" s="176"/>
      <c r="X159" s="176"/>
      <c r="Y159" s="176"/>
      <c r="Z159" s="50"/>
      <c r="AA159" s="51"/>
      <c r="AB159" s="51"/>
      <c r="AC159" s="51"/>
      <c r="AD159" s="51"/>
      <c r="AE159" s="175"/>
      <c r="AF159" s="176"/>
      <c r="AG159" s="176"/>
      <c r="AH159" s="176"/>
      <c r="AI159" s="188"/>
      <c r="AJ159" s="50"/>
      <c r="AK159" s="51"/>
      <c r="AL159" s="51"/>
      <c r="AM159" s="51"/>
      <c r="AN159" s="52"/>
      <c r="AO159" s="175"/>
      <c r="AP159" s="176"/>
      <c r="AQ159" s="176"/>
      <c r="AR159" s="176"/>
      <c r="AS159" s="176"/>
      <c r="AT159" s="50"/>
      <c r="AU159" s="51"/>
      <c r="AV159" s="51"/>
      <c r="AW159" s="51"/>
      <c r="AX159" s="51"/>
      <c r="AY159" s="50"/>
      <c r="AZ159" s="57"/>
      <c r="BA159" s="57"/>
      <c r="BB159" s="57"/>
      <c r="BC159" s="52"/>
      <c r="BD159" s="50"/>
      <c r="BE159" s="51"/>
      <c r="BF159" s="51"/>
      <c r="BG159" s="51"/>
      <c r="BH159" s="52"/>
      <c r="BI159" s="175"/>
      <c r="BJ159" s="176"/>
      <c r="BK159" s="176"/>
      <c r="BL159" s="176"/>
      <c r="BM159" s="188"/>
      <c r="BN159" s="53">
        <f t="shared" si="44"/>
        <v>0</v>
      </c>
      <c r="BO159" s="53">
        <f t="shared" si="45"/>
        <v>0</v>
      </c>
      <c r="BP159" s="248"/>
    </row>
    <row r="160" spans="2:68" ht="30" x14ac:dyDescent="0.4">
      <c r="B160" s="79"/>
      <c r="C160" s="80"/>
      <c r="D160" s="41">
        <f t="shared" si="48"/>
        <v>215.8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38"/>
        <v>220.11600000000001</v>
      </c>
      <c r="L160" s="47">
        <f t="shared" si="39"/>
        <v>222.274</v>
      </c>
      <c r="M160" s="48">
        <f t="shared" si="40"/>
        <v>224.43200000000002</v>
      </c>
      <c r="N160" s="48">
        <f t="shared" si="41"/>
        <v>226.59</v>
      </c>
      <c r="O160" s="49">
        <f t="shared" si="42"/>
        <v>226.59</v>
      </c>
      <c r="P160" s="50"/>
      <c r="Q160" s="51"/>
      <c r="R160" s="51"/>
      <c r="S160" s="51"/>
      <c r="T160" s="52"/>
      <c r="U160" s="175"/>
      <c r="V160" s="176"/>
      <c r="W160" s="176"/>
      <c r="X160" s="176"/>
      <c r="Y160" s="176"/>
      <c r="Z160" s="50"/>
      <c r="AA160" s="51"/>
      <c r="AB160" s="51"/>
      <c r="AC160" s="51"/>
      <c r="AD160" s="51"/>
      <c r="AE160" s="175"/>
      <c r="AF160" s="176"/>
      <c r="AG160" s="176"/>
      <c r="AH160" s="176"/>
      <c r="AI160" s="188"/>
      <c r="AJ160" s="50"/>
      <c r="AK160" s="51"/>
      <c r="AL160" s="51"/>
      <c r="AM160" s="51"/>
      <c r="AN160" s="52"/>
      <c r="AO160" s="175"/>
      <c r="AP160" s="176"/>
      <c r="AQ160" s="176"/>
      <c r="AR160" s="176"/>
      <c r="AS160" s="176"/>
      <c r="AT160" s="50"/>
      <c r="AU160" s="51"/>
      <c r="AV160" s="51"/>
      <c r="AW160" s="51"/>
      <c r="AX160" s="51"/>
      <c r="AY160" s="50"/>
      <c r="AZ160" s="57"/>
      <c r="BA160" s="57"/>
      <c r="BB160" s="57"/>
      <c r="BC160" s="52"/>
      <c r="BD160" s="50"/>
      <c r="BE160" s="51"/>
      <c r="BF160" s="51"/>
      <c r="BG160" s="51"/>
      <c r="BH160" s="52"/>
      <c r="BI160" s="175"/>
      <c r="BJ160" s="176"/>
      <c r="BK160" s="176"/>
      <c r="BL160" s="176"/>
      <c r="BM160" s="188"/>
      <c r="BN160" s="53">
        <f t="shared" si="44"/>
        <v>0</v>
      </c>
      <c r="BO160" s="53">
        <f t="shared" si="45"/>
        <v>0</v>
      </c>
      <c r="BP160" s="248"/>
    </row>
    <row r="161" spans="2:68" ht="42.75" customHeight="1" x14ac:dyDescent="0.4">
      <c r="B161" s="79" t="s">
        <v>43</v>
      </c>
      <c r="C161" s="40" t="str">
        <f>C47</f>
        <v>Мясо молодняка высшей упитанности в убойном весе</v>
      </c>
      <c r="D161" s="41">
        <f t="shared" si="48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38"/>
        <v>215.83199999999999</v>
      </c>
      <c r="L161" s="47">
        <f t="shared" si="39"/>
        <v>217.94800000000001</v>
      </c>
      <c r="M161" s="48">
        <f t="shared" si="40"/>
        <v>220.06399999999999</v>
      </c>
      <c r="N161" s="48">
        <f t="shared" si="41"/>
        <v>222.18</v>
      </c>
      <c r="O161" s="49">
        <f t="shared" si="42"/>
        <v>222.18</v>
      </c>
      <c r="P161" s="50"/>
      <c r="Q161" s="51"/>
      <c r="R161" s="51"/>
      <c r="S161" s="51"/>
      <c r="T161" s="52"/>
      <c r="U161" s="175"/>
      <c r="V161" s="176"/>
      <c r="W161" s="176"/>
      <c r="X161" s="176"/>
      <c r="Y161" s="176"/>
      <c r="Z161" s="50"/>
      <c r="AA161" s="51"/>
      <c r="AB161" s="51"/>
      <c r="AC161" s="51"/>
      <c r="AD161" s="51"/>
      <c r="AE161" s="175"/>
      <c r="AF161" s="176"/>
      <c r="AG161" s="176"/>
      <c r="AH161" s="176"/>
      <c r="AI161" s="188"/>
      <c r="AJ161" s="50"/>
      <c r="AK161" s="51"/>
      <c r="AL161" s="51"/>
      <c r="AM161" s="51"/>
      <c r="AN161" s="52"/>
      <c r="AO161" s="175"/>
      <c r="AP161" s="176"/>
      <c r="AQ161" s="176"/>
      <c r="AR161" s="176"/>
      <c r="AS161" s="176"/>
      <c r="AT161" s="50"/>
      <c r="AU161" s="51"/>
      <c r="AV161" s="51"/>
      <c r="AW161" s="51"/>
      <c r="AX161" s="51"/>
      <c r="AY161" s="50"/>
      <c r="AZ161" s="57"/>
      <c r="BA161" s="57"/>
      <c r="BB161" s="57"/>
      <c r="BC161" s="52"/>
      <c r="BD161" s="50"/>
      <c r="BE161" s="51"/>
      <c r="BF161" s="51"/>
      <c r="BG161" s="51"/>
      <c r="BH161" s="52"/>
      <c r="BI161" s="175"/>
      <c r="BJ161" s="176"/>
      <c r="BK161" s="176"/>
      <c r="BL161" s="176"/>
      <c r="BM161" s="188"/>
      <c r="BN161" s="53">
        <f t="shared" si="44"/>
        <v>0</v>
      </c>
      <c r="BO161" s="53">
        <f t="shared" si="45"/>
        <v>0</v>
      </c>
      <c r="BP161" s="248"/>
    </row>
    <row r="162" spans="2:68" ht="30" x14ac:dyDescent="0.4">
      <c r="B162" s="79"/>
      <c r="C162" s="80"/>
      <c r="D162" s="41">
        <f t="shared" si="48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38"/>
        <v>215.83199999999999</v>
      </c>
      <c r="L162" s="47">
        <f t="shared" si="39"/>
        <v>217.94800000000001</v>
      </c>
      <c r="M162" s="48">
        <f t="shared" si="40"/>
        <v>220.06399999999999</v>
      </c>
      <c r="N162" s="48">
        <f t="shared" si="41"/>
        <v>222.18</v>
      </c>
      <c r="O162" s="49">
        <f t="shared" si="42"/>
        <v>222.18</v>
      </c>
      <c r="P162" s="50"/>
      <c r="Q162" s="51"/>
      <c r="R162" s="51"/>
      <c r="S162" s="51"/>
      <c r="T162" s="52"/>
      <c r="U162" s="175"/>
      <c r="V162" s="176"/>
      <c r="W162" s="176"/>
      <c r="X162" s="176"/>
      <c r="Y162" s="176"/>
      <c r="Z162" s="50"/>
      <c r="AA162" s="51"/>
      <c r="AB162" s="51"/>
      <c r="AC162" s="51"/>
      <c r="AD162" s="51"/>
      <c r="AE162" s="175"/>
      <c r="AF162" s="176"/>
      <c r="AG162" s="176"/>
      <c r="AH162" s="176"/>
      <c r="AI162" s="188"/>
      <c r="AJ162" s="50"/>
      <c r="AK162" s="51"/>
      <c r="AL162" s="51"/>
      <c r="AM162" s="51"/>
      <c r="AN162" s="52"/>
      <c r="AO162" s="175"/>
      <c r="AP162" s="176"/>
      <c r="AQ162" s="176"/>
      <c r="AR162" s="176"/>
      <c r="AS162" s="176"/>
      <c r="AT162" s="50"/>
      <c r="AU162" s="51"/>
      <c r="AV162" s="51"/>
      <c r="AW162" s="51"/>
      <c r="AX162" s="51"/>
      <c r="AY162" s="50"/>
      <c r="AZ162" s="57"/>
      <c r="BA162" s="57"/>
      <c r="BB162" s="57"/>
      <c r="BC162" s="52"/>
      <c r="BD162" s="50"/>
      <c r="BE162" s="51"/>
      <c r="BF162" s="51"/>
      <c r="BG162" s="51"/>
      <c r="BH162" s="52"/>
      <c r="BI162" s="175"/>
      <c r="BJ162" s="176"/>
      <c r="BK162" s="176"/>
      <c r="BL162" s="176"/>
      <c r="BM162" s="188"/>
      <c r="BN162" s="53">
        <f t="shared" si="44"/>
        <v>0</v>
      </c>
      <c r="BO162" s="53">
        <f t="shared" si="45"/>
        <v>0</v>
      </c>
      <c r="BP162" s="248"/>
    </row>
    <row r="163" spans="2:68" ht="30" x14ac:dyDescent="0.4">
      <c r="B163" s="79"/>
      <c r="C163" s="80"/>
      <c r="D163" s="41">
        <f t="shared" si="48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38"/>
        <v>215.83199999999999</v>
      </c>
      <c r="L163" s="47">
        <f t="shared" si="39"/>
        <v>217.94800000000001</v>
      </c>
      <c r="M163" s="48">
        <f t="shared" si="40"/>
        <v>220.06399999999999</v>
      </c>
      <c r="N163" s="48">
        <f t="shared" si="41"/>
        <v>222.18</v>
      </c>
      <c r="O163" s="49">
        <f t="shared" si="42"/>
        <v>222.18</v>
      </c>
      <c r="P163" s="50"/>
      <c r="Q163" s="51"/>
      <c r="R163" s="51"/>
      <c r="S163" s="51"/>
      <c r="T163" s="52"/>
      <c r="U163" s="175"/>
      <c r="V163" s="176"/>
      <c r="W163" s="176"/>
      <c r="X163" s="176"/>
      <c r="Y163" s="176"/>
      <c r="Z163" s="50"/>
      <c r="AA163" s="51"/>
      <c r="AB163" s="51"/>
      <c r="AC163" s="51"/>
      <c r="AD163" s="51"/>
      <c r="AE163" s="175"/>
      <c r="AF163" s="176"/>
      <c r="AG163" s="176"/>
      <c r="AH163" s="176"/>
      <c r="AI163" s="188"/>
      <c r="AJ163" s="50"/>
      <c r="AK163" s="51"/>
      <c r="AL163" s="51"/>
      <c r="AM163" s="51"/>
      <c r="AN163" s="52"/>
      <c r="AO163" s="175"/>
      <c r="AP163" s="176"/>
      <c r="AQ163" s="176"/>
      <c r="AR163" s="176"/>
      <c r="AS163" s="176"/>
      <c r="AT163" s="50"/>
      <c r="AU163" s="51"/>
      <c r="AV163" s="51"/>
      <c r="AW163" s="51"/>
      <c r="AX163" s="51"/>
      <c r="AY163" s="50"/>
      <c r="AZ163" s="57"/>
      <c r="BA163" s="57"/>
      <c r="BB163" s="57"/>
      <c r="BC163" s="52"/>
      <c r="BD163" s="50"/>
      <c r="BE163" s="51"/>
      <c r="BF163" s="51"/>
      <c r="BG163" s="51"/>
      <c r="BH163" s="52"/>
      <c r="BI163" s="175"/>
      <c r="BJ163" s="176"/>
      <c r="BK163" s="176"/>
      <c r="BL163" s="176"/>
      <c r="BM163" s="188"/>
      <c r="BN163" s="53">
        <f t="shared" si="44"/>
        <v>0</v>
      </c>
      <c r="BO163" s="53">
        <f t="shared" si="45"/>
        <v>0</v>
      </c>
      <c r="BP163" s="248"/>
    </row>
    <row r="164" spans="2:68" ht="45.75" customHeight="1" x14ac:dyDescent="0.4">
      <c r="B164" s="79" t="s">
        <v>44</v>
      </c>
      <c r="C164" s="40" t="str">
        <f>C50</f>
        <v>Мясо молодняка средней упитанности в убойном весе</v>
      </c>
      <c r="D164" s="41">
        <f t="shared" si="48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38"/>
        <v>215.83199999999999</v>
      </c>
      <c r="L164" s="47">
        <f t="shared" si="39"/>
        <v>217.94800000000001</v>
      </c>
      <c r="M164" s="48">
        <f t="shared" si="40"/>
        <v>220.06399999999999</v>
      </c>
      <c r="N164" s="48">
        <f t="shared" si="41"/>
        <v>222.18</v>
      </c>
      <c r="O164" s="49">
        <f t="shared" si="42"/>
        <v>222.18</v>
      </c>
      <c r="P164" s="50"/>
      <c r="Q164" s="51"/>
      <c r="R164" s="51"/>
      <c r="S164" s="51"/>
      <c r="T164" s="52"/>
      <c r="U164" s="175"/>
      <c r="V164" s="176"/>
      <c r="W164" s="176"/>
      <c r="X164" s="176"/>
      <c r="Y164" s="176"/>
      <c r="Z164" s="50"/>
      <c r="AA164" s="51"/>
      <c r="AB164" s="51"/>
      <c r="AC164" s="51"/>
      <c r="AD164" s="51"/>
      <c r="AE164" s="175"/>
      <c r="AF164" s="176"/>
      <c r="AG164" s="176"/>
      <c r="AH164" s="176"/>
      <c r="AI164" s="188"/>
      <c r="AJ164" s="50"/>
      <c r="AK164" s="51"/>
      <c r="AL164" s="51"/>
      <c r="AM164" s="51"/>
      <c r="AN164" s="52"/>
      <c r="AO164" s="175"/>
      <c r="AP164" s="176"/>
      <c r="AQ164" s="176"/>
      <c r="AR164" s="176"/>
      <c r="AS164" s="176"/>
      <c r="AT164" s="50"/>
      <c r="AU164" s="51"/>
      <c r="AV164" s="51"/>
      <c r="AW164" s="51"/>
      <c r="AX164" s="51"/>
      <c r="AY164" s="50"/>
      <c r="AZ164" s="57"/>
      <c r="BA164" s="57"/>
      <c r="BB164" s="57"/>
      <c r="BC164" s="52"/>
      <c r="BD164" s="50"/>
      <c r="BE164" s="51"/>
      <c r="BF164" s="51"/>
      <c r="BG164" s="51"/>
      <c r="BH164" s="52"/>
      <c r="BI164" s="175"/>
      <c r="BJ164" s="176"/>
      <c r="BK164" s="176"/>
      <c r="BL164" s="176"/>
      <c r="BM164" s="188"/>
      <c r="BN164" s="53">
        <f t="shared" si="44"/>
        <v>0</v>
      </c>
      <c r="BO164" s="53">
        <f t="shared" si="45"/>
        <v>0</v>
      </c>
      <c r="BP164" s="248"/>
    </row>
    <row r="165" spans="2:68" ht="30" x14ac:dyDescent="0.4">
      <c r="B165" s="79"/>
      <c r="C165" s="80"/>
      <c r="D165" s="41">
        <f t="shared" si="48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38"/>
        <v>215.83199999999999</v>
      </c>
      <c r="L165" s="47">
        <f t="shared" si="39"/>
        <v>217.94800000000001</v>
      </c>
      <c r="M165" s="48">
        <f t="shared" si="40"/>
        <v>220.06399999999999</v>
      </c>
      <c r="N165" s="48">
        <f t="shared" si="41"/>
        <v>222.18</v>
      </c>
      <c r="O165" s="49">
        <f t="shared" si="42"/>
        <v>222.18</v>
      </c>
      <c r="P165" s="50"/>
      <c r="Q165" s="51"/>
      <c r="R165" s="51"/>
      <c r="S165" s="51"/>
      <c r="T165" s="52"/>
      <c r="U165" s="175"/>
      <c r="V165" s="176"/>
      <c r="W165" s="176"/>
      <c r="X165" s="176"/>
      <c r="Y165" s="176"/>
      <c r="Z165" s="50"/>
      <c r="AA165" s="51"/>
      <c r="AB165" s="51"/>
      <c r="AC165" s="51"/>
      <c r="AD165" s="51"/>
      <c r="AE165" s="175"/>
      <c r="AF165" s="176"/>
      <c r="AG165" s="176"/>
      <c r="AH165" s="176"/>
      <c r="AI165" s="188"/>
      <c r="AJ165" s="50"/>
      <c r="AK165" s="51"/>
      <c r="AL165" s="51"/>
      <c r="AM165" s="51"/>
      <c r="AN165" s="52"/>
      <c r="AO165" s="175"/>
      <c r="AP165" s="176"/>
      <c r="AQ165" s="176"/>
      <c r="AR165" s="176"/>
      <c r="AS165" s="176"/>
      <c r="AT165" s="50"/>
      <c r="AU165" s="51"/>
      <c r="AV165" s="51"/>
      <c r="AW165" s="51"/>
      <c r="AX165" s="51"/>
      <c r="AY165" s="50"/>
      <c r="AZ165" s="57"/>
      <c r="BA165" s="57"/>
      <c r="BB165" s="57"/>
      <c r="BC165" s="52"/>
      <c r="BD165" s="50"/>
      <c r="BE165" s="51"/>
      <c r="BF165" s="51"/>
      <c r="BG165" s="51"/>
      <c r="BH165" s="52"/>
      <c r="BI165" s="175"/>
      <c r="BJ165" s="176"/>
      <c r="BK165" s="176"/>
      <c r="BL165" s="176"/>
      <c r="BM165" s="188"/>
      <c r="BN165" s="53">
        <f t="shared" si="44"/>
        <v>0</v>
      </c>
      <c r="BO165" s="53">
        <f t="shared" si="45"/>
        <v>0</v>
      </c>
      <c r="BP165" s="248"/>
    </row>
    <row r="166" spans="2:68" ht="30" x14ac:dyDescent="0.4">
      <c r="B166" s="79"/>
      <c r="C166" s="80"/>
      <c r="D166" s="41">
        <f t="shared" si="48"/>
        <v>211.6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38"/>
        <v>215.83199999999999</v>
      </c>
      <c r="L166" s="47">
        <f t="shared" si="39"/>
        <v>217.94800000000001</v>
      </c>
      <c r="M166" s="48">
        <f t="shared" si="40"/>
        <v>220.06399999999999</v>
      </c>
      <c r="N166" s="48">
        <f t="shared" si="41"/>
        <v>222.18</v>
      </c>
      <c r="O166" s="49">
        <f t="shared" si="42"/>
        <v>222.18</v>
      </c>
      <c r="P166" s="50"/>
      <c r="Q166" s="51"/>
      <c r="R166" s="51"/>
      <c r="S166" s="51"/>
      <c r="T166" s="52"/>
      <c r="U166" s="175"/>
      <c r="V166" s="176"/>
      <c r="W166" s="176"/>
      <c r="X166" s="176"/>
      <c r="Y166" s="176"/>
      <c r="Z166" s="50"/>
      <c r="AA166" s="51"/>
      <c r="AB166" s="51"/>
      <c r="AC166" s="51"/>
      <c r="AD166" s="51"/>
      <c r="AE166" s="175"/>
      <c r="AF166" s="176"/>
      <c r="AG166" s="176"/>
      <c r="AH166" s="176"/>
      <c r="AI166" s="188"/>
      <c r="AJ166" s="50"/>
      <c r="AK166" s="51"/>
      <c r="AL166" s="51"/>
      <c r="AM166" s="51"/>
      <c r="AN166" s="52"/>
      <c r="AO166" s="175"/>
      <c r="AP166" s="176"/>
      <c r="AQ166" s="176"/>
      <c r="AR166" s="176"/>
      <c r="AS166" s="176"/>
      <c r="AT166" s="50"/>
      <c r="AU166" s="51"/>
      <c r="AV166" s="51"/>
      <c r="AW166" s="51"/>
      <c r="AX166" s="51"/>
      <c r="AY166" s="50"/>
      <c r="AZ166" s="57"/>
      <c r="BA166" s="57"/>
      <c r="BB166" s="57"/>
      <c r="BC166" s="52"/>
      <c r="BD166" s="50"/>
      <c r="BE166" s="51"/>
      <c r="BF166" s="51"/>
      <c r="BG166" s="51"/>
      <c r="BH166" s="52"/>
      <c r="BI166" s="175"/>
      <c r="BJ166" s="176"/>
      <c r="BK166" s="176"/>
      <c r="BL166" s="176"/>
      <c r="BM166" s="188"/>
      <c r="BN166" s="53">
        <f t="shared" si="44"/>
        <v>0</v>
      </c>
      <c r="BO166" s="53">
        <f t="shared" si="45"/>
        <v>0</v>
      </c>
      <c r="BP166" s="248"/>
    </row>
    <row r="167" spans="2:68" ht="39.75" customHeight="1" x14ac:dyDescent="0.4">
      <c r="B167" s="79" t="s">
        <v>45</v>
      </c>
      <c r="C167" s="40" t="str">
        <f>C53</f>
        <v>Свинина 2 категории в убойном весе, кг</v>
      </c>
      <c r="D167" s="41">
        <f t="shared" si="48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38"/>
        <v>130.96800000000002</v>
      </c>
      <c r="L167" s="47">
        <f t="shared" si="39"/>
        <v>132.25200000000001</v>
      </c>
      <c r="M167" s="48">
        <f t="shared" si="40"/>
        <v>133.536</v>
      </c>
      <c r="N167" s="48">
        <f t="shared" si="41"/>
        <v>134.82</v>
      </c>
      <c r="O167" s="49">
        <f t="shared" si="42"/>
        <v>134.82</v>
      </c>
      <c r="P167" s="50"/>
      <c r="Q167" s="51"/>
      <c r="R167" s="51"/>
      <c r="S167" s="51"/>
      <c r="T167" s="52"/>
      <c r="U167" s="175"/>
      <c r="V167" s="176"/>
      <c r="W167" s="176"/>
      <c r="X167" s="176"/>
      <c r="Y167" s="176"/>
      <c r="Z167" s="50"/>
      <c r="AA167" s="51"/>
      <c r="AB167" s="51"/>
      <c r="AC167" s="51"/>
      <c r="AD167" s="51"/>
      <c r="AE167" s="175"/>
      <c r="AF167" s="176"/>
      <c r="AG167" s="176"/>
      <c r="AH167" s="176"/>
      <c r="AI167" s="188"/>
      <c r="AJ167" s="50"/>
      <c r="AK167" s="51"/>
      <c r="AL167" s="51"/>
      <c r="AM167" s="51"/>
      <c r="AN167" s="52"/>
      <c r="AO167" s="175"/>
      <c r="AP167" s="176"/>
      <c r="AQ167" s="176"/>
      <c r="AR167" s="176"/>
      <c r="AS167" s="176"/>
      <c r="AT167" s="50"/>
      <c r="AU167" s="51"/>
      <c r="AV167" s="51"/>
      <c r="AW167" s="51"/>
      <c r="AX167" s="51"/>
      <c r="AY167" s="50"/>
      <c r="AZ167" s="57"/>
      <c r="BA167" s="57"/>
      <c r="BB167" s="57"/>
      <c r="BC167" s="52"/>
      <c r="BD167" s="50"/>
      <c r="BE167" s="51"/>
      <c r="BF167" s="51"/>
      <c r="BG167" s="51"/>
      <c r="BH167" s="52"/>
      <c r="BI167" s="175"/>
      <c r="BJ167" s="176"/>
      <c r="BK167" s="176"/>
      <c r="BL167" s="176"/>
      <c r="BM167" s="188"/>
      <c r="BN167" s="53">
        <f t="shared" si="44"/>
        <v>0</v>
      </c>
      <c r="BO167" s="53">
        <f t="shared" si="45"/>
        <v>0</v>
      </c>
      <c r="BP167" s="248"/>
    </row>
    <row r="168" spans="2:68" ht="30" x14ac:dyDescent="0.4">
      <c r="B168" s="79"/>
      <c r="C168" s="80"/>
      <c r="D168" s="41">
        <f t="shared" si="48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38"/>
        <v>130.96800000000002</v>
      </c>
      <c r="L168" s="47">
        <f t="shared" si="39"/>
        <v>132.25200000000001</v>
      </c>
      <c r="M168" s="48">
        <f t="shared" si="40"/>
        <v>133.536</v>
      </c>
      <c r="N168" s="48">
        <f t="shared" si="41"/>
        <v>134.82</v>
      </c>
      <c r="O168" s="49">
        <f t="shared" si="42"/>
        <v>134.82</v>
      </c>
      <c r="P168" s="50"/>
      <c r="Q168" s="51"/>
      <c r="R168" s="51"/>
      <c r="S168" s="51"/>
      <c r="T168" s="52"/>
      <c r="U168" s="175"/>
      <c r="V168" s="176"/>
      <c r="W168" s="176"/>
      <c r="X168" s="176"/>
      <c r="Y168" s="176"/>
      <c r="Z168" s="50"/>
      <c r="AA168" s="51"/>
      <c r="AB168" s="51"/>
      <c r="AC168" s="51"/>
      <c r="AD168" s="51"/>
      <c r="AE168" s="175"/>
      <c r="AF168" s="176"/>
      <c r="AG168" s="176"/>
      <c r="AH168" s="176"/>
      <c r="AI168" s="188"/>
      <c r="AJ168" s="50"/>
      <c r="AK168" s="51"/>
      <c r="AL168" s="51"/>
      <c r="AM168" s="51"/>
      <c r="AN168" s="52"/>
      <c r="AO168" s="175"/>
      <c r="AP168" s="176"/>
      <c r="AQ168" s="176"/>
      <c r="AR168" s="176"/>
      <c r="AS168" s="176"/>
      <c r="AT168" s="50"/>
      <c r="AU168" s="51"/>
      <c r="AV168" s="51"/>
      <c r="AW168" s="51"/>
      <c r="AX168" s="51"/>
      <c r="AY168" s="50"/>
      <c r="AZ168" s="57"/>
      <c r="BA168" s="57"/>
      <c r="BB168" s="57"/>
      <c r="BC168" s="52"/>
      <c r="BD168" s="50"/>
      <c r="BE168" s="51"/>
      <c r="BF168" s="51"/>
      <c r="BG168" s="51"/>
      <c r="BH168" s="52"/>
      <c r="BI168" s="175"/>
      <c r="BJ168" s="176"/>
      <c r="BK168" s="176"/>
      <c r="BL168" s="176"/>
      <c r="BM168" s="188"/>
      <c r="BN168" s="53">
        <f t="shared" si="44"/>
        <v>0</v>
      </c>
      <c r="BO168" s="53">
        <f t="shared" si="45"/>
        <v>0</v>
      </c>
      <c r="BP168" s="248"/>
    </row>
    <row r="169" spans="2:68" ht="30" x14ac:dyDescent="0.4">
      <c r="B169" s="79"/>
      <c r="C169" s="80"/>
      <c r="D169" s="41">
        <f t="shared" si="48"/>
        <v>128.4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38"/>
        <v>130.96800000000002</v>
      </c>
      <c r="L169" s="47">
        <f t="shared" si="39"/>
        <v>132.25200000000001</v>
      </c>
      <c r="M169" s="48">
        <f t="shared" si="40"/>
        <v>133.536</v>
      </c>
      <c r="N169" s="48">
        <f t="shared" si="41"/>
        <v>134.82</v>
      </c>
      <c r="O169" s="49">
        <f t="shared" si="42"/>
        <v>134.82</v>
      </c>
      <c r="P169" s="50"/>
      <c r="Q169" s="51"/>
      <c r="R169" s="51"/>
      <c r="S169" s="51"/>
      <c r="T169" s="52"/>
      <c r="U169" s="175"/>
      <c r="V169" s="176"/>
      <c r="W169" s="176"/>
      <c r="X169" s="176"/>
      <c r="Y169" s="176"/>
      <c r="Z169" s="50"/>
      <c r="AA169" s="51"/>
      <c r="AB169" s="51"/>
      <c r="AC169" s="51"/>
      <c r="AD169" s="51"/>
      <c r="AE169" s="175"/>
      <c r="AF169" s="176"/>
      <c r="AG169" s="176"/>
      <c r="AH169" s="176"/>
      <c r="AI169" s="188"/>
      <c r="AJ169" s="50"/>
      <c r="AK169" s="51"/>
      <c r="AL169" s="51"/>
      <c r="AM169" s="51"/>
      <c r="AN169" s="52"/>
      <c r="AO169" s="175"/>
      <c r="AP169" s="176"/>
      <c r="AQ169" s="176"/>
      <c r="AR169" s="176"/>
      <c r="AS169" s="176"/>
      <c r="AT169" s="50"/>
      <c r="AU169" s="51"/>
      <c r="AV169" s="51"/>
      <c r="AW169" s="51"/>
      <c r="AX169" s="51"/>
      <c r="AY169" s="50"/>
      <c r="AZ169" s="57"/>
      <c r="BA169" s="57"/>
      <c r="BB169" s="57"/>
      <c r="BC169" s="52"/>
      <c r="BD169" s="50"/>
      <c r="BE169" s="51"/>
      <c r="BF169" s="51"/>
      <c r="BG169" s="51"/>
      <c r="BH169" s="52"/>
      <c r="BI169" s="175"/>
      <c r="BJ169" s="176"/>
      <c r="BK169" s="176"/>
      <c r="BL169" s="176"/>
      <c r="BM169" s="188"/>
      <c r="BN169" s="53">
        <f t="shared" si="44"/>
        <v>0</v>
      </c>
      <c r="BO169" s="53">
        <f t="shared" si="45"/>
        <v>0</v>
      </c>
      <c r="BP169" s="248"/>
    </row>
    <row r="170" spans="2:68" ht="54" customHeight="1" x14ac:dyDescent="0.4">
      <c r="B170" s="79" t="s">
        <v>124</v>
      </c>
      <c r="C170" s="40" t="str">
        <f>C56</f>
        <v>Говядина 1 категории в полутушах (ГОСТ Р 54315-2011)*, кг</v>
      </c>
      <c r="D170" s="41">
        <f t="shared" si="48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38"/>
        <v>264.28200000000004</v>
      </c>
      <c r="L170" s="47">
        <f t="shared" si="39"/>
        <v>266.87300000000005</v>
      </c>
      <c r="M170" s="48">
        <f t="shared" si="40"/>
        <v>269.464</v>
      </c>
      <c r="N170" s="48">
        <f t="shared" si="41"/>
        <v>272.05500000000001</v>
      </c>
      <c r="O170" s="49">
        <f t="shared" si="42"/>
        <v>272.05500000000001</v>
      </c>
      <c r="P170" s="50">
        <v>230</v>
      </c>
      <c r="Q170" s="51">
        <v>107</v>
      </c>
      <c r="R170" s="51">
        <f>IF(P170=0," ",IF(ISBLANK(P170)," ",P170*Q170))</f>
        <v>24610</v>
      </c>
      <c r="S170" s="51" t="s">
        <v>371</v>
      </c>
      <c r="T170" s="52" t="s">
        <v>355</v>
      </c>
      <c r="U170" s="50">
        <v>215</v>
      </c>
      <c r="V170" s="51">
        <v>72.3</v>
      </c>
      <c r="W170" s="51">
        <v>15544.5</v>
      </c>
      <c r="X170" s="51" t="s">
        <v>405</v>
      </c>
      <c r="Y170" s="52" t="s">
        <v>407</v>
      </c>
      <c r="Z170" s="50"/>
      <c r="AA170" s="57"/>
      <c r="AB170" s="57"/>
      <c r="AC170" s="57"/>
      <c r="AD170" s="52"/>
      <c r="AE170" s="195"/>
      <c r="AF170" s="196"/>
      <c r="AG170" s="197"/>
      <c r="AH170" s="196"/>
      <c r="AI170" s="198"/>
      <c r="AJ170" s="50"/>
      <c r="AK170" s="51"/>
      <c r="AL170" s="51"/>
      <c r="AM170" s="51"/>
      <c r="AN170" s="52"/>
      <c r="AO170" s="175"/>
      <c r="AP170" s="176"/>
      <c r="AQ170" s="176"/>
      <c r="AR170" s="176"/>
      <c r="AS170" s="176"/>
      <c r="AT170" s="50"/>
      <c r="AU170" s="57"/>
      <c r="AV170" s="57"/>
      <c r="AW170" s="57"/>
      <c r="AX170" s="52"/>
      <c r="AY170" s="50"/>
      <c r="AZ170" s="57"/>
      <c r="BA170" s="57"/>
      <c r="BB170" s="57"/>
      <c r="BC170" s="52"/>
      <c r="BD170" s="50"/>
      <c r="BE170" s="57"/>
      <c r="BF170" s="57"/>
      <c r="BG170" s="57"/>
      <c r="BH170" s="52"/>
      <c r="BI170" s="50">
        <v>258</v>
      </c>
      <c r="BJ170" s="51">
        <v>196</v>
      </c>
      <c r="BK170" s="51">
        <v>50568</v>
      </c>
      <c r="BL170" s="51" t="s">
        <v>547</v>
      </c>
      <c r="BM170" s="52" t="s">
        <v>548</v>
      </c>
      <c r="BN170" s="53">
        <f t="shared" si="44"/>
        <v>215</v>
      </c>
      <c r="BO170" s="53">
        <f t="shared" si="45"/>
        <v>258</v>
      </c>
      <c r="BP170" s="248"/>
    </row>
    <row r="171" spans="2:68" ht="30" x14ac:dyDescent="0.4">
      <c r="B171" s="79"/>
      <c r="C171" s="80"/>
      <c r="D171" s="41">
        <f t="shared" si="48"/>
        <v>259.10000000000002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38"/>
        <v>264.28200000000004</v>
      </c>
      <c r="L171" s="47">
        <f t="shared" si="39"/>
        <v>266.87300000000005</v>
      </c>
      <c r="M171" s="48">
        <f t="shared" si="40"/>
        <v>269.464</v>
      </c>
      <c r="N171" s="48">
        <f t="shared" si="41"/>
        <v>272.05500000000001</v>
      </c>
      <c r="O171" s="49">
        <f t="shared" si="42"/>
        <v>272.05500000000001</v>
      </c>
      <c r="P171" s="50"/>
      <c r="Q171" s="51"/>
      <c r="R171" s="51"/>
      <c r="S171" s="51"/>
      <c r="T171" s="52"/>
      <c r="U171" s="175"/>
      <c r="V171" s="176"/>
      <c r="W171" s="176"/>
      <c r="X171" s="176"/>
      <c r="Y171" s="176"/>
      <c r="Z171" s="50"/>
      <c r="AA171" s="51"/>
      <c r="AB171" s="51"/>
      <c r="AC171" s="51"/>
      <c r="AD171" s="51"/>
      <c r="AE171" s="175"/>
      <c r="AF171" s="176"/>
      <c r="AG171" s="176"/>
      <c r="AH171" s="176"/>
      <c r="AI171" s="176"/>
      <c r="AJ171" s="50"/>
      <c r="AK171" s="51"/>
      <c r="AL171" s="51"/>
      <c r="AM171" s="51"/>
      <c r="AN171" s="52"/>
      <c r="AO171" s="175"/>
      <c r="AP171" s="176"/>
      <c r="AQ171" s="176"/>
      <c r="AR171" s="176"/>
      <c r="AS171" s="176"/>
      <c r="AT171" s="50"/>
      <c r="AU171" s="51"/>
      <c r="AV171" s="51"/>
      <c r="AW171" s="51"/>
      <c r="AX171" s="51"/>
      <c r="AY171" s="50"/>
      <c r="AZ171" s="57"/>
      <c r="BA171" s="57"/>
      <c r="BB171" s="57"/>
      <c r="BC171" s="52"/>
      <c r="BD171" s="50"/>
      <c r="BE171" s="51"/>
      <c r="BF171" s="51"/>
      <c r="BG171" s="51"/>
      <c r="BH171" s="52"/>
      <c r="BI171" s="175"/>
      <c r="BJ171" s="176"/>
      <c r="BK171" s="176"/>
      <c r="BL171" s="176"/>
      <c r="BM171" s="188"/>
      <c r="BN171" s="53">
        <f t="shared" si="44"/>
        <v>0</v>
      </c>
      <c r="BO171" s="53">
        <f t="shared" si="45"/>
        <v>0</v>
      </c>
      <c r="BP171" s="248"/>
    </row>
    <row r="172" spans="2:68" ht="54" x14ac:dyDescent="0.4">
      <c r="B172" s="79" t="s">
        <v>125</v>
      </c>
      <c r="C172" s="40" t="str">
        <f>C58</f>
        <v>Говядина 1 категории передний отруб   (ГОСТ Р 54315-2011)*, кг</v>
      </c>
      <c r="D172" s="41">
        <f t="shared" si="48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38"/>
        <v>237.35399999999998</v>
      </c>
      <c r="L172" s="47">
        <f t="shared" si="39"/>
        <v>239.68099999999998</v>
      </c>
      <c r="M172" s="48">
        <f t="shared" si="40"/>
        <v>242.00799999999998</v>
      </c>
      <c r="N172" s="48">
        <f t="shared" si="41"/>
        <v>244.33499999999998</v>
      </c>
      <c r="O172" s="49">
        <f t="shared" si="42"/>
        <v>244.33499999999998</v>
      </c>
      <c r="P172" s="50"/>
      <c r="Q172" s="51"/>
      <c r="R172" s="51"/>
      <c r="S172" s="51"/>
      <c r="T172" s="52"/>
      <c r="U172" s="175"/>
      <c r="V172" s="176"/>
      <c r="W172" s="176"/>
      <c r="X172" s="176"/>
      <c r="Y172" s="176"/>
      <c r="Z172" s="50"/>
      <c r="AA172" s="51"/>
      <c r="AB172" s="51"/>
      <c r="AC172" s="51"/>
      <c r="AD172" s="51"/>
      <c r="AE172" s="175"/>
      <c r="AF172" s="176"/>
      <c r="AG172" s="176"/>
      <c r="AH172" s="176"/>
      <c r="AI172" s="176"/>
      <c r="AJ172" s="50"/>
      <c r="AK172" s="51"/>
      <c r="AL172" s="51"/>
      <c r="AM172" s="51"/>
      <c r="AN172" s="52"/>
      <c r="AO172" s="175"/>
      <c r="AP172" s="176"/>
      <c r="AQ172" s="176"/>
      <c r="AR172" s="176"/>
      <c r="AS172" s="176"/>
      <c r="AT172" s="50"/>
      <c r="AU172" s="51"/>
      <c r="AV172" s="51"/>
      <c r="AW172" s="51"/>
      <c r="AX172" s="51"/>
      <c r="AY172" s="50"/>
      <c r="AZ172" s="57"/>
      <c r="BA172" s="57"/>
      <c r="BB172" s="57"/>
      <c r="BC172" s="52"/>
      <c r="BD172" s="50"/>
      <c r="BE172" s="51"/>
      <c r="BF172" s="51"/>
      <c r="BG172" s="51"/>
      <c r="BH172" s="52"/>
      <c r="BI172" s="175"/>
      <c r="BJ172" s="176"/>
      <c r="BK172" s="176"/>
      <c r="BL172" s="176"/>
      <c r="BM172" s="188"/>
      <c r="BN172" s="53">
        <f t="shared" si="44"/>
        <v>0</v>
      </c>
      <c r="BO172" s="53">
        <f t="shared" si="45"/>
        <v>0</v>
      </c>
      <c r="BP172" s="248"/>
    </row>
    <row r="173" spans="2:68" ht="30" x14ac:dyDescent="0.4">
      <c r="B173" s="79"/>
      <c r="C173" s="80"/>
      <c r="D173" s="41">
        <f t="shared" si="48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38"/>
        <v>237.35399999999998</v>
      </c>
      <c r="L173" s="47">
        <f t="shared" si="39"/>
        <v>239.68099999999998</v>
      </c>
      <c r="M173" s="48">
        <f t="shared" si="40"/>
        <v>242.00799999999998</v>
      </c>
      <c r="N173" s="48">
        <f t="shared" si="41"/>
        <v>244.33499999999998</v>
      </c>
      <c r="O173" s="49">
        <f t="shared" si="42"/>
        <v>244.33499999999998</v>
      </c>
      <c r="P173" s="50"/>
      <c r="Q173" s="51"/>
      <c r="R173" s="51"/>
      <c r="S173" s="51"/>
      <c r="T173" s="52"/>
      <c r="U173" s="175"/>
      <c r="V173" s="176"/>
      <c r="W173" s="176"/>
      <c r="X173" s="176"/>
      <c r="Y173" s="176"/>
      <c r="Z173" s="50"/>
      <c r="AA173" s="51"/>
      <c r="AB173" s="51"/>
      <c r="AC173" s="51"/>
      <c r="AD173" s="51"/>
      <c r="AE173" s="175"/>
      <c r="AF173" s="176"/>
      <c r="AG173" s="176"/>
      <c r="AH173" s="176"/>
      <c r="AI173" s="176"/>
      <c r="AJ173" s="50"/>
      <c r="AK173" s="51"/>
      <c r="AL173" s="51"/>
      <c r="AM173" s="51"/>
      <c r="AN173" s="52"/>
      <c r="AO173" s="175"/>
      <c r="AP173" s="176"/>
      <c r="AQ173" s="176"/>
      <c r="AR173" s="176"/>
      <c r="AS173" s="176"/>
      <c r="AT173" s="50"/>
      <c r="AU173" s="51"/>
      <c r="AV173" s="51"/>
      <c r="AW173" s="51"/>
      <c r="AX173" s="51"/>
      <c r="AY173" s="50"/>
      <c r="AZ173" s="57"/>
      <c r="BA173" s="57"/>
      <c r="BB173" s="57"/>
      <c r="BC173" s="52"/>
      <c r="BD173" s="50"/>
      <c r="BE173" s="51"/>
      <c r="BF173" s="51"/>
      <c r="BG173" s="51"/>
      <c r="BH173" s="52"/>
      <c r="BI173" s="175"/>
      <c r="BJ173" s="176"/>
      <c r="BK173" s="176"/>
      <c r="BL173" s="176"/>
      <c r="BM173" s="188"/>
      <c r="BN173" s="53">
        <f t="shared" si="44"/>
        <v>0</v>
      </c>
      <c r="BO173" s="53">
        <f t="shared" si="45"/>
        <v>0</v>
      </c>
      <c r="BP173" s="248"/>
    </row>
    <row r="174" spans="2:68" ht="30" x14ac:dyDescent="0.4">
      <c r="B174" s="79"/>
      <c r="C174" s="80"/>
      <c r="D174" s="41">
        <f t="shared" si="48"/>
        <v>232.7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38"/>
        <v>237.35399999999998</v>
      </c>
      <c r="L174" s="47">
        <f t="shared" si="39"/>
        <v>239.68099999999998</v>
      </c>
      <c r="M174" s="48">
        <f t="shared" si="40"/>
        <v>242.00799999999998</v>
      </c>
      <c r="N174" s="48">
        <f t="shared" si="41"/>
        <v>244.33499999999998</v>
      </c>
      <c r="O174" s="49">
        <f t="shared" si="42"/>
        <v>244.33499999999998</v>
      </c>
      <c r="P174" s="50"/>
      <c r="Q174" s="51"/>
      <c r="R174" s="51"/>
      <c r="S174" s="51"/>
      <c r="T174" s="52"/>
      <c r="U174" s="175"/>
      <c r="V174" s="176"/>
      <c r="W174" s="176"/>
      <c r="X174" s="176"/>
      <c r="Y174" s="176"/>
      <c r="Z174" s="50"/>
      <c r="AA174" s="51"/>
      <c r="AB174" s="51"/>
      <c r="AC174" s="51"/>
      <c r="AD174" s="51"/>
      <c r="AE174" s="175"/>
      <c r="AF174" s="176"/>
      <c r="AG174" s="176"/>
      <c r="AH174" s="176"/>
      <c r="AI174" s="176"/>
      <c r="AJ174" s="50"/>
      <c r="AK174" s="51"/>
      <c r="AL174" s="51"/>
      <c r="AM174" s="51"/>
      <c r="AN174" s="52"/>
      <c r="AO174" s="175"/>
      <c r="AP174" s="176"/>
      <c r="AQ174" s="176"/>
      <c r="AR174" s="176"/>
      <c r="AS174" s="176"/>
      <c r="AT174" s="50"/>
      <c r="AU174" s="51"/>
      <c r="AV174" s="51"/>
      <c r="AW174" s="51"/>
      <c r="AX174" s="51"/>
      <c r="AY174" s="50"/>
      <c r="AZ174" s="57"/>
      <c r="BA174" s="57"/>
      <c r="BB174" s="57"/>
      <c r="BC174" s="52"/>
      <c r="BD174" s="50"/>
      <c r="BE174" s="51"/>
      <c r="BF174" s="51"/>
      <c r="BG174" s="51"/>
      <c r="BH174" s="52"/>
      <c r="BI174" s="175"/>
      <c r="BJ174" s="176"/>
      <c r="BK174" s="176"/>
      <c r="BL174" s="176"/>
      <c r="BM174" s="188"/>
      <c r="BN174" s="53">
        <f t="shared" si="44"/>
        <v>0</v>
      </c>
      <c r="BO174" s="53">
        <f t="shared" si="45"/>
        <v>0</v>
      </c>
      <c r="BP174" s="248"/>
    </row>
    <row r="175" spans="2:68" ht="54" x14ac:dyDescent="0.4">
      <c r="B175" s="79" t="s">
        <v>126</v>
      </c>
      <c r="C175" s="40" t="str">
        <f>C61</f>
        <v>Говядина 1 категории задняя четверть  (ГОСТ Р 54315-2011)*, кг</v>
      </c>
      <c r="D175" s="41">
        <f t="shared" si="48"/>
        <v>285.5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38"/>
        <v>291.20999999999998</v>
      </c>
      <c r="L175" s="47">
        <f t="shared" si="39"/>
        <v>294.065</v>
      </c>
      <c r="M175" s="48">
        <f t="shared" si="40"/>
        <v>296.92</v>
      </c>
      <c r="N175" s="48">
        <f t="shared" si="41"/>
        <v>299.77499999999998</v>
      </c>
      <c r="O175" s="49">
        <f t="shared" si="42"/>
        <v>299.77499999999998</v>
      </c>
      <c r="P175" s="50"/>
      <c r="Q175" s="51"/>
      <c r="R175" s="51"/>
      <c r="S175" s="51"/>
      <c r="T175" s="52"/>
      <c r="U175" s="50"/>
      <c r="V175" s="51"/>
      <c r="W175" s="51"/>
      <c r="X175" s="51"/>
      <c r="Y175" s="52"/>
      <c r="Z175" s="50"/>
      <c r="AA175" s="51"/>
      <c r="AB175" s="51"/>
      <c r="AC175" s="51"/>
      <c r="AD175" s="51"/>
      <c r="AE175" s="50"/>
      <c r="AF175" s="51"/>
      <c r="AG175" s="51"/>
      <c r="AH175" s="51"/>
      <c r="AI175" s="52"/>
      <c r="AJ175" s="50">
        <v>253</v>
      </c>
      <c r="AK175" s="51">
        <v>102</v>
      </c>
      <c r="AL175" s="51">
        <v>25806</v>
      </c>
      <c r="AM175" s="51" t="s">
        <v>471</v>
      </c>
      <c r="AN175" s="52" t="s">
        <v>472</v>
      </c>
      <c r="AO175" s="50"/>
      <c r="AP175" s="57"/>
      <c r="AQ175" s="57"/>
      <c r="AR175" s="57"/>
      <c r="AS175" s="52"/>
      <c r="AT175" s="50"/>
      <c r="AU175" s="51"/>
      <c r="AV175" s="51"/>
      <c r="AW175" s="51"/>
      <c r="AX175" s="51"/>
      <c r="AY175" s="50"/>
      <c r="AZ175" s="57"/>
      <c r="BA175" s="57"/>
      <c r="BB175" s="57"/>
      <c r="BC175" s="52"/>
      <c r="BD175" s="50"/>
      <c r="BE175" s="51"/>
      <c r="BF175" s="51"/>
      <c r="BG175" s="51"/>
      <c r="BH175" s="52"/>
      <c r="BI175" s="175"/>
      <c r="BJ175" s="176"/>
      <c r="BK175" s="176"/>
      <c r="BL175" s="176"/>
      <c r="BM175" s="188"/>
      <c r="BN175" s="53">
        <f t="shared" si="44"/>
        <v>253</v>
      </c>
      <c r="BO175" s="53">
        <f t="shared" si="45"/>
        <v>253</v>
      </c>
      <c r="BP175" s="248"/>
    </row>
    <row r="176" spans="2:68" ht="30" x14ac:dyDescent="0.4">
      <c r="B176" s="79"/>
      <c r="C176" s="80"/>
      <c r="D176" s="41">
        <f t="shared" si="48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38"/>
        <v>291.20999999999998</v>
      </c>
      <c r="L176" s="47">
        <f t="shared" si="39"/>
        <v>294.065</v>
      </c>
      <c r="M176" s="48">
        <f t="shared" si="40"/>
        <v>296.92</v>
      </c>
      <c r="N176" s="48">
        <f t="shared" si="41"/>
        <v>299.77499999999998</v>
      </c>
      <c r="O176" s="49">
        <f t="shared" si="42"/>
        <v>299.77499999999998</v>
      </c>
      <c r="P176" s="50"/>
      <c r="Q176" s="51"/>
      <c r="R176" s="51"/>
      <c r="S176" s="51"/>
      <c r="T176" s="52"/>
      <c r="U176" s="175"/>
      <c r="V176" s="176"/>
      <c r="W176" s="176"/>
      <c r="X176" s="176"/>
      <c r="Y176" s="176"/>
      <c r="Z176" s="50"/>
      <c r="AA176" s="51"/>
      <c r="AB176" s="51"/>
      <c r="AC176" s="51"/>
      <c r="AD176" s="51"/>
      <c r="AE176" s="175"/>
      <c r="AF176" s="176"/>
      <c r="AG176" s="176"/>
      <c r="AH176" s="176"/>
      <c r="AI176" s="176"/>
      <c r="AJ176" s="50"/>
      <c r="AK176" s="51"/>
      <c r="AL176" s="51"/>
      <c r="AM176" s="51"/>
      <c r="AN176" s="52"/>
      <c r="AO176" s="175"/>
      <c r="AP176" s="176"/>
      <c r="AQ176" s="176"/>
      <c r="AR176" s="176"/>
      <c r="AS176" s="176"/>
      <c r="AT176" s="50"/>
      <c r="AU176" s="51"/>
      <c r="AV176" s="51"/>
      <c r="AW176" s="51"/>
      <c r="AX176" s="51"/>
      <c r="AY176" s="50"/>
      <c r="AZ176" s="57"/>
      <c r="BA176" s="57"/>
      <c r="BB176" s="57"/>
      <c r="BC176" s="52"/>
      <c r="BD176" s="50"/>
      <c r="BE176" s="51"/>
      <c r="BF176" s="51"/>
      <c r="BG176" s="51"/>
      <c r="BH176" s="52"/>
      <c r="BI176" s="175"/>
      <c r="BJ176" s="176"/>
      <c r="BK176" s="176"/>
      <c r="BL176" s="176"/>
      <c r="BM176" s="188"/>
      <c r="BN176" s="53">
        <f t="shared" si="44"/>
        <v>0</v>
      </c>
      <c r="BO176" s="53">
        <f t="shared" si="45"/>
        <v>0</v>
      </c>
      <c r="BP176" s="248"/>
    </row>
    <row r="177" spans="2:68" ht="30" x14ac:dyDescent="0.4">
      <c r="B177" s="79"/>
      <c r="C177" s="80"/>
      <c r="D177" s="41">
        <f t="shared" si="48"/>
        <v>0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si="38"/>
        <v>0</v>
      </c>
      <c r="L177" s="47">
        <f t="shared" si="39"/>
        <v>0</v>
      </c>
      <c r="M177" s="48">
        <f t="shared" si="40"/>
        <v>0</v>
      </c>
      <c r="N177" s="48">
        <f t="shared" si="41"/>
        <v>0</v>
      </c>
      <c r="O177" s="49">
        <f t="shared" si="42"/>
        <v>0</v>
      </c>
      <c r="P177" s="50"/>
      <c r="Q177" s="51"/>
      <c r="R177" s="51"/>
      <c r="S177" s="51"/>
      <c r="T177" s="52"/>
      <c r="U177" s="175"/>
      <c r="V177" s="176"/>
      <c r="W177" s="176"/>
      <c r="X177" s="176"/>
      <c r="Y177" s="176"/>
      <c r="Z177" s="50"/>
      <c r="AA177" s="51"/>
      <c r="AB177" s="51"/>
      <c r="AC177" s="51"/>
      <c r="AD177" s="51"/>
      <c r="AE177" s="175"/>
      <c r="AF177" s="176"/>
      <c r="AG177" s="176"/>
      <c r="AH177" s="176"/>
      <c r="AI177" s="176"/>
      <c r="AJ177" s="50"/>
      <c r="AK177" s="51"/>
      <c r="AL177" s="51"/>
      <c r="AM177" s="51"/>
      <c r="AN177" s="52"/>
      <c r="AO177" s="175"/>
      <c r="AP177" s="176"/>
      <c r="AQ177" s="176"/>
      <c r="AR177" s="176"/>
      <c r="AS177" s="176"/>
      <c r="AT177" s="50"/>
      <c r="AU177" s="51"/>
      <c r="AV177" s="51"/>
      <c r="AW177" s="51"/>
      <c r="AX177" s="51"/>
      <c r="AY177" s="50"/>
      <c r="AZ177" s="57"/>
      <c r="BA177" s="57"/>
      <c r="BB177" s="57"/>
      <c r="BC177" s="52"/>
      <c r="BD177" s="50"/>
      <c r="BE177" s="51"/>
      <c r="BF177" s="51"/>
      <c r="BG177" s="51"/>
      <c r="BH177" s="52"/>
      <c r="BI177" s="175"/>
      <c r="BJ177" s="176"/>
      <c r="BK177" s="176"/>
      <c r="BL177" s="176"/>
      <c r="BM177" s="188"/>
      <c r="BN177" s="53">
        <f t="shared" si="44"/>
        <v>0</v>
      </c>
      <c r="BO177" s="53">
        <f t="shared" si="45"/>
        <v>0</v>
      </c>
      <c r="BP177" s="248"/>
    </row>
    <row r="178" spans="2:68" ht="36" x14ac:dyDescent="0.4">
      <c r="B178" s="79" t="s">
        <v>127</v>
      </c>
      <c r="C178" s="40" t="str">
        <f>C64</f>
        <v>Свинина 2 категории (ГОСТ Р53221-2008)*, кг</v>
      </c>
      <c r="D178" s="41">
        <f t="shared" si="48"/>
        <v>206.8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ref="K178:K186" si="49">$D178+($D178*(SUM($E178%,F178%)))</f>
        <v>210.93600000000001</v>
      </c>
      <c r="L178" s="47">
        <f t="shared" ref="L178:L186" si="50">$D178+(($D178*SUM($E178,G178)/100))</f>
        <v>213.00400000000002</v>
      </c>
      <c r="M178" s="48">
        <f t="shared" ref="M178:M186" si="51">$D178+(($D178*($E178+H178)/100))</f>
        <v>215.072</v>
      </c>
      <c r="N178" s="48">
        <f t="shared" ref="N178:N186" si="52">$D178+(($D178*($E178+I178)/100))</f>
        <v>217.14000000000001</v>
      </c>
      <c r="O178" s="49">
        <f t="shared" ref="O178:O186" si="53">$D178+(($D178*($E178+J178)/100))</f>
        <v>217.14000000000001</v>
      </c>
      <c r="P178" s="50"/>
      <c r="Q178" s="51"/>
      <c r="R178" s="51"/>
      <c r="S178" s="51"/>
      <c r="T178" s="52"/>
      <c r="U178" s="175"/>
      <c r="V178" s="176"/>
      <c r="W178" s="176"/>
      <c r="X178" s="176"/>
      <c r="Y178" s="176"/>
      <c r="Z178" s="50"/>
      <c r="AA178" s="51"/>
      <c r="AB178" s="51"/>
      <c r="AC178" s="51"/>
      <c r="AD178" s="51"/>
      <c r="AE178" s="175"/>
      <c r="AF178" s="176"/>
      <c r="AG178" s="176"/>
      <c r="AH178" s="176"/>
      <c r="AI178" s="176"/>
      <c r="AJ178" s="50"/>
      <c r="AK178" s="51"/>
      <c r="AL178" s="51"/>
      <c r="AM178" s="51"/>
      <c r="AN178" s="52"/>
      <c r="AO178" s="175"/>
      <c r="AP178" s="176"/>
      <c r="AQ178" s="176"/>
      <c r="AR178" s="176"/>
      <c r="AS178" s="176"/>
      <c r="AT178" s="50"/>
      <c r="AU178" s="51"/>
      <c r="AV178" s="51"/>
      <c r="AW178" s="51"/>
      <c r="AX178" s="51"/>
      <c r="AY178" s="50"/>
      <c r="AZ178" s="57"/>
      <c r="BA178" s="57"/>
      <c r="BB178" s="57"/>
      <c r="BC178" s="52"/>
      <c r="BD178" s="50"/>
      <c r="BE178" s="51"/>
      <c r="BF178" s="51"/>
      <c r="BG178" s="51"/>
      <c r="BH178" s="52"/>
      <c r="BI178" s="175"/>
      <c r="BJ178" s="176"/>
      <c r="BK178" s="176"/>
      <c r="BL178" s="176"/>
      <c r="BM178" s="188"/>
      <c r="BN178" s="53">
        <f t="shared" si="44"/>
        <v>0</v>
      </c>
      <c r="BO178" s="53">
        <f t="shared" si="45"/>
        <v>0</v>
      </c>
      <c r="BP178" s="248"/>
    </row>
    <row r="179" spans="2:68" ht="30" x14ac:dyDescent="0.4">
      <c r="B179" s="79"/>
      <c r="C179" s="80"/>
      <c r="D179" s="41">
        <f t="shared" si="48"/>
        <v>206.8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49"/>
        <v>210.93600000000001</v>
      </c>
      <c r="L179" s="47">
        <f t="shared" si="50"/>
        <v>213.00400000000002</v>
      </c>
      <c r="M179" s="48">
        <f t="shared" si="51"/>
        <v>215.072</v>
      </c>
      <c r="N179" s="48">
        <f t="shared" si="52"/>
        <v>217.14000000000001</v>
      </c>
      <c r="O179" s="49">
        <f t="shared" si="53"/>
        <v>217.14000000000001</v>
      </c>
      <c r="P179" s="50"/>
      <c r="Q179" s="51"/>
      <c r="R179" s="51"/>
      <c r="S179" s="51"/>
      <c r="T179" s="52"/>
      <c r="U179" s="175"/>
      <c r="V179" s="176"/>
      <c r="W179" s="176"/>
      <c r="X179" s="176"/>
      <c r="Y179" s="176"/>
      <c r="Z179" s="50"/>
      <c r="AA179" s="51"/>
      <c r="AB179" s="51"/>
      <c r="AC179" s="51"/>
      <c r="AD179" s="51"/>
      <c r="AE179" s="175"/>
      <c r="AF179" s="176"/>
      <c r="AG179" s="176"/>
      <c r="AH179" s="176"/>
      <c r="AI179" s="176"/>
      <c r="AJ179" s="50"/>
      <c r="AK179" s="51"/>
      <c r="AL179" s="51"/>
      <c r="AM179" s="51"/>
      <c r="AN179" s="52"/>
      <c r="AO179" s="175"/>
      <c r="AP179" s="176"/>
      <c r="AQ179" s="176"/>
      <c r="AR179" s="176"/>
      <c r="AS179" s="176"/>
      <c r="AT179" s="50"/>
      <c r="AU179" s="51"/>
      <c r="AV179" s="51"/>
      <c r="AW179" s="51"/>
      <c r="AX179" s="51"/>
      <c r="AY179" s="50"/>
      <c r="AZ179" s="57"/>
      <c r="BA179" s="57"/>
      <c r="BB179" s="57"/>
      <c r="BC179" s="52"/>
      <c r="BD179" s="50"/>
      <c r="BE179" s="51"/>
      <c r="BF179" s="51"/>
      <c r="BG179" s="51"/>
      <c r="BH179" s="52"/>
      <c r="BI179" s="175"/>
      <c r="BJ179" s="176"/>
      <c r="BK179" s="176"/>
      <c r="BL179" s="176"/>
      <c r="BM179" s="188"/>
      <c r="BN179" s="53">
        <f t="shared" si="44"/>
        <v>0</v>
      </c>
      <c r="BO179" s="53">
        <f t="shared" si="45"/>
        <v>0</v>
      </c>
      <c r="BP179" s="248"/>
    </row>
    <row r="180" spans="2:68" ht="30" x14ac:dyDescent="0.4">
      <c r="B180" s="79"/>
      <c r="C180" s="80"/>
      <c r="D180" s="41">
        <f t="shared" si="48"/>
        <v>206.8</v>
      </c>
      <c r="E180" s="42">
        <v>1</v>
      </c>
      <c r="F180" s="43">
        <v>1</v>
      </c>
      <c r="G180" s="44">
        <v>2</v>
      </c>
      <c r="H180" s="44">
        <v>3</v>
      </c>
      <c r="I180" s="44">
        <v>4</v>
      </c>
      <c r="J180" s="45">
        <v>4</v>
      </c>
      <c r="K180" s="46">
        <f t="shared" si="49"/>
        <v>210.93600000000001</v>
      </c>
      <c r="L180" s="47">
        <f t="shared" si="50"/>
        <v>213.00400000000002</v>
      </c>
      <c r="M180" s="48">
        <f t="shared" si="51"/>
        <v>215.072</v>
      </c>
      <c r="N180" s="48">
        <f t="shared" si="52"/>
        <v>217.14000000000001</v>
      </c>
      <c r="O180" s="49">
        <f t="shared" si="53"/>
        <v>217.14000000000001</v>
      </c>
      <c r="P180" s="50"/>
      <c r="Q180" s="51"/>
      <c r="R180" s="51"/>
      <c r="S180" s="51"/>
      <c r="T180" s="52"/>
      <c r="U180" s="175"/>
      <c r="V180" s="176"/>
      <c r="W180" s="176"/>
      <c r="X180" s="176"/>
      <c r="Y180" s="176"/>
      <c r="Z180" s="50"/>
      <c r="AA180" s="51"/>
      <c r="AB180" s="51"/>
      <c r="AC180" s="51"/>
      <c r="AD180" s="51"/>
      <c r="AE180" s="175"/>
      <c r="AF180" s="176"/>
      <c r="AG180" s="176"/>
      <c r="AH180" s="176"/>
      <c r="AI180" s="176"/>
      <c r="AJ180" s="50"/>
      <c r="AK180" s="51"/>
      <c r="AL180" s="51"/>
      <c r="AM180" s="51"/>
      <c r="AN180" s="52"/>
      <c r="AO180" s="175"/>
      <c r="AP180" s="176"/>
      <c r="AQ180" s="176"/>
      <c r="AR180" s="176"/>
      <c r="AS180" s="176"/>
      <c r="AT180" s="50"/>
      <c r="AU180" s="51"/>
      <c r="AV180" s="51"/>
      <c r="AW180" s="51"/>
      <c r="AX180" s="51"/>
      <c r="AY180" s="50"/>
      <c r="AZ180" s="57"/>
      <c r="BA180" s="57"/>
      <c r="BB180" s="57"/>
      <c r="BC180" s="52"/>
      <c r="BD180" s="50"/>
      <c r="BE180" s="51"/>
      <c r="BF180" s="51"/>
      <c r="BG180" s="51"/>
      <c r="BH180" s="52"/>
      <c r="BI180" s="175"/>
      <c r="BJ180" s="176"/>
      <c r="BK180" s="176"/>
      <c r="BL180" s="176"/>
      <c r="BM180" s="188"/>
      <c r="BN180" s="53">
        <f t="shared" si="44"/>
        <v>0</v>
      </c>
      <c r="BO180" s="53">
        <f t="shared" si="45"/>
        <v>0</v>
      </c>
      <c r="BP180" s="248"/>
    </row>
    <row r="181" spans="2:68" ht="58.5" x14ac:dyDescent="0.4">
      <c r="B181" s="81" t="s">
        <v>47</v>
      </c>
      <c r="C181" s="82" t="s">
        <v>48</v>
      </c>
      <c r="D181" s="41">
        <f t="shared" si="48"/>
        <v>0</v>
      </c>
      <c r="E181" s="62"/>
      <c r="F181" s="63"/>
      <c r="G181" s="64"/>
      <c r="H181" s="64"/>
      <c r="I181" s="64"/>
      <c r="J181" s="65"/>
      <c r="K181" s="46">
        <f t="shared" si="49"/>
        <v>0</v>
      </c>
      <c r="L181" s="47">
        <f t="shared" si="50"/>
        <v>0</v>
      </c>
      <c r="M181" s="48">
        <f t="shared" si="51"/>
        <v>0</v>
      </c>
      <c r="N181" s="48">
        <f t="shared" si="52"/>
        <v>0</v>
      </c>
      <c r="O181" s="49">
        <f t="shared" si="53"/>
        <v>0</v>
      </c>
      <c r="P181" s="66"/>
      <c r="Q181" s="67"/>
      <c r="R181" s="68"/>
      <c r="S181" s="67"/>
      <c r="T181" s="69"/>
      <c r="U181" s="177"/>
      <c r="V181" s="178"/>
      <c r="W181" s="176"/>
      <c r="X181" s="178"/>
      <c r="Y181" s="178"/>
      <c r="Z181" s="66"/>
      <c r="AA181" s="67"/>
      <c r="AB181" s="68"/>
      <c r="AC181" s="67"/>
      <c r="AD181" s="67"/>
      <c r="AE181" s="177"/>
      <c r="AF181" s="178"/>
      <c r="AG181" s="176"/>
      <c r="AH181" s="178"/>
      <c r="AI181" s="178"/>
      <c r="AJ181" s="66"/>
      <c r="AK181" s="67"/>
      <c r="AL181" s="68"/>
      <c r="AM181" s="67"/>
      <c r="AN181" s="69"/>
      <c r="AO181" s="177"/>
      <c r="AP181" s="178"/>
      <c r="AQ181" s="176"/>
      <c r="AR181" s="178"/>
      <c r="AS181" s="178"/>
      <c r="AT181" s="66"/>
      <c r="AU181" s="67"/>
      <c r="AV181" s="68"/>
      <c r="AW181" s="67"/>
      <c r="AX181" s="67"/>
      <c r="AY181" s="66"/>
      <c r="AZ181" s="67"/>
      <c r="BA181" s="68"/>
      <c r="BB181" s="67"/>
      <c r="BC181" s="69"/>
      <c r="BD181" s="66"/>
      <c r="BE181" s="67"/>
      <c r="BF181" s="68"/>
      <c r="BG181" s="67"/>
      <c r="BH181" s="69"/>
      <c r="BI181" s="177"/>
      <c r="BJ181" s="178"/>
      <c r="BK181" s="176"/>
      <c r="BL181" s="178"/>
      <c r="BM181" s="189"/>
      <c r="BN181" s="53">
        <f t="shared" si="44"/>
        <v>0</v>
      </c>
      <c r="BO181" s="53">
        <f t="shared" si="45"/>
        <v>0</v>
      </c>
      <c r="BP181" s="248"/>
    </row>
    <row r="182" spans="2:68" ht="36" x14ac:dyDescent="0.4">
      <c r="B182" s="79" t="s">
        <v>231</v>
      </c>
      <c r="C182" s="80" t="s">
        <v>232</v>
      </c>
      <c r="D182" s="131"/>
      <c r="E182" s="101">
        <v>9</v>
      </c>
      <c r="F182" s="102">
        <v>1</v>
      </c>
      <c r="G182" s="103">
        <v>2</v>
      </c>
      <c r="H182" s="103">
        <v>3</v>
      </c>
      <c r="I182" s="103">
        <v>4</v>
      </c>
      <c r="J182" s="104">
        <v>5</v>
      </c>
      <c r="K182" s="105">
        <f t="shared" si="49"/>
        <v>0</v>
      </c>
      <c r="L182" s="106">
        <f t="shared" si="50"/>
        <v>0</v>
      </c>
      <c r="M182" s="107">
        <f t="shared" si="51"/>
        <v>0</v>
      </c>
      <c r="N182" s="107">
        <f t="shared" si="52"/>
        <v>0</v>
      </c>
      <c r="O182" s="108">
        <f t="shared" si="53"/>
        <v>0</v>
      </c>
      <c r="P182" s="66"/>
      <c r="Q182" s="67"/>
      <c r="R182" s="68"/>
      <c r="S182" s="67"/>
      <c r="T182" s="69"/>
      <c r="U182" s="177"/>
      <c r="V182" s="178"/>
      <c r="W182" s="176"/>
      <c r="X182" s="178"/>
      <c r="Y182" s="263"/>
      <c r="Z182" s="66"/>
      <c r="AA182" s="67"/>
      <c r="AB182" s="68"/>
      <c r="AC182" s="67"/>
      <c r="AD182" s="257"/>
      <c r="AE182" s="177"/>
      <c r="AF182" s="178"/>
      <c r="AG182" s="176"/>
      <c r="AH182" s="178"/>
      <c r="AI182" s="263"/>
      <c r="AJ182" s="50"/>
      <c r="AK182" s="57"/>
      <c r="AL182" s="57"/>
      <c r="AM182" s="57"/>
      <c r="AN182" s="52"/>
      <c r="AO182" s="177"/>
      <c r="AP182" s="178"/>
      <c r="AQ182" s="176"/>
      <c r="AR182" s="178"/>
      <c r="AS182" s="263"/>
      <c r="AT182" s="66"/>
      <c r="AU182" s="67"/>
      <c r="AV182" s="68"/>
      <c r="AW182" s="67"/>
      <c r="AX182" s="257"/>
      <c r="AY182" s="66"/>
      <c r="AZ182" s="67"/>
      <c r="BA182" s="68"/>
      <c r="BB182" s="67"/>
      <c r="BC182" s="69"/>
      <c r="BD182" s="66"/>
      <c r="BE182" s="67"/>
      <c r="BF182" s="68"/>
      <c r="BG182" s="67"/>
      <c r="BH182" s="69"/>
      <c r="BI182" s="177"/>
      <c r="BJ182" s="178"/>
      <c r="BK182" s="176"/>
      <c r="BL182" s="178"/>
      <c r="BM182" s="189"/>
      <c r="BN182" s="53"/>
      <c r="BO182" s="53"/>
      <c r="BP182" s="248"/>
    </row>
    <row r="183" spans="2:68" ht="30" x14ac:dyDescent="0.4">
      <c r="B183" s="79"/>
      <c r="C183" s="80"/>
      <c r="D183" s="131"/>
      <c r="E183" s="101">
        <v>9</v>
      </c>
      <c r="F183" s="102">
        <v>1</v>
      </c>
      <c r="G183" s="103">
        <v>2</v>
      </c>
      <c r="H183" s="103">
        <v>3</v>
      </c>
      <c r="I183" s="103">
        <v>4</v>
      </c>
      <c r="J183" s="104">
        <v>5</v>
      </c>
      <c r="K183" s="105">
        <f t="shared" si="49"/>
        <v>0</v>
      </c>
      <c r="L183" s="106">
        <f t="shared" si="50"/>
        <v>0</v>
      </c>
      <c r="M183" s="107">
        <f t="shared" si="51"/>
        <v>0</v>
      </c>
      <c r="N183" s="107">
        <f t="shared" si="52"/>
        <v>0</v>
      </c>
      <c r="O183" s="108">
        <f t="shared" si="53"/>
        <v>0</v>
      </c>
      <c r="P183" s="66"/>
      <c r="Q183" s="67"/>
      <c r="R183" s="68"/>
      <c r="S183" s="67"/>
      <c r="T183" s="69"/>
      <c r="U183" s="177"/>
      <c r="V183" s="178"/>
      <c r="W183" s="176"/>
      <c r="X183" s="178"/>
      <c r="Y183" s="263"/>
      <c r="Z183" s="66"/>
      <c r="AA183" s="67"/>
      <c r="AB183" s="68"/>
      <c r="AC183" s="67"/>
      <c r="AD183" s="257"/>
      <c r="AE183" s="177"/>
      <c r="AF183" s="178"/>
      <c r="AG183" s="176"/>
      <c r="AH183" s="178"/>
      <c r="AI183" s="263"/>
      <c r="AJ183" s="66"/>
      <c r="AK183" s="67"/>
      <c r="AL183" s="68"/>
      <c r="AM183" s="67"/>
      <c r="AN183" s="69"/>
      <c r="AO183" s="177"/>
      <c r="AP183" s="178"/>
      <c r="AQ183" s="176"/>
      <c r="AR183" s="178"/>
      <c r="AS183" s="263"/>
      <c r="AT183" s="66"/>
      <c r="AU183" s="67"/>
      <c r="AV183" s="68"/>
      <c r="AW183" s="67"/>
      <c r="AX183" s="257"/>
      <c r="AY183" s="66"/>
      <c r="AZ183" s="67"/>
      <c r="BA183" s="68"/>
      <c r="BB183" s="67"/>
      <c r="BC183" s="69"/>
      <c r="BD183" s="66"/>
      <c r="BE183" s="67"/>
      <c r="BF183" s="68"/>
      <c r="BG183" s="67"/>
      <c r="BH183" s="69"/>
      <c r="BI183" s="177"/>
      <c r="BJ183" s="178"/>
      <c r="BK183" s="176"/>
      <c r="BL183" s="178"/>
      <c r="BM183" s="189"/>
      <c r="BN183" s="53"/>
      <c r="BO183" s="53"/>
      <c r="BP183" s="248"/>
    </row>
    <row r="184" spans="2:68" ht="30" x14ac:dyDescent="0.4">
      <c r="B184" s="79"/>
      <c r="C184" s="80"/>
      <c r="D184" s="131"/>
      <c r="E184" s="101">
        <v>9</v>
      </c>
      <c r="F184" s="102">
        <v>1</v>
      </c>
      <c r="G184" s="103">
        <v>2</v>
      </c>
      <c r="H184" s="103">
        <v>3</v>
      </c>
      <c r="I184" s="103">
        <v>4</v>
      </c>
      <c r="J184" s="104">
        <v>5</v>
      </c>
      <c r="K184" s="105">
        <f t="shared" si="49"/>
        <v>0</v>
      </c>
      <c r="L184" s="106">
        <f t="shared" si="50"/>
        <v>0</v>
      </c>
      <c r="M184" s="107">
        <f t="shared" si="51"/>
        <v>0</v>
      </c>
      <c r="N184" s="107">
        <f t="shared" si="52"/>
        <v>0</v>
      </c>
      <c r="O184" s="108">
        <f t="shared" si="53"/>
        <v>0</v>
      </c>
      <c r="P184" s="66"/>
      <c r="Q184" s="67"/>
      <c r="R184" s="68"/>
      <c r="S184" s="67"/>
      <c r="T184" s="69"/>
      <c r="U184" s="177"/>
      <c r="V184" s="178"/>
      <c r="W184" s="176"/>
      <c r="X184" s="178"/>
      <c r="Y184" s="263"/>
      <c r="Z184" s="66"/>
      <c r="AA184" s="67"/>
      <c r="AB184" s="68"/>
      <c r="AC184" s="67"/>
      <c r="AD184" s="257"/>
      <c r="AE184" s="177"/>
      <c r="AF184" s="178"/>
      <c r="AG184" s="176"/>
      <c r="AH184" s="178"/>
      <c r="AI184" s="263"/>
      <c r="AJ184" s="66"/>
      <c r="AK184" s="67"/>
      <c r="AL184" s="68"/>
      <c r="AM184" s="67"/>
      <c r="AN184" s="69"/>
      <c r="AO184" s="177"/>
      <c r="AP184" s="178"/>
      <c r="AQ184" s="176"/>
      <c r="AR184" s="178"/>
      <c r="AS184" s="263"/>
      <c r="AT184" s="66"/>
      <c r="AU184" s="67"/>
      <c r="AV184" s="68"/>
      <c r="AW184" s="67"/>
      <c r="AX184" s="257"/>
      <c r="AY184" s="66"/>
      <c r="AZ184" s="67"/>
      <c r="BA184" s="68"/>
      <c r="BB184" s="67"/>
      <c r="BC184" s="69"/>
      <c r="BD184" s="66"/>
      <c r="BE184" s="67"/>
      <c r="BF184" s="68"/>
      <c r="BG184" s="67"/>
      <c r="BH184" s="69"/>
      <c r="BI184" s="177"/>
      <c r="BJ184" s="178"/>
      <c r="BK184" s="176"/>
      <c r="BL184" s="178"/>
      <c r="BM184" s="189"/>
      <c r="BN184" s="53"/>
      <c r="BO184" s="53"/>
      <c r="BP184" s="248"/>
    </row>
    <row r="185" spans="2:68" ht="36" x14ac:dyDescent="0.4">
      <c r="B185" s="79" t="s">
        <v>50</v>
      </c>
      <c r="C185" s="40" t="str">
        <f>C68</f>
        <v>Мясо цыплят бройлеров, кг</v>
      </c>
      <c r="D185" s="41">
        <f>D68</f>
        <v>113</v>
      </c>
      <c r="E185" s="42">
        <v>9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49"/>
        <v>124.3</v>
      </c>
      <c r="L185" s="47">
        <f t="shared" si="50"/>
        <v>125.43</v>
      </c>
      <c r="M185" s="48">
        <f t="shared" si="51"/>
        <v>126.56</v>
      </c>
      <c r="N185" s="48">
        <f t="shared" si="52"/>
        <v>127.69</v>
      </c>
      <c r="O185" s="49">
        <f t="shared" si="53"/>
        <v>128.82</v>
      </c>
      <c r="P185" s="50"/>
      <c r="Q185" s="57"/>
      <c r="R185" s="57"/>
      <c r="S185" s="57"/>
      <c r="T185" s="52"/>
      <c r="U185" s="50">
        <v>120</v>
      </c>
      <c r="V185" s="51">
        <v>3.2</v>
      </c>
      <c r="W185" s="51">
        <v>384</v>
      </c>
      <c r="X185" s="51" t="s">
        <v>405</v>
      </c>
      <c r="Y185" s="52" t="s">
        <v>407</v>
      </c>
      <c r="Z185" s="50">
        <v>124.4</v>
      </c>
      <c r="AA185" s="51">
        <v>28</v>
      </c>
      <c r="AB185" s="51">
        <v>3483.2</v>
      </c>
      <c r="AC185" s="51" t="s">
        <v>425</v>
      </c>
      <c r="AD185" s="52" t="s">
        <v>427</v>
      </c>
      <c r="AE185" s="195">
        <v>126.5</v>
      </c>
      <c r="AF185" s="196">
        <v>26</v>
      </c>
      <c r="AG185" s="197">
        <f>IF(AE185=0," ",IF(ISBLANK(AE185)," ",AE185*AF185))</f>
        <v>3289</v>
      </c>
      <c r="AH185" s="196" t="s">
        <v>453</v>
      </c>
      <c r="AI185" s="198" t="s">
        <v>259</v>
      </c>
      <c r="AJ185" s="50">
        <v>124</v>
      </c>
      <c r="AK185" s="51">
        <v>84</v>
      </c>
      <c r="AL185" s="51">
        <v>10416</v>
      </c>
      <c r="AM185" s="51" t="s">
        <v>473</v>
      </c>
      <c r="AN185" s="52" t="s">
        <v>474</v>
      </c>
      <c r="AO185" s="50"/>
      <c r="AP185" s="57"/>
      <c r="AQ185" s="57"/>
      <c r="AR185" s="57"/>
      <c r="AS185" s="52"/>
      <c r="AT185" s="50">
        <v>123.17</v>
      </c>
      <c r="AU185" s="51">
        <v>14</v>
      </c>
      <c r="AV185" s="51">
        <f>IF(AT185=0," ",IF(ISBLANK(AT185)," ",AT185*AU185))</f>
        <v>1724.38</v>
      </c>
      <c r="AW185" s="51" t="s">
        <v>502</v>
      </c>
      <c r="AX185" s="52" t="s">
        <v>338</v>
      </c>
      <c r="AY185" s="50"/>
      <c r="AZ185" s="57"/>
      <c r="BA185" s="57"/>
      <c r="BB185" s="57"/>
      <c r="BC185" s="52"/>
      <c r="BD185" s="50"/>
      <c r="BE185" s="57"/>
      <c r="BF185" s="57"/>
      <c r="BG185" s="57"/>
      <c r="BH185" s="52"/>
      <c r="BI185" s="50">
        <v>123</v>
      </c>
      <c r="BJ185" s="51">
        <v>130</v>
      </c>
      <c r="BK185" s="51">
        <v>15990</v>
      </c>
      <c r="BL185" s="51" t="s">
        <v>547</v>
      </c>
      <c r="BM185" s="52" t="s">
        <v>549</v>
      </c>
      <c r="BN185" s="53">
        <f t="shared" ref="BN185:BN221" si="54">MIN($P185,$U185,$Z185,$AE185,$AJ185,$AO185,$AT185,$AY185,$BD185,$BI185)</f>
        <v>120</v>
      </c>
      <c r="BO185" s="53">
        <f t="shared" ref="BO185:BO221" si="55">MAX($P185,$U185,$Z185,$AE185,$AJ185,$AO185,$AT185,$AY185,$BD185,$BI185)</f>
        <v>126.5</v>
      </c>
      <c r="BP185" s="248"/>
    </row>
    <row r="186" spans="2:68" ht="30" x14ac:dyDescent="0.4">
      <c r="B186" s="79"/>
      <c r="C186" s="80"/>
      <c r="D186" s="41">
        <f t="shared" ref="D186:D221" si="56">D69</f>
        <v>113</v>
      </c>
      <c r="E186" s="42">
        <v>9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49"/>
        <v>124.3</v>
      </c>
      <c r="L186" s="47">
        <f t="shared" si="50"/>
        <v>125.43</v>
      </c>
      <c r="M186" s="48">
        <f t="shared" si="51"/>
        <v>126.56</v>
      </c>
      <c r="N186" s="48">
        <f t="shared" si="52"/>
        <v>127.69</v>
      </c>
      <c r="O186" s="49">
        <f t="shared" si="53"/>
        <v>128.82</v>
      </c>
      <c r="P186" s="50"/>
      <c r="Q186" s="57"/>
      <c r="R186" s="57"/>
      <c r="S186" s="57"/>
      <c r="T186" s="52"/>
      <c r="U186" s="50"/>
      <c r="V186" s="51"/>
      <c r="W186" s="51"/>
      <c r="X186" s="51"/>
      <c r="Y186" s="52"/>
      <c r="Z186" s="50"/>
      <c r="AA186" s="51"/>
      <c r="AB186" s="51"/>
      <c r="AC186" s="51"/>
      <c r="AD186" s="52"/>
      <c r="AE186" s="195"/>
      <c r="AF186" s="196"/>
      <c r="AG186" s="197"/>
      <c r="AH186" s="196"/>
      <c r="AI186" s="218"/>
      <c r="AJ186" s="50"/>
      <c r="AK186" s="51"/>
      <c r="AL186" s="51"/>
      <c r="AM186" s="51"/>
      <c r="AN186" s="52"/>
      <c r="AO186" s="50"/>
      <c r="AP186" s="57"/>
      <c r="AQ186" s="57"/>
      <c r="AR186" s="57"/>
      <c r="AS186" s="52"/>
      <c r="AT186" s="50"/>
      <c r="AU186" s="51"/>
      <c r="AV186" s="51" t="str">
        <f>IF(AT186=0," ",IF(ISBLANK(AT186)," ",AT186*AU186))</f>
        <v xml:space="preserve"> </v>
      </c>
      <c r="AW186" s="51"/>
      <c r="AX186" s="52"/>
      <c r="AY186" s="50"/>
      <c r="AZ186" s="57"/>
      <c r="BA186" s="57"/>
      <c r="BB186" s="57"/>
      <c r="BC186" s="52"/>
      <c r="BD186" s="50"/>
      <c r="BE186" s="57"/>
      <c r="BF186" s="57"/>
      <c r="BG186" s="57"/>
      <c r="BH186" s="52"/>
      <c r="BI186" s="50"/>
      <c r="BJ186" s="57"/>
      <c r="BK186" s="57"/>
      <c r="BL186" s="57"/>
      <c r="BM186" s="52"/>
      <c r="BN186" s="53">
        <f t="shared" si="54"/>
        <v>0</v>
      </c>
      <c r="BO186" s="53">
        <f t="shared" si="55"/>
        <v>0</v>
      </c>
      <c r="BP186" s="248"/>
    </row>
    <row r="187" spans="2:68" ht="30" x14ac:dyDescent="0.4">
      <c r="B187" s="79"/>
      <c r="C187" s="80"/>
      <c r="D187" s="41">
        <f t="shared" si="56"/>
        <v>113</v>
      </c>
      <c r="E187" s="42"/>
      <c r="F187" s="43"/>
      <c r="G187" s="44"/>
      <c r="H187" s="44"/>
      <c r="I187" s="44"/>
      <c r="J187" s="45"/>
      <c r="K187" s="46"/>
      <c r="L187" s="47"/>
      <c r="M187" s="48"/>
      <c r="N187" s="48"/>
      <c r="O187" s="49"/>
      <c r="P187" s="50"/>
      <c r="Q187" s="57"/>
      <c r="R187" s="57"/>
      <c r="S187" s="57"/>
      <c r="T187" s="52"/>
      <c r="U187" s="50"/>
      <c r="V187" s="51"/>
      <c r="W187" s="51"/>
      <c r="X187" s="51"/>
      <c r="Y187" s="52"/>
      <c r="Z187" s="50"/>
      <c r="AA187" s="51"/>
      <c r="AB187" s="51"/>
      <c r="AC187" s="51"/>
      <c r="AD187" s="52"/>
      <c r="AE187" s="195"/>
      <c r="AF187" s="196"/>
      <c r="AG187" s="197"/>
      <c r="AH187" s="196"/>
      <c r="AI187" s="218"/>
      <c r="AJ187" s="50"/>
      <c r="AK187" s="51"/>
      <c r="AL187" s="51"/>
      <c r="AM187" s="51"/>
      <c r="AN187" s="52"/>
      <c r="AO187" s="50"/>
      <c r="AP187" s="57"/>
      <c r="AQ187" s="57"/>
      <c r="AR187" s="57"/>
      <c r="AS187" s="52"/>
      <c r="AT187" s="50"/>
      <c r="AU187" s="51"/>
      <c r="AV187" s="51"/>
      <c r="AW187" s="51"/>
      <c r="AX187" s="52"/>
      <c r="AY187" s="50"/>
      <c r="AZ187" s="57"/>
      <c r="BA187" s="57"/>
      <c r="BB187" s="57"/>
      <c r="BC187" s="52"/>
      <c r="BD187" s="50"/>
      <c r="BE187" s="57"/>
      <c r="BF187" s="57"/>
      <c r="BG187" s="57"/>
      <c r="BH187" s="52"/>
      <c r="BI187" s="50"/>
      <c r="BJ187" s="57"/>
      <c r="BK187" s="57"/>
      <c r="BL187" s="57"/>
      <c r="BM187" s="52"/>
      <c r="BN187" s="53">
        <f t="shared" si="54"/>
        <v>0</v>
      </c>
      <c r="BO187" s="53">
        <f t="shared" si="55"/>
        <v>0</v>
      </c>
      <c r="BP187" s="248"/>
    </row>
    <row r="188" spans="2:68" ht="39" x14ac:dyDescent="0.4">
      <c r="B188" s="81" t="s">
        <v>53</v>
      </c>
      <c r="C188" s="82" t="s">
        <v>54</v>
      </c>
      <c r="D188" s="41">
        <f t="shared" si="56"/>
        <v>0</v>
      </c>
      <c r="E188" s="89"/>
      <c r="F188" s="90"/>
      <c r="G188" s="91"/>
      <c r="H188" s="91"/>
      <c r="I188" s="91"/>
      <c r="J188" s="92"/>
      <c r="K188" s="46">
        <f t="shared" ref="K188:K235" si="57">$D188+($D188*(SUM($E188%,F188%)))</f>
        <v>0</v>
      </c>
      <c r="L188" s="47">
        <f t="shared" ref="L188:L235" si="58">$D188+(($D188*SUM($E188,G188)/100))</f>
        <v>0</v>
      </c>
      <c r="M188" s="48">
        <f t="shared" ref="M188:M235" si="59">$D188+(($D188*($E188+H188)/100))</f>
        <v>0</v>
      </c>
      <c r="N188" s="48">
        <f t="shared" ref="N188:N235" si="60">$D188+(($D188*($E188+I188)/100))</f>
        <v>0</v>
      </c>
      <c r="O188" s="49">
        <f t="shared" ref="O188:O235" si="61">$D188+(($D188*($E188+J188)/100))</f>
        <v>0</v>
      </c>
      <c r="P188" s="93"/>
      <c r="Q188" s="94"/>
      <c r="R188" s="68"/>
      <c r="S188" s="94"/>
      <c r="T188" s="95"/>
      <c r="U188" s="93"/>
      <c r="V188" s="94"/>
      <c r="W188" s="68"/>
      <c r="X188" s="94"/>
      <c r="Y188" s="95"/>
      <c r="Z188" s="93"/>
      <c r="AA188" s="94"/>
      <c r="AB188" s="68"/>
      <c r="AC188" s="94"/>
      <c r="AD188" s="95"/>
      <c r="AE188" s="222"/>
      <c r="AF188" s="223"/>
      <c r="AG188" s="201"/>
      <c r="AH188" s="223"/>
      <c r="AI188" s="224"/>
      <c r="AJ188" s="93"/>
      <c r="AK188" s="94"/>
      <c r="AL188" s="68"/>
      <c r="AM188" s="94"/>
      <c r="AN188" s="95"/>
      <c r="AO188" s="93"/>
      <c r="AP188" s="94"/>
      <c r="AQ188" s="68"/>
      <c r="AR188" s="94"/>
      <c r="AS188" s="95"/>
      <c r="AT188" s="93"/>
      <c r="AU188" s="94"/>
      <c r="AV188" s="68" t="str">
        <f>IF(AT188=0," ",IF(ISBLANK(AT188)," ",AT188*AU188))</f>
        <v xml:space="preserve"> </v>
      </c>
      <c r="AW188" s="94"/>
      <c r="AX188" s="95"/>
      <c r="AY188" s="93"/>
      <c r="AZ188" s="94"/>
      <c r="BA188" s="68"/>
      <c r="BB188" s="94"/>
      <c r="BC188" s="95"/>
      <c r="BD188" s="93"/>
      <c r="BE188" s="94"/>
      <c r="BF188" s="68"/>
      <c r="BG188" s="94"/>
      <c r="BH188" s="95"/>
      <c r="BI188" s="93"/>
      <c r="BJ188" s="94"/>
      <c r="BK188" s="68"/>
      <c r="BL188" s="94"/>
      <c r="BM188" s="95"/>
      <c r="BN188" s="53">
        <f t="shared" si="54"/>
        <v>0</v>
      </c>
      <c r="BO188" s="53">
        <f t="shared" si="55"/>
        <v>0</v>
      </c>
      <c r="BP188" s="248"/>
    </row>
    <row r="189" spans="2:68" ht="76.5" customHeight="1" x14ac:dyDescent="0.4">
      <c r="B189" s="79" t="s">
        <v>56</v>
      </c>
      <c r="C189" s="40" t="str">
        <f>C72</f>
        <v>Подсолнечное масло и его фракции, рафинированные, но без изменения химического состава, л</v>
      </c>
      <c r="D189" s="41">
        <f t="shared" si="56"/>
        <v>66.8</v>
      </c>
      <c r="E189" s="42">
        <v>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57"/>
        <v>70.807999999999993</v>
      </c>
      <c r="L189" s="47">
        <f t="shared" si="58"/>
        <v>71.475999999999999</v>
      </c>
      <c r="M189" s="48">
        <f t="shared" si="59"/>
        <v>72.143999999999991</v>
      </c>
      <c r="N189" s="48">
        <f t="shared" si="60"/>
        <v>72.811999999999998</v>
      </c>
      <c r="O189" s="49">
        <f t="shared" si="61"/>
        <v>73.47999999999999</v>
      </c>
      <c r="P189" s="50"/>
      <c r="Q189" s="57"/>
      <c r="R189" s="57"/>
      <c r="S189" s="57"/>
      <c r="T189" s="52"/>
      <c r="U189" s="50"/>
      <c r="V189" s="57"/>
      <c r="W189" s="57"/>
      <c r="X189" s="57"/>
      <c r="Y189" s="52"/>
      <c r="Z189" s="50">
        <v>68.86</v>
      </c>
      <c r="AA189" s="51">
        <v>5</v>
      </c>
      <c r="AB189" s="51">
        <v>344.3</v>
      </c>
      <c r="AC189" s="51" t="s">
        <v>428</v>
      </c>
      <c r="AD189" s="52" t="s">
        <v>429</v>
      </c>
      <c r="AE189" s="195"/>
      <c r="AF189" s="196"/>
      <c r="AG189" s="197"/>
      <c r="AH189" s="196"/>
      <c r="AI189" s="198"/>
      <c r="AJ189" s="50">
        <v>66.22</v>
      </c>
      <c r="AK189" s="51">
        <v>13.5</v>
      </c>
      <c r="AL189" s="51">
        <v>894</v>
      </c>
      <c r="AM189" s="51" t="s">
        <v>473</v>
      </c>
      <c r="AN189" s="270" t="s">
        <v>475</v>
      </c>
      <c r="AO189" s="50"/>
      <c r="AP189" s="57"/>
      <c r="AQ189" s="57"/>
      <c r="AR189" s="57"/>
      <c r="AS189" s="52"/>
      <c r="AT189" s="50">
        <v>70.13</v>
      </c>
      <c r="AU189" s="51">
        <v>8.2799999999999994</v>
      </c>
      <c r="AV189" s="51">
        <f>IF(AT189=0," ",IF(ISBLANK(AT189)," ",AT189*AU189))</f>
        <v>580.67639999999994</v>
      </c>
      <c r="AW189" s="51" t="s">
        <v>502</v>
      </c>
      <c r="AX189" s="52" t="s">
        <v>503</v>
      </c>
      <c r="AY189" s="50">
        <v>65</v>
      </c>
      <c r="AZ189" s="51">
        <v>55.2</v>
      </c>
      <c r="BA189" s="51">
        <v>3900</v>
      </c>
      <c r="BB189" s="51" t="s">
        <v>515</v>
      </c>
      <c r="BC189" s="52" t="s">
        <v>285</v>
      </c>
      <c r="BD189" s="271">
        <v>70.66</v>
      </c>
      <c r="BE189" s="272">
        <v>13.5</v>
      </c>
      <c r="BF189" s="272">
        <f>BD189*BE189</f>
        <v>953.91</v>
      </c>
      <c r="BG189" s="272" t="s">
        <v>525</v>
      </c>
      <c r="BH189" s="273" t="s">
        <v>526</v>
      </c>
      <c r="BI189" s="50"/>
      <c r="BJ189" s="57"/>
      <c r="BK189" s="57"/>
      <c r="BL189" s="57"/>
      <c r="BM189" s="52"/>
      <c r="BN189" s="53">
        <f t="shared" si="54"/>
        <v>65</v>
      </c>
      <c r="BO189" s="53">
        <f t="shared" si="55"/>
        <v>70.66</v>
      </c>
      <c r="BP189" s="249"/>
    </row>
    <row r="190" spans="2:68" ht="30" x14ac:dyDescent="0.4">
      <c r="B190" s="79"/>
      <c r="C190" s="80"/>
      <c r="D190" s="41">
        <f t="shared" si="56"/>
        <v>66.8</v>
      </c>
      <c r="E190" s="42">
        <v>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57"/>
        <v>70.807999999999993</v>
      </c>
      <c r="L190" s="47">
        <f t="shared" si="58"/>
        <v>71.475999999999999</v>
      </c>
      <c r="M190" s="48">
        <f t="shared" si="59"/>
        <v>72.143999999999991</v>
      </c>
      <c r="N190" s="48">
        <f t="shared" si="60"/>
        <v>72.811999999999998</v>
      </c>
      <c r="O190" s="49">
        <f t="shared" si="61"/>
        <v>73.47999999999999</v>
      </c>
      <c r="P190" s="50"/>
      <c r="Q190" s="51"/>
      <c r="R190" s="51"/>
      <c r="S190" s="51"/>
      <c r="T190" s="52"/>
      <c r="U190" s="175"/>
      <c r="V190" s="176"/>
      <c r="W190" s="176"/>
      <c r="X190" s="176"/>
      <c r="Y190" s="176"/>
      <c r="Z190" s="50"/>
      <c r="AA190" s="57"/>
      <c r="AB190" s="57"/>
      <c r="AC190" s="57"/>
      <c r="AD190" s="52"/>
      <c r="AE190" s="175"/>
      <c r="AF190" s="176"/>
      <c r="AG190" s="176"/>
      <c r="AH190" s="176"/>
      <c r="AI190" s="176"/>
      <c r="AJ190" s="50"/>
      <c r="AK190" s="57"/>
      <c r="AL190" s="57"/>
      <c r="AM190" s="57"/>
      <c r="AN190" s="52"/>
      <c r="AO190" s="50"/>
      <c r="AP190" s="57"/>
      <c r="AQ190" s="57"/>
      <c r="AR190" s="57"/>
      <c r="AS190" s="52"/>
      <c r="AT190" s="50"/>
      <c r="AU190" s="57"/>
      <c r="AV190" s="57"/>
      <c r="AW190" s="57"/>
      <c r="AX190" s="52"/>
      <c r="AY190" s="50"/>
      <c r="AZ190" s="57"/>
      <c r="BA190" s="57"/>
      <c r="BB190" s="57"/>
      <c r="BC190" s="52"/>
      <c r="BD190" s="50"/>
      <c r="BE190" s="57"/>
      <c r="BF190" s="57"/>
      <c r="BG190" s="57"/>
      <c r="BH190" s="52"/>
      <c r="BI190" s="50"/>
      <c r="BJ190" s="57"/>
      <c r="BK190" s="57"/>
      <c r="BL190" s="57"/>
      <c r="BM190" s="52"/>
      <c r="BN190" s="53">
        <f t="shared" si="54"/>
        <v>0</v>
      </c>
      <c r="BO190" s="53">
        <f t="shared" si="55"/>
        <v>0</v>
      </c>
      <c r="BP190" s="248"/>
    </row>
    <row r="191" spans="2:68" ht="30" x14ac:dyDescent="0.4">
      <c r="B191" s="79"/>
      <c r="C191" s="80"/>
      <c r="D191" s="41">
        <f t="shared" si="56"/>
        <v>66.8</v>
      </c>
      <c r="E191" s="42">
        <v>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57"/>
        <v>70.807999999999993</v>
      </c>
      <c r="L191" s="47">
        <f t="shared" si="58"/>
        <v>71.475999999999999</v>
      </c>
      <c r="M191" s="48">
        <f t="shared" si="59"/>
        <v>72.143999999999991</v>
      </c>
      <c r="N191" s="48">
        <f t="shared" si="60"/>
        <v>72.811999999999998</v>
      </c>
      <c r="O191" s="49">
        <f t="shared" si="61"/>
        <v>73.47999999999999</v>
      </c>
      <c r="P191" s="50"/>
      <c r="Q191" s="51"/>
      <c r="R191" s="51"/>
      <c r="S191" s="51"/>
      <c r="T191" s="52"/>
      <c r="U191" s="175"/>
      <c r="V191" s="176"/>
      <c r="W191" s="176"/>
      <c r="X191" s="176"/>
      <c r="Y191" s="176"/>
      <c r="Z191" s="50"/>
      <c r="AA191" s="57"/>
      <c r="AB191" s="57"/>
      <c r="AC191" s="57"/>
      <c r="AD191" s="52"/>
      <c r="AE191" s="175"/>
      <c r="AF191" s="176"/>
      <c r="AG191" s="176"/>
      <c r="AH191" s="176"/>
      <c r="AI191" s="176"/>
      <c r="AJ191" s="50"/>
      <c r="AK191" s="57"/>
      <c r="AL191" s="57"/>
      <c r="AM191" s="57"/>
      <c r="AN191" s="52"/>
      <c r="AO191" s="50"/>
      <c r="AP191" s="57"/>
      <c r="AQ191" s="57"/>
      <c r="AR191" s="57"/>
      <c r="AS191" s="52"/>
      <c r="AT191" s="50"/>
      <c r="AU191" s="57"/>
      <c r="AV191" s="57"/>
      <c r="AW191" s="57"/>
      <c r="AX191" s="52"/>
      <c r="AY191" s="50"/>
      <c r="AZ191" s="57"/>
      <c r="BA191" s="57"/>
      <c r="BB191" s="57"/>
      <c r="BC191" s="52"/>
      <c r="BD191" s="50"/>
      <c r="BE191" s="57"/>
      <c r="BF191" s="57"/>
      <c r="BG191" s="57"/>
      <c r="BH191" s="52"/>
      <c r="BI191" s="50"/>
      <c r="BJ191" s="57"/>
      <c r="BK191" s="57"/>
      <c r="BL191" s="57"/>
      <c r="BM191" s="52"/>
      <c r="BN191" s="53">
        <f t="shared" si="54"/>
        <v>0</v>
      </c>
      <c r="BO191" s="53">
        <f t="shared" si="55"/>
        <v>0</v>
      </c>
      <c r="BP191" s="248"/>
    </row>
    <row r="192" spans="2:68" ht="30" x14ac:dyDescent="0.4">
      <c r="B192" s="81" t="s">
        <v>58</v>
      </c>
      <c r="C192" s="82" t="s">
        <v>59</v>
      </c>
      <c r="D192" s="41">
        <f t="shared" si="56"/>
        <v>0</v>
      </c>
      <c r="E192" s="62"/>
      <c r="F192" s="63"/>
      <c r="G192" s="64"/>
      <c r="H192" s="64"/>
      <c r="I192" s="64"/>
      <c r="J192" s="65"/>
      <c r="K192" s="46">
        <f t="shared" si="57"/>
        <v>0</v>
      </c>
      <c r="L192" s="47">
        <f t="shared" si="58"/>
        <v>0</v>
      </c>
      <c r="M192" s="48">
        <f t="shared" si="59"/>
        <v>0</v>
      </c>
      <c r="N192" s="48">
        <f t="shared" si="60"/>
        <v>0</v>
      </c>
      <c r="O192" s="49">
        <f t="shared" si="61"/>
        <v>0</v>
      </c>
      <c r="P192" s="66"/>
      <c r="Q192" s="67"/>
      <c r="R192" s="68"/>
      <c r="S192" s="67"/>
      <c r="T192" s="69"/>
      <c r="U192" s="177"/>
      <c r="V192" s="178"/>
      <c r="W192" s="176"/>
      <c r="X192" s="178"/>
      <c r="Y192" s="178"/>
      <c r="Z192" s="66"/>
      <c r="AA192" s="67"/>
      <c r="AB192" s="68"/>
      <c r="AC192" s="67"/>
      <c r="AD192" s="69"/>
      <c r="AE192" s="177"/>
      <c r="AF192" s="178"/>
      <c r="AG192" s="176"/>
      <c r="AH192" s="178"/>
      <c r="AI192" s="178"/>
      <c r="AJ192" s="66"/>
      <c r="AK192" s="67"/>
      <c r="AL192" s="68"/>
      <c r="AM192" s="67"/>
      <c r="AN192" s="69"/>
      <c r="AO192" s="66"/>
      <c r="AP192" s="67"/>
      <c r="AQ192" s="68"/>
      <c r="AR192" s="67"/>
      <c r="AS192" s="69"/>
      <c r="AT192" s="66"/>
      <c r="AU192" s="67"/>
      <c r="AV192" s="68"/>
      <c r="AW192" s="67"/>
      <c r="AX192" s="69"/>
      <c r="AY192" s="66"/>
      <c r="AZ192" s="67"/>
      <c r="BA192" s="68"/>
      <c r="BB192" s="67"/>
      <c r="BC192" s="69"/>
      <c r="BD192" s="66"/>
      <c r="BE192" s="67"/>
      <c r="BF192" s="68"/>
      <c r="BG192" s="67"/>
      <c r="BH192" s="69"/>
      <c r="BI192" s="66"/>
      <c r="BJ192" s="67"/>
      <c r="BK192" s="68"/>
      <c r="BL192" s="67"/>
      <c r="BM192" s="69"/>
      <c r="BN192" s="53">
        <f t="shared" si="54"/>
        <v>0</v>
      </c>
      <c r="BO192" s="53">
        <f t="shared" si="55"/>
        <v>0</v>
      </c>
      <c r="BP192" s="248"/>
    </row>
    <row r="193" spans="2:68" ht="54" x14ac:dyDescent="0.4">
      <c r="B193" s="79" t="s">
        <v>62</v>
      </c>
      <c r="C193" s="40" t="str">
        <f>C76</f>
        <v>Молоко 2,5% жирности (в пленке, пастеризованное), в расфасовке 0,9 л</v>
      </c>
      <c r="D193" s="41">
        <f t="shared" si="56"/>
        <v>34.700000000000003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57"/>
        <v>40.252000000000002</v>
      </c>
      <c r="L193" s="47">
        <f t="shared" si="58"/>
        <v>40.599000000000004</v>
      </c>
      <c r="M193" s="48">
        <f t="shared" si="59"/>
        <v>40.946000000000005</v>
      </c>
      <c r="N193" s="48">
        <f t="shared" si="60"/>
        <v>41.293000000000006</v>
      </c>
      <c r="O193" s="49">
        <f t="shared" si="61"/>
        <v>41.64</v>
      </c>
      <c r="P193" s="50"/>
      <c r="Q193" s="51"/>
      <c r="R193" s="51"/>
      <c r="S193" s="51"/>
      <c r="T193" s="52"/>
      <c r="U193" s="50">
        <v>38</v>
      </c>
      <c r="V193" s="51">
        <v>5.4</v>
      </c>
      <c r="W193" s="51">
        <v>205.2</v>
      </c>
      <c r="X193" s="51" t="s">
        <v>408</v>
      </c>
      <c r="Y193" s="52" t="s">
        <v>409</v>
      </c>
      <c r="Z193" s="50">
        <v>40.299999999999997</v>
      </c>
      <c r="AA193" s="51">
        <v>20</v>
      </c>
      <c r="AB193" s="51">
        <v>806</v>
      </c>
      <c r="AC193" s="51" t="s">
        <v>425</v>
      </c>
      <c r="AD193" s="52" t="s">
        <v>426</v>
      </c>
      <c r="AE193" s="195"/>
      <c r="AF193" s="196"/>
      <c r="AG193" s="197"/>
      <c r="AH193" s="196"/>
      <c r="AI193" s="218"/>
      <c r="AJ193" s="50">
        <v>39</v>
      </c>
      <c r="AK193" s="51">
        <v>27</v>
      </c>
      <c r="AL193" s="51">
        <v>1053</v>
      </c>
      <c r="AM193" s="51" t="s">
        <v>252</v>
      </c>
      <c r="AN193" s="52" t="s">
        <v>468</v>
      </c>
      <c r="AO193" s="50"/>
      <c r="AP193" s="57"/>
      <c r="AQ193" s="57"/>
      <c r="AR193" s="57"/>
      <c r="AS193" s="52"/>
      <c r="AT193" s="50">
        <v>39.9</v>
      </c>
      <c r="AU193" s="51">
        <v>8</v>
      </c>
      <c r="AV193" s="51">
        <f>IF(AT193=0," ",IF(ISBLANK(AT193)," ",AT193*AU193))</f>
        <v>319.2</v>
      </c>
      <c r="AW193" s="51" t="s">
        <v>502</v>
      </c>
      <c r="AX193" s="52" t="s">
        <v>339</v>
      </c>
      <c r="AY193" s="50"/>
      <c r="AZ193" s="57"/>
      <c r="BA193" s="57"/>
      <c r="BB193" s="57"/>
      <c r="BC193" s="52"/>
      <c r="BD193" s="50"/>
      <c r="BE193" s="57"/>
      <c r="BF193" s="57"/>
      <c r="BG193" s="57"/>
      <c r="BH193" s="52"/>
      <c r="BI193" s="50"/>
      <c r="BJ193" s="57"/>
      <c r="BK193" s="57"/>
      <c r="BL193" s="57"/>
      <c r="BM193" s="52"/>
      <c r="BN193" s="53">
        <f t="shared" si="54"/>
        <v>38</v>
      </c>
      <c r="BO193" s="53">
        <f t="shared" si="55"/>
        <v>40.299999999999997</v>
      </c>
      <c r="BP193" s="248"/>
    </row>
    <row r="194" spans="2:68" ht="36" x14ac:dyDescent="0.4">
      <c r="B194" s="79"/>
      <c r="C194" s="80"/>
      <c r="D194" s="41">
        <f t="shared" si="56"/>
        <v>34.700000000000003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57"/>
        <v>40.252000000000002</v>
      </c>
      <c r="L194" s="47">
        <f t="shared" si="58"/>
        <v>40.599000000000004</v>
      </c>
      <c r="M194" s="48">
        <f t="shared" si="59"/>
        <v>40.946000000000005</v>
      </c>
      <c r="N194" s="48">
        <f t="shared" si="60"/>
        <v>41.293000000000006</v>
      </c>
      <c r="O194" s="49">
        <f t="shared" si="61"/>
        <v>41.64</v>
      </c>
      <c r="P194" s="50"/>
      <c r="Q194" s="51"/>
      <c r="R194" s="51"/>
      <c r="S194" s="51"/>
      <c r="T194" s="52"/>
      <c r="U194" s="50"/>
      <c r="V194" s="57"/>
      <c r="W194" s="57"/>
      <c r="X194" s="57"/>
      <c r="Y194" s="52"/>
      <c r="Z194" s="50"/>
      <c r="AA194" s="57"/>
      <c r="AB194" s="57"/>
      <c r="AC194" s="57"/>
      <c r="AD194" s="52"/>
      <c r="AE194" s="195"/>
      <c r="AF194" s="196"/>
      <c r="AG194" s="197"/>
      <c r="AH194" s="196"/>
      <c r="AI194" s="218"/>
      <c r="AJ194" s="50"/>
      <c r="AK194" s="57"/>
      <c r="AL194" s="57"/>
      <c r="AM194" s="57"/>
      <c r="AN194" s="52"/>
      <c r="AO194" s="50"/>
      <c r="AP194" s="57"/>
      <c r="AQ194" s="57"/>
      <c r="AR194" s="57"/>
      <c r="AS194" s="52"/>
      <c r="AT194" s="50">
        <v>39.9</v>
      </c>
      <c r="AU194" s="51">
        <v>10</v>
      </c>
      <c r="AV194" s="51">
        <f>IF(AT194=0," ",IF(ISBLANK(AT194)," ",AT194*AU194))</f>
        <v>399</v>
      </c>
      <c r="AW194" s="51" t="s">
        <v>502</v>
      </c>
      <c r="AX194" s="52" t="s">
        <v>338</v>
      </c>
      <c r="AY194" s="50"/>
      <c r="AZ194" s="57"/>
      <c r="BA194" s="57"/>
      <c r="BB194" s="57"/>
      <c r="BC194" s="52"/>
      <c r="BD194" s="50"/>
      <c r="BE194" s="57"/>
      <c r="BF194" s="57"/>
      <c r="BG194" s="57"/>
      <c r="BH194" s="52"/>
      <c r="BI194" s="50"/>
      <c r="BJ194" s="57"/>
      <c r="BK194" s="57"/>
      <c r="BL194" s="57"/>
      <c r="BM194" s="52"/>
      <c r="BN194" s="53">
        <f t="shared" si="54"/>
        <v>39.9</v>
      </c>
      <c r="BO194" s="53">
        <f t="shared" si="55"/>
        <v>39.9</v>
      </c>
      <c r="BP194" s="248"/>
    </row>
    <row r="195" spans="2:68" ht="30" x14ac:dyDescent="0.4">
      <c r="B195" s="79"/>
      <c r="C195" s="80"/>
      <c r="D195" s="41">
        <f t="shared" si="56"/>
        <v>34.700000000000003</v>
      </c>
      <c r="E195" s="42">
        <v>15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57"/>
        <v>40.252000000000002</v>
      </c>
      <c r="L195" s="47">
        <f t="shared" si="58"/>
        <v>40.599000000000004</v>
      </c>
      <c r="M195" s="48">
        <f t="shared" si="59"/>
        <v>40.946000000000005</v>
      </c>
      <c r="N195" s="48">
        <f t="shared" si="60"/>
        <v>41.293000000000006</v>
      </c>
      <c r="O195" s="49">
        <f t="shared" si="61"/>
        <v>41.64</v>
      </c>
      <c r="P195" s="50"/>
      <c r="Q195" s="51"/>
      <c r="R195" s="51"/>
      <c r="S195" s="51"/>
      <c r="T195" s="52"/>
      <c r="U195" s="50"/>
      <c r="V195" s="57"/>
      <c r="W195" s="57"/>
      <c r="X195" s="57"/>
      <c r="Y195" s="52"/>
      <c r="Z195" s="50"/>
      <c r="AA195" s="57"/>
      <c r="AB195" s="57"/>
      <c r="AC195" s="57"/>
      <c r="AD195" s="52"/>
      <c r="AE195" s="195"/>
      <c r="AF195" s="196"/>
      <c r="AG195" s="197"/>
      <c r="AH195" s="196"/>
      <c r="AI195" s="218"/>
      <c r="AJ195" s="50"/>
      <c r="AK195" s="57"/>
      <c r="AL195" s="57"/>
      <c r="AM195" s="57"/>
      <c r="AN195" s="52"/>
      <c r="AO195" s="50"/>
      <c r="AP195" s="57"/>
      <c r="AQ195" s="57"/>
      <c r="AR195" s="57"/>
      <c r="AS195" s="52"/>
      <c r="AT195" s="50"/>
      <c r="AU195" s="57"/>
      <c r="AV195" s="57"/>
      <c r="AW195" s="57"/>
      <c r="AX195" s="52"/>
      <c r="AY195" s="50"/>
      <c r="AZ195" s="57"/>
      <c r="BA195" s="57"/>
      <c r="BB195" s="57"/>
      <c r="BC195" s="52"/>
      <c r="BD195" s="50"/>
      <c r="BE195" s="57"/>
      <c r="BF195" s="57"/>
      <c r="BG195" s="57"/>
      <c r="BH195" s="52"/>
      <c r="BI195" s="50"/>
      <c r="BJ195" s="57"/>
      <c r="BK195" s="57"/>
      <c r="BL195" s="57"/>
      <c r="BM195" s="52"/>
      <c r="BN195" s="53">
        <f t="shared" si="54"/>
        <v>0</v>
      </c>
      <c r="BO195" s="53">
        <f t="shared" si="55"/>
        <v>0</v>
      </c>
      <c r="BP195" s="248"/>
    </row>
    <row r="196" spans="2:68" s="128" customFormat="1" ht="54" x14ac:dyDescent="0.4">
      <c r="B196" s="79" t="s">
        <v>130</v>
      </c>
      <c r="C196" s="40" t="str">
        <f>C79</f>
        <v>Молоко 3,2% жирности (в пленке, пастеризованное), в расфасовке 0,9 л</v>
      </c>
      <c r="D196" s="41">
        <f t="shared" si="56"/>
        <v>37.6</v>
      </c>
      <c r="E196" s="42">
        <v>15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>$D196+($D196*(SUM($E196%,F196%)))</f>
        <v>43.616</v>
      </c>
      <c r="L196" s="47">
        <f>$D196+(($D196*SUM($E196,G196)/100))</f>
        <v>43.992000000000004</v>
      </c>
      <c r="M196" s="48">
        <f t="shared" ref="M196:O198" si="62">$D196+(($D196*($E196+H196)/100))</f>
        <v>44.368000000000002</v>
      </c>
      <c r="N196" s="48">
        <f t="shared" si="62"/>
        <v>44.744</v>
      </c>
      <c r="O196" s="49">
        <f t="shared" si="62"/>
        <v>45.120000000000005</v>
      </c>
      <c r="P196" s="50"/>
      <c r="Q196" s="57"/>
      <c r="R196" s="57"/>
      <c r="S196" s="57"/>
      <c r="T196" s="52"/>
      <c r="U196" s="50"/>
      <c r="V196" s="57"/>
      <c r="W196" s="57"/>
      <c r="X196" s="57"/>
      <c r="Y196" s="52"/>
      <c r="Z196" s="50"/>
      <c r="AA196" s="57"/>
      <c r="AB196" s="57"/>
      <c r="AC196" s="57"/>
      <c r="AD196" s="52"/>
      <c r="AE196" s="195"/>
      <c r="AF196" s="196"/>
      <c r="AG196" s="197"/>
      <c r="AH196" s="196"/>
      <c r="AI196" s="218"/>
      <c r="AJ196" s="50"/>
      <c r="AK196" s="57"/>
      <c r="AL196" s="57"/>
      <c r="AM196" s="57"/>
      <c r="AN196" s="52"/>
      <c r="AO196" s="50"/>
      <c r="AP196" s="57"/>
      <c r="AQ196" s="57"/>
      <c r="AR196" s="57"/>
      <c r="AS196" s="52"/>
      <c r="AT196" s="50"/>
      <c r="AU196" s="57"/>
      <c r="AV196" s="57"/>
      <c r="AW196" s="57"/>
      <c r="AX196" s="52"/>
      <c r="AY196" s="50"/>
      <c r="AZ196" s="57"/>
      <c r="BA196" s="57"/>
      <c r="BB196" s="57"/>
      <c r="BC196" s="52"/>
      <c r="BD196" s="50"/>
      <c r="BE196" s="57"/>
      <c r="BF196" s="57"/>
      <c r="BG196" s="57"/>
      <c r="BH196" s="52"/>
      <c r="BI196" s="50"/>
      <c r="BJ196" s="57"/>
      <c r="BK196" s="57"/>
      <c r="BL196" s="57"/>
      <c r="BM196" s="52"/>
      <c r="BN196" s="53">
        <f t="shared" si="54"/>
        <v>0</v>
      </c>
      <c r="BO196" s="53">
        <f t="shared" si="55"/>
        <v>0</v>
      </c>
      <c r="BP196" s="248"/>
    </row>
    <row r="197" spans="2:68" s="128" customFormat="1" ht="30" x14ac:dyDescent="0.4">
      <c r="B197" s="79"/>
      <c r="C197" s="80"/>
      <c r="D197" s="41">
        <f t="shared" si="56"/>
        <v>37.6</v>
      </c>
      <c r="E197" s="42">
        <v>15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>$D197+($D197*(SUM($E197%,F197%)))</f>
        <v>43.616</v>
      </c>
      <c r="L197" s="47">
        <f>$D197+(($D197*SUM($E197,G197)/100))</f>
        <v>43.992000000000004</v>
      </c>
      <c r="M197" s="48">
        <f t="shared" si="62"/>
        <v>44.368000000000002</v>
      </c>
      <c r="N197" s="48">
        <f t="shared" si="62"/>
        <v>44.744</v>
      </c>
      <c r="O197" s="49">
        <f t="shared" si="62"/>
        <v>45.120000000000005</v>
      </c>
      <c r="P197" s="50"/>
      <c r="Q197" s="51"/>
      <c r="R197" s="51"/>
      <c r="S197" s="51"/>
      <c r="T197" s="52"/>
      <c r="U197" s="50"/>
      <c r="V197" s="57"/>
      <c r="W197" s="57"/>
      <c r="X197" s="57"/>
      <c r="Y197" s="52"/>
      <c r="Z197" s="50"/>
      <c r="AA197" s="57"/>
      <c r="AB197" s="57"/>
      <c r="AC197" s="57"/>
      <c r="AD197" s="52"/>
      <c r="AE197" s="195"/>
      <c r="AF197" s="196"/>
      <c r="AG197" s="197"/>
      <c r="AH197" s="196"/>
      <c r="AI197" s="218"/>
      <c r="AJ197" s="50"/>
      <c r="AK197" s="57"/>
      <c r="AL197" s="57"/>
      <c r="AM197" s="57"/>
      <c r="AN197" s="52"/>
      <c r="AO197" s="50"/>
      <c r="AP197" s="57"/>
      <c r="AQ197" s="57"/>
      <c r="AR197" s="57"/>
      <c r="AS197" s="52"/>
      <c r="AT197" s="50"/>
      <c r="AU197" s="57"/>
      <c r="AV197" s="57"/>
      <c r="AW197" s="57"/>
      <c r="AX197" s="52"/>
      <c r="AY197" s="50"/>
      <c r="AZ197" s="57"/>
      <c r="BA197" s="57"/>
      <c r="BB197" s="57"/>
      <c r="BC197" s="52"/>
      <c r="BD197" s="50"/>
      <c r="BE197" s="57"/>
      <c r="BF197" s="57"/>
      <c r="BG197" s="57"/>
      <c r="BH197" s="52"/>
      <c r="BI197" s="50"/>
      <c r="BJ197" s="57"/>
      <c r="BK197" s="57"/>
      <c r="BL197" s="57"/>
      <c r="BM197" s="52"/>
      <c r="BN197" s="53">
        <f t="shared" si="54"/>
        <v>0</v>
      </c>
      <c r="BO197" s="53">
        <f t="shared" si="55"/>
        <v>0</v>
      </c>
      <c r="BP197" s="248"/>
    </row>
    <row r="198" spans="2:68" s="128" customFormat="1" ht="30" x14ac:dyDescent="0.4">
      <c r="B198" s="79"/>
      <c r="C198" s="80"/>
      <c r="D198" s="41">
        <f t="shared" si="56"/>
        <v>37.6</v>
      </c>
      <c r="E198" s="42">
        <v>15</v>
      </c>
      <c r="F198" s="43">
        <v>1</v>
      </c>
      <c r="G198" s="44">
        <v>2</v>
      </c>
      <c r="H198" s="44">
        <v>3</v>
      </c>
      <c r="I198" s="44">
        <v>4</v>
      </c>
      <c r="J198" s="45">
        <v>5</v>
      </c>
      <c r="K198" s="46">
        <f>$D198+($D198*(SUM($E198%,F198%)))</f>
        <v>43.616</v>
      </c>
      <c r="L198" s="47">
        <f>$D198+(($D198*SUM($E198,G198)/100))</f>
        <v>43.992000000000004</v>
      </c>
      <c r="M198" s="48">
        <f t="shared" si="62"/>
        <v>44.368000000000002</v>
      </c>
      <c r="N198" s="48">
        <f t="shared" si="62"/>
        <v>44.744</v>
      </c>
      <c r="O198" s="49">
        <f t="shared" si="62"/>
        <v>45.120000000000005</v>
      </c>
      <c r="P198" s="50"/>
      <c r="Q198" s="51"/>
      <c r="R198" s="51"/>
      <c r="S198" s="51"/>
      <c r="T198" s="52"/>
      <c r="U198" s="50"/>
      <c r="V198" s="57"/>
      <c r="W198" s="57"/>
      <c r="X198" s="57"/>
      <c r="Y198" s="52"/>
      <c r="Z198" s="50"/>
      <c r="AA198" s="57"/>
      <c r="AB198" s="57"/>
      <c r="AC198" s="57"/>
      <c r="AD198" s="52"/>
      <c r="AE198" s="195"/>
      <c r="AF198" s="196"/>
      <c r="AG198" s="197"/>
      <c r="AH198" s="196"/>
      <c r="AI198" s="218"/>
      <c r="AJ198" s="50"/>
      <c r="AK198" s="57"/>
      <c r="AL198" s="57"/>
      <c r="AM198" s="57"/>
      <c r="AN198" s="52"/>
      <c r="AO198" s="50"/>
      <c r="AP198" s="57"/>
      <c r="AQ198" s="57"/>
      <c r="AR198" s="57"/>
      <c r="AS198" s="52"/>
      <c r="AT198" s="50"/>
      <c r="AU198" s="57"/>
      <c r="AV198" s="57"/>
      <c r="AW198" s="57"/>
      <c r="AX198" s="52"/>
      <c r="AY198" s="50"/>
      <c r="AZ198" s="57"/>
      <c r="BA198" s="57"/>
      <c r="BB198" s="57"/>
      <c r="BC198" s="52"/>
      <c r="BD198" s="50"/>
      <c r="BE198" s="57"/>
      <c r="BF198" s="57"/>
      <c r="BG198" s="57"/>
      <c r="BH198" s="52"/>
      <c r="BI198" s="50"/>
      <c r="BJ198" s="57"/>
      <c r="BK198" s="57"/>
      <c r="BL198" s="57"/>
      <c r="BM198" s="52"/>
      <c r="BN198" s="53">
        <f t="shared" si="54"/>
        <v>0</v>
      </c>
      <c r="BO198" s="53">
        <f t="shared" si="55"/>
        <v>0</v>
      </c>
      <c r="BP198" s="248"/>
    </row>
    <row r="199" spans="2:68" ht="72" x14ac:dyDescent="0.4">
      <c r="B199" s="79" t="s">
        <v>131</v>
      </c>
      <c r="C199" s="40" t="str">
        <f>C82</f>
        <v>Сливочное масло, кг</v>
      </c>
      <c r="D199" s="41">
        <f t="shared" si="56"/>
        <v>370</v>
      </c>
      <c r="E199" s="42">
        <v>9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57"/>
        <v>407</v>
      </c>
      <c r="L199" s="47">
        <f t="shared" si="58"/>
        <v>410.7</v>
      </c>
      <c r="M199" s="48">
        <f t="shared" si="59"/>
        <v>414.4</v>
      </c>
      <c r="N199" s="48">
        <f t="shared" si="60"/>
        <v>418.1</v>
      </c>
      <c r="O199" s="49">
        <f t="shared" si="61"/>
        <v>421.8</v>
      </c>
      <c r="P199" s="50"/>
      <c r="Q199" s="51"/>
      <c r="R199" s="51"/>
      <c r="S199" s="51"/>
      <c r="T199" s="52"/>
      <c r="U199" s="50">
        <v>355</v>
      </c>
      <c r="V199" s="51">
        <v>5.51</v>
      </c>
      <c r="W199" s="51">
        <v>1956.05</v>
      </c>
      <c r="X199" s="51" t="s">
        <v>408</v>
      </c>
      <c r="Y199" s="52" t="s">
        <v>409</v>
      </c>
      <c r="Z199" s="50">
        <v>400</v>
      </c>
      <c r="AA199" s="51">
        <v>12</v>
      </c>
      <c r="AB199" s="51">
        <v>4800</v>
      </c>
      <c r="AC199" s="51" t="s">
        <v>425</v>
      </c>
      <c r="AD199" s="52" t="s">
        <v>426</v>
      </c>
      <c r="AE199" s="195"/>
      <c r="AF199" s="196"/>
      <c r="AG199" s="197"/>
      <c r="AH199" s="196"/>
      <c r="AI199" s="218"/>
      <c r="AJ199" s="50">
        <v>378</v>
      </c>
      <c r="AK199" s="51">
        <v>10</v>
      </c>
      <c r="AL199" s="51">
        <v>3780</v>
      </c>
      <c r="AM199" s="51" t="s">
        <v>252</v>
      </c>
      <c r="AN199" s="52" t="s">
        <v>468</v>
      </c>
      <c r="AO199" s="50">
        <v>403</v>
      </c>
      <c r="AP199" s="51">
        <v>8</v>
      </c>
      <c r="AQ199" s="51">
        <v>3224</v>
      </c>
      <c r="AR199" s="51" t="s">
        <v>473</v>
      </c>
      <c r="AS199" s="52" t="s">
        <v>495</v>
      </c>
      <c r="AT199" s="50">
        <v>403</v>
      </c>
      <c r="AU199" s="51">
        <v>8</v>
      </c>
      <c r="AV199" s="51">
        <f>IF(AT199=0," ",IF(ISBLANK(AT199)," ",AT199*AU199))</f>
        <v>3224</v>
      </c>
      <c r="AW199" s="51" t="s">
        <v>502</v>
      </c>
      <c r="AX199" s="52" t="s">
        <v>338</v>
      </c>
      <c r="AY199" s="50">
        <v>403.3</v>
      </c>
      <c r="AZ199" s="51">
        <v>15</v>
      </c>
      <c r="BA199" s="51">
        <v>6049.5</v>
      </c>
      <c r="BB199" s="51" t="s">
        <v>514</v>
      </c>
      <c r="BC199" s="52" t="s">
        <v>285</v>
      </c>
      <c r="BD199" s="271">
        <v>407</v>
      </c>
      <c r="BE199" s="272">
        <v>10</v>
      </c>
      <c r="BF199" s="272">
        <f t="shared" ref="BF199:BF215" si="63">IF(BD199=0," ",IF(ISBLANK(BD199)," ",BD199*BE199))</f>
        <v>4070</v>
      </c>
      <c r="BG199" s="272" t="s">
        <v>525</v>
      </c>
      <c r="BH199" s="273" t="s">
        <v>526</v>
      </c>
      <c r="BI199" s="50"/>
      <c r="BJ199" s="57"/>
      <c r="BK199" s="57"/>
      <c r="BL199" s="57"/>
      <c r="BM199" s="52"/>
      <c r="BN199" s="53">
        <f t="shared" si="54"/>
        <v>355</v>
      </c>
      <c r="BO199" s="53">
        <f t="shared" si="55"/>
        <v>407</v>
      </c>
      <c r="BP199" s="248"/>
    </row>
    <row r="200" spans="2:68" ht="30" x14ac:dyDescent="0.4">
      <c r="B200" s="79"/>
      <c r="C200" s="80"/>
      <c r="D200" s="41">
        <f t="shared" si="56"/>
        <v>370</v>
      </c>
      <c r="E200" s="42">
        <v>9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57"/>
        <v>407</v>
      </c>
      <c r="L200" s="47">
        <f t="shared" si="58"/>
        <v>410.7</v>
      </c>
      <c r="M200" s="48">
        <f t="shared" si="59"/>
        <v>414.4</v>
      </c>
      <c r="N200" s="48">
        <f t="shared" si="60"/>
        <v>418.1</v>
      </c>
      <c r="O200" s="49">
        <f t="shared" si="61"/>
        <v>421.8</v>
      </c>
      <c r="P200" s="50"/>
      <c r="Q200" s="51"/>
      <c r="R200" s="51"/>
      <c r="S200" s="51"/>
      <c r="T200" s="52"/>
      <c r="U200" s="50"/>
      <c r="V200" s="57"/>
      <c r="W200" s="57"/>
      <c r="X200" s="57"/>
      <c r="Y200" s="52"/>
      <c r="Z200" s="50"/>
      <c r="AA200" s="57"/>
      <c r="AB200" s="57"/>
      <c r="AC200" s="57"/>
      <c r="AD200" s="52"/>
      <c r="AE200" s="50"/>
      <c r="AF200" s="51"/>
      <c r="AG200" s="51"/>
      <c r="AH200" s="51"/>
      <c r="AI200" s="52"/>
      <c r="AJ200" s="50"/>
      <c r="AK200" s="51"/>
      <c r="AL200" s="51"/>
      <c r="AM200" s="51"/>
      <c r="AN200" s="52"/>
      <c r="AO200" s="50"/>
      <c r="AP200" s="57"/>
      <c r="AQ200" s="57"/>
      <c r="AR200" s="57"/>
      <c r="AS200" s="52"/>
      <c r="AT200" s="50"/>
      <c r="AU200" s="57"/>
      <c r="AV200" s="57"/>
      <c r="AW200" s="57"/>
      <c r="AX200" s="52"/>
      <c r="AY200" s="50"/>
      <c r="AZ200" s="57"/>
      <c r="BA200" s="57"/>
      <c r="BB200" s="57"/>
      <c r="BC200" s="52"/>
      <c r="BD200" s="271"/>
      <c r="BE200" s="272"/>
      <c r="BF200" s="272" t="str">
        <f t="shared" si="63"/>
        <v xml:space="preserve"> </v>
      </c>
      <c r="BG200" s="272"/>
      <c r="BH200" s="273"/>
      <c r="BI200" s="50"/>
      <c r="BJ200" s="57"/>
      <c r="BK200" s="57"/>
      <c r="BL200" s="57"/>
      <c r="BM200" s="52"/>
      <c r="BN200" s="53">
        <f t="shared" si="54"/>
        <v>0</v>
      </c>
      <c r="BO200" s="53">
        <f t="shared" si="55"/>
        <v>0</v>
      </c>
      <c r="BP200" s="248"/>
    </row>
    <row r="201" spans="2:68" ht="30" x14ac:dyDescent="0.4">
      <c r="B201" s="79"/>
      <c r="C201" s="80"/>
      <c r="D201" s="41">
        <f t="shared" si="56"/>
        <v>370</v>
      </c>
      <c r="E201" s="42">
        <v>9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57"/>
        <v>407</v>
      </c>
      <c r="L201" s="47">
        <f t="shared" si="58"/>
        <v>410.7</v>
      </c>
      <c r="M201" s="48">
        <f t="shared" si="59"/>
        <v>414.4</v>
      </c>
      <c r="N201" s="48">
        <f t="shared" si="60"/>
        <v>418.1</v>
      </c>
      <c r="O201" s="49">
        <f t="shared" si="61"/>
        <v>421.8</v>
      </c>
      <c r="P201" s="50"/>
      <c r="Q201" s="51"/>
      <c r="R201" s="51"/>
      <c r="S201" s="51"/>
      <c r="T201" s="52"/>
      <c r="U201" s="50"/>
      <c r="V201" s="57"/>
      <c r="W201" s="57"/>
      <c r="X201" s="57"/>
      <c r="Y201" s="52"/>
      <c r="Z201" s="50"/>
      <c r="AA201" s="57"/>
      <c r="AB201" s="57"/>
      <c r="AC201" s="57"/>
      <c r="AD201" s="52"/>
      <c r="AE201" s="50"/>
      <c r="AF201" s="51"/>
      <c r="AG201" s="51"/>
      <c r="AH201" s="51"/>
      <c r="AI201" s="52"/>
      <c r="AJ201" s="50"/>
      <c r="AK201" s="51"/>
      <c r="AL201" s="51"/>
      <c r="AM201" s="51"/>
      <c r="AN201" s="52"/>
      <c r="AO201" s="50"/>
      <c r="AP201" s="57"/>
      <c r="AQ201" s="57"/>
      <c r="AR201" s="57"/>
      <c r="AS201" s="52"/>
      <c r="AT201" s="50"/>
      <c r="AU201" s="57"/>
      <c r="AV201" s="57"/>
      <c r="AW201" s="57"/>
      <c r="AX201" s="52"/>
      <c r="AY201" s="50"/>
      <c r="AZ201" s="57"/>
      <c r="BA201" s="57"/>
      <c r="BB201" s="57"/>
      <c r="BC201" s="52"/>
      <c r="BD201" s="271"/>
      <c r="BE201" s="272"/>
      <c r="BF201" s="272" t="str">
        <f t="shared" si="63"/>
        <v xml:space="preserve"> </v>
      </c>
      <c r="BG201" s="272"/>
      <c r="BH201" s="273"/>
      <c r="BI201" s="50"/>
      <c r="BJ201" s="57"/>
      <c r="BK201" s="57"/>
      <c r="BL201" s="57"/>
      <c r="BM201" s="52"/>
      <c r="BN201" s="53">
        <f t="shared" si="54"/>
        <v>0</v>
      </c>
      <c r="BO201" s="53">
        <f t="shared" si="55"/>
        <v>0</v>
      </c>
      <c r="BP201" s="248"/>
    </row>
    <row r="202" spans="2:68" ht="39" x14ac:dyDescent="0.4">
      <c r="B202" s="81" t="s">
        <v>65</v>
      </c>
      <c r="C202" s="82" t="s">
        <v>66</v>
      </c>
      <c r="D202" s="41">
        <f t="shared" si="56"/>
        <v>0</v>
      </c>
      <c r="E202" s="62"/>
      <c r="F202" s="63"/>
      <c r="G202" s="64"/>
      <c r="H202" s="64"/>
      <c r="I202" s="64"/>
      <c r="J202" s="65"/>
      <c r="K202" s="46">
        <f t="shared" si="57"/>
        <v>0</v>
      </c>
      <c r="L202" s="47">
        <f t="shared" si="58"/>
        <v>0</v>
      </c>
      <c r="M202" s="48">
        <f t="shared" si="59"/>
        <v>0</v>
      </c>
      <c r="N202" s="48">
        <f t="shared" si="60"/>
        <v>0</v>
      </c>
      <c r="O202" s="49">
        <f t="shared" si="61"/>
        <v>0</v>
      </c>
      <c r="P202" s="66"/>
      <c r="Q202" s="67"/>
      <c r="R202" s="68"/>
      <c r="S202" s="67"/>
      <c r="T202" s="69"/>
      <c r="U202" s="66"/>
      <c r="V202" s="67"/>
      <c r="W202" s="68"/>
      <c r="X202" s="67"/>
      <c r="Y202" s="69"/>
      <c r="Z202" s="66"/>
      <c r="AA202" s="67"/>
      <c r="AB202" s="68"/>
      <c r="AC202" s="67"/>
      <c r="AD202" s="69"/>
      <c r="AE202" s="66"/>
      <c r="AF202" s="67"/>
      <c r="AG202" s="68"/>
      <c r="AH202" s="67"/>
      <c r="AI202" s="69"/>
      <c r="AJ202" s="66"/>
      <c r="AK202" s="67"/>
      <c r="AL202" s="68"/>
      <c r="AM202" s="67"/>
      <c r="AN202" s="69"/>
      <c r="AO202" s="66"/>
      <c r="AP202" s="67"/>
      <c r="AQ202" s="68"/>
      <c r="AR202" s="67"/>
      <c r="AS202" s="69"/>
      <c r="AT202" s="66"/>
      <c r="AU202" s="67"/>
      <c r="AV202" s="68"/>
      <c r="AW202" s="67"/>
      <c r="AX202" s="69"/>
      <c r="AY202" s="66"/>
      <c r="AZ202" s="67"/>
      <c r="BA202" s="68"/>
      <c r="BB202" s="67"/>
      <c r="BC202" s="69"/>
      <c r="BD202" s="274"/>
      <c r="BE202" s="275"/>
      <c r="BF202" s="276" t="str">
        <f t="shared" si="63"/>
        <v xml:space="preserve"> </v>
      </c>
      <c r="BG202" s="275"/>
      <c r="BH202" s="277"/>
      <c r="BI202" s="66"/>
      <c r="BJ202" s="67"/>
      <c r="BK202" s="68"/>
      <c r="BL202" s="67"/>
      <c r="BM202" s="69"/>
      <c r="BN202" s="53">
        <f t="shared" si="54"/>
        <v>0</v>
      </c>
      <c r="BO202" s="53">
        <f t="shared" si="55"/>
        <v>0</v>
      </c>
      <c r="BP202" s="248"/>
    </row>
    <row r="203" spans="2:68" ht="36" x14ac:dyDescent="0.4">
      <c r="B203" s="79" t="s">
        <v>68</v>
      </c>
      <c r="C203" s="40" t="str">
        <f>C86</f>
        <v>Пропаренный шелушеный рис, кг</v>
      </c>
      <c r="D203" s="41">
        <f t="shared" si="56"/>
        <v>45.9</v>
      </c>
      <c r="E203" s="42">
        <v>4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57"/>
        <v>48.195</v>
      </c>
      <c r="L203" s="47">
        <f t="shared" si="58"/>
        <v>48.653999999999996</v>
      </c>
      <c r="M203" s="48">
        <f t="shared" si="59"/>
        <v>49.113</v>
      </c>
      <c r="N203" s="48">
        <f t="shared" si="60"/>
        <v>49.571999999999996</v>
      </c>
      <c r="O203" s="49">
        <f t="shared" si="61"/>
        <v>50.030999999999999</v>
      </c>
      <c r="P203" s="50"/>
      <c r="Q203" s="51"/>
      <c r="R203" s="51"/>
      <c r="S203" s="51"/>
      <c r="T203" s="52"/>
      <c r="U203" s="50"/>
      <c r="V203" s="57"/>
      <c r="W203" s="57"/>
      <c r="X203" s="57"/>
      <c r="Y203" s="52"/>
      <c r="Z203" s="50"/>
      <c r="AA203" s="57"/>
      <c r="AB203" s="57"/>
      <c r="AC203" s="57"/>
      <c r="AD203" s="52"/>
      <c r="AE203" s="195">
        <v>48.1</v>
      </c>
      <c r="AF203" s="196">
        <v>25</v>
      </c>
      <c r="AG203" s="197">
        <f>IF(AE203=0," ",IF(ISBLANK(AE203)," ",AE203*AF203))</f>
        <v>1202.5</v>
      </c>
      <c r="AH203" s="196" t="s">
        <v>451</v>
      </c>
      <c r="AI203" s="218" t="s">
        <v>259</v>
      </c>
      <c r="AJ203" s="50"/>
      <c r="AK203" s="51"/>
      <c r="AL203" s="51"/>
      <c r="AM203" s="51"/>
      <c r="AN203" s="52"/>
      <c r="AO203" s="50"/>
      <c r="AP203" s="57"/>
      <c r="AQ203" s="57"/>
      <c r="AR203" s="57"/>
      <c r="AS203" s="52"/>
      <c r="AT203" s="50"/>
      <c r="AU203" s="57"/>
      <c r="AV203" s="57"/>
      <c r="AW203" s="57"/>
      <c r="AX203" s="52"/>
      <c r="AY203" s="50"/>
      <c r="AZ203" s="57"/>
      <c r="BA203" s="57"/>
      <c r="BB203" s="57"/>
      <c r="BC203" s="52"/>
      <c r="BD203" s="271"/>
      <c r="BE203" s="272"/>
      <c r="BF203" s="272" t="str">
        <f t="shared" si="63"/>
        <v xml:space="preserve"> </v>
      </c>
      <c r="BG203" s="272"/>
      <c r="BH203" s="273"/>
      <c r="BI203" s="50"/>
      <c r="BJ203" s="57"/>
      <c r="BK203" s="57"/>
      <c r="BL203" s="57"/>
      <c r="BM203" s="52"/>
      <c r="BN203" s="53">
        <f t="shared" si="54"/>
        <v>48.1</v>
      </c>
      <c r="BO203" s="53">
        <f t="shared" si="55"/>
        <v>48.1</v>
      </c>
      <c r="BP203" s="249"/>
    </row>
    <row r="204" spans="2:68" ht="30" x14ac:dyDescent="0.4">
      <c r="B204" s="79"/>
      <c r="C204" s="80"/>
      <c r="D204" s="41">
        <f t="shared" si="56"/>
        <v>45.9</v>
      </c>
      <c r="E204" s="42">
        <v>4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57"/>
        <v>48.195</v>
      </c>
      <c r="L204" s="47">
        <f t="shared" si="58"/>
        <v>48.653999999999996</v>
      </c>
      <c r="M204" s="48">
        <f t="shared" si="59"/>
        <v>49.113</v>
      </c>
      <c r="N204" s="48">
        <f t="shared" si="60"/>
        <v>49.571999999999996</v>
      </c>
      <c r="O204" s="49">
        <f t="shared" si="61"/>
        <v>50.030999999999999</v>
      </c>
      <c r="P204" s="50"/>
      <c r="Q204" s="51"/>
      <c r="R204" s="51"/>
      <c r="S204" s="51"/>
      <c r="T204" s="52"/>
      <c r="U204" s="50"/>
      <c r="V204" s="57"/>
      <c r="W204" s="57"/>
      <c r="X204" s="57"/>
      <c r="Y204" s="52"/>
      <c r="Z204" s="50"/>
      <c r="AA204" s="57"/>
      <c r="AB204" s="57"/>
      <c r="AC204" s="57"/>
      <c r="AD204" s="52"/>
      <c r="AE204" s="50"/>
      <c r="AF204" s="51"/>
      <c r="AG204" s="51"/>
      <c r="AH204" s="51"/>
      <c r="AI204" s="52"/>
      <c r="AJ204" s="50"/>
      <c r="AK204" s="51"/>
      <c r="AL204" s="51"/>
      <c r="AM204" s="51"/>
      <c r="AN204" s="52"/>
      <c r="AO204" s="50"/>
      <c r="AP204" s="57"/>
      <c r="AQ204" s="57"/>
      <c r="AR204" s="57"/>
      <c r="AS204" s="52"/>
      <c r="AT204" s="50"/>
      <c r="AU204" s="57"/>
      <c r="AV204" s="57"/>
      <c r="AW204" s="57"/>
      <c r="AX204" s="52"/>
      <c r="AY204" s="50"/>
      <c r="AZ204" s="57"/>
      <c r="BA204" s="57"/>
      <c r="BB204" s="57"/>
      <c r="BC204" s="52"/>
      <c r="BD204" s="271"/>
      <c r="BE204" s="272"/>
      <c r="BF204" s="272" t="str">
        <f t="shared" si="63"/>
        <v xml:space="preserve"> </v>
      </c>
      <c r="BG204" s="272"/>
      <c r="BH204" s="273"/>
      <c r="BI204" s="50"/>
      <c r="BJ204" s="57"/>
      <c r="BK204" s="57"/>
      <c r="BL204" s="57"/>
      <c r="BM204" s="52"/>
      <c r="BN204" s="53">
        <f t="shared" si="54"/>
        <v>0</v>
      </c>
      <c r="BO204" s="53">
        <f t="shared" si="55"/>
        <v>0</v>
      </c>
      <c r="BP204" s="248"/>
    </row>
    <row r="205" spans="2:68" ht="30" x14ac:dyDescent="0.4">
      <c r="B205" s="79"/>
      <c r="C205" s="80"/>
      <c r="D205" s="41">
        <f t="shared" si="56"/>
        <v>45.9</v>
      </c>
      <c r="E205" s="42">
        <v>4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57"/>
        <v>48.195</v>
      </c>
      <c r="L205" s="47">
        <f t="shared" si="58"/>
        <v>48.653999999999996</v>
      </c>
      <c r="M205" s="48">
        <f t="shared" si="59"/>
        <v>49.113</v>
      </c>
      <c r="N205" s="48">
        <f t="shared" si="60"/>
        <v>49.571999999999996</v>
      </c>
      <c r="O205" s="49">
        <f t="shared" si="61"/>
        <v>50.030999999999999</v>
      </c>
      <c r="P205" s="50"/>
      <c r="Q205" s="51"/>
      <c r="R205" s="51"/>
      <c r="S205" s="51"/>
      <c r="T205" s="52"/>
      <c r="U205" s="50"/>
      <c r="V205" s="57"/>
      <c r="W205" s="57"/>
      <c r="X205" s="57"/>
      <c r="Y205" s="52"/>
      <c r="Z205" s="50"/>
      <c r="AA205" s="57"/>
      <c r="AB205" s="57"/>
      <c r="AC205" s="57"/>
      <c r="AD205" s="52"/>
      <c r="AE205" s="50"/>
      <c r="AF205" s="51"/>
      <c r="AG205" s="51"/>
      <c r="AH205" s="51"/>
      <c r="AI205" s="52"/>
      <c r="AJ205" s="50"/>
      <c r="AK205" s="51"/>
      <c r="AL205" s="51"/>
      <c r="AM205" s="51"/>
      <c r="AN205" s="52"/>
      <c r="AO205" s="50"/>
      <c r="AP205" s="57"/>
      <c r="AQ205" s="57"/>
      <c r="AR205" s="57"/>
      <c r="AS205" s="52"/>
      <c r="AT205" s="50"/>
      <c r="AU205" s="57"/>
      <c r="AV205" s="57"/>
      <c r="AW205" s="57"/>
      <c r="AX205" s="52"/>
      <c r="AY205" s="50"/>
      <c r="AZ205" s="57"/>
      <c r="BA205" s="57"/>
      <c r="BB205" s="57"/>
      <c r="BC205" s="52"/>
      <c r="BD205" s="271"/>
      <c r="BE205" s="272"/>
      <c r="BF205" s="272" t="str">
        <f t="shared" si="63"/>
        <v xml:space="preserve"> </v>
      </c>
      <c r="BG205" s="272"/>
      <c r="BH205" s="273"/>
      <c r="BI205" s="50"/>
      <c r="BJ205" s="57"/>
      <c r="BK205" s="57"/>
      <c r="BL205" s="57"/>
      <c r="BM205" s="52"/>
      <c r="BN205" s="53">
        <f t="shared" si="54"/>
        <v>0</v>
      </c>
      <c r="BO205" s="53">
        <f t="shared" si="55"/>
        <v>0</v>
      </c>
      <c r="BP205" s="248"/>
    </row>
    <row r="206" spans="2:68" ht="54" x14ac:dyDescent="0.4">
      <c r="B206" s="79" t="s">
        <v>71</v>
      </c>
      <c r="C206" s="40" t="str">
        <f>C89</f>
        <v>Мука пшеничная хлебопекарная высший сорт (в таре), кг</v>
      </c>
      <c r="D206" s="41">
        <f t="shared" si="56"/>
        <v>19.2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57"/>
        <v>22.847999999999999</v>
      </c>
      <c r="L206" s="47">
        <f t="shared" si="58"/>
        <v>23.04</v>
      </c>
      <c r="M206" s="48">
        <f t="shared" si="59"/>
        <v>23.231999999999999</v>
      </c>
      <c r="N206" s="48">
        <f t="shared" si="60"/>
        <v>23.423999999999999</v>
      </c>
      <c r="O206" s="49">
        <f t="shared" si="61"/>
        <v>23.616</v>
      </c>
      <c r="P206" s="50"/>
      <c r="Q206" s="57"/>
      <c r="R206" s="57"/>
      <c r="S206" s="57"/>
      <c r="T206" s="52"/>
      <c r="U206" s="50"/>
      <c r="V206" s="57"/>
      <c r="W206" s="57"/>
      <c r="X206" s="57"/>
      <c r="Y206" s="52"/>
      <c r="Z206" s="50">
        <v>21.05</v>
      </c>
      <c r="AA206" s="51">
        <v>100</v>
      </c>
      <c r="AB206" s="51">
        <v>2105</v>
      </c>
      <c r="AC206" s="51" t="s">
        <v>428</v>
      </c>
      <c r="AD206" s="52" t="s">
        <v>429</v>
      </c>
      <c r="AE206" s="50"/>
      <c r="AF206" s="51"/>
      <c r="AG206" s="51"/>
      <c r="AH206" s="51"/>
      <c r="AI206" s="52"/>
      <c r="AJ206" s="50">
        <v>23</v>
      </c>
      <c r="AK206" s="51">
        <v>15</v>
      </c>
      <c r="AL206" s="51">
        <v>345.6</v>
      </c>
      <c r="AM206" s="51" t="s">
        <v>467</v>
      </c>
      <c r="AN206" s="52" t="s">
        <v>468</v>
      </c>
      <c r="AO206" s="50">
        <v>22.85</v>
      </c>
      <c r="AP206" s="51">
        <v>250</v>
      </c>
      <c r="AQ206" s="51">
        <v>5712.5</v>
      </c>
      <c r="AR206" s="51" t="s">
        <v>496</v>
      </c>
      <c r="AS206" s="52" t="s">
        <v>497</v>
      </c>
      <c r="AT206" s="50"/>
      <c r="AU206" s="57"/>
      <c r="AV206" s="57"/>
      <c r="AW206" s="57"/>
      <c r="AX206" s="52"/>
      <c r="AY206" s="50">
        <v>20.100000000000001</v>
      </c>
      <c r="AZ206" s="51">
        <v>150</v>
      </c>
      <c r="BA206" s="51">
        <v>3015</v>
      </c>
      <c r="BB206" s="51" t="s">
        <v>515</v>
      </c>
      <c r="BC206" s="52" t="s">
        <v>285</v>
      </c>
      <c r="BD206" s="271">
        <v>22.7</v>
      </c>
      <c r="BE206" s="272">
        <v>100</v>
      </c>
      <c r="BF206" s="272">
        <f t="shared" si="63"/>
        <v>2270</v>
      </c>
      <c r="BG206" s="272" t="s">
        <v>525</v>
      </c>
      <c r="BH206" s="273" t="s">
        <v>526</v>
      </c>
      <c r="BI206" s="50">
        <v>18.5</v>
      </c>
      <c r="BJ206" s="51">
        <v>250</v>
      </c>
      <c r="BK206" s="51">
        <v>4625</v>
      </c>
      <c r="BL206" s="51" t="s">
        <v>547</v>
      </c>
      <c r="BM206" s="52" t="s">
        <v>548</v>
      </c>
      <c r="BN206" s="53">
        <f t="shared" si="54"/>
        <v>18.5</v>
      </c>
      <c r="BO206" s="53">
        <f t="shared" si="55"/>
        <v>23</v>
      </c>
      <c r="BP206" s="249"/>
    </row>
    <row r="207" spans="2:68" ht="30" x14ac:dyDescent="0.4">
      <c r="B207" s="79"/>
      <c r="C207" s="80"/>
      <c r="D207" s="41">
        <f t="shared" si="56"/>
        <v>19.2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57"/>
        <v>22.847999999999999</v>
      </c>
      <c r="L207" s="47">
        <f t="shared" si="58"/>
        <v>23.04</v>
      </c>
      <c r="M207" s="48">
        <f t="shared" si="59"/>
        <v>23.231999999999999</v>
      </c>
      <c r="N207" s="48">
        <f t="shared" si="60"/>
        <v>23.423999999999999</v>
      </c>
      <c r="O207" s="49">
        <f t="shared" si="61"/>
        <v>23.616</v>
      </c>
      <c r="P207" s="50"/>
      <c r="Q207" s="57"/>
      <c r="R207" s="57"/>
      <c r="S207" s="57"/>
      <c r="T207" s="52"/>
      <c r="U207" s="50"/>
      <c r="V207" s="57"/>
      <c r="W207" s="57"/>
      <c r="X207" s="57"/>
      <c r="Y207" s="52"/>
      <c r="Z207" s="50"/>
      <c r="AA207" s="57"/>
      <c r="AB207" s="57"/>
      <c r="AC207" s="57"/>
      <c r="AD207" s="52"/>
      <c r="AE207" s="50"/>
      <c r="AF207" s="51"/>
      <c r="AG207" s="51"/>
      <c r="AH207" s="51"/>
      <c r="AI207" s="52"/>
      <c r="AJ207" s="50"/>
      <c r="AK207" s="57"/>
      <c r="AL207" s="57"/>
      <c r="AM207" s="57"/>
      <c r="AN207" s="52"/>
      <c r="AO207" s="50"/>
      <c r="AP207" s="57"/>
      <c r="AQ207" s="57"/>
      <c r="AR207" s="57"/>
      <c r="AS207" s="52"/>
      <c r="AT207" s="50"/>
      <c r="AU207" s="57"/>
      <c r="AV207" s="57"/>
      <c r="AW207" s="57"/>
      <c r="AX207" s="52"/>
      <c r="AY207" s="50"/>
      <c r="AZ207" s="57"/>
      <c r="BA207" s="57"/>
      <c r="BB207" s="57"/>
      <c r="BC207" s="52"/>
      <c r="BD207" s="271"/>
      <c r="BE207" s="272"/>
      <c r="BF207" s="272" t="str">
        <f t="shared" si="63"/>
        <v xml:space="preserve"> </v>
      </c>
      <c r="BG207" s="272"/>
      <c r="BH207" s="273"/>
      <c r="BI207" s="50"/>
      <c r="BJ207" s="57"/>
      <c r="BK207" s="57"/>
      <c r="BL207" s="57"/>
      <c r="BM207" s="52"/>
      <c r="BN207" s="53">
        <f t="shared" si="54"/>
        <v>0</v>
      </c>
      <c r="BO207" s="53">
        <f t="shared" si="55"/>
        <v>0</v>
      </c>
      <c r="BP207" s="249"/>
    </row>
    <row r="208" spans="2:68" ht="30" x14ac:dyDescent="0.4">
      <c r="B208" s="79"/>
      <c r="C208" s="80"/>
      <c r="D208" s="41">
        <f t="shared" si="56"/>
        <v>19.2</v>
      </c>
      <c r="E208" s="42">
        <v>18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57"/>
        <v>22.847999999999999</v>
      </c>
      <c r="L208" s="47">
        <f t="shared" si="58"/>
        <v>23.04</v>
      </c>
      <c r="M208" s="48">
        <f t="shared" si="59"/>
        <v>23.231999999999999</v>
      </c>
      <c r="N208" s="48">
        <f t="shared" si="60"/>
        <v>23.423999999999999</v>
      </c>
      <c r="O208" s="49">
        <f t="shared" si="61"/>
        <v>23.616</v>
      </c>
      <c r="P208" s="50"/>
      <c r="Q208" s="57"/>
      <c r="R208" s="57"/>
      <c r="S208" s="57"/>
      <c r="T208" s="52"/>
      <c r="U208" s="50"/>
      <c r="V208" s="57"/>
      <c r="W208" s="57"/>
      <c r="X208" s="57"/>
      <c r="Y208" s="52"/>
      <c r="Z208" s="50"/>
      <c r="AA208" s="57"/>
      <c r="AB208" s="57"/>
      <c r="AC208" s="57"/>
      <c r="AD208" s="52"/>
      <c r="AE208" s="50"/>
      <c r="AF208" s="51"/>
      <c r="AG208" s="51"/>
      <c r="AH208" s="51"/>
      <c r="AI208" s="52"/>
      <c r="AJ208" s="50"/>
      <c r="AK208" s="57"/>
      <c r="AL208" s="57"/>
      <c r="AM208" s="57"/>
      <c r="AN208" s="52"/>
      <c r="AO208" s="50"/>
      <c r="AP208" s="57"/>
      <c r="AQ208" s="57"/>
      <c r="AR208" s="57"/>
      <c r="AS208" s="52"/>
      <c r="AT208" s="50"/>
      <c r="AU208" s="57"/>
      <c r="AV208" s="57"/>
      <c r="AW208" s="57"/>
      <c r="AX208" s="52"/>
      <c r="AY208" s="50"/>
      <c r="AZ208" s="57"/>
      <c r="BA208" s="57"/>
      <c r="BB208" s="57"/>
      <c r="BC208" s="52"/>
      <c r="BD208" s="271"/>
      <c r="BE208" s="272"/>
      <c r="BF208" s="272" t="str">
        <f t="shared" si="63"/>
        <v xml:space="preserve"> </v>
      </c>
      <c r="BG208" s="272"/>
      <c r="BH208" s="273"/>
      <c r="BI208" s="50"/>
      <c r="BJ208" s="57"/>
      <c r="BK208" s="57"/>
      <c r="BL208" s="57"/>
      <c r="BM208" s="52"/>
      <c r="BN208" s="53">
        <f t="shared" si="54"/>
        <v>0</v>
      </c>
      <c r="BO208" s="53">
        <f t="shared" si="55"/>
        <v>0</v>
      </c>
      <c r="BP208" s="248"/>
    </row>
    <row r="209" spans="2:68" ht="30" x14ac:dyDescent="0.4">
      <c r="B209" s="79" t="s">
        <v>72</v>
      </c>
      <c r="C209" s="40" t="str">
        <f>C92</f>
        <v>Мука ржано - обдирная, кг</v>
      </c>
      <c r="D209" s="41">
        <f t="shared" si="56"/>
        <v>17.5</v>
      </c>
      <c r="E209" s="42">
        <v>18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57"/>
        <v>20.824999999999999</v>
      </c>
      <c r="L209" s="47">
        <f t="shared" si="58"/>
        <v>21</v>
      </c>
      <c r="M209" s="48">
        <f t="shared" si="59"/>
        <v>21.175000000000001</v>
      </c>
      <c r="N209" s="48">
        <f t="shared" si="60"/>
        <v>21.35</v>
      </c>
      <c r="O209" s="49">
        <f t="shared" si="61"/>
        <v>21.524999999999999</v>
      </c>
      <c r="P209" s="50"/>
      <c r="Q209" s="57"/>
      <c r="R209" s="57"/>
      <c r="S209" s="57"/>
      <c r="T209" s="52"/>
      <c r="U209" s="50"/>
      <c r="V209" s="57"/>
      <c r="W209" s="57"/>
      <c r="X209" s="57"/>
      <c r="Y209" s="52"/>
      <c r="Z209" s="50"/>
      <c r="AA209" s="57"/>
      <c r="AB209" s="57"/>
      <c r="AC209" s="57"/>
      <c r="AD209" s="52"/>
      <c r="AE209" s="50"/>
      <c r="AF209" s="51"/>
      <c r="AG209" s="51"/>
      <c r="AH209" s="51"/>
      <c r="AI209" s="52"/>
      <c r="AJ209" s="50"/>
      <c r="AK209" s="57"/>
      <c r="AL209" s="57"/>
      <c r="AM209" s="57"/>
      <c r="AN209" s="52"/>
      <c r="AO209" s="50"/>
      <c r="AP209" s="57"/>
      <c r="AQ209" s="57"/>
      <c r="AR209" s="57"/>
      <c r="AS209" s="52"/>
      <c r="AT209" s="50"/>
      <c r="AU209" s="57"/>
      <c r="AV209" s="57"/>
      <c r="AW209" s="57"/>
      <c r="AX209" s="52"/>
      <c r="AY209" s="50"/>
      <c r="AZ209" s="57"/>
      <c r="BA209" s="57"/>
      <c r="BB209" s="57"/>
      <c r="BC209" s="52"/>
      <c r="BD209" s="271"/>
      <c r="BE209" s="272"/>
      <c r="BF209" s="272" t="str">
        <f t="shared" si="63"/>
        <v xml:space="preserve"> </v>
      </c>
      <c r="BG209" s="272"/>
      <c r="BH209" s="273"/>
      <c r="BI209" s="50"/>
      <c r="BJ209" s="57"/>
      <c r="BK209" s="57"/>
      <c r="BL209" s="57"/>
      <c r="BM209" s="52"/>
      <c r="BN209" s="53">
        <f t="shared" si="54"/>
        <v>0</v>
      </c>
      <c r="BO209" s="53">
        <f t="shared" si="55"/>
        <v>0</v>
      </c>
      <c r="BP209" s="248"/>
    </row>
    <row r="210" spans="2:68" ht="30" x14ac:dyDescent="0.4">
      <c r="B210" s="79"/>
      <c r="C210" s="80"/>
      <c r="D210" s="41">
        <f t="shared" si="56"/>
        <v>17.5</v>
      </c>
      <c r="E210" s="42">
        <v>18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57"/>
        <v>20.824999999999999</v>
      </c>
      <c r="L210" s="47">
        <f t="shared" si="58"/>
        <v>21</v>
      </c>
      <c r="M210" s="48">
        <f t="shared" si="59"/>
        <v>21.175000000000001</v>
      </c>
      <c r="N210" s="48">
        <f t="shared" si="60"/>
        <v>21.35</v>
      </c>
      <c r="O210" s="49">
        <f t="shared" si="61"/>
        <v>21.524999999999999</v>
      </c>
      <c r="P210" s="50"/>
      <c r="Q210" s="57"/>
      <c r="R210" s="57"/>
      <c r="S210" s="57"/>
      <c r="T210" s="52"/>
      <c r="U210" s="50"/>
      <c r="V210" s="57"/>
      <c r="W210" s="57"/>
      <c r="X210" s="57"/>
      <c r="Y210" s="52"/>
      <c r="Z210" s="50"/>
      <c r="AA210" s="57"/>
      <c r="AB210" s="57"/>
      <c r="AC210" s="57"/>
      <c r="AD210" s="52"/>
      <c r="AE210" s="50"/>
      <c r="AF210" s="51"/>
      <c r="AG210" s="51"/>
      <c r="AH210" s="51"/>
      <c r="AI210" s="52"/>
      <c r="AJ210" s="50"/>
      <c r="AK210" s="57"/>
      <c r="AL210" s="57"/>
      <c r="AM210" s="57"/>
      <c r="AN210" s="52"/>
      <c r="AO210" s="50"/>
      <c r="AP210" s="57"/>
      <c r="AQ210" s="57"/>
      <c r="AR210" s="57"/>
      <c r="AS210" s="52"/>
      <c r="AT210" s="50"/>
      <c r="AU210" s="57"/>
      <c r="AV210" s="57"/>
      <c r="AW210" s="57"/>
      <c r="AX210" s="52"/>
      <c r="AY210" s="50"/>
      <c r="AZ210" s="57"/>
      <c r="BA210" s="57"/>
      <c r="BB210" s="57"/>
      <c r="BC210" s="52"/>
      <c r="BD210" s="271"/>
      <c r="BE210" s="272"/>
      <c r="BF210" s="272" t="str">
        <f t="shared" si="63"/>
        <v xml:space="preserve"> </v>
      </c>
      <c r="BG210" s="272"/>
      <c r="BH210" s="273"/>
      <c r="BI210" s="50"/>
      <c r="BJ210" s="57"/>
      <c r="BK210" s="57"/>
      <c r="BL210" s="57"/>
      <c r="BM210" s="52"/>
      <c r="BN210" s="53">
        <f t="shared" si="54"/>
        <v>0</v>
      </c>
      <c r="BO210" s="53">
        <f t="shared" si="55"/>
        <v>0</v>
      </c>
      <c r="BP210" s="248"/>
    </row>
    <row r="211" spans="2:68" ht="30" x14ac:dyDescent="0.4">
      <c r="B211" s="79"/>
      <c r="C211" s="80"/>
      <c r="D211" s="41">
        <f t="shared" si="56"/>
        <v>17.5</v>
      </c>
      <c r="E211" s="42">
        <v>18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57"/>
        <v>20.824999999999999</v>
      </c>
      <c r="L211" s="47">
        <f t="shared" si="58"/>
        <v>21</v>
      </c>
      <c r="M211" s="48">
        <f t="shared" si="59"/>
        <v>21.175000000000001</v>
      </c>
      <c r="N211" s="48">
        <f t="shared" si="60"/>
        <v>21.35</v>
      </c>
      <c r="O211" s="49">
        <f t="shared" si="61"/>
        <v>21.524999999999999</v>
      </c>
      <c r="P211" s="50"/>
      <c r="Q211" s="57"/>
      <c r="R211" s="57"/>
      <c r="S211" s="57"/>
      <c r="T211" s="52"/>
      <c r="U211" s="50"/>
      <c r="V211" s="57"/>
      <c r="W211" s="57"/>
      <c r="X211" s="57"/>
      <c r="Y211" s="52"/>
      <c r="Z211" s="50"/>
      <c r="AA211" s="57"/>
      <c r="AB211" s="57"/>
      <c r="AC211" s="57"/>
      <c r="AD211" s="52"/>
      <c r="AE211" s="50"/>
      <c r="AF211" s="51"/>
      <c r="AG211" s="51"/>
      <c r="AH211" s="51"/>
      <c r="AI211" s="52"/>
      <c r="AJ211" s="50"/>
      <c r="AK211" s="57"/>
      <c r="AL211" s="57"/>
      <c r="AM211" s="57"/>
      <c r="AN211" s="52"/>
      <c r="AO211" s="50"/>
      <c r="AP211" s="57"/>
      <c r="AQ211" s="57"/>
      <c r="AR211" s="57"/>
      <c r="AS211" s="52"/>
      <c r="AT211" s="50"/>
      <c r="AU211" s="57"/>
      <c r="AV211" s="57"/>
      <c r="AW211" s="57"/>
      <c r="AX211" s="52"/>
      <c r="AY211" s="50"/>
      <c r="AZ211" s="57"/>
      <c r="BA211" s="57"/>
      <c r="BB211" s="57"/>
      <c r="BC211" s="52"/>
      <c r="BD211" s="271"/>
      <c r="BE211" s="272"/>
      <c r="BF211" s="272" t="str">
        <f t="shared" si="63"/>
        <v xml:space="preserve"> </v>
      </c>
      <c r="BG211" s="272"/>
      <c r="BH211" s="273"/>
      <c r="BI211" s="50"/>
      <c r="BJ211" s="57"/>
      <c r="BK211" s="57"/>
      <c r="BL211" s="57"/>
      <c r="BM211" s="52"/>
      <c r="BN211" s="53">
        <f t="shared" si="54"/>
        <v>0</v>
      </c>
      <c r="BO211" s="53">
        <f t="shared" si="55"/>
        <v>0</v>
      </c>
      <c r="BP211" s="248"/>
    </row>
    <row r="212" spans="2:68" ht="36" x14ac:dyDescent="0.4">
      <c r="B212" s="79" t="s">
        <v>75</v>
      </c>
      <c r="C212" s="40" t="str">
        <f>C95</f>
        <v>Гречневая крупа, кг</v>
      </c>
      <c r="D212" s="41">
        <f t="shared" si="56"/>
        <v>36.9</v>
      </c>
      <c r="E212" s="42">
        <v>6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57"/>
        <v>39.482999999999997</v>
      </c>
      <c r="L212" s="47">
        <f t="shared" si="58"/>
        <v>39.851999999999997</v>
      </c>
      <c r="M212" s="48">
        <f t="shared" si="59"/>
        <v>40.220999999999997</v>
      </c>
      <c r="N212" s="48">
        <f t="shared" si="60"/>
        <v>40.589999999999996</v>
      </c>
      <c r="O212" s="49">
        <f t="shared" si="61"/>
        <v>40.958999999999996</v>
      </c>
      <c r="P212" s="50"/>
      <c r="Q212" s="57"/>
      <c r="R212" s="57"/>
      <c r="S212" s="57"/>
      <c r="T212" s="52"/>
      <c r="U212" s="50"/>
      <c r="V212" s="57"/>
      <c r="W212" s="57"/>
      <c r="X212" s="57"/>
      <c r="Y212" s="52"/>
      <c r="Z212" s="50"/>
      <c r="AA212" s="57"/>
      <c r="AB212" s="57"/>
      <c r="AC212" s="57"/>
      <c r="AD212" s="52"/>
      <c r="AE212" s="195">
        <v>39.4</v>
      </c>
      <c r="AF212" s="196">
        <v>25</v>
      </c>
      <c r="AG212" s="197">
        <f t="shared" ref="AG212:AG219" si="64">IF(AE212=0," ",IF(ISBLANK(AE212)," ",AE212*AF212))</f>
        <v>985</v>
      </c>
      <c r="AH212" s="196" t="s">
        <v>451</v>
      </c>
      <c r="AI212" s="218" t="s">
        <v>454</v>
      </c>
      <c r="AJ212" s="50"/>
      <c r="AK212" s="57"/>
      <c r="AL212" s="57"/>
      <c r="AM212" s="57"/>
      <c r="AN212" s="52"/>
      <c r="AO212" s="50"/>
      <c r="AP212" s="57"/>
      <c r="AQ212" s="57"/>
      <c r="AR212" s="57"/>
      <c r="AS212" s="52"/>
      <c r="AT212" s="50">
        <v>39.11</v>
      </c>
      <c r="AU212" s="51">
        <v>10</v>
      </c>
      <c r="AV212" s="51">
        <f t="shared" ref="AV212:AV219" si="65">IF(AT212=0," ",IF(ISBLANK(AT212)," ",AT212*AU212))</f>
        <v>391.1</v>
      </c>
      <c r="AW212" s="51" t="s">
        <v>502</v>
      </c>
      <c r="AX212" s="52" t="s">
        <v>338</v>
      </c>
      <c r="AY212" s="50"/>
      <c r="AZ212" s="57"/>
      <c r="BA212" s="57"/>
      <c r="BB212" s="57"/>
      <c r="BC212" s="52"/>
      <c r="BD212" s="271"/>
      <c r="BE212" s="272"/>
      <c r="BF212" s="272" t="str">
        <f t="shared" si="63"/>
        <v xml:space="preserve"> </v>
      </c>
      <c r="BG212" s="272"/>
      <c r="BH212" s="273"/>
      <c r="BI212" s="50"/>
      <c r="BJ212" s="57"/>
      <c r="BK212" s="57"/>
      <c r="BL212" s="57"/>
      <c r="BM212" s="52"/>
      <c r="BN212" s="53">
        <f t="shared" si="54"/>
        <v>39.11</v>
      </c>
      <c r="BO212" s="53">
        <f t="shared" si="55"/>
        <v>39.4</v>
      </c>
      <c r="BP212" s="249"/>
    </row>
    <row r="213" spans="2:68" ht="30" x14ac:dyDescent="0.4">
      <c r="B213" s="79"/>
      <c r="C213" s="80"/>
      <c r="D213" s="41">
        <f t="shared" si="56"/>
        <v>36.9</v>
      </c>
      <c r="E213" s="42">
        <v>6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57"/>
        <v>39.482999999999997</v>
      </c>
      <c r="L213" s="47">
        <f t="shared" si="58"/>
        <v>39.851999999999997</v>
      </c>
      <c r="M213" s="48">
        <f t="shared" si="59"/>
        <v>40.220999999999997</v>
      </c>
      <c r="N213" s="48">
        <f t="shared" si="60"/>
        <v>40.589999999999996</v>
      </c>
      <c r="O213" s="49">
        <f t="shared" si="61"/>
        <v>40.958999999999996</v>
      </c>
      <c r="P213" s="50"/>
      <c r="Q213" s="57"/>
      <c r="R213" s="57"/>
      <c r="S213" s="57"/>
      <c r="T213" s="52"/>
      <c r="U213" s="50"/>
      <c r="V213" s="57"/>
      <c r="W213" s="57"/>
      <c r="X213" s="57"/>
      <c r="Y213" s="52"/>
      <c r="Z213" s="50"/>
      <c r="AA213" s="57"/>
      <c r="AB213" s="57"/>
      <c r="AC213" s="57"/>
      <c r="AD213" s="52"/>
      <c r="AE213" s="195"/>
      <c r="AF213" s="196"/>
      <c r="AG213" s="197" t="str">
        <f t="shared" si="64"/>
        <v xml:space="preserve"> </v>
      </c>
      <c r="AH213" s="196"/>
      <c r="AI213" s="218"/>
      <c r="AJ213" s="50"/>
      <c r="AK213" s="57"/>
      <c r="AL213" s="57"/>
      <c r="AM213" s="57"/>
      <c r="AN213" s="52"/>
      <c r="AO213" s="50"/>
      <c r="AP213" s="57"/>
      <c r="AQ213" s="57"/>
      <c r="AR213" s="57"/>
      <c r="AS213" s="52"/>
      <c r="AT213" s="50"/>
      <c r="AU213" s="51"/>
      <c r="AV213" s="51" t="str">
        <f t="shared" si="65"/>
        <v xml:space="preserve"> </v>
      </c>
      <c r="AW213" s="51"/>
      <c r="AX213" s="52"/>
      <c r="AY213" s="50"/>
      <c r="AZ213" s="57"/>
      <c r="BA213" s="57"/>
      <c r="BB213" s="57"/>
      <c r="BC213" s="52"/>
      <c r="BD213" s="271"/>
      <c r="BE213" s="272"/>
      <c r="BF213" s="272" t="str">
        <f t="shared" si="63"/>
        <v xml:space="preserve"> </v>
      </c>
      <c r="BG213" s="272"/>
      <c r="BH213" s="273"/>
      <c r="BI213" s="50"/>
      <c r="BJ213" s="57"/>
      <c r="BK213" s="57"/>
      <c r="BL213" s="57"/>
      <c r="BM213" s="52"/>
      <c r="BN213" s="53">
        <f t="shared" si="54"/>
        <v>0</v>
      </c>
      <c r="BO213" s="53">
        <f t="shared" si="55"/>
        <v>0</v>
      </c>
      <c r="BP213" s="248"/>
    </row>
    <row r="214" spans="2:68" ht="30" x14ac:dyDescent="0.4">
      <c r="B214" s="79"/>
      <c r="C214" s="80"/>
      <c r="D214" s="41">
        <f t="shared" si="56"/>
        <v>36.9</v>
      </c>
      <c r="E214" s="42">
        <v>6</v>
      </c>
      <c r="F214" s="43">
        <v>1</v>
      </c>
      <c r="G214" s="44">
        <v>2</v>
      </c>
      <c r="H214" s="44">
        <v>3</v>
      </c>
      <c r="I214" s="44">
        <v>4</v>
      </c>
      <c r="J214" s="45">
        <v>5</v>
      </c>
      <c r="K214" s="46">
        <f t="shared" si="57"/>
        <v>39.482999999999997</v>
      </c>
      <c r="L214" s="47">
        <f t="shared" si="58"/>
        <v>39.851999999999997</v>
      </c>
      <c r="M214" s="48">
        <f t="shared" si="59"/>
        <v>40.220999999999997</v>
      </c>
      <c r="N214" s="48">
        <f t="shared" si="60"/>
        <v>40.589999999999996</v>
      </c>
      <c r="O214" s="49">
        <f t="shared" si="61"/>
        <v>40.958999999999996</v>
      </c>
      <c r="P214" s="50"/>
      <c r="Q214" s="57"/>
      <c r="R214" s="57"/>
      <c r="S214" s="57"/>
      <c r="T214" s="52"/>
      <c r="U214" s="50"/>
      <c r="V214" s="57"/>
      <c r="W214" s="57"/>
      <c r="X214" s="57"/>
      <c r="Y214" s="52"/>
      <c r="Z214" s="50"/>
      <c r="AA214" s="57"/>
      <c r="AB214" s="57"/>
      <c r="AC214" s="57"/>
      <c r="AD214" s="52"/>
      <c r="AE214" s="195"/>
      <c r="AF214" s="196"/>
      <c r="AG214" s="197" t="str">
        <f t="shared" si="64"/>
        <v xml:space="preserve"> </v>
      </c>
      <c r="AH214" s="196"/>
      <c r="AI214" s="218"/>
      <c r="AJ214" s="50"/>
      <c r="AK214" s="57"/>
      <c r="AL214" s="57"/>
      <c r="AM214" s="57"/>
      <c r="AN214" s="52"/>
      <c r="AO214" s="50"/>
      <c r="AP214" s="57"/>
      <c r="AQ214" s="57"/>
      <c r="AR214" s="57"/>
      <c r="AS214" s="52"/>
      <c r="AT214" s="50"/>
      <c r="AU214" s="51"/>
      <c r="AV214" s="51" t="str">
        <f t="shared" si="65"/>
        <v xml:space="preserve"> </v>
      </c>
      <c r="AW214" s="51"/>
      <c r="AX214" s="52"/>
      <c r="AY214" s="50"/>
      <c r="AZ214" s="57"/>
      <c r="BA214" s="57"/>
      <c r="BB214" s="57"/>
      <c r="BC214" s="52"/>
      <c r="BD214" s="271"/>
      <c r="BE214" s="272"/>
      <c r="BF214" s="272" t="str">
        <f t="shared" si="63"/>
        <v xml:space="preserve"> </v>
      </c>
      <c r="BG214" s="272"/>
      <c r="BH214" s="273"/>
      <c r="BI214" s="50"/>
      <c r="BJ214" s="57"/>
      <c r="BK214" s="57"/>
      <c r="BL214" s="57"/>
      <c r="BM214" s="52"/>
      <c r="BN214" s="53">
        <f t="shared" si="54"/>
        <v>0</v>
      </c>
      <c r="BO214" s="53">
        <f t="shared" si="55"/>
        <v>0</v>
      </c>
      <c r="BP214" s="248"/>
    </row>
    <row r="215" spans="2:68" ht="54" x14ac:dyDescent="0.4">
      <c r="B215" s="79" t="s">
        <v>78</v>
      </c>
      <c r="C215" s="40" t="str">
        <f>C98</f>
        <v>Пшено (крупа из просо), кг</v>
      </c>
      <c r="D215" s="41">
        <f t="shared" si="56"/>
        <v>36.6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57"/>
        <v>37.698</v>
      </c>
      <c r="L215" s="47">
        <f t="shared" si="58"/>
        <v>38.064</v>
      </c>
      <c r="M215" s="48">
        <f t="shared" si="59"/>
        <v>38.43</v>
      </c>
      <c r="N215" s="48">
        <f t="shared" si="60"/>
        <v>38.795999999999999</v>
      </c>
      <c r="O215" s="49">
        <f t="shared" si="61"/>
        <v>39.161999999999999</v>
      </c>
      <c r="P215" s="50"/>
      <c r="Q215" s="57"/>
      <c r="R215" s="57"/>
      <c r="S215" s="57"/>
      <c r="T215" s="52"/>
      <c r="U215" s="50"/>
      <c r="V215" s="57"/>
      <c r="W215" s="57"/>
      <c r="X215" s="57"/>
      <c r="Y215" s="52"/>
      <c r="Z215" s="50"/>
      <c r="AA215" s="57"/>
      <c r="AB215" s="57"/>
      <c r="AC215" s="57"/>
      <c r="AD215" s="52"/>
      <c r="AE215" s="195"/>
      <c r="AF215" s="196"/>
      <c r="AG215" s="197" t="str">
        <f t="shared" si="64"/>
        <v xml:space="preserve"> </v>
      </c>
      <c r="AH215" s="196"/>
      <c r="AI215" s="218"/>
      <c r="AJ215" s="50"/>
      <c r="AK215" s="57"/>
      <c r="AL215" s="57"/>
      <c r="AM215" s="57"/>
      <c r="AN215" s="52"/>
      <c r="AO215" s="50"/>
      <c r="AP215" s="57"/>
      <c r="AQ215" s="57"/>
      <c r="AR215" s="57"/>
      <c r="AS215" s="52"/>
      <c r="AT215" s="50"/>
      <c r="AU215" s="51"/>
      <c r="AV215" s="51" t="str">
        <f t="shared" si="65"/>
        <v xml:space="preserve"> </v>
      </c>
      <c r="AW215" s="51"/>
      <c r="AX215" s="52"/>
      <c r="AY215" s="50"/>
      <c r="AZ215" s="57"/>
      <c r="BA215" s="57"/>
      <c r="BB215" s="57"/>
      <c r="BC215" s="52"/>
      <c r="BD215" s="271">
        <v>37.200000000000003</v>
      </c>
      <c r="BE215" s="272">
        <v>5</v>
      </c>
      <c r="BF215" s="272">
        <f t="shared" si="63"/>
        <v>186</v>
      </c>
      <c r="BG215" s="272" t="s">
        <v>527</v>
      </c>
      <c r="BH215" s="273" t="s">
        <v>526</v>
      </c>
      <c r="BI215" s="50"/>
      <c r="BJ215" s="57"/>
      <c r="BK215" s="57"/>
      <c r="BL215" s="57"/>
      <c r="BM215" s="52"/>
      <c r="BN215" s="53">
        <f t="shared" si="54"/>
        <v>37.200000000000003</v>
      </c>
      <c r="BO215" s="53">
        <f t="shared" si="55"/>
        <v>37.200000000000003</v>
      </c>
      <c r="BP215" s="249"/>
    </row>
    <row r="216" spans="2:68" ht="30" x14ac:dyDescent="0.4">
      <c r="B216" s="79"/>
      <c r="C216" s="80"/>
      <c r="D216" s="41">
        <f t="shared" si="56"/>
        <v>36.6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57"/>
        <v>37.698</v>
      </c>
      <c r="L216" s="47">
        <f t="shared" si="58"/>
        <v>38.064</v>
      </c>
      <c r="M216" s="48">
        <f t="shared" si="59"/>
        <v>38.43</v>
      </c>
      <c r="N216" s="48">
        <f t="shared" si="60"/>
        <v>38.795999999999999</v>
      </c>
      <c r="O216" s="49">
        <f t="shared" si="61"/>
        <v>39.161999999999999</v>
      </c>
      <c r="P216" s="50"/>
      <c r="Q216" s="57"/>
      <c r="R216" s="57"/>
      <c r="S216" s="57"/>
      <c r="T216" s="52"/>
      <c r="U216" s="50"/>
      <c r="V216" s="57"/>
      <c r="W216" s="57"/>
      <c r="X216" s="57"/>
      <c r="Y216" s="52"/>
      <c r="Z216" s="50"/>
      <c r="AA216" s="57"/>
      <c r="AB216" s="57"/>
      <c r="AC216" s="57"/>
      <c r="AD216" s="52"/>
      <c r="AE216" s="195"/>
      <c r="AF216" s="196"/>
      <c r="AG216" s="197" t="str">
        <f t="shared" si="64"/>
        <v xml:space="preserve"> </v>
      </c>
      <c r="AH216" s="196"/>
      <c r="AI216" s="218"/>
      <c r="AJ216" s="50"/>
      <c r="AK216" s="57"/>
      <c r="AL216" s="57"/>
      <c r="AM216" s="57"/>
      <c r="AN216" s="52"/>
      <c r="AO216" s="50"/>
      <c r="AP216" s="57"/>
      <c r="AQ216" s="57"/>
      <c r="AR216" s="57"/>
      <c r="AS216" s="52"/>
      <c r="AT216" s="50"/>
      <c r="AU216" s="51"/>
      <c r="AV216" s="51" t="str">
        <f t="shared" si="65"/>
        <v xml:space="preserve"> </v>
      </c>
      <c r="AW216" s="51"/>
      <c r="AX216" s="52"/>
      <c r="AY216" s="50"/>
      <c r="AZ216" s="57"/>
      <c r="BA216" s="57"/>
      <c r="BB216" s="57"/>
      <c r="BC216" s="52"/>
      <c r="BD216" s="50"/>
      <c r="BE216" s="57"/>
      <c r="BF216" s="57"/>
      <c r="BG216" s="57"/>
      <c r="BH216" s="52"/>
      <c r="BI216" s="50"/>
      <c r="BJ216" s="57"/>
      <c r="BK216" s="57"/>
      <c r="BL216" s="57"/>
      <c r="BM216" s="52"/>
      <c r="BN216" s="53">
        <f t="shared" si="54"/>
        <v>0</v>
      </c>
      <c r="BO216" s="53">
        <f t="shared" si="55"/>
        <v>0</v>
      </c>
      <c r="BP216" s="248"/>
    </row>
    <row r="217" spans="2:68" ht="30" x14ac:dyDescent="0.4">
      <c r="B217" s="79"/>
      <c r="C217" s="80"/>
      <c r="D217" s="41">
        <f t="shared" si="56"/>
        <v>36.6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57"/>
        <v>37.698</v>
      </c>
      <c r="L217" s="47">
        <f t="shared" si="58"/>
        <v>38.064</v>
      </c>
      <c r="M217" s="48">
        <f t="shared" si="59"/>
        <v>38.43</v>
      </c>
      <c r="N217" s="48">
        <f t="shared" si="60"/>
        <v>38.795999999999999</v>
      </c>
      <c r="O217" s="49">
        <f t="shared" si="61"/>
        <v>39.161999999999999</v>
      </c>
      <c r="P217" s="50"/>
      <c r="Q217" s="57"/>
      <c r="R217" s="57"/>
      <c r="S217" s="57"/>
      <c r="T217" s="52"/>
      <c r="U217" s="50"/>
      <c r="V217" s="57"/>
      <c r="W217" s="57"/>
      <c r="X217" s="57"/>
      <c r="Y217" s="52"/>
      <c r="Z217" s="50"/>
      <c r="AA217" s="57"/>
      <c r="AB217" s="57"/>
      <c r="AC217" s="57"/>
      <c r="AD217" s="52"/>
      <c r="AE217" s="195"/>
      <c r="AF217" s="196"/>
      <c r="AG217" s="197" t="str">
        <f t="shared" si="64"/>
        <v xml:space="preserve"> </v>
      </c>
      <c r="AH217" s="196"/>
      <c r="AI217" s="218"/>
      <c r="AJ217" s="50"/>
      <c r="AK217" s="57"/>
      <c r="AL217" s="57"/>
      <c r="AM217" s="57"/>
      <c r="AN217" s="52"/>
      <c r="AO217" s="50"/>
      <c r="AP217" s="57"/>
      <c r="AQ217" s="57"/>
      <c r="AR217" s="57"/>
      <c r="AS217" s="52"/>
      <c r="AT217" s="50"/>
      <c r="AU217" s="51"/>
      <c r="AV217" s="51" t="str">
        <f t="shared" si="65"/>
        <v xml:space="preserve"> </v>
      </c>
      <c r="AW217" s="51"/>
      <c r="AX217" s="52"/>
      <c r="AY217" s="50"/>
      <c r="AZ217" s="57"/>
      <c r="BA217" s="57"/>
      <c r="BB217" s="57"/>
      <c r="BC217" s="52"/>
      <c r="BD217" s="50"/>
      <c r="BE217" s="57"/>
      <c r="BF217" s="57"/>
      <c r="BG217" s="57"/>
      <c r="BH217" s="52"/>
      <c r="BI217" s="50"/>
      <c r="BJ217" s="57"/>
      <c r="BK217" s="57"/>
      <c r="BL217" s="57"/>
      <c r="BM217" s="52"/>
      <c r="BN217" s="53">
        <f t="shared" si="54"/>
        <v>0</v>
      </c>
      <c r="BO217" s="53">
        <f t="shared" si="55"/>
        <v>0</v>
      </c>
      <c r="BP217" s="248"/>
    </row>
    <row r="218" spans="2:68" ht="78" x14ac:dyDescent="0.4">
      <c r="B218" s="81" t="s">
        <v>81</v>
      </c>
      <c r="C218" s="82" t="s">
        <v>82</v>
      </c>
      <c r="D218" s="41">
        <f t="shared" si="56"/>
        <v>0</v>
      </c>
      <c r="E218" s="62"/>
      <c r="F218" s="63"/>
      <c r="G218" s="64"/>
      <c r="H218" s="64"/>
      <c r="I218" s="64"/>
      <c r="J218" s="65"/>
      <c r="K218" s="46">
        <f t="shared" si="57"/>
        <v>0</v>
      </c>
      <c r="L218" s="47">
        <f t="shared" si="58"/>
        <v>0</v>
      </c>
      <c r="M218" s="48">
        <f t="shared" si="59"/>
        <v>0</v>
      </c>
      <c r="N218" s="48">
        <f t="shared" si="60"/>
        <v>0</v>
      </c>
      <c r="O218" s="49">
        <f t="shared" si="61"/>
        <v>0</v>
      </c>
      <c r="P218" s="66"/>
      <c r="Q218" s="67"/>
      <c r="R218" s="68"/>
      <c r="S218" s="67"/>
      <c r="T218" s="69"/>
      <c r="U218" s="66"/>
      <c r="V218" s="67"/>
      <c r="W218" s="68"/>
      <c r="X218" s="67"/>
      <c r="Y218" s="69"/>
      <c r="Z218" s="66"/>
      <c r="AA218" s="67"/>
      <c r="AB218" s="68"/>
      <c r="AC218" s="67"/>
      <c r="AD218" s="69"/>
      <c r="AE218" s="199"/>
      <c r="AF218" s="200"/>
      <c r="AG218" s="201" t="str">
        <f t="shared" si="64"/>
        <v xml:space="preserve"> </v>
      </c>
      <c r="AH218" s="200"/>
      <c r="AI218" s="253"/>
      <c r="AJ218" s="66"/>
      <c r="AK218" s="67"/>
      <c r="AL218" s="68"/>
      <c r="AM218" s="67"/>
      <c r="AN218" s="69"/>
      <c r="AO218" s="66"/>
      <c r="AP218" s="67"/>
      <c r="AQ218" s="68"/>
      <c r="AR218" s="67"/>
      <c r="AS218" s="69"/>
      <c r="AT218" s="66"/>
      <c r="AU218" s="67"/>
      <c r="AV218" s="68" t="str">
        <f t="shared" si="65"/>
        <v xml:space="preserve"> </v>
      </c>
      <c r="AW218" s="67"/>
      <c r="AX218" s="69"/>
      <c r="AY218" s="66"/>
      <c r="AZ218" s="67"/>
      <c r="BA218" s="68"/>
      <c r="BB218" s="67"/>
      <c r="BC218" s="69"/>
      <c r="BD218" s="66"/>
      <c r="BE218" s="67"/>
      <c r="BF218" s="68"/>
      <c r="BG218" s="67"/>
      <c r="BH218" s="69"/>
      <c r="BI218" s="66"/>
      <c r="BJ218" s="67"/>
      <c r="BK218" s="68"/>
      <c r="BL218" s="67"/>
      <c r="BM218" s="69"/>
      <c r="BN218" s="53">
        <f t="shared" si="54"/>
        <v>0</v>
      </c>
      <c r="BO218" s="53">
        <f t="shared" si="55"/>
        <v>0</v>
      </c>
      <c r="BP218" s="248"/>
    </row>
    <row r="219" spans="2:68" ht="90" x14ac:dyDescent="0.4">
      <c r="B219" s="79" t="s">
        <v>84</v>
      </c>
      <c r="C219" s="40" t="str">
        <f>C102</f>
        <v>Хлеб ржано - пшеничный формовой, 0,7 кг</v>
      </c>
      <c r="D219" s="41">
        <f t="shared" si="56"/>
        <v>23.3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57"/>
        <v>23.999000000000002</v>
      </c>
      <c r="L219" s="47">
        <f t="shared" si="58"/>
        <v>24.231999999999999</v>
      </c>
      <c r="M219" s="48">
        <f t="shared" si="59"/>
        <v>24.465</v>
      </c>
      <c r="N219" s="48">
        <f t="shared" si="60"/>
        <v>24.698</v>
      </c>
      <c r="O219" s="49">
        <f t="shared" si="61"/>
        <v>24.931000000000001</v>
      </c>
      <c r="P219" s="50"/>
      <c r="Q219" s="57"/>
      <c r="R219" s="57"/>
      <c r="S219" s="57"/>
      <c r="T219" s="52"/>
      <c r="U219" s="50"/>
      <c r="V219" s="57"/>
      <c r="W219" s="57"/>
      <c r="X219" s="57"/>
      <c r="Y219" s="52"/>
      <c r="Z219" s="50">
        <v>21.73</v>
      </c>
      <c r="AA219" s="51">
        <v>116</v>
      </c>
      <c r="AB219" s="51">
        <v>2520.6799999999998</v>
      </c>
      <c r="AC219" s="51" t="s">
        <v>430</v>
      </c>
      <c r="AD219" s="52" t="s">
        <v>431</v>
      </c>
      <c r="AE219" s="195">
        <v>22</v>
      </c>
      <c r="AF219" s="196">
        <v>79</v>
      </c>
      <c r="AG219" s="197">
        <f t="shared" si="64"/>
        <v>1738</v>
      </c>
      <c r="AH219" s="196" t="s">
        <v>455</v>
      </c>
      <c r="AI219" s="218" t="s">
        <v>456</v>
      </c>
      <c r="AJ219" s="50"/>
      <c r="AK219" s="57"/>
      <c r="AL219" s="57"/>
      <c r="AM219" s="57"/>
      <c r="AN219" s="52"/>
      <c r="AO219" s="50"/>
      <c r="AP219" s="57"/>
      <c r="AQ219" s="57"/>
      <c r="AR219" s="57"/>
      <c r="AS219" s="52"/>
      <c r="AT219" s="50">
        <v>21.1</v>
      </c>
      <c r="AU219" s="51">
        <v>30</v>
      </c>
      <c r="AV219" s="51">
        <f t="shared" si="65"/>
        <v>633</v>
      </c>
      <c r="AW219" s="51" t="s">
        <v>504</v>
      </c>
      <c r="AX219" s="52" t="s">
        <v>505</v>
      </c>
      <c r="AY219" s="50">
        <v>19.18</v>
      </c>
      <c r="AZ219" s="51">
        <v>56</v>
      </c>
      <c r="BA219" s="51">
        <v>1074.08</v>
      </c>
      <c r="BB219" s="51" t="s">
        <v>516</v>
      </c>
      <c r="BC219" s="52" t="s">
        <v>285</v>
      </c>
      <c r="BD219" s="271">
        <v>20.5</v>
      </c>
      <c r="BE219" s="272">
        <v>100</v>
      </c>
      <c r="BF219" s="272">
        <f>IF(BD219=0," ",IF(ISBLANK(BD219)," ",BD219*BE219))</f>
        <v>2050</v>
      </c>
      <c r="BG219" s="272" t="s">
        <v>528</v>
      </c>
      <c r="BH219" s="273" t="s">
        <v>526</v>
      </c>
      <c r="BI219" s="50">
        <v>22.5</v>
      </c>
      <c r="BJ219" s="51">
        <v>48</v>
      </c>
      <c r="BK219" s="51">
        <f>BI219*BJ219</f>
        <v>1080</v>
      </c>
      <c r="BL219" s="51" t="s">
        <v>550</v>
      </c>
      <c r="BM219" s="52" t="s">
        <v>551</v>
      </c>
      <c r="BN219" s="53">
        <f t="shared" si="54"/>
        <v>19.18</v>
      </c>
      <c r="BO219" s="53">
        <f t="shared" si="55"/>
        <v>22.5</v>
      </c>
      <c r="BP219" s="248"/>
    </row>
    <row r="220" spans="2:68" ht="54" x14ac:dyDescent="0.4">
      <c r="B220" s="79"/>
      <c r="C220" s="80"/>
      <c r="D220" s="41">
        <f t="shared" si="56"/>
        <v>23.3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57"/>
        <v>23.999000000000002</v>
      </c>
      <c r="L220" s="47">
        <f t="shared" si="58"/>
        <v>24.231999999999999</v>
      </c>
      <c r="M220" s="48">
        <f t="shared" si="59"/>
        <v>24.465</v>
      </c>
      <c r="N220" s="48">
        <f t="shared" si="60"/>
        <v>24.698</v>
      </c>
      <c r="O220" s="49">
        <f t="shared" si="61"/>
        <v>24.931000000000001</v>
      </c>
      <c r="P220" s="50"/>
      <c r="Q220" s="57"/>
      <c r="R220" s="57"/>
      <c r="S220" s="57"/>
      <c r="T220" s="52"/>
      <c r="U220" s="50"/>
      <c r="V220" s="57"/>
      <c r="W220" s="57"/>
      <c r="X220" s="57"/>
      <c r="Y220" s="52"/>
      <c r="Z220" s="50"/>
      <c r="AA220" s="51"/>
      <c r="AB220" s="51" t="str">
        <f>IF(Z220=0," ",IF(ISBLANK(Z220)," ",Z220*AA220))</f>
        <v xml:space="preserve"> </v>
      </c>
      <c r="AC220" s="51"/>
      <c r="AD220" s="52"/>
      <c r="AE220" s="195"/>
      <c r="AF220" s="196"/>
      <c r="AG220" s="197"/>
      <c r="AH220" s="196"/>
      <c r="AI220" s="218"/>
      <c r="AJ220" s="50"/>
      <c r="AK220" s="57"/>
      <c r="AL220" s="57"/>
      <c r="AM220" s="57"/>
      <c r="AN220" s="52"/>
      <c r="AO220" s="50"/>
      <c r="AP220" s="57"/>
      <c r="AQ220" s="57"/>
      <c r="AR220" s="57"/>
      <c r="AS220" s="52"/>
      <c r="AT220" s="50"/>
      <c r="AU220" s="57"/>
      <c r="AV220" s="57"/>
      <c r="AW220" s="57"/>
      <c r="AX220" s="52"/>
      <c r="AY220" s="50"/>
      <c r="AZ220" s="57"/>
      <c r="BA220" s="57"/>
      <c r="BB220" s="57"/>
      <c r="BC220" s="52"/>
      <c r="BD220" s="50"/>
      <c r="BE220" s="57"/>
      <c r="BF220" s="57"/>
      <c r="BG220" s="57"/>
      <c r="BH220" s="52"/>
      <c r="BI220" s="50">
        <v>22.5</v>
      </c>
      <c r="BJ220" s="51">
        <v>48</v>
      </c>
      <c r="BK220" s="51">
        <f>BI220*BJ220</f>
        <v>1080</v>
      </c>
      <c r="BL220" s="51" t="s">
        <v>550</v>
      </c>
      <c r="BM220" s="52" t="s">
        <v>552</v>
      </c>
      <c r="BN220" s="53">
        <f t="shared" si="54"/>
        <v>22.5</v>
      </c>
      <c r="BO220" s="53">
        <f t="shared" si="55"/>
        <v>22.5</v>
      </c>
      <c r="BP220" s="248"/>
    </row>
    <row r="221" spans="2:68" ht="54" x14ac:dyDescent="0.4">
      <c r="B221" s="79"/>
      <c r="C221" s="80"/>
      <c r="D221" s="41">
        <f t="shared" si="56"/>
        <v>23.3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57"/>
        <v>23.999000000000002</v>
      </c>
      <c r="L221" s="47">
        <f t="shared" si="58"/>
        <v>24.231999999999999</v>
      </c>
      <c r="M221" s="48">
        <f t="shared" si="59"/>
        <v>24.465</v>
      </c>
      <c r="N221" s="48">
        <f t="shared" si="60"/>
        <v>24.698</v>
      </c>
      <c r="O221" s="49">
        <f t="shared" si="61"/>
        <v>24.931000000000001</v>
      </c>
      <c r="P221" s="50"/>
      <c r="Q221" s="57"/>
      <c r="R221" s="57"/>
      <c r="S221" s="57"/>
      <c r="T221" s="52"/>
      <c r="U221" s="50"/>
      <c r="V221" s="57"/>
      <c r="W221" s="57"/>
      <c r="X221" s="57"/>
      <c r="Y221" s="52"/>
      <c r="Z221" s="50"/>
      <c r="AA221" s="51"/>
      <c r="AB221" s="51" t="str">
        <f>IF(Z221=0," ",IF(ISBLANK(Z221)," ",Z221*AA221))</f>
        <v xml:space="preserve"> </v>
      </c>
      <c r="AC221" s="51"/>
      <c r="AD221" s="52"/>
      <c r="AE221" s="50"/>
      <c r="AF221" s="51"/>
      <c r="AG221" s="51"/>
      <c r="AH221" s="51"/>
      <c r="AI221" s="52"/>
      <c r="AJ221" s="50"/>
      <c r="AK221" s="57"/>
      <c r="AL221" s="57"/>
      <c r="AM221" s="57"/>
      <c r="AN221" s="52"/>
      <c r="AO221" s="50"/>
      <c r="AP221" s="57"/>
      <c r="AQ221" s="57"/>
      <c r="AR221" s="57"/>
      <c r="AS221" s="52"/>
      <c r="AT221" s="50"/>
      <c r="AU221" s="57"/>
      <c r="AV221" s="57"/>
      <c r="AW221" s="57"/>
      <c r="AX221" s="52"/>
      <c r="AY221" s="50"/>
      <c r="AZ221" s="57"/>
      <c r="BA221" s="57"/>
      <c r="BB221" s="57"/>
      <c r="BC221" s="52"/>
      <c r="BD221" s="50"/>
      <c r="BE221" s="57"/>
      <c r="BF221" s="57"/>
      <c r="BG221" s="57"/>
      <c r="BH221" s="52"/>
      <c r="BI221" s="50">
        <v>22.5</v>
      </c>
      <c r="BJ221" s="51">
        <v>16</v>
      </c>
      <c r="BK221" s="51">
        <f>BI221*BJ221</f>
        <v>360</v>
      </c>
      <c r="BL221" s="51" t="s">
        <v>550</v>
      </c>
      <c r="BM221" s="52" t="s">
        <v>553</v>
      </c>
      <c r="BN221" s="53">
        <f t="shared" si="54"/>
        <v>22.5</v>
      </c>
      <c r="BO221" s="53">
        <f t="shared" si="55"/>
        <v>22.5</v>
      </c>
      <c r="BP221" s="248"/>
    </row>
    <row r="222" spans="2:68" ht="30" x14ac:dyDescent="0.4">
      <c r="B222" s="79"/>
      <c r="C222" s="268"/>
      <c r="D222" s="41"/>
      <c r="E222" s="42"/>
      <c r="F222" s="43"/>
      <c r="G222" s="44"/>
      <c r="H222" s="44"/>
      <c r="I222" s="44"/>
      <c r="J222" s="45"/>
      <c r="K222" s="46"/>
      <c r="L222" s="47"/>
      <c r="M222" s="48"/>
      <c r="N222" s="48"/>
      <c r="O222" s="49"/>
      <c r="P222" s="50"/>
      <c r="Q222" s="57"/>
      <c r="R222" s="57"/>
      <c r="S222" s="57"/>
      <c r="T222" s="52"/>
      <c r="U222" s="50"/>
      <c r="V222" s="57"/>
      <c r="W222" s="57"/>
      <c r="X222" s="57"/>
      <c r="Y222" s="52"/>
      <c r="Z222" s="50"/>
      <c r="AA222" s="51"/>
      <c r="AB222" s="51" t="str">
        <f>IF(Z222=0," ",IF(ISBLANK(Z222)," ",Z222*AA222))</f>
        <v xml:space="preserve"> </v>
      </c>
      <c r="AC222" s="51"/>
      <c r="AD222" s="52"/>
      <c r="AE222" s="50"/>
      <c r="AF222" s="57"/>
      <c r="AG222" s="57"/>
      <c r="AH222" s="57"/>
      <c r="AI222" s="52"/>
      <c r="AJ222" s="50"/>
      <c r="AK222" s="57"/>
      <c r="AL222" s="57"/>
      <c r="AM222" s="57"/>
      <c r="AN222" s="52"/>
      <c r="AO222" s="50"/>
      <c r="AP222" s="57"/>
      <c r="AQ222" s="57"/>
      <c r="AR222" s="57"/>
      <c r="AS222" s="52"/>
      <c r="AT222" s="50"/>
      <c r="AU222" s="57"/>
      <c r="AV222" s="57"/>
      <c r="AW222" s="57"/>
      <c r="AX222" s="52"/>
      <c r="AY222" s="50"/>
      <c r="AZ222" s="57"/>
      <c r="BA222" s="57"/>
      <c r="BB222" s="57"/>
      <c r="BC222" s="52"/>
      <c r="BD222" s="50"/>
      <c r="BE222" s="57"/>
      <c r="BF222" s="57"/>
      <c r="BG222" s="57"/>
      <c r="BH222" s="52"/>
      <c r="BI222" s="50"/>
      <c r="BJ222" s="57"/>
      <c r="BK222" s="57"/>
      <c r="BL222" s="57"/>
      <c r="BM222" s="52"/>
      <c r="BN222" s="53"/>
      <c r="BO222" s="53"/>
      <c r="BP222" s="248"/>
    </row>
    <row r="223" spans="2:68" ht="54" x14ac:dyDescent="0.4">
      <c r="B223" s="79" t="s">
        <v>85</v>
      </c>
      <c r="C223" s="40" t="str">
        <f>C105</f>
        <v>Хлеб "Дарницкий" подовый,0,7 кг</v>
      </c>
      <c r="D223" s="41">
        <f>D105</f>
        <v>22.4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57"/>
        <v>23.071999999999999</v>
      </c>
      <c r="L223" s="47">
        <f t="shared" si="58"/>
        <v>23.295999999999999</v>
      </c>
      <c r="M223" s="48">
        <f t="shared" si="59"/>
        <v>23.52</v>
      </c>
      <c r="N223" s="48">
        <f t="shared" si="60"/>
        <v>23.744</v>
      </c>
      <c r="O223" s="49">
        <f t="shared" si="61"/>
        <v>23.968</v>
      </c>
      <c r="P223" s="50"/>
      <c r="Q223" s="57"/>
      <c r="R223" s="57"/>
      <c r="S223" s="57"/>
      <c r="T223" s="52"/>
      <c r="U223" s="50">
        <v>22.6</v>
      </c>
      <c r="V223" s="51">
        <v>42</v>
      </c>
      <c r="W223" s="51">
        <v>949.2</v>
      </c>
      <c r="X223" s="51" t="s">
        <v>410</v>
      </c>
      <c r="Y223" s="52" t="s">
        <v>411</v>
      </c>
      <c r="Z223" s="50"/>
      <c r="AA223" s="51"/>
      <c r="AB223" s="51" t="str">
        <f>IF(Z223=0," ",IF(ISBLANK(Z223)," ",Z223*AA223))</f>
        <v xml:space="preserve"> </v>
      </c>
      <c r="AC223" s="51"/>
      <c r="AD223" s="52"/>
      <c r="AE223" s="50"/>
      <c r="AF223" s="51"/>
      <c r="AG223" s="51"/>
      <c r="AH223" s="51"/>
      <c r="AI223" s="52"/>
      <c r="AJ223" s="50">
        <v>22</v>
      </c>
      <c r="AK223" s="51">
        <v>144</v>
      </c>
      <c r="AL223" s="51">
        <v>3168</v>
      </c>
      <c r="AM223" s="51" t="s">
        <v>476</v>
      </c>
      <c r="AN223" s="52" t="s">
        <v>477</v>
      </c>
      <c r="AO223" s="50"/>
      <c r="AP223" s="57"/>
      <c r="AQ223" s="57"/>
      <c r="AR223" s="57"/>
      <c r="AS223" s="52"/>
      <c r="AT223" s="50"/>
      <c r="AU223" s="57"/>
      <c r="AV223" s="57"/>
      <c r="AW223" s="57"/>
      <c r="AX223" s="52"/>
      <c r="AY223" s="50"/>
      <c r="AZ223" s="57"/>
      <c r="BA223" s="57"/>
      <c r="BB223" s="57"/>
      <c r="BC223" s="52"/>
      <c r="BD223" s="50"/>
      <c r="BE223" s="57"/>
      <c r="BF223" s="57"/>
      <c r="BG223" s="57"/>
      <c r="BH223" s="52"/>
      <c r="BI223" s="50"/>
      <c r="BJ223" s="57"/>
      <c r="BK223" s="57"/>
      <c r="BL223" s="57"/>
      <c r="BM223" s="52"/>
      <c r="BN223" s="53">
        <f t="shared" ref="BN223:BN235" si="66">MIN($P223,$U223,$Z223,$AE223,$AJ223,$AO223,$AT223,$AY223,$BD223,$BI223)</f>
        <v>22</v>
      </c>
      <c r="BO223" s="53">
        <f t="shared" ref="BO223:BO235" si="67">MAX($P223,$U223,$Z223,$AE223,$AJ223,$AO223,$AT223,$AY223,$BD223,$BI223)</f>
        <v>22.6</v>
      </c>
      <c r="BP223" s="248"/>
    </row>
    <row r="224" spans="2:68" ht="30" x14ac:dyDescent="0.4">
      <c r="B224" s="79"/>
      <c r="C224" s="80"/>
      <c r="D224" s="41">
        <f>D106</f>
        <v>22.4</v>
      </c>
      <c r="E224" s="42">
        <v>2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57"/>
        <v>23.071999999999999</v>
      </c>
      <c r="L224" s="47">
        <f t="shared" si="58"/>
        <v>23.295999999999999</v>
      </c>
      <c r="M224" s="48">
        <f t="shared" si="59"/>
        <v>23.52</v>
      </c>
      <c r="N224" s="48">
        <f t="shared" si="60"/>
        <v>23.744</v>
      </c>
      <c r="O224" s="49">
        <f t="shared" si="61"/>
        <v>23.968</v>
      </c>
      <c r="P224" s="50"/>
      <c r="Q224" s="57"/>
      <c r="R224" s="57"/>
      <c r="S224" s="57"/>
      <c r="T224" s="52"/>
      <c r="U224" s="50"/>
      <c r="V224" s="51"/>
      <c r="W224" s="51" t="str">
        <f>IF(U224=0," ",IF(ISBLANK(U224)," ",U224*V224))</f>
        <v xml:space="preserve"> </v>
      </c>
      <c r="X224" s="51"/>
      <c r="Y224" s="52"/>
      <c r="Z224" s="50"/>
      <c r="AA224" s="51"/>
      <c r="AB224" s="51" t="str">
        <f>IF(Z224=0," ",IF(ISBLANK(Z224)," ",Z224*AA224))</f>
        <v xml:space="preserve"> </v>
      </c>
      <c r="AC224" s="51"/>
      <c r="AD224" s="52"/>
      <c r="AE224" s="50"/>
      <c r="AF224" s="51"/>
      <c r="AG224" s="51"/>
      <c r="AH224" s="51"/>
      <c r="AI224" s="52"/>
      <c r="AJ224" s="50"/>
      <c r="AK224" s="51"/>
      <c r="AL224" s="51"/>
      <c r="AM224" s="51"/>
      <c r="AN224" s="52"/>
      <c r="AO224" s="50"/>
      <c r="AP224" s="57"/>
      <c r="AQ224" s="57"/>
      <c r="AR224" s="57"/>
      <c r="AS224" s="52"/>
      <c r="AT224" s="50"/>
      <c r="AU224" s="57"/>
      <c r="AV224" s="57"/>
      <c r="AW224" s="57"/>
      <c r="AX224" s="52"/>
      <c r="AY224" s="50"/>
      <c r="AZ224" s="57"/>
      <c r="BA224" s="57"/>
      <c r="BB224" s="57"/>
      <c r="BC224" s="52"/>
      <c r="BD224" s="50"/>
      <c r="BE224" s="57"/>
      <c r="BF224" s="57"/>
      <c r="BG224" s="57"/>
      <c r="BH224" s="52"/>
      <c r="BI224" s="50"/>
      <c r="BJ224" s="57"/>
      <c r="BK224" s="57"/>
      <c r="BL224" s="57"/>
      <c r="BM224" s="52"/>
      <c r="BN224" s="53">
        <f t="shared" si="66"/>
        <v>0</v>
      </c>
      <c r="BO224" s="53">
        <f t="shared" si="67"/>
        <v>0</v>
      </c>
      <c r="BP224" s="248"/>
    </row>
    <row r="225" spans="2:68" ht="90" x14ac:dyDescent="0.4">
      <c r="B225" s="79"/>
      <c r="C225" s="80"/>
      <c r="D225" s="41">
        <f>D107</f>
        <v>22.4</v>
      </c>
      <c r="E225" s="42">
        <v>2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57"/>
        <v>23.071999999999999</v>
      </c>
      <c r="L225" s="47">
        <f t="shared" si="58"/>
        <v>23.295999999999999</v>
      </c>
      <c r="M225" s="48">
        <f t="shared" si="59"/>
        <v>23.52</v>
      </c>
      <c r="N225" s="48">
        <f t="shared" si="60"/>
        <v>23.744</v>
      </c>
      <c r="O225" s="49">
        <f t="shared" si="61"/>
        <v>23.968</v>
      </c>
      <c r="P225" s="50"/>
      <c r="Q225" s="57"/>
      <c r="R225" s="57"/>
      <c r="S225" s="57"/>
      <c r="T225" s="52"/>
      <c r="U225" s="50"/>
      <c r="V225" s="51"/>
      <c r="W225" s="51" t="str">
        <f>IF(U225=0," ",IF(ISBLANK(U225)," ",U225*V225))</f>
        <v xml:space="preserve"> </v>
      </c>
      <c r="X225" s="51"/>
      <c r="Y225" s="52"/>
      <c r="Z225" s="50">
        <v>22.66</v>
      </c>
      <c r="AA225" s="51">
        <v>43</v>
      </c>
      <c r="AB225" s="51">
        <v>974.38</v>
      </c>
      <c r="AC225" s="51" t="s">
        <v>430</v>
      </c>
      <c r="AD225" s="52" t="s">
        <v>432</v>
      </c>
      <c r="AE225" s="50"/>
      <c r="AF225" s="51"/>
      <c r="AG225" s="51"/>
      <c r="AH225" s="51"/>
      <c r="AI225" s="52"/>
      <c r="AJ225" s="50"/>
      <c r="AK225" s="51"/>
      <c r="AL225" s="51"/>
      <c r="AM225" s="51"/>
      <c r="AN225" s="52"/>
      <c r="AO225" s="50"/>
      <c r="AP225" s="57"/>
      <c r="AQ225" s="57"/>
      <c r="AR225" s="57"/>
      <c r="AS225" s="52"/>
      <c r="AT225" s="50"/>
      <c r="AU225" s="57"/>
      <c r="AV225" s="57"/>
      <c r="AW225" s="57"/>
      <c r="AX225" s="52"/>
      <c r="AY225" s="50"/>
      <c r="AZ225" s="57"/>
      <c r="BA225" s="57"/>
      <c r="BB225" s="57"/>
      <c r="BC225" s="52"/>
      <c r="BD225" s="50"/>
      <c r="BE225" s="57"/>
      <c r="BF225" s="57"/>
      <c r="BG225" s="57"/>
      <c r="BH225" s="52"/>
      <c r="BI225" s="50"/>
      <c r="BJ225" s="57"/>
      <c r="BK225" s="57"/>
      <c r="BL225" s="57"/>
      <c r="BM225" s="52"/>
      <c r="BN225" s="53">
        <f t="shared" si="66"/>
        <v>22.66</v>
      </c>
      <c r="BO225" s="53">
        <f t="shared" si="67"/>
        <v>22.66</v>
      </c>
      <c r="BP225" s="248"/>
    </row>
    <row r="226" spans="2:68" ht="54" x14ac:dyDescent="0.4">
      <c r="B226" s="79" t="s">
        <v>87</v>
      </c>
      <c r="C226" s="40" t="str">
        <f>C108</f>
        <v>Хлеб пшеничный формовой, 0,45 - 0,5 кг</v>
      </c>
      <c r="D226" s="41">
        <f>D108</f>
        <v>23</v>
      </c>
      <c r="E226" s="42">
        <v>2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57"/>
        <v>23.69</v>
      </c>
      <c r="L226" s="47">
        <f t="shared" si="58"/>
        <v>23.92</v>
      </c>
      <c r="M226" s="48">
        <f t="shared" si="59"/>
        <v>24.15</v>
      </c>
      <c r="N226" s="48">
        <f t="shared" si="60"/>
        <v>24.38</v>
      </c>
      <c r="O226" s="49">
        <f t="shared" si="61"/>
        <v>24.61</v>
      </c>
      <c r="P226" s="50"/>
      <c r="Q226" s="57"/>
      <c r="R226" s="57"/>
      <c r="S226" s="57"/>
      <c r="T226" s="52"/>
      <c r="U226" s="50">
        <v>22.1</v>
      </c>
      <c r="V226" s="51">
        <v>17</v>
      </c>
      <c r="W226" s="51">
        <v>375.7</v>
      </c>
      <c r="X226" s="51" t="s">
        <v>410</v>
      </c>
      <c r="Y226" s="52" t="s">
        <v>411</v>
      </c>
      <c r="Z226" s="50"/>
      <c r="AA226" s="57"/>
      <c r="AB226" s="57"/>
      <c r="AC226" s="57"/>
      <c r="AD226" s="52"/>
      <c r="AE226" s="50"/>
      <c r="AF226" s="51"/>
      <c r="AG226" s="51"/>
      <c r="AH226" s="51"/>
      <c r="AI226" s="52"/>
      <c r="AJ226" s="50">
        <v>22</v>
      </c>
      <c r="AK226" s="51">
        <v>216</v>
      </c>
      <c r="AL226" s="51">
        <v>4752</v>
      </c>
      <c r="AM226" s="51" t="s">
        <v>476</v>
      </c>
      <c r="AN226" s="52" t="s">
        <v>477</v>
      </c>
      <c r="AO226" s="50"/>
      <c r="AP226" s="57"/>
      <c r="AQ226" s="57"/>
      <c r="AR226" s="57"/>
      <c r="AS226" s="52"/>
      <c r="AT226" s="50">
        <v>20.9</v>
      </c>
      <c r="AU226" s="51">
        <v>57</v>
      </c>
      <c r="AV226" s="51">
        <f>IF(AT226=0," ",IF(ISBLANK(AT226)," ",AT226*AU226))</f>
        <v>1191.3</v>
      </c>
      <c r="AW226" s="51" t="s">
        <v>504</v>
      </c>
      <c r="AX226" s="52" t="s">
        <v>505</v>
      </c>
      <c r="AY226" s="50">
        <v>19.829999999999998</v>
      </c>
      <c r="AZ226" s="51">
        <v>77</v>
      </c>
      <c r="BA226" s="51">
        <v>1526.91</v>
      </c>
      <c r="BB226" s="51" t="s">
        <v>516</v>
      </c>
      <c r="BC226" s="52" t="s">
        <v>285</v>
      </c>
      <c r="BD226" s="50"/>
      <c r="BE226" s="57"/>
      <c r="BF226" s="57"/>
      <c r="BG226" s="57"/>
      <c r="BH226" s="52"/>
      <c r="BI226" s="50"/>
      <c r="BJ226" s="57"/>
      <c r="BK226" s="57"/>
      <c r="BL226" s="57"/>
      <c r="BM226" s="52"/>
      <c r="BN226" s="53">
        <f t="shared" si="66"/>
        <v>19.829999999999998</v>
      </c>
      <c r="BO226" s="53">
        <f t="shared" si="67"/>
        <v>22.1</v>
      </c>
      <c r="BP226" s="248"/>
    </row>
    <row r="227" spans="2:68" ht="30" x14ac:dyDescent="0.4">
      <c r="B227" s="79"/>
      <c r="C227" s="80"/>
      <c r="D227" s="41">
        <f>D109</f>
        <v>23</v>
      </c>
      <c r="E227" s="42">
        <v>2</v>
      </c>
      <c r="F227" s="43">
        <v>1</v>
      </c>
      <c r="G227" s="44">
        <v>2</v>
      </c>
      <c r="H227" s="44">
        <v>3</v>
      </c>
      <c r="I227" s="44">
        <v>4</v>
      </c>
      <c r="J227" s="45">
        <v>5</v>
      </c>
      <c r="K227" s="46">
        <f t="shared" si="57"/>
        <v>23.69</v>
      </c>
      <c r="L227" s="47">
        <f t="shared" si="58"/>
        <v>23.92</v>
      </c>
      <c r="M227" s="48">
        <f t="shared" si="59"/>
        <v>24.15</v>
      </c>
      <c r="N227" s="48">
        <f t="shared" si="60"/>
        <v>24.38</v>
      </c>
      <c r="O227" s="49">
        <f t="shared" si="61"/>
        <v>24.61</v>
      </c>
      <c r="P227" s="50"/>
      <c r="Q227" s="57"/>
      <c r="R227" s="57"/>
      <c r="S227" s="57"/>
      <c r="T227" s="52"/>
      <c r="U227" s="50"/>
      <c r="V227" s="51"/>
      <c r="W227" s="51"/>
      <c r="X227" s="51"/>
      <c r="Y227" s="52"/>
      <c r="Z227" s="50"/>
      <c r="AA227" s="57"/>
      <c r="AB227" s="57"/>
      <c r="AC227" s="57"/>
      <c r="AD227" s="52"/>
      <c r="AE227" s="50"/>
      <c r="AF227" s="51"/>
      <c r="AG227" s="51"/>
      <c r="AH227" s="51"/>
      <c r="AI227" s="52"/>
      <c r="AJ227" s="50"/>
      <c r="AK227" s="57"/>
      <c r="AL227" s="57"/>
      <c r="AM227" s="57"/>
      <c r="AN227" s="52"/>
      <c r="AO227" s="50"/>
      <c r="AP227" s="57"/>
      <c r="AQ227" s="57"/>
      <c r="AR227" s="57"/>
      <c r="AS227" s="52"/>
      <c r="AT227" s="50"/>
      <c r="AU227" s="57"/>
      <c r="AV227" s="57"/>
      <c r="AW227" s="57"/>
      <c r="AX227" s="52"/>
      <c r="AY227" s="50"/>
      <c r="AZ227" s="57"/>
      <c r="BA227" s="57"/>
      <c r="BB227" s="57"/>
      <c r="BC227" s="52"/>
      <c r="BD227" s="50"/>
      <c r="BE227" s="57"/>
      <c r="BF227" s="57"/>
      <c r="BG227" s="57"/>
      <c r="BH227" s="52"/>
      <c r="BI227" s="50"/>
      <c r="BJ227" s="57"/>
      <c r="BK227" s="57"/>
      <c r="BL227" s="57"/>
      <c r="BM227" s="52"/>
      <c r="BN227" s="53">
        <f t="shared" si="66"/>
        <v>0</v>
      </c>
      <c r="BO227" s="53">
        <f t="shared" si="67"/>
        <v>0</v>
      </c>
      <c r="BP227" s="248"/>
    </row>
    <row r="228" spans="2:68" ht="30" x14ac:dyDescent="0.4">
      <c r="B228" s="79"/>
      <c r="C228" s="80"/>
      <c r="D228" s="41">
        <f>D110</f>
        <v>23</v>
      </c>
      <c r="E228" s="42">
        <v>2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57"/>
        <v>23.69</v>
      </c>
      <c r="L228" s="47">
        <f t="shared" si="58"/>
        <v>23.92</v>
      </c>
      <c r="M228" s="48">
        <f t="shared" si="59"/>
        <v>24.15</v>
      </c>
      <c r="N228" s="48">
        <f t="shared" si="60"/>
        <v>24.38</v>
      </c>
      <c r="O228" s="49">
        <f t="shared" si="61"/>
        <v>24.61</v>
      </c>
      <c r="P228" s="50"/>
      <c r="Q228" s="57"/>
      <c r="R228" s="57"/>
      <c r="S228" s="57"/>
      <c r="T228" s="52"/>
      <c r="U228" s="50"/>
      <c r="V228" s="51"/>
      <c r="W228" s="51"/>
      <c r="X228" s="51"/>
      <c r="Y228" s="52"/>
      <c r="Z228" s="50"/>
      <c r="AA228" s="57"/>
      <c r="AB228" s="57"/>
      <c r="AC228" s="57"/>
      <c r="AD228" s="52"/>
      <c r="AE228" s="50"/>
      <c r="AF228" s="51"/>
      <c r="AG228" s="51"/>
      <c r="AH228" s="51"/>
      <c r="AI228" s="52"/>
      <c r="AJ228" s="50"/>
      <c r="AK228" s="57"/>
      <c r="AL228" s="57"/>
      <c r="AM228" s="57"/>
      <c r="AN228" s="52"/>
      <c r="AO228" s="50"/>
      <c r="AP228" s="57"/>
      <c r="AQ228" s="57"/>
      <c r="AR228" s="57"/>
      <c r="AS228" s="52"/>
      <c r="AT228" s="50"/>
      <c r="AU228" s="57"/>
      <c r="AV228" s="57"/>
      <c r="AW228" s="57"/>
      <c r="AX228" s="52"/>
      <c r="AY228" s="50"/>
      <c r="AZ228" s="57"/>
      <c r="BA228" s="57"/>
      <c r="BB228" s="57"/>
      <c r="BC228" s="52"/>
      <c r="BD228" s="50"/>
      <c r="BE228" s="57"/>
      <c r="BF228" s="57"/>
      <c r="BG228" s="57"/>
      <c r="BH228" s="52"/>
      <c r="BI228" s="50"/>
      <c r="BJ228" s="57"/>
      <c r="BK228" s="57"/>
      <c r="BL228" s="57"/>
      <c r="BM228" s="52"/>
      <c r="BN228" s="53">
        <f t="shared" si="66"/>
        <v>0</v>
      </c>
      <c r="BO228" s="53">
        <f t="shared" si="67"/>
        <v>0</v>
      </c>
      <c r="BP228" s="248"/>
    </row>
    <row r="229" spans="2:68" ht="54" x14ac:dyDescent="0.4">
      <c r="B229" s="79" t="s">
        <v>89</v>
      </c>
      <c r="C229" s="40" t="str">
        <f>C112</f>
        <v>Батон нарезной из муки высшего сорта, 0,35 - 0,4 кг</v>
      </c>
      <c r="D229" s="41">
        <f>D112</f>
        <v>21.3</v>
      </c>
      <c r="E229" s="42">
        <v>5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57"/>
        <v>22.577999999999999</v>
      </c>
      <c r="L229" s="47">
        <f t="shared" si="58"/>
        <v>22.791</v>
      </c>
      <c r="M229" s="48">
        <f t="shared" si="59"/>
        <v>23.004000000000001</v>
      </c>
      <c r="N229" s="48">
        <f t="shared" si="60"/>
        <v>23.217000000000002</v>
      </c>
      <c r="O229" s="49">
        <f t="shared" si="61"/>
        <v>23.43</v>
      </c>
      <c r="P229" s="50"/>
      <c r="Q229" s="57"/>
      <c r="R229" s="57"/>
      <c r="S229" s="57"/>
      <c r="T229" s="52"/>
      <c r="U229" s="50"/>
      <c r="V229" s="51"/>
      <c r="W229" s="51"/>
      <c r="X229" s="51"/>
      <c r="Y229" s="52"/>
      <c r="Z229" s="50"/>
      <c r="AA229" s="57"/>
      <c r="AB229" s="57"/>
      <c r="AC229" s="57"/>
      <c r="AD229" s="52"/>
      <c r="AE229" s="50"/>
      <c r="AF229" s="51"/>
      <c r="AG229" s="51"/>
      <c r="AH229" s="51"/>
      <c r="AI229" s="52"/>
      <c r="AJ229" s="50"/>
      <c r="AK229" s="57"/>
      <c r="AL229" s="57"/>
      <c r="AM229" s="57"/>
      <c r="AN229" s="52"/>
      <c r="AO229" s="50"/>
      <c r="AP229" s="57"/>
      <c r="AQ229" s="57"/>
      <c r="AR229" s="57"/>
      <c r="AS229" s="52"/>
      <c r="AT229" s="50"/>
      <c r="AU229" s="57"/>
      <c r="AV229" s="57"/>
      <c r="AW229" s="57"/>
      <c r="AX229" s="52"/>
      <c r="AY229" s="50"/>
      <c r="AZ229" s="57"/>
      <c r="BA229" s="57"/>
      <c r="BB229" s="57"/>
      <c r="BC229" s="52"/>
      <c r="BD229" s="50"/>
      <c r="BE229" s="57"/>
      <c r="BF229" s="57"/>
      <c r="BG229" s="57"/>
      <c r="BH229" s="52"/>
      <c r="BI229" s="50">
        <v>21</v>
      </c>
      <c r="BJ229" s="51">
        <v>64</v>
      </c>
      <c r="BK229" s="51">
        <v>168</v>
      </c>
      <c r="BL229" s="51" t="s">
        <v>550</v>
      </c>
      <c r="BM229" s="52" t="s">
        <v>554</v>
      </c>
      <c r="BN229" s="53">
        <f t="shared" si="66"/>
        <v>21</v>
      </c>
      <c r="BO229" s="53">
        <f t="shared" si="67"/>
        <v>21</v>
      </c>
      <c r="BP229" s="248"/>
    </row>
    <row r="230" spans="2:68" ht="54" x14ac:dyDescent="0.4">
      <c r="B230" s="79"/>
      <c r="C230" s="80"/>
      <c r="D230" s="41">
        <f t="shared" ref="D230:D235" si="68">D113</f>
        <v>21.3</v>
      </c>
      <c r="E230" s="42">
        <v>5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57"/>
        <v>22.577999999999999</v>
      </c>
      <c r="L230" s="47">
        <f t="shared" si="58"/>
        <v>22.791</v>
      </c>
      <c r="M230" s="48">
        <f t="shared" si="59"/>
        <v>23.004000000000001</v>
      </c>
      <c r="N230" s="48">
        <f t="shared" si="60"/>
        <v>23.217000000000002</v>
      </c>
      <c r="O230" s="49">
        <f t="shared" si="61"/>
        <v>23.43</v>
      </c>
      <c r="P230" s="50"/>
      <c r="Q230" s="57"/>
      <c r="R230" s="57"/>
      <c r="S230" s="57"/>
      <c r="T230" s="52"/>
      <c r="U230" s="50"/>
      <c r="V230" s="51"/>
      <c r="W230" s="51"/>
      <c r="X230" s="51"/>
      <c r="Y230" s="52"/>
      <c r="Z230" s="50"/>
      <c r="AA230" s="57"/>
      <c r="AB230" s="57"/>
      <c r="AC230" s="57"/>
      <c r="AD230" s="52"/>
      <c r="AE230" s="50"/>
      <c r="AF230" s="51"/>
      <c r="AG230" s="51"/>
      <c r="AH230" s="51"/>
      <c r="AI230" s="52"/>
      <c r="AJ230" s="50"/>
      <c r="AK230" s="57"/>
      <c r="AL230" s="57"/>
      <c r="AM230" s="57"/>
      <c r="AN230" s="52"/>
      <c r="AO230" s="50"/>
      <c r="AP230" s="57"/>
      <c r="AQ230" s="57"/>
      <c r="AR230" s="57"/>
      <c r="AS230" s="52"/>
      <c r="AT230" s="50"/>
      <c r="AU230" s="57"/>
      <c r="AV230" s="57"/>
      <c r="AW230" s="57"/>
      <c r="AX230" s="52"/>
      <c r="AY230" s="50"/>
      <c r="AZ230" s="57"/>
      <c r="BA230" s="57"/>
      <c r="BB230" s="57"/>
      <c r="BC230" s="52"/>
      <c r="BD230" s="50"/>
      <c r="BE230" s="57"/>
      <c r="BF230" s="57"/>
      <c r="BG230" s="57"/>
      <c r="BH230" s="52"/>
      <c r="BI230" s="50">
        <v>21</v>
      </c>
      <c r="BJ230" s="51">
        <v>80</v>
      </c>
      <c r="BK230" s="51">
        <f>BI230*BJ230</f>
        <v>1680</v>
      </c>
      <c r="BL230" s="51" t="s">
        <v>550</v>
      </c>
      <c r="BM230" s="52" t="s">
        <v>555</v>
      </c>
      <c r="BN230" s="53">
        <f t="shared" si="66"/>
        <v>21</v>
      </c>
      <c r="BO230" s="53">
        <f t="shared" si="67"/>
        <v>21</v>
      </c>
      <c r="BP230" s="248"/>
    </row>
    <row r="231" spans="2:68" ht="54" x14ac:dyDescent="0.4">
      <c r="B231" s="79"/>
      <c r="C231" s="80"/>
      <c r="D231" s="41">
        <f t="shared" si="68"/>
        <v>21.3</v>
      </c>
      <c r="E231" s="42">
        <v>5</v>
      </c>
      <c r="F231" s="43">
        <v>1</v>
      </c>
      <c r="G231" s="44">
        <v>2</v>
      </c>
      <c r="H231" s="44">
        <v>3</v>
      </c>
      <c r="I231" s="44">
        <v>4</v>
      </c>
      <c r="J231" s="45">
        <v>5</v>
      </c>
      <c r="K231" s="46">
        <f t="shared" si="57"/>
        <v>22.577999999999999</v>
      </c>
      <c r="L231" s="47">
        <f t="shared" si="58"/>
        <v>22.791</v>
      </c>
      <c r="M231" s="48">
        <f t="shared" si="59"/>
        <v>23.004000000000001</v>
      </c>
      <c r="N231" s="48">
        <f t="shared" si="60"/>
        <v>23.217000000000002</v>
      </c>
      <c r="O231" s="49">
        <f t="shared" si="61"/>
        <v>23.43</v>
      </c>
      <c r="P231" s="50"/>
      <c r="Q231" s="57"/>
      <c r="R231" s="57"/>
      <c r="S231" s="57"/>
      <c r="T231" s="52"/>
      <c r="U231" s="50"/>
      <c r="V231" s="51"/>
      <c r="W231" s="51"/>
      <c r="X231" s="51"/>
      <c r="Y231" s="52"/>
      <c r="Z231" s="50"/>
      <c r="AA231" s="57"/>
      <c r="AB231" s="57"/>
      <c r="AC231" s="57"/>
      <c r="AD231" s="52"/>
      <c r="AE231" s="50"/>
      <c r="AF231" s="51"/>
      <c r="AG231" s="51"/>
      <c r="AH231" s="51"/>
      <c r="AI231" s="52"/>
      <c r="AJ231" s="50"/>
      <c r="AK231" s="57"/>
      <c r="AL231" s="57"/>
      <c r="AM231" s="57"/>
      <c r="AN231" s="52"/>
      <c r="AO231" s="50"/>
      <c r="AP231" s="57"/>
      <c r="AQ231" s="57"/>
      <c r="AR231" s="57"/>
      <c r="AS231" s="52"/>
      <c r="AT231" s="50"/>
      <c r="AU231" s="57"/>
      <c r="AV231" s="57"/>
      <c r="AW231" s="57"/>
      <c r="AX231" s="52"/>
      <c r="AY231" s="50"/>
      <c r="AZ231" s="57"/>
      <c r="BA231" s="57"/>
      <c r="BB231" s="57"/>
      <c r="BC231" s="52"/>
      <c r="BD231" s="50"/>
      <c r="BE231" s="57"/>
      <c r="BF231" s="57"/>
      <c r="BG231" s="57"/>
      <c r="BH231" s="52"/>
      <c r="BI231" s="50">
        <v>21</v>
      </c>
      <c r="BJ231" s="51">
        <v>32</v>
      </c>
      <c r="BK231" s="51">
        <f>BI231*BJ231</f>
        <v>672</v>
      </c>
      <c r="BL231" s="51" t="s">
        <v>550</v>
      </c>
      <c r="BM231" s="52" t="s">
        <v>556</v>
      </c>
      <c r="BN231" s="53">
        <f t="shared" si="66"/>
        <v>21</v>
      </c>
      <c r="BO231" s="53">
        <f t="shared" si="67"/>
        <v>21</v>
      </c>
      <c r="BP231" s="248"/>
    </row>
    <row r="232" spans="2:68" ht="30" x14ac:dyDescent="0.4">
      <c r="B232" s="81" t="s">
        <v>92</v>
      </c>
      <c r="C232" s="82" t="s">
        <v>93</v>
      </c>
      <c r="D232" s="41">
        <f t="shared" si="68"/>
        <v>0</v>
      </c>
      <c r="E232" s="62"/>
      <c r="F232" s="63"/>
      <c r="G232" s="64"/>
      <c r="H232" s="64"/>
      <c r="I232" s="64"/>
      <c r="J232" s="65"/>
      <c r="K232" s="46">
        <f t="shared" si="57"/>
        <v>0</v>
      </c>
      <c r="L232" s="47">
        <f t="shared" si="58"/>
        <v>0</v>
      </c>
      <c r="M232" s="48">
        <f t="shared" si="59"/>
        <v>0</v>
      </c>
      <c r="N232" s="48">
        <f t="shared" si="60"/>
        <v>0</v>
      </c>
      <c r="O232" s="49">
        <f t="shared" si="61"/>
        <v>0</v>
      </c>
      <c r="P232" s="66"/>
      <c r="Q232" s="67"/>
      <c r="R232" s="68"/>
      <c r="S232" s="67"/>
      <c r="T232" s="69"/>
      <c r="U232" s="66"/>
      <c r="V232" s="67"/>
      <c r="W232" s="68"/>
      <c r="X232" s="67"/>
      <c r="Y232" s="69"/>
      <c r="Z232" s="66"/>
      <c r="AA232" s="67"/>
      <c r="AB232" s="68"/>
      <c r="AC232" s="67"/>
      <c r="AD232" s="69"/>
      <c r="AE232" s="66"/>
      <c r="AF232" s="67"/>
      <c r="AG232" s="68"/>
      <c r="AH232" s="67"/>
      <c r="AI232" s="69"/>
      <c r="AJ232" s="66"/>
      <c r="AK232" s="67"/>
      <c r="AL232" s="68"/>
      <c r="AM232" s="67"/>
      <c r="AN232" s="69"/>
      <c r="AO232" s="66"/>
      <c r="AP232" s="67"/>
      <c r="AQ232" s="68"/>
      <c r="AR232" s="67"/>
      <c r="AS232" s="69"/>
      <c r="AT232" s="66"/>
      <c r="AU232" s="67"/>
      <c r="AV232" s="68"/>
      <c r="AW232" s="67"/>
      <c r="AX232" s="69"/>
      <c r="AY232" s="66"/>
      <c r="AZ232" s="67"/>
      <c r="BA232" s="68"/>
      <c r="BB232" s="67"/>
      <c r="BC232" s="69"/>
      <c r="BD232" s="66"/>
      <c r="BE232" s="67"/>
      <c r="BF232" s="68"/>
      <c r="BG232" s="67"/>
      <c r="BH232" s="69"/>
      <c r="BI232" s="66"/>
      <c r="BJ232" s="67"/>
      <c r="BK232" s="68"/>
      <c r="BL232" s="67"/>
      <c r="BM232" s="69"/>
      <c r="BN232" s="53">
        <f t="shared" si="66"/>
        <v>0</v>
      </c>
      <c r="BO232" s="53">
        <f t="shared" si="67"/>
        <v>0</v>
      </c>
      <c r="BP232" s="248"/>
    </row>
    <row r="233" spans="2:68" ht="36.75" thickBot="1" x14ac:dyDescent="0.45">
      <c r="B233" s="96" t="s">
        <v>95</v>
      </c>
      <c r="C233" s="40" t="str">
        <f>C116</f>
        <v>Сахар-песок, кг</v>
      </c>
      <c r="D233" s="41">
        <f t="shared" si="68"/>
        <v>24.5</v>
      </c>
      <c r="E233" s="98">
        <v>4</v>
      </c>
      <c r="F233" s="43">
        <v>1</v>
      </c>
      <c r="G233" s="44">
        <v>2</v>
      </c>
      <c r="H233" s="44">
        <v>3</v>
      </c>
      <c r="I233" s="44">
        <v>4</v>
      </c>
      <c r="J233" s="45">
        <v>5</v>
      </c>
      <c r="K233" s="46">
        <f t="shared" si="57"/>
        <v>25.725000000000001</v>
      </c>
      <c r="L233" s="47">
        <f t="shared" si="58"/>
        <v>25.97</v>
      </c>
      <c r="M233" s="48">
        <f t="shared" si="59"/>
        <v>26.215</v>
      </c>
      <c r="N233" s="48">
        <f t="shared" si="60"/>
        <v>26.46</v>
      </c>
      <c r="O233" s="49">
        <f t="shared" si="61"/>
        <v>26.704999999999998</v>
      </c>
      <c r="P233" s="50"/>
      <c r="Q233" s="57"/>
      <c r="R233" s="57"/>
      <c r="S233" s="57"/>
      <c r="T233" s="52"/>
      <c r="U233" s="50"/>
      <c r="V233" s="51"/>
      <c r="W233" s="51"/>
      <c r="X233" s="51"/>
      <c r="Y233" s="52"/>
      <c r="Z233" s="50"/>
      <c r="AA233" s="57"/>
      <c r="AB233" s="57"/>
      <c r="AC233" s="57"/>
      <c r="AD233" s="52"/>
      <c r="AE233" s="50"/>
      <c r="AF233" s="51"/>
      <c r="AG233" s="51"/>
      <c r="AH233" s="51"/>
      <c r="AI233" s="52"/>
      <c r="AJ233" s="50">
        <v>25.97</v>
      </c>
      <c r="AK233" s="51">
        <v>50</v>
      </c>
      <c r="AL233" s="51">
        <v>1298.5</v>
      </c>
      <c r="AM233" s="51" t="s">
        <v>252</v>
      </c>
      <c r="AN233" s="52" t="s">
        <v>468</v>
      </c>
      <c r="AO233" s="50"/>
      <c r="AP233" s="57"/>
      <c r="AQ233" s="57"/>
      <c r="AR233" s="57"/>
      <c r="AS233" s="52"/>
      <c r="AT233" s="50"/>
      <c r="AU233" s="57"/>
      <c r="AV233" s="57"/>
      <c r="AW233" s="57"/>
      <c r="AX233" s="52"/>
      <c r="AY233" s="50"/>
      <c r="AZ233" s="57"/>
      <c r="BA233" s="57"/>
      <c r="BB233" s="57"/>
      <c r="BC233" s="52"/>
      <c r="BD233" s="50"/>
      <c r="BE233" s="57"/>
      <c r="BF233" s="57"/>
      <c r="BG233" s="57"/>
      <c r="BH233" s="52"/>
      <c r="BI233" s="50"/>
      <c r="BJ233" s="57"/>
      <c r="BK233" s="57"/>
      <c r="BL233" s="57"/>
      <c r="BM233" s="52"/>
      <c r="BN233" s="53">
        <f t="shared" si="66"/>
        <v>25.97</v>
      </c>
      <c r="BO233" s="53">
        <f t="shared" si="67"/>
        <v>25.97</v>
      </c>
      <c r="BP233" s="249"/>
    </row>
    <row r="234" spans="2:68" ht="31.5" thickTop="1" thickBot="1" x14ac:dyDescent="0.45">
      <c r="B234" s="96"/>
      <c r="C234" s="97"/>
      <c r="D234" s="41">
        <f t="shared" si="68"/>
        <v>24.5</v>
      </c>
      <c r="E234" s="98">
        <v>4</v>
      </c>
      <c r="F234" s="43">
        <v>1</v>
      </c>
      <c r="G234" s="44">
        <v>2</v>
      </c>
      <c r="H234" s="44">
        <v>3</v>
      </c>
      <c r="I234" s="44">
        <v>4</v>
      </c>
      <c r="J234" s="45">
        <v>5</v>
      </c>
      <c r="K234" s="46">
        <f t="shared" si="57"/>
        <v>25.725000000000001</v>
      </c>
      <c r="L234" s="47">
        <f t="shared" si="58"/>
        <v>25.97</v>
      </c>
      <c r="M234" s="48">
        <f t="shared" si="59"/>
        <v>26.215</v>
      </c>
      <c r="N234" s="48">
        <f t="shared" si="60"/>
        <v>26.46</v>
      </c>
      <c r="O234" s="49">
        <f t="shared" si="61"/>
        <v>26.704999999999998</v>
      </c>
      <c r="P234" s="50"/>
      <c r="Q234" s="51"/>
      <c r="R234" s="51"/>
      <c r="S234" s="51"/>
      <c r="T234" s="52"/>
      <c r="U234" s="175"/>
      <c r="V234" s="176"/>
      <c r="W234" s="176"/>
      <c r="X234" s="176"/>
      <c r="Y234" s="176"/>
      <c r="Z234" s="50"/>
      <c r="AA234" s="51"/>
      <c r="AB234" s="51"/>
      <c r="AC234" s="51"/>
      <c r="AD234" s="51"/>
      <c r="AE234" s="175"/>
      <c r="AF234" s="176"/>
      <c r="AG234" s="176"/>
      <c r="AH234" s="176"/>
      <c r="AI234" s="188"/>
      <c r="AJ234" s="50"/>
      <c r="AK234" s="51"/>
      <c r="AL234" s="51"/>
      <c r="AM234" s="51"/>
      <c r="AN234" s="52"/>
      <c r="AO234" s="175"/>
      <c r="AP234" s="176"/>
      <c r="AQ234" s="176"/>
      <c r="AR234" s="176"/>
      <c r="AS234" s="176"/>
      <c r="AT234" s="50"/>
      <c r="AU234" s="51"/>
      <c r="AV234" s="51"/>
      <c r="AW234" s="51"/>
      <c r="AX234" s="51"/>
      <c r="AY234" s="175"/>
      <c r="AZ234" s="176"/>
      <c r="BA234" s="176"/>
      <c r="BB234" s="176"/>
      <c r="BC234" s="176"/>
      <c r="BD234" s="50"/>
      <c r="BE234" s="51"/>
      <c r="BF234" s="51"/>
      <c r="BG234" s="51"/>
      <c r="BH234" s="52"/>
      <c r="BI234" s="175"/>
      <c r="BJ234" s="176"/>
      <c r="BK234" s="176"/>
      <c r="BL234" s="176"/>
      <c r="BM234" s="188"/>
      <c r="BN234" s="53">
        <f t="shared" si="66"/>
        <v>0</v>
      </c>
      <c r="BO234" s="53">
        <f t="shared" si="67"/>
        <v>0</v>
      </c>
      <c r="BP234" s="248"/>
    </row>
    <row r="235" spans="2:68" ht="31.5" thickTop="1" thickBot="1" x14ac:dyDescent="0.45">
      <c r="B235" s="96"/>
      <c r="C235" s="97"/>
      <c r="D235" s="41">
        <f t="shared" si="68"/>
        <v>24.5</v>
      </c>
      <c r="E235" s="98">
        <v>4</v>
      </c>
      <c r="F235" s="43">
        <v>1</v>
      </c>
      <c r="G235" s="44">
        <v>2</v>
      </c>
      <c r="H235" s="44">
        <v>3</v>
      </c>
      <c r="I235" s="44">
        <v>4</v>
      </c>
      <c r="J235" s="45">
        <v>5</v>
      </c>
      <c r="K235" s="46">
        <f t="shared" si="57"/>
        <v>25.725000000000001</v>
      </c>
      <c r="L235" s="47">
        <f t="shared" si="58"/>
        <v>25.97</v>
      </c>
      <c r="M235" s="48">
        <f t="shared" si="59"/>
        <v>26.215</v>
      </c>
      <c r="N235" s="48">
        <f t="shared" si="60"/>
        <v>26.46</v>
      </c>
      <c r="O235" s="49">
        <f t="shared" si="61"/>
        <v>26.704999999999998</v>
      </c>
      <c r="P235" s="50"/>
      <c r="Q235" s="51"/>
      <c r="R235" s="51"/>
      <c r="S235" s="51"/>
      <c r="T235" s="52"/>
      <c r="U235" s="175"/>
      <c r="V235" s="176"/>
      <c r="W235" s="176"/>
      <c r="X235" s="176"/>
      <c r="Y235" s="176"/>
      <c r="Z235" s="50"/>
      <c r="AA235" s="51"/>
      <c r="AB235" s="51"/>
      <c r="AC235" s="51"/>
      <c r="AD235" s="51"/>
      <c r="AE235" s="175"/>
      <c r="AF235" s="176"/>
      <c r="AG235" s="176"/>
      <c r="AH235" s="176"/>
      <c r="AI235" s="188"/>
      <c r="AJ235" s="50"/>
      <c r="AK235" s="51"/>
      <c r="AL235" s="51"/>
      <c r="AM235" s="51"/>
      <c r="AN235" s="52"/>
      <c r="AO235" s="175"/>
      <c r="AP235" s="176"/>
      <c r="AQ235" s="176"/>
      <c r="AR235" s="176"/>
      <c r="AS235" s="176"/>
      <c r="AT235" s="50"/>
      <c r="AU235" s="51"/>
      <c r="AV235" s="51"/>
      <c r="AW235" s="51"/>
      <c r="AX235" s="51"/>
      <c r="AY235" s="175"/>
      <c r="AZ235" s="176"/>
      <c r="BA235" s="176"/>
      <c r="BB235" s="176"/>
      <c r="BC235" s="176"/>
      <c r="BD235" s="50"/>
      <c r="BE235" s="51"/>
      <c r="BF235" s="51"/>
      <c r="BG235" s="51"/>
      <c r="BH235" s="52"/>
      <c r="BI235" s="175"/>
      <c r="BJ235" s="176"/>
      <c r="BK235" s="176"/>
      <c r="BL235" s="176"/>
      <c r="BM235" s="188"/>
      <c r="BN235" s="53">
        <f t="shared" si="66"/>
        <v>0</v>
      </c>
      <c r="BO235" s="53">
        <f t="shared" si="67"/>
        <v>0</v>
      </c>
      <c r="BP235" s="248"/>
    </row>
    <row r="236" spans="2:68" s="136" customFormat="1" ht="34.5" customHeight="1" thickTop="1" thickBot="1" x14ac:dyDescent="0.45">
      <c r="B236" s="140">
        <v>3</v>
      </c>
      <c r="K236" s="138"/>
      <c r="L236" s="138"/>
      <c r="M236" s="138"/>
      <c r="N236" s="138"/>
      <c r="O236" s="138"/>
      <c r="BP236" s="248"/>
    </row>
    <row r="237" spans="2:68" ht="51.75" customHeight="1" thickTop="1" x14ac:dyDescent="0.4">
      <c r="B237" s="298" t="s">
        <v>0</v>
      </c>
      <c r="C237" s="300" t="s">
        <v>1</v>
      </c>
      <c r="D237" s="327" t="str">
        <f>D6</f>
        <v>Средняя цена без учета доставки на 04.10.2019, рублей</v>
      </c>
      <c r="E237" s="305" t="s">
        <v>6</v>
      </c>
      <c r="F237" s="284" t="s">
        <v>7</v>
      </c>
      <c r="G237" s="285"/>
      <c r="H237" s="285"/>
      <c r="I237" s="285"/>
      <c r="J237" s="286"/>
      <c r="K237" s="309" t="s">
        <v>8</v>
      </c>
      <c r="L237" s="310"/>
      <c r="M237" s="310"/>
      <c r="N237" s="310"/>
      <c r="O237" s="311"/>
      <c r="P237" s="290" t="s">
        <v>180</v>
      </c>
      <c r="Q237" s="291"/>
      <c r="R237" s="291"/>
      <c r="S237" s="291"/>
      <c r="T237" s="292"/>
      <c r="U237" s="295" t="s">
        <v>181</v>
      </c>
      <c r="V237" s="296"/>
      <c r="W237" s="296"/>
      <c r="X237" s="296"/>
      <c r="Y237" s="297"/>
      <c r="Z237" s="290" t="s">
        <v>190</v>
      </c>
      <c r="AA237" s="291"/>
      <c r="AB237" s="291"/>
      <c r="AC237" s="291"/>
      <c r="AD237" s="292"/>
      <c r="AE237" s="290" t="s">
        <v>195</v>
      </c>
      <c r="AF237" s="291"/>
      <c r="AG237" s="291"/>
      <c r="AH237" s="291"/>
      <c r="AI237" s="292"/>
      <c r="AJ237" s="295" t="s">
        <v>96</v>
      </c>
      <c r="AK237" s="296"/>
      <c r="AL237" s="296"/>
      <c r="AM237" s="296"/>
      <c r="AN237" s="297"/>
      <c r="AO237" s="295" t="s">
        <v>96</v>
      </c>
      <c r="AP237" s="296"/>
      <c r="AQ237" s="296"/>
      <c r="AR237" s="296"/>
      <c r="AS237" s="297"/>
      <c r="AT237" s="295" t="s">
        <v>96</v>
      </c>
      <c r="AU237" s="296"/>
      <c r="AV237" s="296"/>
      <c r="AW237" s="296"/>
      <c r="AX237" s="297"/>
      <c r="AY237" s="318" t="s">
        <v>96</v>
      </c>
      <c r="AZ237" s="319"/>
      <c r="BA237" s="319"/>
      <c r="BB237" s="319"/>
      <c r="BC237" s="320"/>
      <c r="BD237" s="295" t="s">
        <v>96</v>
      </c>
      <c r="BE237" s="296"/>
      <c r="BF237" s="296"/>
      <c r="BG237" s="296"/>
      <c r="BH237" s="297"/>
      <c r="BI237" s="318" t="s">
        <v>96</v>
      </c>
      <c r="BJ237" s="319"/>
      <c r="BK237" s="319"/>
      <c r="BL237" s="319"/>
      <c r="BM237" s="320"/>
      <c r="BN237" s="293" t="s">
        <v>97</v>
      </c>
      <c r="BO237" s="293" t="s">
        <v>98</v>
      </c>
      <c r="BP237" s="248"/>
    </row>
    <row r="238" spans="2:68" ht="126.75" customHeight="1" thickBot="1" x14ac:dyDescent="0.45">
      <c r="B238" s="299"/>
      <c r="C238" s="301"/>
      <c r="D238" s="328"/>
      <c r="E238" s="306"/>
      <c r="F238" s="287"/>
      <c r="G238" s="288"/>
      <c r="H238" s="288"/>
      <c r="I238" s="288"/>
      <c r="J238" s="289"/>
      <c r="K238" s="312"/>
      <c r="L238" s="313"/>
      <c r="M238" s="313"/>
      <c r="N238" s="313"/>
      <c r="O238" s="314"/>
      <c r="P238" s="11" t="s">
        <v>2</v>
      </c>
      <c r="Q238" s="12" t="s">
        <v>3</v>
      </c>
      <c r="R238" s="12" t="s">
        <v>4</v>
      </c>
      <c r="S238" s="12" t="s">
        <v>5</v>
      </c>
      <c r="T238" s="12" t="s">
        <v>119</v>
      </c>
      <c r="U238" s="166" t="s">
        <v>2</v>
      </c>
      <c r="V238" s="167" t="s">
        <v>3</v>
      </c>
      <c r="W238" s="168" t="s">
        <v>4</v>
      </c>
      <c r="X238" s="168" t="s">
        <v>5</v>
      </c>
      <c r="Y238" s="168" t="s">
        <v>119</v>
      </c>
      <c r="Z238" s="13" t="s">
        <v>2</v>
      </c>
      <c r="AA238" s="12" t="s">
        <v>3</v>
      </c>
      <c r="AB238" s="12" t="s">
        <v>4</v>
      </c>
      <c r="AC238" s="12" t="s">
        <v>5</v>
      </c>
      <c r="AD238" s="12" t="s">
        <v>119</v>
      </c>
      <c r="AE238" s="182" t="s">
        <v>2</v>
      </c>
      <c r="AF238" s="168" t="s">
        <v>3</v>
      </c>
      <c r="AG238" s="168" t="s">
        <v>4</v>
      </c>
      <c r="AH238" s="168" t="s">
        <v>5</v>
      </c>
      <c r="AI238" s="168" t="s">
        <v>119</v>
      </c>
      <c r="AJ238" s="13" t="s">
        <v>2</v>
      </c>
      <c r="AK238" s="12" t="s">
        <v>3</v>
      </c>
      <c r="AL238" s="12" t="s">
        <v>4</v>
      </c>
      <c r="AM238" s="12" t="s">
        <v>5</v>
      </c>
      <c r="AN238" s="12" t="s">
        <v>119</v>
      </c>
      <c r="AO238" s="182" t="s">
        <v>2</v>
      </c>
      <c r="AP238" s="168" t="s">
        <v>3</v>
      </c>
      <c r="AQ238" s="168" t="s">
        <v>4</v>
      </c>
      <c r="AR238" s="168" t="s">
        <v>5</v>
      </c>
      <c r="AS238" s="168" t="s">
        <v>119</v>
      </c>
      <c r="AT238" s="13" t="s">
        <v>2</v>
      </c>
      <c r="AU238" s="12" t="s">
        <v>3</v>
      </c>
      <c r="AV238" s="12" t="s">
        <v>4</v>
      </c>
      <c r="AW238" s="12" t="s">
        <v>5</v>
      </c>
      <c r="AX238" s="12" t="s">
        <v>119</v>
      </c>
      <c r="AY238" s="182" t="s">
        <v>2</v>
      </c>
      <c r="AZ238" s="168" t="s">
        <v>3</v>
      </c>
      <c r="BA238" s="168" t="s">
        <v>4</v>
      </c>
      <c r="BB238" s="168" t="s">
        <v>5</v>
      </c>
      <c r="BC238" s="168" t="s">
        <v>119</v>
      </c>
      <c r="BD238" s="13" t="s">
        <v>2</v>
      </c>
      <c r="BE238" s="12" t="s">
        <v>3</v>
      </c>
      <c r="BF238" s="12" t="s">
        <v>4</v>
      </c>
      <c r="BG238" s="12" t="s">
        <v>5</v>
      </c>
      <c r="BH238" s="12" t="s">
        <v>119</v>
      </c>
      <c r="BI238" s="182" t="s">
        <v>2</v>
      </c>
      <c r="BJ238" s="168" t="s">
        <v>3</v>
      </c>
      <c r="BK238" s="168" t="s">
        <v>4</v>
      </c>
      <c r="BL238" s="168" t="s">
        <v>5</v>
      </c>
      <c r="BM238" s="168" t="s">
        <v>119</v>
      </c>
      <c r="BN238" s="294"/>
      <c r="BO238" s="294"/>
      <c r="BP238" s="248"/>
    </row>
    <row r="239" spans="2:68" ht="55.5" thickTop="1" thickBot="1" x14ac:dyDescent="0.45">
      <c r="B239" s="15"/>
      <c r="C239" s="16"/>
      <c r="D239" s="17"/>
      <c r="E239" s="18"/>
      <c r="F239" s="19" t="s">
        <v>10</v>
      </c>
      <c r="G239" s="20" t="s">
        <v>11</v>
      </c>
      <c r="H239" s="20" t="s">
        <v>12</v>
      </c>
      <c r="I239" s="20" t="s">
        <v>13</v>
      </c>
      <c r="J239" s="21" t="s">
        <v>14</v>
      </c>
      <c r="K239" s="22" t="s">
        <v>10</v>
      </c>
      <c r="L239" s="23" t="s">
        <v>11</v>
      </c>
      <c r="M239" s="23" t="s">
        <v>12</v>
      </c>
      <c r="N239" s="23" t="s">
        <v>13</v>
      </c>
      <c r="O239" s="24" t="s">
        <v>14</v>
      </c>
      <c r="P239" s="25"/>
      <c r="Q239" s="25"/>
      <c r="R239" s="25"/>
      <c r="S239" s="25"/>
      <c r="T239" s="25"/>
      <c r="U239" s="169"/>
      <c r="V239" s="170"/>
      <c r="W239" s="171"/>
      <c r="X239" s="171"/>
      <c r="Y239" s="171"/>
      <c r="Z239" s="26"/>
      <c r="AA239" s="25"/>
      <c r="AB239" s="25"/>
      <c r="AC239" s="25"/>
      <c r="AD239" s="25"/>
      <c r="AE239" s="183"/>
      <c r="AF239" s="171"/>
      <c r="AG239" s="171"/>
      <c r="AH239" s="171"/>
      <c r="AI239" s="184"/>
      <c r="AJ239" s="26"/>
      <c r="AK239" s="25"/>
      <c r="AL239" s="25"/>
      <c r="AM239" s="25"/>
      <c r="AN239" s="27"/>
      <c r="AO239" s="183"/>
      <c r="AP239" s="171"/>
      <c r="AQ239" s="171"/>
      <c r="AR239" s="171"/>
      <c r="AS239" s="171"/>
      <c r="AT239" s="26"/>
      <c r="AU239" s="25"/>
      <c r="AV239" s="25"/>
      <c r="AW239" s="25"/>
      <c r="AX239" s="25"/>
      <c r="AY239" s="183"/>
      <c r="AZ239" s="171"/>
      <c r="BA239" s="171"/>
      <c r="BB239" s="171"/>
      <c r="BC239" s="171"/>
      <c r="BD239" s="26"/>
      <c r="BE239" s="25"/>
      <c r="BF239" s="25"/>
      <c r="BG239" s="25"/>
      <c r="BH239" s="27"/>
      <c r="BI239" s="183"/>
      <c r="BJ239" s="171"/>
      <c r="BK239" s="171"/>
      <c r="BL239" s="171"/>
      <c r="BM239" s="171"/>
      <c r="BN239" s="294"/>
      <c r="BO239" s="294"/>
      <c r="BP239" s="248"/>
    </row>
    <row r="240" spans="2:68" ht="31.5" thickTop="1" thickBot="1" x14ac:dyDescent="0.45">
      <c r="B240" s="29" t="s">
        <v>9</v>
      </c>
      <c r="C240" s="30">
        <v>2</v>
      </c>
      <c r="D240" s="31">
        <v>3</v>
      </c>
      <c r="E240" s="32">
        <v>9</v>
      </c>
      <c r="F240" s="307">
        <v>10</v>
      </c>
      <c r="G240" s="307"/>
      <c r="H240" s="307"/>
      <c r="I240" s="307"/>
      <c r="J240" s="308"/>
      <c r="K240" s="315">
        <v>11</v>
      </c>
      <c r="L240" s="316"/>
      <c r="M240" s="316"/>
      <c r="N240" s="316"/>
      <c r="O240" s="317"/>
      <c r="P240" s="33">
        <v>4</v>
      </c>
      <c r="Q240" s="33">
        <v>5</v>
      </c>
      <c r="R240" s="33">
        <v>6</v>
      </c>
      <c r="S240" s="33">
        <v>7</v>
      </c>
      <c r="T240" s="33">
        <v>8</v>
      </c>
      <c r="U240" s="172">
        <v>4</v>
      </c>
      <c r="V240" s="173">
        <v>5</v>
      </c>
      <c r="W240" s="174">
        <v>6</v>
      </c>
      <c r="X240" s="174">
        <v>7</v>
      </c>
      <c r="Y240" s="174">
        <v>8</v>
      </c>
      <c r="Z240" s="34">
        <v>4</v>
      </c>
      <c r="AA240" s="33">
        <v>5</v>
      </c>
      <c r="AB240" s="33">
        <v>6</v>
      </c>
      <c r="AC240" s="33">
        <v>7</v>
      </c>
      <c r="AD240" s="33">
        <v>8</v>
      </c>
      <c r="AE240" s="185">
        <v>4</v>
      </c>
      <c r="AF240" s="186">
        <v>5</v>
      </c>
      <c r="AG240" s="186">
        <v>6</v>
      </c>
      <c r="AH240" s="186">
        <v>7</v>
      </c>
      <c r="AI240" s="187">
        <v>8</v>
      </c>
      <c r="AJ240" s="36">
        <v>4</v>
      </c>
      <c r="AK240" s="33">
        <v>5</v>
      </c>
      <c r="AL240" s="33">
        <v>6</v>
      </c>
      <c r="AM240" s="33">
        <v>7</v>
      </c>
      <c r="AN240" s="35">
        <v>8</v>
      </c>
      <c r="AO240" s="185">
        <v>4</v>
      </c>
      <c r="AP240" s="186">
        <v>5</v>
      </c>
      <c r="AQ240" s="186">
        <v>6</v>
      </c>
      <c r="AR240" s="186">
        <v>7</v>
      </c>
      <c r="AS240" s="186">
        <v>8</v>
      </c>
      <c r="AT240" s="34">
        <v>4</v>
      </c>
      <c r="AU240" s="33">
        <v>5</v>
      </c>
      <c r="AV240" s="33">
        <v>6</v>
      </c>
      <c r="AW240" s="33">
        <v>7</v>
      </c>
      <c r="AX240" s="33">
        <v>8</v>
      </c>
      <c r="AY240" s="185">
        <v>4</v>
      </c>
      <c r="AZ240" s="186">
        <v>5</v>
      </c>
      <c r="BA240" s="186">
        <v>6</v>
      </c>
      <c r="BB240" s="186">
        <v>7</v>
      </c>
      <c r="BC240" s="186">
        <v>8</v>
      </c>
      <c r="BD240" s="34">
        <v>4</v>
      </c>
      <c r="BE240" s="33">
        <v>5</v>
      </c>
      <c r="BF240" s="33">
        <v>6</v>
      </c>
      <c r="BG240" s="33">
        <v>7</v>
      </c>
      <c r="BH240" s="35">
        <v>8</v>
      </c>
      <c r="BI240" s="185">
        <v>4</v>
      </c>
      <c r="BJ240" s="186">
        <v>5</v>
      </c>
      <c r="BK240" s="186">
        <v>6</v>
      </c>
      <c r="BL240" s="186">
        <v>7</v>
      </c>
      <c r="BM240" s="186">
        <v>8</v>
      </c>
      <c r="BN240" s="37"/>
      <c r="BO240" s="37"/>
      <c r="BP240" s="248"/>
    </row>
    <row r="241" spans="2:68" ht="54.75" thickTop="1" x14ac:dyDescent="0.4">
      <c r="B241" s="54" t="s">
        <v>138</v>
      </c>
      <c r="C241" s="40" t="str">
        <f>C124</f>
        <v>Картофель, кг</v>
      </c>
      <c r="D241" s="41">
        <f t="shared" ref="D241:D272" si="69">D10</f>
        <v>7</v>
      </c>
      <c r="E241" s="42">
        <v>18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ref="K241:K294" si="70">$D241+($D241*(SUM($E241%,F241%)))</f>
        <v>8.33</v>
      </c>
      <c r="L241" s="47">
        <f t="shared" ref="L241:L294" si="71">$D241+(($D241*SUM($E241,G241)/100))</f>
        <v>8.4</v>
      </c>
      <c r="M241" s="48">
        <f t="shared" ref="M241:M294" si="72">$D241+(($D241*($E241+H241)/100))</f>
        <v>8.4700000000000006</v>
      </c>
      <c r="N241" s="48">
        <f t="shared" ref="N241:N294" si="73">$D241+(($D241*($E241+I241)/100))</f>
        <v>8.5399999999999991</v>
      </c>
      <c r="O241" s="49">
        <f t="shared" ref="O241:O294" si="74">$D241+(($D241*($E241+J241)/100))</f>
        <v>8.61</v>
      </c>
      <c r="P241" s="50">
        <f>R241/Q241</f>
        <v>8.4</v>
      </c>
      <c r="Q241" s="51">
        <v>479</v>
      </c>
      <c r="R241" s="51">
        <v>4023.6</v>
      </c>
      <c r="S241" s="51" t="s">
        <v>580</v>
      </c>
      <c r="T241" s="52" t="s">
        <v>581</v>
      </c>
      <c r="U241" s="50"/>
      <c r="V241" s="51"/>
      <c r="W241" s="51"/>
      <c r="X241" s="51"/>
      <c r="Y241" s="52"/>
      <c r="Z241" s="236"/>
      <c r="AA241" s="237"/>
      <c r="AB241" s="238"/>
      <c r="AC241" s="237"/>
      <c r="AD241" s="239"/>
      <c r="AE241" s="195">
        <v>8</v>
      </c>
      <c r="AF241" s="196">
        <v>519</v>
      </c>
      <c r="AG241" s="197">
        <f>AE241*AF241</f>
        <v>4152</v>
      </c>
      <c r="AH241" s="196" t="s">
        <v>617</v>
      </c>
      <c r="AI241" s="196" t="s">
        <v>285</v>
      </c>
      <c r="AJ241" s="50"/>
      <c r="AK241" s="51"/>
      <c r="AL241" s="51"/>
      <c r="AM241" s="51"/>
      <c r="AN241" s="52"/>
      <c r="AO241" s="175"/>
      <c r="AP241" s="176"/>
      <c r="AQ241" s="176"/>
      <c r="AR241" s="176"/>
      <c r="AS241" s="176"/>
      <c r="AT241" s="50"/>
      <c r="AU241" s="51"/>
      <c r="AV241" s="51"/>
      <c r="AW241" s="51"/>
      <c r="AX241" s="51"/>
      <c r="AY241" s="175"/>
      <c r="AZ241" s="176"/>
      <c r="BA241" s="176"/>
      <c r="BB241" s="176"/>
      <c r="BC241" s="176"/>
      <c r="BD241" s="50"/>
      <c r="BE241" s="51"/>
      <c r="BF241" s="51"/>
      <c r="BG241" s="51"/>
      <c r="BH241" s="52"/>
      <c r="BI241" s="175"/>
      <c r="BJ241" s="176"/>
      <c r="BK241" s="176"/>
      <c r="BL241" s="176"/>
      <c r="BM241" s="188"/>
      <c r="BN241" s="53"/>
      <c r="BO241" s="53"/>
      <c r="BP241" s="249"/>
    </row>
    <row r="242" spans="2:68" ht="30" x14ac:dyDescent="0.4">
      <c r="B242" s="54"/>
      <c r="C242" s="55"/>
      <c r="D242" s="41">
        <f t="shared" si="69"/>
        <v>7</v>
      </c>
      <c r="E242" s="42">
        <v>18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70"/>
        <v>8.33</v>
      </c>
      <c r="L242" s="47">
        <f t="shared" si="71"/>
        <v>8.4</v>
      </c>
      <c r="M242" s="48">
        <f t="shared" si="72"/>
        <v>8.4700000000000006</v>
      </c>
      <c r="N242" s="48">
        <f t="shared" si="73"/>
        <v>8.5399999999999991</v>
      </c>
      <c r="O242" s="49">
        <f t="shared" si="74"/>
        <v>8.61</v>
      </c>
      <c r="P242" s="50"/>
      <c r="Q242" s="51"/>
      <c r="R242" s="51"/>
      <c r="S242" s="51"/>
      <c r="T242" s="52"/>
      <c r="U242" s="175"/>
      <c r="V242" s="176"/>
      <c r="W242" s="176"/>
      <c r="X242" s="176"/>
      <c r="Y242" s="176"/>
      <c r="Z242" s="236"/>
      <c r="AA242" s="237"/>
      <c r="AB242" s="238"/>
      <c r="AC242" s="237"/>
      <c r="AD242" s="239"/>
      <c r="AE242" s="175"/>
      <c r="AF242" s="176"/>
      <c r="AG242" s="176"/>
      <c r="AH242" s="176"/>
      <c r="AI242" s="188"/>
      <c r="AJ242" s="50"/>
      <c r="AK242" s="51"/>
      <c r="AL242" s="51"/>
      <c r="AM242" s="51"/>
      <c r="AN242" s="52"/>
      <c r="AO242" s="175"/>
      <c r="AP242" s="176"/>
      <c r="AQ242" s="176"/>
      <c r="AR242" s="176"/>
      <c r="AS242" s="176"/>
      <c r="AT242" s="50"/>
      <c r="AU242" s="51"/>
      <c r="AV242" s="51"/>
      <c r="AW242" s="51"/>
      <c r="AX242" s="51"/>
      <c r="AY242" s="175"/>
      <c r="AZ242" s="176"/>
      <c r="BA242" s="176"/>
      <c r="BB242" s="176"/>
      <c r="BC242" s="176"/>
      <c r="BD242" s="50"/>
      <c r="BE242" s="51"/>
      <c r="BF242" s="51"/>
      <c r="BG242" s="51"/>
      <c r="BH242" s="52"/>
      <c r="BI242" s="175"/>
      <c r="BJ242" s="176"/>
      <c r="BK242" s="176"/>
      <c r="BL242" s="176"/>
      <c r="BM242" s="188"/>
      <c r="BN242" s="53">
        <f>MIN($P242,$U242,$Z242,$AE242,$AJ242,$AO242,$AT242,$AY242,$BD242,$BI242)</f>
        <v>0</v>
      </c>
      <c r="BO242" s="53">
        <f>MAX($P242,$U242,$Z242,$AE242,$AJ242,$AO242,$AT242,$AY242,$BD242,$BI242)</f>
        <v>0</v>
      </c>
      <c r="BP242" s="248"/>
    </row>
    <row r="243" spans="2:68" ht="30" x14ac:dyDescent="0.4">
      <c r="B243" s="56"/>
      <c r="C243" s="58"/>
      <c r="D243" s="41">
        <f t="shared" si="69"/>
        <v>7</v>
      </c>
      <c r="E243" s="42">
        <v>18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70"/>
        <v>8.33</v>
      </c>
      <c r="L243" s="47">
        <f t="shared" si="71"/>
        <v>8.4</v>
      </c>
      <c r="M243" s="48">
        <f t="shared" si="72"/>
        <v>8.4700000000000006</v>
      </c>
      <c r="N243" s="48">
        <f t="shared" si="73"/>
        <v>8.5399999999999991</v>
      </c>
      <c r="O243" s="49">
        <f t="shared" si="74"/>
        <v>8.61</v>
      </c>
      <c r="P243" s="50"/>
      <c r="Q243" s="51"/>
      <c r="R243" s="51"/>
      <c r="S243" s="51"/>
      <c r="T243" s="52"/>
      <c r="U243" s="175"/>
      <c r="V243" s="176"/>
      <c r="W243" s="176"/>
      <c r="X243" s="176"/>
      <c r="Y243" s="176"/>
      <c r="Z243" s="236"/>
      <c r="AA243" s="237"/>
      <c r="AB243" s="238"/>
      <c r="AC243" s="237"/>
      <c r="AD243" s="239"/>
      <c r="AE243" s="175"/>
      <c r="AF243" s="176"/>
      <c r="AG243" s="176"/>
      <c r="AH243" s="176"/>
      <c r="AI243" s="188"/>
      <c r="AJ243" s="50"/>
      <c r="AK243" s="51"/>
      <c r="AL243" s="51"/>
      <c r="AM243" s="51"/>
      <c r="AN243" s="52"/>
      <c r="AO243" s="175"/>
      <c r="AP243" s="176"/>
      <c r="AQ243" s="176"/>
      <c r="AR243" s="176"/>
      <c r="AS243" s="176"/>
      <c r="AT243" s="50"/>
      <c r="AU243" s="51"/>
      <c r="AV243" s="51"/>
      <c r="AW243" s="51"/>
      <c r="AX243" s="51"/>
      <c r="AY243" s="175"/>
      <c r="AZ243" s="176"/>
      <c r="BA243" s="176"/>
      <c r="BB243" s="176"/>
      <c r="BC243" s="176"/>
      <c r="BD243" s="50"/>
      <c r="BE243" s="51"/>
      <c r="BF243" s="51"/>
      <c r="BG243" s="51"/>
      <c r="BH243" s="52"/>
      <c r="BI243" s="175"/>
      <c r="BJ243" s="176"/>
      <c r="BK243" s="176"/>
      <c r="BL243" s="176"/>
      <c r="BM243" s="188"/>
      <c r="BN243" s="53">
        <f>MIN($P243,$U243,$Z243,$AE243,$AJ243,$AO243,$AT243,$AY243,$BD243,$BI243)</f>
        <v>0</v>
      </c>
      <c r="BO243" s="53">
        <f>MAX($P243,$U243,$Z243,$AE243,$AJ243,$AO243,$AT243,$AY243,$BD243,$BI243)</f>
        <v>0</v>
      </c>
      <c r="BP243" s="248"/>
    </row>
    <row r="244" spans="2:68" ht="58.5" x14ac:dyDescent="0.4">
      <c r="B244" s="60">
        <v>2</v>
      </c>
      <c r="C244" s="61" t="s">
        <v>17</v>
      </c>
      <c r="D244" s="41">
        <f t="shared" si="69"/>
        <v>0</v>
      </c>
      <c r="E244" s="62"/>
      <c r="F244" s="63"/>
      <c r="G244" s="64"/>
      <c r="H244" s="64"/>
      <c r="I244" s="64"/>
      <c r="J244" s="65"/>
      <c r="K244" s="46">
        <f t="shared" si="70"/>
        <v>0</v>
      </c>
      <c r="L244" s="47">
        <f t="shared" si="71"/>
        <v>0</v>
      </c>
      <c r="M244" s="48">
        <f t="shared" si="72"/>
        <v>0</v>
      </c>
      <c r="N244" s="48">
        <f t="shared" si="73"/>
        <v>0</v>
      </c>
      <c r="O244" s="49">
        <f t="shared" si="74"/>
        <v>0</v>
      </c>
      <c r="P244" s="66"/>
      <c r="Q244" s="67"/>
      <c r="R244" s="68"/>
      <c r="S244" s="67"/>
      <c r="T244" s="69"/>
      <c r="U244" s="177"/>
      <c r="V244" s="178"/>
      <c r="W244" s="176"/>
      <c r="X244" s="178"/>
      <c r="Y244" s="178"/>
      <c r="Z244" s="66"/>
      <c r="AA244" s="67"/>
      <c r="AB244" s="68"/>
      <c r="AC244" s="67"/>
      <c r="AD244" s="67"/>
      <c r="AE244" s="177"/>
      <c r="AF244" s="178"/>
      <c r="AG244" s="176"/>
      <c r="AH244" s="178"/>
      <c r="AI244" s="189"/>
      <c r="AJ244" s="66"/>
      <c r="AK244" s="67"/>
      <c r="AL244" s="68"/>
      <c r="AM244" s="67"/>
      <c r="AN244" s="69"/>
      <c r="AO244" s="177"/>
      <c r="AP244" s="178"/>
      <c r="AQ244" s="176"/>
      <c r="AR244" s="178"/>
      <c r="AS244" s="178"/>
      <c r="AT244" s="66"/>
      <c r="AU244" s="67"/>
      <c r="AV244" s="68"/>
      <c r="AW244" s="67"/>
      <c r="AX244" s="67"/>
      <c r="AY244" s="177"/>
      <c r="AZ244" s="178"/>
      <c r="BA244" s="176"/>
      <c r="BB244" s="178"/>
      <c r="BC244" s="178"/>
      <c r="BD244" s="66"/>
      <c r="BE244" s="67"/>
      <c r="BF244" s="68"/>
      <c r="BG244" s="67"/>
      <c r="BH244" s="69"/>
      <c r="BI244" s="177"/>
      <c r="BJ244" s="178"/>
      <c r="BK244" s="176"/>
      <c r="BL244" s="178"/>
      <c r="BM244" s="189"/>
      <c r="BN244" s="53">
        <f>MIN($P244,$U244,$Z244,$AE244,$AJ244,$AO244,$AT244,$AY244,$BD244,$BI244)</f>
        <v>0</v>
      </c>
      <c r="BO244" s="53">
        <f>MAX($P244,$U244,$Z244,$AE244,$AJ244,$AO244,$AT244,$AY244,$BD244,$BI244)</f>
        <v>0</v>
      </c>
      <c r="BP244" s="248"/>
    </row>
    <row r="245" spans="2:68" ht="36" x14ac:dyDescent="0.4">
      <c r="B245" s="39" t="s">
        <v>18</v>
      </c>
      <c r="C245" s="40" t="str">
        <f>C128</f>
        <v>Столовая морковь н/у, кг</v>
      </c>
      <c r="D245" s="41">
        <f t="shared" si="69"/>
        <v>11</v>
      </c>
      <c r="E245" s="42">
        <v>22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70"/>
        <v>13.530000000000001</v>
      </c>
      <c r="L245" s="47">
        <f t="shared" si="71"/>
        <v>13.64</v>
      </c>
      <c r="M245" s="48">
        <f t="shared" si="72"/>
        <v>13.75</v>
      </c>
      <c r="N245" s="48">
        <f t="shared" si="73"/>
        <v>13.86</v>
      </c>
      <c r="O245" s="49">
        <f t="shared" si="74"/>
        <v>13.97</v>
      </c>
      <c r="P245" s="50"/>
      <c r="Q245" s="57"/>
      <c r="R245" s="57"/>
      <c r="S245" s="57"/>
      <c r="T245" s="52"/>
      <c r="U245" s="50"/>
      <c r="V245" s="57"/>
      <c r="W245" s="57"/>
      <c r="X245" s="85"/>
      <c r="Y245" s="52"/>
      <c r="Z245" s="236">
        <v>13.5</v>
      </c>
      <c r="AA245" s="237">
        <v>35</v>
      </c>
      <c r="AB245" s="238">
        <f>AA245*Z245</f>
        <v>472.5</v>
      </c>
      <c r="AC245" s="237" t="s">
        <v>602</v>
      </c>
      <c r="AD245" s="239" t="s">
        <v>603</v>
      </c>
      <c r="AE245" s="195">
        <v>13</v>
      </c>
      <c r="AF245" s="196">
        <v>85</v>
      </c>
      <c r="AG245" s="197">
        <f>AE245*AF245</f>
        <v>1105</v>
      </c>
      <c r="AH245" s="196" t="s">
        <v>617</v>
      </c>
      <c r="AI245" s="196" t="s">
        <v>285</v>
      </c>
      <c r="AJ245" s="50"/>
      <c r="AK245" s="51"/>
      <c r="AL245" s="51"/>
      <c r="AM245" s="51"/>
      <c r="AN245" s="52"/>
      <c r="AO245" s="175"/>
      <c r="AP245" s="176"/>
      <c r="AQ245" s="176"/>
      <c r="AR245" s="176"/>
      <c r="AS245" s="176"/>
      <c r="AT245" s="50"/>
      <c r="AU245" s="51"/>
      <c r="AV245" s="51"/>
      <c r="AW245" s="51"/>
      <c r="AX245" s="51"/>
      <c r="AY245" s="175"/>
      <c r="AZ245" s="176"/>
      <c r="BA245" s="176"/>
      <c r="BB245" s="176"/>
      <c r="BC245" s="176"/>
      <c r="BD245" s="50"/>
      <c r="BE245" s="51"/>
      <c r="BF245" s="51"/>
      <c r="BG245" s="51"/>
      <c r="BH245" s="52"/>
      <c r="BI245" s="175"/>
      <c r="BJ245" s="176"/>
      <c r="BK245" s="176"/>
      <c r="BL245" s="176"/>
      <c r="BM245" s="188"/>
      <c r="BN245" s="53"/>
      <c r="BO245" s="53"/>
      <c r="BP245" s="249"/>
    </row>
    <row r="246" spans="2:68" ht="30" x14ac:dyDescent="0.4">
      <c r="B246" s="54"/>
      <c r="C246" s="55"/>
      <c r="D246" s="41">
        <f t="shared" si="69"/>
        <v>11</v>
      </c>
      <c r="E246" s="42">
        <v>22</v>
      </c>
      <c r="F246" s="43">
        <v>1</v>
      </c>
      <c r="G246" s="44">
        <v>2</v>
      </c>
      <c r="H246" s="44">
        <v>3</v>
      </c>
      <c r="I246" s="44">
        <v>4</v>
      </c>
      <c r="J246" s="45">
        <v>5</v>
      </c>
      <c r="K246" s="46">
        <f t="shared" si="70"/>
        <v>13.530000000000001</v>
      </c>
      <c r="L246" s="47">
        <f t="shared" si="71"/>
        <v>13.64</v>
      </c>
      <c r="M246" s="48">
        <f t="shared" si="72"/>
        <v>13.75</v>
      </c>
      <c r="N246" s="48">
        <f t="shared" si="73"/>
        <v>13.86</v>
      </c>
      <c r="O246" s="49">
        <f t="shared" si="74"/>
        <v>13.97</v>
      </c>
      <c r="P246" s="50"/>
      <c r="Q246" s="51"/>
      <c r="R246" s="51"/>
      <c r="S246" s="51"/>
      <c r="T246" s="52"/>
      <c r="U246" s="175"/>
      <c r="V246" s="176"/>
      <c r="W246" s="176"/>
      <c r="X246" s="176"/>
      <c r="Y246" s="176"/>
      <c r="Z246" s="50"/>
      <c r="AA246" s="51"/>
      <c r="AB246" s="51"/>
      <c r="AC246" s="51"/>
      <c r="AD246" s="51"/>
      <c r="AE246" s="175"/>
      <c r="AF246" s="176"/>
      <c r="AG246" s="176"/>
      <c r="AH246" s="176"/>
      <c r="AI246" s="188"/>
      <c r="AJ246" s="50"/>
      <c r="AK246" s="51"/>
      <c r="AL246" s="51"/>
      <c r="AM246" s="51"/>
      <c r="AN246" s="52"/>
      <c r="AO246" s="175"/>
      <c r="AP246" s="176"/>
      <c r="AQ246" s="176"/>
      <c r="AR246" s="176"/>
      <c r="AS246" s="176"/>
      <c r="AT246" s="50"/>
      <c r="AU246" s="51"/>
      <c r="AV246" s="51"/>
      <c r="AW246" s="51"/>
      <c r="AX246" s="51"/>
      <c r="AY246" s="175"/>
      <c r="AZ246" s="176"/>
      <c r="BA246" s="176"/>
      <c r="BB246" s="176"/>
      <c r="BC246" s="176"/>
      <c r="BD246" s="50"/>
      <c r="BE246" s="51"/>
      <c r="BF246" s="51"/>
      <c r="BG246" s="51"/>
      <c r="BH246" s="52"/>
      <c r="BI246" s="175"/>
      <c r="BJ246" s="176"/>
      <c r="BK246" s="176"/>
      <c r="BL246" s="176"/>
      <c r="BM246" s="188"/>
      <c r="BN246" s="53"/>
      <c r="BO246" s="53"/>
      <c r="BP246" s="248"/>
    </row>
    <row r="247" spans="2:68" ht="30" x14ac:dyDescent="0.4">
      <c r="B247" s="56"/>
      <c r="C247" s="55"/>
      <c r="D247" s="41">
        <f t="shared" si="69"/>
        <v>11</v>
      </c>
      <c r="E247" s="42">
        <v>22</v>
      </c>
      <c r="F247" s="43">
        <v>1</v>
      </c>
      <c r="G247" s="44">
        <v>2</v>
      </c>
      <c r="H247" s="44">
        <v>3</v>
      </c>
      <c r="I247" s="44">
        <v>4</v>
      </c>
      <c r="J247" s="45">
        <v>5</v>
      </c>
      <c r="K247" s="46">
        <f t="shared" si="70"/>
        <v>13.530000000000001</v>
      </c>
      <c r="L247" s="47">
        <f t="shared" si="71"/>
        <v>13.64</v>
      </c>
      <c r="M247" s="48">
        <f t="shared" si="72"/>
        <v>13.75</v>
      </c>
      <c r="N247" s="48">
        <f t="shared" si="73"/>
        <v>13.86</v>
      </c>
      <c r="O247" s="49">
        <f t="shared" si="74"/>
        <v>13.97</v>
      </c>
      <c r="P247" s="50"/>
      <c r="Q247" s="51"/>
      <c r="R247" s="51"/>
      <c r="S247" s="51"/>
      <c r="T247" s="52"/>
      <c r="U247" s="175"/>
      <c r="V247" s="176"/>
      <c r="W247" s="176"/>
      <c r="X247" s="176"/>
      <c r="Y247" s="176"/>
      <c r="Z247" s="50"/>
      <c r="AA247" s="51"/>
      <c r="AB247" s="51"/>
      <c r="AC247" s="51"/>
      <c r="AD247" s="51"/>
      <c r="AE247" s="175"/>
      <c r="AF247" s="176"/>
      <c r="AG247" s="176"/>
      <c r="AH247" s="176"/>
      <c r="AI247" s="188"/>
      <c r="AJ247" s="50"/>
      <c r="AK247" s="51"/>
      <c r="AL247" s="51"/>
      <c r="AM247" s="51"/>
      <c r="AN247" s="52"/>
      <c r="AO247" s="175"/>
      <c r="AP247" s="176"/>
      <c r="AQ247" s="176"/>
      <c r="AR247" s="176"/>
      <c r="AS247" s="176"/>
      <c r="AT247" s="50"/>
      <c r="AU247" s="51"/>
      <c r="AV247" s="51"/>
      <c r="AW247" s="51"/>
      <c r="AX247" s="51"/>
      <c r="AY247" s="175"/>
      <c r="AZ247" s="176"/>
      <c r="BA247" s="176"/>
      <c r="BB247" s="176"/>
      <c r="BC247" s="176"/>
      <c r="BD247" s="50"/>
      <c r="BE247" s="51"/>
      <c r="BF247" s="51"/>
      <c r="BG247" s="51"/>
      <c r="BH247" s="52"/>
      <c r="BI247" s="175"/>
      <c r="BJ247" s="176"/>
      <c r="BK247" s="176"/>
      <c r="BL247" s="176"/>
      <c r="BM247" s="188"/>
      <c r="BN247" s="53"/>
      <c r="BO247" s="53"/>
      <c r="BP247" s="248"/>
    </row>
    <row r="248" spans="2:68" ht="36" x14ac:dyDescent="0.4">
      <c r="B248" s="71" t="s">
        <v>19</v>
      </c>
      <c r="C248" s="40" t="str">
        <f>C131</f>
        <v>Столовая свекла н/у, кг</v>
      </c>
      <c r="D248" s="41">
        <f t="shared" si="69"/>
        <v>10</v>
      </c>
      <c r="E248" s="42">
        <v>27</v>
      </c>
      <c r="F248" s="43">
        <v>1</v>
      </c>
      <c r="G248" s="44">
        <v>2</v>
      </c>
      <c r="H248" s="44">
        <v>3</v>
      </c>
      <c r="I248" s="44">
        <v>4</v>
      </c>
      <c r="J248" s="45">
        <v>5</v>
      </c>
      <c r="K248" s="46">
        <f t="shared" si="70"/>
        <v>12.8</v>
      </c>
      <c r="L248" s="47">
        <f t="shared" si="71"/>
        <v>12.9</v>
      </c>
      <c r="M248" s="48">
        <f t="shared" si="72"/>
        <v>13</v>
      </c>
      <c r="N248" s="48">
        <f t="shared" si="73"/>
        <v>13.1</v>
      </c>
      <c r="O248" s="49">
        <f t="shared" si="74"/>
        <v>13.2</v>
      </c>
      <c r="P248" s="50"/>
      <c r="Q248" s="57"/>
      <c r="R248" s="57"/>
      <c r="S248" s="57"/>
      <c r="T248" s="52"/>
      <c r="U248" s="50"/>
      <c r="V248" s="57"/>
      <c r="W248" s="57"/>
      <c r="X248" s="85"/>
      <c r="Y248" s="52"/>
      <c r="Z248" s="236">
        <v>12.8</v>
      </c>
      <c r="AA248" s="237">
        <v>35</v>
      </c>
      <c r="AB248" s="238">
        <f>AA248*Z248</f>
        <v>448</v>
      </c>
      <c r="AC248" s="237" t="s">
        <v>602</v>
      </c>
      <c r="AD248" s="239" t="s">
        <v>603</v>
      </c>
      <c r="AE248" s="195">
        <v>12</v>
      </c>
      <c r="AF248" s="196">
        <v>66</v>
      </c>
      <c r="AG248" s="197">
        <f>AE248*AF248</f>
        <v>792</v>
      </c>
      <c r="AH248" s="196" t="s">
        <v>617</v>
      </c>
      <c r="AI248" s="196" t="s">
        <v>285</v>
      </c>
      <c r="AJ248" s="50"/>
      <c r="AK248" s="51"/>
      <c r="AL248" s="51"/>
      <c r="AM248" s="51"/>
      <c r="AN248" s="52"/>
      <c r="AO248" s="175"/>
      <c r="AP248" s="176"/>
      <c r="AQ248" s="176"/>
      <c r="AR248" s="176"/>
      <c r="AS248" s="176"/>
      <c r="AT248" s="50"/>
      <c r="AU248" s="51"/>
      <c r="AV248" s="51"/>
      <c r="AW248" s="51"/>
      <c r="AX248" s="51"/>
      <c r="AY248" s="175"/>
      <c r="AZ248" s="176"/>
      <c r="BA248" s="176"/>
      <c r="BB248" s="176"/>
      <c r="BC248" s="176"/>
      <c r="BD248" s="50"/>
      <c r="BE248" s="51"/>
      <c r="BF248" s="51"/>
      <c r="BG248" s="51"/>
      <c r="BH248" s="52"/>
      <c r="BI248" s="175"/>
      <c r="BJ248" s="176"/>
      <c r="BK248" s="176"/>
      <c r="BL248" s="176"/>
      <c r="BM248" s="188"/>
      <c r="BN248" s="53"/>
      <c r="BO248" s="53"/>
      <c r="BP248" s="249"/>
    </row>
    <row r="249" spans="2:68" ht="30" x14ac:dyDescent="0.4">
      <c r="B249" s="73"/>
      <c r="C249" s="74"/>
      <c r="D249" s="41">
        <f t="shared" si="69"/>
        <v>10</v>
      </c>
      <c r="E249" s="42">
        <v>27</v>
      </c>
      <c r="F249" s="43">
        <v>1</v>
      </c>
      <c r="G249" s="44">
        <v>2</v>
      </c>
      <c r="H249" s="44">
        <v>3</v>
      </c>
      <c r="I249" s="44">
        <v>4</v>
      </c>
      <c r="J249" s="45">
        <v>5</v>
      </c>
      <c r="K249" s="46">
        <f t="shared" si="70"/>
        <v>12.8</v>
      </c>
      <c r="L249" s="47">
        <f t="shared" si="71"/>
        <v>12.9</v>
      </c>
      <c r="M249" s="48">
        <f t="shared" si="72"/>
        <v>13</v>
      </c>
      <c r="N249" s="48">
        <f t="shared" si="73"/>
        <v>13.1</v>
      </c>
      <c r="O249" s="49">
        <f t="shared" si="74"/>
        <v>13.2</v>
      </c>
      <c r="P249" s="50"/>
      <c r="Q249" s="51"/>
      <c r="R249" s="51"/>
      <c r="S249" s="51"/>
      <c r="T249" s="52"/>
      <c r="U249" s="50"/>
      <c r="V249" s="51"/>
      <c r="W249" s="51"/>
      <c r="X249" s="51"/>
      <c r="Y249" s="52"/>
      <c r="Z249" s="50"/>
      <c r="AA249" s="51"/>
      <c r="AB249" s="51"/>
      <c r="AC249" s="51"/>
      <c r="AD249" s="52"/>
      <c r="AE249" s="195"/>
      <c r="AF249" s="196"/>
      <c r="AG249" s="197"/>
      <c r="AH249" s="196"/>
      <c r="AI249" s="198"/>
      <c r="AJ249" s="50"/>
      <c r="AK249" s="51"/>
      <c r="AL249" s="51"/>
      <c r="AM249" s="51"/>
      <c r="AN249" s="52"/>
      <c r="AO249" s="175"/>
      <c r="AP249" s="176"/>
      <c r="AQ249" s="176"/>
      <c r="AR249" s="176"/>
      <c r="AS249" s="176"/>
      <c r="AT249" s="50"/>
      <c r="AU249" s="51"/>
      <c r="AV249" s="51"/>
      <c r="AW249" s="51"/>
      <c r="AX249" s="51"/>
      <c r="AY249" s="175"/>
      <c r="AZ249" s="176"/>
      <c r="BA249" s="176"/>
      <c r="BB249" s="176"/>
      <c r="BC249" s="176"/>
      <c r="BD249" s="50"/>
      <c r="BE249" s="51"/>
      <c r="BF249" s="51"/>
      <c r="BG249" s="51"/>
      <c r="BH249" s="52"/>
      <c r="BI249" s="175"/>
      <c r="BJ249" s="176"/>
      <c r="BK249" s="176"/>
      <c r="BL249" s="176"/>
      <c r="BM249" s="188"/>
      <c r="BN249" s="53"/>
      <c r="BO249" s="53"/>
      <c r="BP249" s="248"/>
    </row>
    <row r="250" spans="2:68" ht="30" x14ac:dyDescent="0.4">
      <c r="B250" s="73"/>
      <c r="C250" s="74"/>
      <c r="D250" s="41">
        <f t="shared" si="69"/>
        <v>10</v>
      </c>
      <c r="E250" s="42">
        <v>27</v>
      </c>
      <c r="F250" s="43">
        <v>1</v>
      </c>
      <c r="G250" s="44">
        <v>2</v>
      </c>
      <c r="H250" s="44">
        <v>3</v>
      </c>
      <c r="I250" s="44">
        <v>4</v>
      </c>
      <c r="J250" s="45">
        <v>5</v>
      </c>
      <c r="K250" s="46">
        <f t="shared" si="70"/>
        <v>12.8</v>
      </c>
      <c r="L250" s="47">
        <f t="shared" si="71"/>
        <v>12.9</v>
      </c>
      <c r="M250" s="48">
        <f t="shared" si="72"/>
        <v>13</v>
      </c>
      <c r="N250" s="48">
        <f t="shared" si="73"/>
        <v>13.1</v>
      </c>
      <c r="O250" s="49">
        <f t="shared" si="74"/>
        <v>13.2</v>
      </c>
      <c r="P250" s="50"/>
      <c r="Q250" s="51"/>
      <c r="R250" s="51"/>
      <c r="S250" s="51"/>
      <c r="T250" s="52"/>
      <c r="U250" s="50"/>
      <c r="V250" s="51"/>
      <c r="W250" s="51"/>
      <c r="X250" s="51"/>
      <c r="Y250" s="52"/>
      <c r="Z250" s="50"/>
      <c r="AA250" s="51"/>
      <c r="AB250" s="51"/>
      <c r="AC250" s="51"/>
      <c r="AD250" s="52"/>
      <c r="AE250" s="195"/>
      <c r="AF250" s="196"/>
      <c r="AG250" s="197"/>
      <c r="AH250" s="196"/>
      <c r="AI250" s="198"/>
      <c r="AJ250" s="50"/>
      <c r="AK250" s="51"/>
      <c r="AL250" s="51"/>
      <c r="AM250" s="51"/>
      <c r="AN250" s="52"/>
      <c r="AO250" s="175"/>
      <c r="AP250" s="176"/>
      <c r="AQ250" s="176"/>
      <c r="AR250" s="176"/>
      <c r="AS250" s="176"/>
      <c r="AT250" s="50"/>
      <c r="AU250" s="51"/>
      <c r="AV250" s="51"/>
      <c r="AW250" s="51"/>
      <c r="AX250" s="51"/>
      <c r="AY250" s="175"/>
      <c r="AZ250" s="176"/>
      <c r="BA250" s="176"/>
      <c r="BB250" s="176"/>
      <c r="BC250" s="176"/>
      <c r="BD250" s="50"/>
      <c r="BE250" s="51"/>
      <c r="BF250" s="51"/>
      <c r="BG250" s="51"/>
      <c r="BH250" s="52"/>
      <c r="BI250" s="175"/>
      <c r="BJ250" s="176"/>
      <c r="BK250" s="176"/>
      <c r="BL250" s="176"/>
      <c r="BM250" s="188"/>
      <c r="BN250" s="53"/>
      <c r="BO250" s="53"/>
      <c r="BP250" s="248"/>
    </row>
    <row r="251" spans="2:68" ht="30" x14ac:dyDescent="0.4">
      <c r="B251" s="71" t="s">
        <v>21</v>
      </c>
      <c r="C251" s="40" t="str">
        <f>C134</f>
        <v>Лук репчатый н/у, кг</v>
      </c>
      <c r="D251" s="41">
        <f t="shared" si="69"/>
        <v>13</v>
      </c>
      <c r="E251" s="42">
        <v>27</v>
      </c>
      <c r="F251" s="43">
        <v>1</v>
      </c>
      <c r="G251" s="44">
        <v>3</v>
      </c>
      <c r="H251" s="44">
        <v>5</v>
      </c>
      <c r="I251" s="44">
        <v>6</v>
      </c>
      <c r="J251" s="45">
        <v>7</v>
      </c>
      <c r="K251" s="46">
        <f t="shared" si="70"/>
        <v>16.64</v>
      </c>
      <c r="L251" s="47">
        <f t="shared" si="71"/>
        <v>16.899999999999999</v>
      </c>
      <c r="M251" s="48">
        <f t="shared" si="72"/>
        <v>17.16</v>
      </c>
      <c r="N251" s="48">
        <f t="shared" si="73"/>
        <v>17.29</v>
      </c>
      <c r="O251" s="49">
        <f t="shared" si="74"/>
        <v>17.420000000000002</v>
      </c>
      <c r="P251" s="50"/>
      <c r="Q251" s="57"/>
      <c r="R251" s="57"/>
      <c r="S251" s="57"/>
      <c r="T251" s="52"/>
      <c r="U251" s="50"/>
      <c r="V251" s="57"/>
      <c r="W251" s="57"/>
      <c r="X251" s="85"/>
      <c r="Y251" s="52"/>
      <c r="Z251" s="236"/>
      <c r="AA251" s="237"/>
      <c r="AB251" s="238"/>
      <c r="AC251" s="237"/>
      <c r="AD251" s="239"/>
      <c r="AE251" s="195">
        <v>16</v>
      </c>
      <c r="AF251" s="196">
        <v>22</v>
      </c>
      <c r="AG251" s="197">
        <f>AE251*AF251</f>
        <v>352</v>
      </c>
      <c r="AH251" s="196" t="s">
        <v>617</v>
      </c>
      <c r="AI251" s="196" t="s">
        <v>285</v>
      </c>
      <c r="AJ251" s="50"/>
      <c r="AK251" s="51"/>
      <c r="AL251" s="51"/>
      <c r="AM251" s="51"/>
      <c r="AN251" s="52"/>
      <c r="AO251" s="175"/>
      <c r="AP251" s="176"/>
      <c r="AQ251" s="176"/>
      <c r="AR251" s="176"/>
      <c r="AS251" s="176"/>
      <c r="AT251" s="50"/>
      <c r="AU251" s="51"/>
      <c r="AV251" s="51"/>
      <c r="AW251" s="51"/>
      <c r="AX251" s="51"/>
      <c r="AY251" s="175"/>
      <c r="AZ251" s="176"/>
      <c r="BA251" s="176"/>
      <c r="BB251" s="176"/>
      <c r="BC251" s="176"/>
      <c r="BD251" s="50"/>
      <c r="BE251" s="51"/>
      <c r="BF251" s="51"/>
      <c r="BG251" s="51"/>
      <c r="BH251" s="52"/>
      <c r="BI251" s="175"/>
      <c r="BJ251" s="176"/>
      <c r="BK251" s="176"/>
      <c r="BL251" s="176"/>
      <c r="BM251" s="188"/>
      <c r="BN251" s="53">
        <f t="shared" ref="BN251:BN282" si="75">MIN($P251,$U251,$Z251,$AE251,$AJ251,$AO251,$AT251,$AY251,$BD251,$BI251)</f>
        <v>16</v>
      </c>
      <c r="BO251" s="53">
        <f t="shared" ref="BO251:BO282" si="76">MAX($P251,$U251,$Z251,$AE251,$AJ251,$AO251,$AT251,$AY251,$BD251,$BI251)</f>
        <v>16</v>
      </c>
      <c r="BP251" s="249"/>
    </row>
    <row r="252" spans="2:68" ht="30" x14ac:dyDescent="0.4">
      <c r="B252" s="73"/>
      <c r="C252" s="74"/>
      <c r="D252" s="41">
        <f t="shared" si="69"/>
        <v>13</v>
      </c>
      <c r="E252" s="42">
        <v>27</v>
      </c>
      <c r="F252" s="43">
        <v>1</v>
      </c>
      <c r="G252" s="44">
        <v>3</v>
      </c>
      <c r="H252" s="44">
        <v>5</v>
      </c>
      <c r="I252" s="44">
        <v>6</v>
      </c>
      <c r="J252" s="45">
        <v>7</v>
      </c>
      <c r="K252" s="46">
        <f t="shared" si="70"/>
        <v>16.64</v>
      </c>
      <c r="L252" s="47">
        <f t="shared" si="71"/>
        <v>16.899999999999999</v>
      </c>
      <c r="M252" s="48">
        <f t="shared" si="72"/>
        <v>17.16</v>
      </c>
      <c r="N252" s="48">
        <f t="shared" si="73"/>
        <v>17.29</v>
      </c>
      <c r="O252" s="49">
        <f t="shared" si="74"/>
        <v>17.420000000000002</v>
      </c>
      <c r="P252" s="50"/>
      <c r="Q252" s="57"/>
      <c r="R252" s="57"/>
      <c r="S252" s="57"/>
      <c r="T252" s="52"/>
      <c r="U252" s="50"/>
      <c r="V252" s="57"/>
      <c r="W252" s="57"/>
      <c r="X252" s="57"/>
      <c r="Y252" s="52"/>
      <c r="Z252" s="236"/>
      <c r="AA252" s="237"/>
      <c r="AB252" s="238"/>
      <c r="AC252" s="237"/>
      <c r="AD252" s="239"/>
      <c r="AE252" s="195"/>
      <c r="AF252" s="196"/>
      <c r="AG252" s="197"/>
      <c r="AH252" s="196"/>
      <c r="AI252" s="198"/>
      <c r="AJ252" s="50"/>
      <c r="AK252" s="51"/>
      <c r="AL252" s="51"/>
      <c r="AM252" s="51"/>
      <c r="AN252" s="52"/>
      <c r="AO252" s="175"/>
      <c r="AP252" s="176"/>
      <c r="AQ252" s="176"/>
      <c r="AR252" s="176"/>
      <c r="AS252" s="176"/>
      <c r="AT252" s="50"/>
      <c r="AU252" s="51"/>
      <c r="AV252" s="51"/>
      <c r="AW252" s="51"/>
      <c r="AX252" s="51"/>
      <c r="AY252" s="175"/>
      <c r="AZ252" s="176"/>
      <c r="BA252" s="176"/>
      <c r="BB252" s="176"/>
      <c r="BC252" s="176"/>
      <c r="BD252" s="50"/>
      <c r="BE252" s="51"/>
      <c r="BF252" s="51"/>
      <c r="BG252" s="51"/>
      <c r="BH252" s="52"/>
      <c r="BI252" s="175"/>
      <c r="BJ252" s="176"/>
      <c r="BK252" s="176"/>
      <c r="BL252" s="176"/>
      <c r="BM252" s="188"/>
      <c r="BN252" s="53">
        <f t="shared" si="75"/>
        <v>0</v>
      </c>
      <c r="BO252" s="53">
        <f t="shared" si="76"/>
        <v>0</v>
      </c>
      <c r="BP252" s="248"/>
    </row>
    <row r="253" spans="2:68" ht="30" x14ac:dyDescent="0.4">
      <c r="B253" s="73"/>
      <c r="C253" s="74"/>
      <c r="D253" s="41">
        <f t="shared" si="69"/>
        <v>13</v>
      </c>
      <c r="E253" s="42">
        <v>27</v>
      </c>
      <c r="F253" s="43">
        <v>1</v>
      </c>
      <c r="G253" s="44">
        <v>3</v>
      </c>
      <c r="H253" s="44">
        <v>5</v>
      </c>
      <c r="I253" s="44">
        <v>6</v>
      </c>
      <c r="J253" s="45">
        <v>7</v>
      </c>
      <c r="K253" s="46">
        <f t="shared" si="70"/>
        <v>16.64</v>
      </c>
      <c r="L253" s="47">
        <f t="shared" si="71"/>
        <v>16.899999999999999</v>
      </c>
      <c r="M253" s="48">
        <f t="shared" si="72"/>
        <v>17.16</v>
      </c>
      <c r="N253" s="48">
        <f t="shared" si="73"/>
        <v>17.29</v>
      </c>
      <c r="O253" s="49">
        <f t="shared" si="74"/>
        <v>17.420000000000002</v>
      </c>
      <c r="P253" s="50"/>
      <c r="Q253" s="57"/>
      <c r="R253" s="57"/>
      <c r="S253" s="57"/>
      <c r="T253" s="52"/>
      <c r="U253" s="50"/>
      <c r="V253" s="57"/>
      <c r="W253" s="57"/>
      <c r="X253" s="57"/>
      <c r="Y253" s="52"/>
      <c r="Z253" s="236"/>
      <c r="AA253" s="237"/>
      <c r="AB253" s="238"/>
      <c r="AC253" s="237"/>
      <c r="AD253" s="239"/>
      <c r="AE253" s="195"/>
      <c r="AF253" s="196"/>
      <c r="AG253" s="197"/>
      <c r="AH253" s="196"/>
      <c r="AI253" s="198"/>
      <c r="AJ253" s="50"/>
      <c r="AK253" s="51"/>
      <c r="AL253" s="51"/>
      <c r="AM253" s="51"/>
      <c r="AN253" s="52"/>
      <c r="AO253" s="175"/>
      <c r="AP253" s="176"/>
      <c r="AQ253" s="176"/>
      <c r="AR253" s="176"/>
      <c r="AS253" s="176"/>
      <c r="AT253" s="50"/>
      <c r="AU253" s="51"/>
      <c r="AV253" s="51"/>
      <c r="AW253" s="51"/>
      <c r="AX253" s="51"/>
      <c r="AY253" s="175"/>
      <c r="AZ253" s="176"/>
      <c r="BA253" s="176"/>
      <c r="BB253" s="176"/>
      <c r="BC253" s="176"/>
      <c r="BD253" s="50"/>
      <c r="BE253" s="51"/>
      <c r="BF253" s="51"/>
      <c r="BG253" s="51"/>
      <c r="BH253" s="52"/>
      <c r="BI253" s="175"/>
      <c r="BJ253" s="176"/>
      <c r="BK253" s="176"/>
      <c r="BL253" s="176"/>
      <c r="BM253" s="188"/>
      <c r="BN253" s="53">
        <f t="shared" si="75"/>
        <v>0</v>
      </c>
      <c r="BO253" s="53">
        <f t="shared" si="76"/>
        <v>0</v>
      </c>
      <c r="BP253" s="248"/>
    </row>
    <row r="254" spans="2:68" ht="54" x14ac:dyDescent="0.4">
      <c r="B254" s="71" t="s">
        <v>23</v>
      </c>
      <c r="C254" s="40" t="str">
        <f>C137</f>
        <v>Капуста н/у, кг</v>
      </c>
      <c r="D254" s="41">
        <f t="shared" si="69"/>
        <v>10</v>
      </c>
      <c r="E254" s="42">
        <v>18</v>
      </c>
      <c r="F254" s="43">
        <v>1</v>
      </c>
      <c r="G254" s="44">
        <v>2</v>
      </c>
      <c r="H254" s="44">
        <v>3</v>
      </c>
      <c r="I254" s="44">
        <v>4</v>
      </c>
      <c r="J254" s="45">
        <v>4</v>
      </c>
      <c r="K254" s="46">
        <f t="shared" si="70"/>
        <v>11.9</v>
      </c>
      <c r="L254" s="47">
        <f t="shared" si="71"/>
        <v>12</v>
      </c>
      <c r="M254" s="48">
        <f t="shared" si="72"/>
        <v>12.1</v>
      </c>
      <c r="N254" s="48">
        <f t="shared" si="73"/>
        <v>12.2</v>
      </c>
      <c r="O254" s="49">
        <f t="shared" si="74"/>
        <v>12.2</v>
      </c>
      <c r="P254" s="50">
        <f>R254/Q254</f>
        <v>11.917089678510997</v>
      </c>
      <c r="Q254" s="51">
        <v>118.2</v>
      </c>
      <c r="R254" s="51">
        <v>1408.6</v>
      </c>
      <c r="S254" s="51" t="s">
        <v>580</v>
      </c>
      <c r="T254" s="52" t="s">
        <v>581</v>
      </c>
      <c r="U254" s="50"/>
      <c r="V254" s="57"/>
      <c r="W254" s="57"/>
      <c r="X254" s="85"/>
      <c r="Y254" s="52"/>
      <c r="Z254" s="236"/>
      <c r="AA254" s="237"/>
      <c r="AB254" s="238"/>
      <c r="AC254" s="237"/>
      <c r="AD254" s="239"/>
      <c r="AE254" s="195">
        <v>11.5</v>
      </c>
      <c r="AF254" s="196">
        <v>139</v>
      </c>
      <c r="AG254" s="197">
        <f>AE254*AF254</f>
        <v>1598.5</v>
      </c>
      <c r="AH254" s="196" t="s">
        <v>617</v>
      </c>
      <c r="AI254" s="196" t="s">
        <v>285</v>
      </c>
      <c r="AJ254" s="50"/>
      <c r="AK254" s="51"/>
      <c r="AL254" s="51"/>
      <c r="AM254" s="51"/>
      <c r="AN254" s="52"/>
      <c r="AO254" s="50"/>
      <c r="AP254" s="51"/>
      <c r="AQ254" s="51"/>
      <c r="AR254" s="51"/>
      <c r="AS254" s="52"/>
      <c r="AT254" s="50"/>
      <c r="AU254" s="51"/>
      <c r="AV254" s="51"/>
      <c r="AW254" s="51"/>
      <c r="AX254" s="51"/>
      <c r="AY254" s="175"/>
      <c r="AZ254" s="176"/>
      <c r="BA254" s="176"/>
      <c r="BB254" s="176"/>
      <c r="BC254" s="176"/>
      <c r="BD254" s="50"/>
      <c r="BE254" s="51"/>
      <c r="BF254" s="51"/>
      <c r="BG254" s="51"/>
      <c r="BH254" s="52"/>
      <c r="BI254" s="175"/>
      <c r="BJ254" s="176"/>
      <c r="BK254" s="176"/>
      <c r="BL254" s="176"/>
      <c r="BM254" s="188"/>
      <c r="BN254" s="53">
        <f t="shared" si="75"/>
        <v>11.5</v>
      </c>
      <c r="BO254" s="53">
        <f t="shared" si="76"/>
        <v>11.917089678510997</v>
      </c>
      <c r="BP254" s="249"/>
    </row>
    <row r="255" spans="2:68" ht="30" x14ac:dyDescent="0.4">
      <c r="B255" s="73"/>
      <c r="C255" s="74"/>
      <c r="D255" s="41">
        <f t="shared" si="69"/>
        <v>10</v>
      </c>
      <c r="E255" s="42">
        <v>18</v>
      </c>
      <c r="F255" s="43">
        <v>1</v>
      </c>
      <c r="G255" s="44">
        <v>2</v>
      </c>
      <c r="H255" s="44">
        <v>3</v>
      </c>
      <c r="I255" s="44">
        <v>4</v>
      </c>
      <c r="J255" s="45">
        <v>4</v>
      </c>
      <c r="K255" s="46">
        <f t="shared" si="70"/>
        <v>11.9</v>
      </c>
      <c r="L255" s="47">
        <f t="shared" si="71"/>
        <v>12</v>
      </c>
      <c r="M255" s="48">
        <f t="shared" si="72"/>
        <v>12.1</v>
      </c>
      <c r="N255" s="48">
        <f t="shared" si="73"/>
        <v>12.2</v>
      </c>
      <c r="O255" s="49">
        <f t="shared" si="74"/>
        <v>12.2</v>
      </c>
      <c r="P255" s="50"/>
      <c r="Q255" s="51"/>
      <c r="R255" s="51"/>
      <c r="S255" s="51"/>
      <c r="T255" s="52"/>
      <c r="U255" s="50"/>
      <c r="V255" s="51"/>
      <c r="W255" s="51"/>
      <c r="X255" s="51"/>
      <c r="Y255" s="52"/>
      <c r="Z255" s="236"/>
      <c r="AA255" s="237"/>
      <c r="AB255" s="238"/>
      <c r="AC255" s="237"/>
      <c r="AD255" s="239"/>
      <c r="AE255" s="195"/>
      <c r="AF255" s="196"/>
      <c r="AG255" s="197"/>
      <c r="AH255" s="196"/>
      <c r="AI255" s="198"/>
      <c r="AJ255" s="50"/>
      <c r="AK255" s="51"/>
      <c r="AL255" s="51"/>
      <c r="AM255" s="51"/>
      <c r="AN255" s="52"/>
      <c r="AO255" s="175"/>
      <c r="AP255" s="176"/>
      <c r="AQ255" s="176"/>
      <c r="AR255" s="176"/>
      <c r="AS255" s="176"/>
      <c r="AT255" s="50"/>
      <c r="AU255" s="51"/>
      <c r="AV255" s="51"/>
      <c r="AW255" s="51"/>
      <c r="AX255" s="51"/>
      <c r="AY255" s="175"/>
      <c r="AZ255" s="176"/>
      <c r="BA255" s="176"/>
      <c r="BB255" s="176"/>
      <c r="BC255" s="176"/>
      <c r="BD255" s="50"/>
      <c r="BE255" s="51"/>
      <c r="BF255" s="51"/>
      <c r="BG255" s="51"/>
      <c r="BH255" s="52"/>
      <c r="BI255" s="175"/>
      <c r="BJ255" s="176"/>
      <c r="BK255" s="176"/>
      <c r="BL255" s="176"/>
      <c r="BM255" s="188"/>
      <c r="BN255" s="53">
        <f t="shared" si="75"/>
        <v>0</v>
      </c>
      <c r="BO255" s="53">
        <f t="shared" si="76"/>
        <v>0</v>
      </c>
      <c r="BP255" s="248"/>
    </row>
    <row r="256" spans="2:68" ht="30" x14ac:dyDescent="0.4">
      <c r="B256" s="75"/>
      <c r="C256" s="76"/>
      <c r="D256" s="41">
        <f t="shared" si="69"/>
        <v>10</v>
      </c>
      <c r="E256" s="42">
        <v>18</v>
      </c>
      <c r="F256" s="43">
        <v>1</v>
      </c>
      <c r="G256" s="44">
        <v>2</v>
      </c>
      <c r="H256" s="44">
        <v>3</v>
      </c>
      <c r="I256" s="44">
        <v>4</v>
      </c>
      <c r="J256" s="45">
        <v>4</v>
      </c>
      <c r="K256" s="46">
        <f t="shared" si="70"/>
        <v>11.9</v>
      </c>
      <c r="L256" s="47">
        <f t="shared" si="71"/>
        <v>12</v>
      </c>
      <c r="M256" s="48">
        <f t="shared" si="72"/>
        <v>12.1</v>
      </c>
      <c r="N256" s="48">
        <f t="shared" si="73"/>
        <v>12.2</v>
      </c>
      <c r="O256" s="49">
        <f t="shared" si="74"/>
        <v>12.2</v>
      </c>
      <c r="P256" s="50"/>
      <c r="Q256" s="51"/>
      <c r="R256" s="51"/>
      <c r="S256" s="51"/>
      <c r="T256" s="52"/>
      <c r="U256" s="50"/>
      <c r="V256" s="51"/>
      <c r="W256" s="51"/>
      <c r="X256" s="51"/>
      <c r="Y256" s="52"/>
      <c r="Z256" s="236"/>
      <c r="AA256" s="237"/>
      <c r="AB256" s="238"/>
      <c r="AC256" s="237"/>
      <c r="AD256" s="239"/>
      <c r="AE256" s="195"/>
      <c r="AF256" s="196"/>
      <c r="AG256" s="197"/>
      <c r="AH256" s="196"/>
      <c r="AI256" s="198"/>
      <c r="AJ256" s="50"/>
      <c r="AK256" s="51"/>
      <c r="AL256" s="51"/>
      <c r="AM256" s="51"/>
      <c r="AN256" s="52"/>
      <c r="AO256" s="175"/>
      <c r="AP256" s="176"/>
      <c r="AQ256" s="176"/>
      <c r="AR256" s="176"/>
      <c r="AS256" s="176"/>
      <c r="AT256" s="50"/>
      <c r="AU256" s="51"/>
      <c r="AV256" s="51"/>
      <c r="AW256" s="51"/>
      <c r="AX256" s="51"/>
      <c r="AY256" s="175"/>
      <c r="AZ256" s="176"/>
      <c r="BA256" s="176"/>
      <c r="BB256" s="176"/>
      <c r="BC256" s="176"/>
      <c r="BD256" s="50"/>
      <c r="BE256" s="51"/>
      <c r="BF256" s="51"/>
      <c r="BG256" s="51"/>
      <c r="BH256" s="52"/>
      <c r="BI256" s="175"/>
      <c r="BJ256" s="176"/>
      <c r="BK256" s="176"/>
      <c r="BL256" s="176"/>
      <c r="BM256" s="188"/>
      <c r="BN256" s="53">
        <f t="shared" si="75"/>
        <v>0</v>
      </c>
      <c r="BO256" s="53">
        <f t="shared" si="76"/>
        <v>0</v>
      </c>
      <c r="BP256" s="248"/>
    </row>
    <row r="257" spans="2:68" ht="58.5" x14ac:dyDescent="0.4">
      <c r="B257" s="60" t="s">
        <v>25</v>
      </c>
      <c r="C257" s="61" t="s">
        <v>26</v>
      </c>
      <c r="D257" s="41">
        <f t="shared" si="69"/>
        <v>0</v>
      </c>
      <c r="E257" s="62"/>
      <c r="F257" s="63"/>
      <c r="G257" s="64"/>
      <c r="H257" s="64"/>
      <c r="I257" s="64"/>
      <c r="J257" s="65"/>
      <c r="K257" s="46">
        <f t="shared" si="70"/>
        <v>0</v>
      </c>
      <c r="L257" s="47">
        <f t="shared" si="71"/>
        <v>0</v>
      </c>
      <c r="M257" s="48">
        <f t="shared" si="72"/>
        <v>0</v>
      </c>
      <c r="N257" s="48">
        <f t="shared" si="73"/>
        <v>0</v>
      </c>
      <c r="O257" s="49">
        <f t="shared" si="74"/>
        <v>0</v>
      </c>
      <c r="P257" s="66"/>
      <c r="Q257" s="67"/>
      <c r="R257" s="68"/>
      <c r="S257" s="67"/>
      <c r="T257" s="69"/>
      <c r="U257" s="66"/>
      <c r="V257" s="67"/>
      <c r="W257" s="68"/>
      <c r="X257" s="67"/>
      <c r="Y257" s="69"/>
      <c r="Z257" s="240"/>
      <c r="AA257" s="241"/>
      <c r="AB257" s="242"/>
      <c r="AC257" s="241"/>
      <c r="AD257" s="243"/>
      <c r="AE257" s="199"/>
      <c r="AF257" s="200"/>
      <c r="AG257" s="201"/>
      <c r="AH257" s="200"/>
      <c r="AI257" s="202"/>
      <c r="AJ257" s="66"/>
      <c r="AK257" s="67"/>
      <c r="AL257" s="68"/>
      <c r="AM257" s="67"/>
      <c r="AN257" s="69"/>
      <c r="AO257" s="177"/>
      <c r="AP257" s="178"/>
      <c r="AQ257" s="176"/>
      <c r="AR257" s="178"/>
      <c r="AS257" s="178"/>
      <c r="AT257" s="66"/>
      <c r="AU257" s="67"/>
      <c r="AV257" s="68"/>
      <c r="AW257" s="67"/>
      <c r="AX257" s="67"/>
      <c r="AY257" s="177"/>
      <c r="AZ257" s="178"/>
      <c r="BA257" s="176"/>
      <c r="BB257" s="178"/>
      <c r="BC257" s="178"/>
      <c r="BD257" s="66"/>
      <c r="BE257" s="67"/>
      <c r="BF257" s="68"/>
      <c r="BG257" s="67"/>
      <c r="BH257" s="69"/>
      <c r="BI257" s="177"/>
      <c r="BJ257" s="178"/>
      <c r="BK257" s="176"/>
      <c r="BL257" s="178"/>
      <c r="BM257" s="189"/>
      <c r="BN257" s="53">
        <f t="shared" si="75"/>
        <v>0</v>
      </c>
      <c r="BO257" s="53">
        <f t="shared" si="76"/>
        <v>0</v>
      </c>
      <c r="BP257" s="248"/>
    </row>
    <row r="258" spans="2:68" ht="36" x14ac:dyDescent="0.4">
      <c r="B258" s="71" t="s">
        <v>28</v>
      </c>
      <c r="C258" s="40" t="str">
        <f>C141</f>
        <v>Куриные яйца 1 категории, 10 шт</v>
      </c>
      <c r="D258" s="41">
        <f t="shared" si="69"/>
        <v>42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70"/>
        <v>49.980000000000004</v>
      </c>
      <c r="L258" s="47">
        <f t="shared" si="71"/>
        <v>50.4</v>
      </c>
      <c r="M258" s="48">
        <f t="shared" si="72"/>
        <v>50.82</v>
      </c>
      <c r="N258" s="48">
        <f t="shared" si="73"/>
        <v>51.24</v>
      </c>
      <c r="O258" s="49">
        <f t="shared" si="74"/>
        <v>51.66</v>
      </c>
      <c r="P258" s="50">
        <f>R258/Q258</f>
        <v>4.7</v>
      </c>
      <c r="Q258" s="51">
        <v>360</v>
      </c>
      <c r="R258" s="51">
        <v>1692</v>
      </c>
      <c r="S258" s="51" t="s">
        <v>582</v>
      </c>
      <c r="T258" s="52" t="s">
        <v>581</v>
      </c>
      <c r="U258" s="50"/>
      <c r="V258" s="51"/>
      <c r="W258" s="51"/>
      <c r="X258" s="51"/>
      <c r="Y258" s="52"/>
      <c r="Z258" s="236">
        <v>49</v>
      </c>
      <c r="AA258" s="237">
        <v>36</v>
      </c>
      <c r="AB258" s="238">
        <f>AA258*Z258</f>
        <v>1764</v>
      </c>
      <c r="AC258" s="237" t="s">
        <v>602</v>
      </c>
      <c r="AD258" s="239" t="s">
        <v>603</v>
      </c>
      <c r="AE258" s="195">
        <v>4.9000000000000004</v>
      </c>
      <c r="AF258" s="196">
        <v>360</v>
      </c>
      <c r="AG258" s="197">
        <f>AE258*AF258</f>
        <v>1764.0000000000002</v>
      </c>
      <c r="AH258" s="196" t="s">
        <v>362</v>
      </c>
      <c r="AI258" s="198" t="s">
        <v>285</v>
      </c>
      <c r="AJ258" s="50"/>
      <c r="AK258" s="51"/>
      <c r="AL258" s="51"/>
      <c r="AM258" s="51"/>
      <c r="AN258" s="52"/>
      <c r="AO258" s="175"/>
      <c r="AP258" s="176"/>
      <c r="AQ258" s="176"/>
      <c r="AR258" s="176"/>
      <c r="AS258" s="176"/>
      <c r="AT258" s="50"/>
      <c r="AU258" s="51"/>
      <c r="AV258" s="51"/>
      <c r="AW258" s="51"/>
      <c r="AX258" s="51"/>
      <c r="AY258" s="175"/>
      <c r="AZ258" s="176"/>
      <c r="BA258" s="176"/>
      <c r="BB258" s="176"/>
      <c r="BC258" s="176"/>
      <c r="BD258" s="50"/>
      <c r="BE258" s="51"/>
      <c r="BF258" s="51"/>
      <c r="BG258" s="51"/>
      <c r="BH258" s="52"/>
      <c r="BI258" s="175"/>
      <c r="BJ258" s="176"/>
      <c r="BK258" s="176"/>
      <c r="BL258" s="176"/>
      <c r="BM258" s="188"/>
      <c r="BN258" s="53">
        <f t="shared" si="75"/>
        <v>4.7</v>
      </c>
      <c r="BO258" s="53">
        <f t="shared" si="76"/>
        <v>49</v>
      </c>
      <c r="BP258" s="248"/>
    </row>
    <row r="259" spans="2:68" ht="30" x14ac:dyDescent="0.4">
      <c r="B259" s="73"/>
      <c r="C259" s="74"/>
      <c r="D259" s="41">
        <f t="shared" si="69"/>
        <v>42</v>
      </c>
      <c r="E259" s="42">
        <v>14</v>
      </c>
      <c r="F259" s="43">
        <v>5</v>
      </c>
      <c r="G259" s="44">
        <v>6</v>
      </c>
      <c r="H259" s="44">
        <v>7</v>
      </c>
      <c r="I259" s="44">
        <v>8</v>
      </c>
      <c r="J259" s="45">
        <v>9</v>
      </c>
      <c r="K259" s="46">
        <f t="shared" si="70"/>
        <v>49.980000000000004</v>
      </c>
      <c r="L259" s="47">
        <f t="shared" si="71"/>
        <v>50.4</v>
      </c>
      <c r="M259" s="48">
        <f t="shared" si="72"/>
        <v>50.82</v>
      </c>
      <c r="N259" s="48">
        <f t="shared" si="73"/>
        <v>51.24</v>
      </c>
      <c r="O259" s="49">
        <f t="shared" si="74"/>
        <v>51.66</v>
      </c>
      <c r="P259" s="50"/>
      <c r="Q259" s="57"/>
      <c r="R259" s="57"/>
      <c r="S259" s="57"/>
      <c r="T259" s="52"/>
      <c r="U259" s="50"/>
      <c r="V259" s="51"/>
      <c r="W259" s="51"/>
      <c r="X259" s="51"/>
      <c r="Y259" s="52"/>
      <c r="Z259" s="236"/>
      <c r="AA259" s="237"/>
      <c r="AB259" s="238"/>
      <c r="AC259" s="237"/>
      <c r="AD259" s="239"/>
      <c r="AE259" s="175"/>
      <c r="AF259" s="176"/>
      <c r="AG259" s="176"/>
      <c r="AH259" s="176"/>
      <c r="AI259" s="188"/>
      <c r="AJ259" s="50"/>
      <c r="AK259" s="51"/>
      <c r="AL259" s="51"/>
      <c r="AM259" s="51"/>
      <c r="AN259" s="52"/>
      <c r="AO259" s="175"/>
      <c r="AP259" s="176"/>
      <c r="AQ259" s="176"/>
      <c r="AR259" s="176"/>
      <c r="AS259" s="176"/>
      <c r="AT259" s="50"/>
      <c r="AU259" s="51"/>
      <c r="AV259" s="51"/>
      <c r="AW259" s="51"/>
      <c r="AX259" s="51"/>
      <c r="AY259" s="175"/>
      <c r="AZ259" s="176"/>
      <c r="BA259" s="176"/>
      <c r="BB259" s="176"/>
      <c r="BC259" s="176"/>
      <c r="BD259" s="50"/>
      <c r="BE259" s="51"/>
      <c r="BF259" s="51"/>
      <c r="BG259" s="51"/>
      <c r="BH259" s="52"/>
      <c r="BI259" s="175"/>
      <c r="BJ259" s="176"/>
      <c r="BK259" s="176"/>
      <c r="BL259" s="176"/>
      <c r="BM259" s="188"/>
      <c r="BN259" s="53">
        <f t="shared" si="75"/>
        <v>0</v>
      </c>
      <c r="BO259" s="53">
        <f t="shared" si="76"/>
        <v>0</v>
      </c>
      <c r="BP259" s="248"/>
    </row>
    <row r="260" spans="2:68" ht="30" x14ac:dyDescent="0.4">
      <c r="B260" s="75"/>
      <c r="C260" s="76"/>
      <c r="D260" s="41">
        <f t="shared" si="69"/>
        <v>42</v>
      </c>
      <c r="E260" s="42">
        <v>14</v>
      </c>
      <c r="F260" s="43">
        <v>5</v>
      </c>
      <c r="G260" s="44">
        <v>6</v>
      </c>
      <c r="H260" s="44">
        <v>7</v>
      </c>
      <c r="I260" s="44">
        <v>8</v>
      </c>
      <c r="J260" s="45">
        <v>9</v>
      </c>
      <c r="K260" s="46">
        <f t="shared" si="70"/>
        <v>49.980000000000004</v>
      </c>
      <c r="L260" s="47">
        <f t="shared" si="71"/>
        <v>50.4</v>
      </c>
      <c r="M260" s="48">
        <f t="shared" si="72"/>
        <v>50.82</v>
      </c>
      <c r="N260" s="48">
        <f t="shared" si="73"/>
        <v>51.24</v>
      </c>
      <c r="O260" s="49">
        <f t="shared" si="74"/>
        <v>51.66</v>
      </c>
      <c r="P260" s="50"/>
      <c r="Q260" s="57"/>
      <c r="R260" s="57"/>
      <c r="S260" s="57"/>
      <c r="T260" s="52"/>
      <c r="U260" s="50"/>
      <c r="V260" s="51"/>
      <c r="W260" s="51"/>
      <c r="X260" s="51"/>
      <c r="Y260" s="52"/>
      <c r="Z260" s="50"/>
      <c r="AA260" s="51"/>
      <c r="AB260" s="51"/>
      <c r="AC260" s="51"/>
      <c r="AD260" s="51"/>
      <c r="AE260" s="175"/>
      <c r="AF260" s="176"/>
      <c r="AG260" s="176"/>
      <c r="AH260" s="176"/>
      <c r="AI260" s="188"/>
      <c r="AJ260" s="50"/>
      <c r="AK260" s="51"/>
      <c r="AL260" s="51"/>
      <c r="AM260" s="51"/>
      <c r="AN260" s="52"/>
      <c r="AO260" s="175"/>
      <c r="AP260" s="176"/>
      <c r="AQ260" s="176"/>
      <c r="AR260" s="176"/>
      <c r="AS260" s="176"/>
      <c r="AT260" s="50"/>
      <c r="AU260" s="51"/>
      <c r="AV260" s="51"/>
      <c r="AW260" s="51"/>
      <c r="AX260" s="51"/>
      <c r="AY260" s="175"/>
      <c r="AZ260" s="176"/>
      <c r="BA260" s="176"/>
      <c r="BB260" s="176"/>
      <c r="BC260" s="176"/>
      <c r="BD260" s="50"/>
      <c r="BE260" s="51"/>
      <c r="BF260" s="51"/>
      <c r="BG260" s="51"/>
      <c r="BH260" s="52"/>
      <c r="BI260" s="175"/>
      <c r="BJ260" s="176"/>
      <c r="BK260" s="176"/>
      <c r="BL260" s="176"/>
      <c r="BM260" s="188"/>
      <c r="BN260" s="53">
        <f t="shared" si="75"/>
        <v>0</v>
      </c>
      <c r="BO260" s="53">
        <f t="shared" si="76"/>
        <v>0</v>
      </c>
      <c r="BP260" s="248"/>
    </row>
    <row r="261" spans="2:68" ht="36" x14ac:dyDescent="0.4">
      <c r="B261" s="77" t="s">
        <v>30</v>
      </c>
      <c r="C261" s="40" t="str">
        <f>C144</f>
        <v>Куриные яйца 2 категории, 10 шт</v>
      </c>
      <c r="D261" s="41">
        <f t="shared" si="69"/>
        <v>32</v>
      </c>
      <c r="E261" s="42">
        <v>14</v>
      </c>
      <c r="F261" s="43">
        <v>5</v>
      </c>
      <c r="G261" s="44">
        <v>6</v>
      </c>
      <c r="H261" s="44">
        <v>7</v>
      </c>
      <c r="I261" s="44">
        <v>8</v>
      </c>
      <c r="J261" s="45">
        <v>9</v>
      </c>
      <c r="K261" s="46">
        <f t="shared" si="70"/>
        <v>38.08</v>
      </c>
      <c r="L261" s="47">
        <f t="shared" si="71"/>
        <v>38.4</v>
      </c>
      <c r="M261" s="48">
        <f t="shared" si="72"/>
        <v>38.72</v>
      </c>
      <c r="N261" s="48">
        <f t="shared" si="73"/>
        <v>39.04</v>
      </c>
      <c r="O261" s="49">
        <f t="shared" si="74"/>
        <v>39.36</v>
      </c>
      <c r="P261" s="50"/>
      <c r="Q261" s="57"/>
      <c r="R261" s="57"/>
      <c r="S261" s="57"/>
      <c r="T261" s="52"/>
      <c r="U261" s="50"/>
      <c r="V261" s="51"/>
      <c r="W261" s="51"/>
      <c r="X261" s="51"/>
      <c r="Y261" s="52"/>
      <c r="Z261" s="50"/>
      <c r="AA261" s="51"/>
      <c r="AB261" s="51"/>
      <c r="AC261" s="51"/>
      <c r="AD261" s="51"/>
      <c r="AE261" s="175"/>
      <c r="AF261" s="176"/>
      <c r="AG261" s="176"/>
      <c r="AH261" s="176"/>
      <c r="AI261" s="188"/>
      <c r="AJ261" s="50"/>
      <c r="AK261" s="51"/>
      <c r="AL261" s="51"/>
      <c r="AM261" s="51"/>
      <c r="AN261" s="52"/>
      <c r="AO261" s="175"/>
      <c r="AP261" s="176"/>
      <c r="AQ261" s="176"/>
      <c r="AR261" s="176"/>
      <c r="AS261" s="176"/>
      <c r="AT261" s="50"/>
      <c r="AU261" s="51"/>
      <c r="AV261" s="51"/>
      <c r="AW261" s="51"/>
      <c r="AX261" s="51"/>
      <c r="AY261" s="175"/>
      <c r="AZ261" s="176"/>
      <c r="BA261" s="176"/>
      <c r="BB261" s="176"/>
      <c r="BC261" s="176"/>
      <c r="BD261" s="50"/>
      <c r="BE261" s="51"/>
      <c r="BF261" s="51"/>
      <c r="BG261" s="51"/>
      <c r="BH261" s="52"/>
      <c r="BI261" s="175"/>
      <c r="BJ261" s="176"/>
      <c r="BK261" s="176"/>
      <c r="BL261" s="176"/>
      <c r="BM261" s="188"/>
      <c r="BN261" s="53">
        <f t="shared" si="75"/>
        <v>0</v>
      </c>
      <c r="BO261" s="53">
        <f t="shared" si="76"/>
        <v>0</v>
      </c>
      <c r="BP261" s="248"/>
    </row>
    <row r="262" spans="2:68" ht="30" x14ac:dyDescent="0.4">
      <c r="B262" s="79"/>
      <c r="C262" s="80"/>
      <c r="D262" s="41">
        <f t="shared" si="69"/>
        <v>32</v>
      </c>
      <c r="E262" s="42">
        <v>14</v>
      </c>
      <c r="F262" s="43">
        <v>5</v>
      </c>
      <c r="G262" s="44">
        <v>6</v>
      </c>
      <c r="H262" s="44">
        <v>7</v>
      </c>
      <c r="I262" s="44">
        <v>8</v>
      </c>
      <c r="J262" s="45">
        <v>9</v>
      </c>
      <c r="K262" s="46">
        <f t="shared" si="70"/>
        <v>38.08</v>
      </c>
      <c r="L262" s="47">
        <f t="shared" si="71"/>
        <v>38.4</v>
      </c>
      <c r="M262" s="48">
        <f t="shared" si="72"/>
        <v>38.72</v>
      </c>
      <c r="N262" s="48">
        <f t="shared" si="73"/>
        <v>39.04</v>
      </c>
      <c r="O262" s="49">
        <f t="shared" si="74"/>
        <v>39.36</v>
      </c>
      <c r="P262" s="50"/>
      <c r="Q262" s="57"/>
      <c r="R262" s="57"/>
      <c r="S262" s="57"/>
      <c r="T262" s="52"/>
      <c r="U262" s="50"/>
      <c r="V262" s="51"/>
      <c r="W262" s="51"/>
      <c r="X262" s="51"/>
      <c r="Y262" s="52"/>
      <c r="Z262" s="50"/>
      <c r="AA262" s="51"/>
      <c r="AB262" s="51"/>
      <c r="AC262" s="51"/>
      <c r="AD262" s="51"/>
      <c r="AE262" s="175"/>
      <c r="AF262" s="176"/>
      <c r="AG262" s="176"/>
      <c r="AH262" s="176"/>
      <c r="AI262" s="188"/>
      <c r="AJ262" s="50"/>
      <c r="AK262" s="51"/>
      <c r="AL262" s="51"/>
      <c r="AM262" s="51"/>
      <c r="AN262" s="52"/>
      <c r="AO262" s="175"/>
      <c r="AP262" s="176"/>
      <c r="AQ262" s="176"/>
      <c r="AR262" s="176"/>
      <c r="AS262" s="176"/>
      <c r="AT262" s="50"/>
      <c r="AU262" s="51"/>
      <c r="AV262" s="51"/>
      <c r="AW262" s="51"/>
      <c r="AX262" s="51"/>
      <c r="AY262" s="175"/>
      <c r="AZ262" s="176"/>
      <c r="BA262" s="176"/>
      <c r="BB262" s="176"/>
      <c r="BC262" s="176"/>
      <c r="BD262" s="50"/>
      <c r="BE262" s="51"/>
      <c r="BF262" s="51"/>
      <c r="BG262" s="51"/>
      <c r="BH262" s="52"/>
      <c r="BI262" s="175"/>
      <c r="BJ262" s="176"/>
      <c r="BK262" s="176"/>
      <c r="BL262" s="176"/>
      <c r="BM262" s="188"/>
      <c r="BN262" s="53">
        <f t="shared" si="75"/>
        <v>0</v>
      </c>
      <c r="BO262" s="53">
        <f t="shared" si="76"/>
        <v>0</v>
      </c>
      <c r="BP262" s="248"/>
    </row>
    <row r="263" spans="2:68" ht="30" x14ac:dyDescent="0.4">
      <c r="B263" s="79"/>
      <c r="C263" s="80"/>
      <c r="D263" s="41">
        <f t="shared" si="69"/>
        <v>32</v>
      </c>
      <c r="E263" s="42">
        <v>14</v>
      </c>
      <c r="F263" s="43">
        <v>5</v>
      </c>
      <c r="G263" s="44">
        <v>6</v>
      </c>
      <c r="H263" s="44">
        <v>7</v>
      </c>
      <c r="I263" s="44">
        <v>8</v>
      </c>
      <c r="J263" s="45">
        <v>9</v>
      </c>
      <c r="K263" s="46">
        <f t="shared" si="70"/>
        <v>38.08</v>
      </c>
      <c r="L263" s="47">
        <f t="shared" si="71"/>
        <v>38.4</v>
      </c>
      <c r="M263" s="48">
        <f t="shared" si="72"/>
        <v>38.72</v>
      </c>
      <c r="N263" s="48">
        <f t="shared" si="73"/>
        <v>39.04</v>
      </c>
      <c r="O263" s="49">
        <f t="shared" si="74"/>
        <v>39.36</v>
      </c>
      <c r="P263" s="50"/>
      <c r="Q263" s="57"/>
      <c r="R263" s="57"/>
      <c r="S263" s="57"/>
      <c r="T263" s="52"/>
      <c r="U263" s="50"/>
      <c r="V263" s="51"/>
      <c r="W263" s="51"/>
      <c r="X263" s="51"/>
      <c r="Y263" s="52"/>
      <c r="Z263" s="50"/>
      <c r="AA263" s="51"/>
      <c r="AB263" s="51"/>
      <c r="AC263" s="51"/>
      <c r="AD263" s="51"/>
      <c r="AE263" s="175"/>
      <c r="AF263" s="176"/>
      <c r="AG263" s="176"/>
      <c r="AH263" s="176"/>
      <c r="AI263" s="188"/>
      <c r="AJ263" s="50"/>
      <c r="AK263" s="51"/>
      <c r="AL263" s="51"/>
      <c r="AM263" s="51"/>
      <c r="AN263" s="52"/>
      <c r="AO263" s="175"/>
      <c r="AP263" s="176"/>
      <c r="AQ263" s="176"/>
      <c r="AR263" s="176"/>
      <c r="AS263" s="176"/>
      <c r="AT263" s="50"/>
      <c r="AU263" s="51"/>
      <c r="AV263" s="51"/>
      <c r="AW263" s="51"/>
      <c r="AX263" s="51"/>
      <c r="AY263" s="175"/>
      <c r="AZ263" s="176"/>
      <c r="BA263" s="176"/>
      <c r="BB263" s="176"/>
      <c r="BC263" s="176"/>
      <c r="BD263" s="50"/>
      <c r="BE263" s="51"/>
      <c r="BF263" s="51"/>
      <c r="BG263" s="51"/>
      <c r="BH263" s="52"/>
      <c r="BI263" s="175"/>
      <c r="BJ263" s="176"/>
      <c r="BK263" s="176"/>
      <c r="BL263" s="176"/>
      <c r="BM263" s="188"/>
      <c r="BN263" s="53">
        <f t="shared" si="75"/>
        <v>0</v>
      </c>
      <c r="BO263" s="53">
        <f t="shared" si="76"/>
        <v>0</v>
      </c>
      <c r="BP263" s="248"/>
    </row>
    <row r="264" spans="2:68" ht="30" x14ac:dyDescent="0.4">
      <c r="B264" s="81" t="s">
        <v>32</v>
      </c>
      <c r="C264" s="82" t="s">
        <v>33</v>
      </c>
      <c r="D264" s="41">
        <f t="shared" si="69"/>
        <v>0</v>
      </c>
      <c r="E264" s="62"/>
      <c r="F264" s="63"/>
      <c r="G264" s="64"/>
      <c r="H264" s="64"/>
      <c r="I264" s="64"/>
      <c r="J264" s="65"/>
      <c r="K264" s="46">
        <f t="shared" si="70"/>
        <v>0</v>
      </c>
      <c r="L264" s="47">
        <f t="shared" si="71"/>
        <v>0</v>
      </c>
      <c r="M264" s="48">
        <f t="shared" si="72"/>
        <v>0</v>
      </c>
      <c r="N264" s="48">
        <f t="shared" si="73"/>
        <v>0</v>
      </c>
      <c r="O264" s="49">
        <f t="shared" si="74"/>
        <v>0</v>
      </c>
      <c r="P264" s="66"/>
      <c r="Q264" s="67"/>
      <c r="R264" s="68"/>
      <c r="S264" s="67"/>
      <c r="T264" s="69"/>
      <c r="U264" s="66"/>
      <c r="V264" s="67"/>
      <c r="W264" s="68"/>
      <c r="X264" s="67"/>
      <c r="Y264" s="69"/>
      <c r="Z264" s="66"/>
      <c r="AA264" s="67"/>
      <c r="AB264" s="68"/>
      <c r="AC264" s="67"/>
      <c r="AD264" s="67"/>
      <c r="AE264" s="177"/>
      <c r="AF264" s="178"/>
      <c r="AG264" s="176"/>
      <c r="AH264" s="178"/>
      <c r="AI264" s="189"/>
      <c r="AJ264" s="66"/>
      <c r="AK264" s="67"/>
      <c r="AL264" s="68"/>
      <c r="AM264" s="67"/>
      <c r="AN264" s="69"/>
      <c r="AO264" s="177"/>
      <c r="AP264" s="178"/>
      <c r="AQ264" s="176"/>
      <c r="AR264" s="178"/>
      <c r="AS264" s="178"/>
      <c r="AT264" s="66"/>
      <c r="AU264" s="67"/>
      <c r="AV264" s="68"/>
      <c r="AW264" s="67"/>
      <c r="AX264" s="67"/>
      <c r="AY264" s="177"/>
      <c r="AZ264" s="178"/>
      <c r="BA264" s="176"/>
      <c r="BB264" s="178"/>
      <c r="BC264" s="178"/>
      <c r="BD264" s="66"/>
      <c r="BE264" s="67"/>
      <c r="BF264" s="68"/>
      <c r="BG264" s="67"/>
      <c r="BH264" s="69"/>
      <c r="BI264" s="177"/>
      <c r="BJ264" s="178"/>
      <c r="BK264" s="176"/>
      <c r="BL264" s="178"/>
      <c r="BM264" s="189"/>
      <c r="BN264" s="53">
        <f t="shared" si="75"/>
        <v>0</v>
      </c>
      <c r="BO264" s="53">
        <f t="shared" si="76"/>
        <v>0</v>
      </c>
      <c r="BP264" s="248"/>
    </row>
    <row r="265" spans="2:68" ht="58.5" x14ac:dyDescent="0.4">
      <c r="B265" s="79" t="s">
        <v>35</v>
      </c>
      <c r="C265" s="40" t="str">
        <f>C148</f>
        <v>Соль поваренная пищевая, кг</v>
      </c>
      <c r="D265" s="41">
        <f t="shared" si="69"/>
        <v>7.9</v>
      </c>
      <c r="E265" s="42">
        <v>30</v>
      </c>
      <c r="F265" s="43">
        <v>1</v>
      </c>
      <c r="G265" s="44">
        <v>2</v>
      </c>
      <c r="H265" s="44">
        <v>3</v>
      </c>
      <c r="I265" s="44">
        <v>4</v>
      </c>
      <c r="J265" s="45">
        <v>5</v>
      </c>
      <c r="K265" s="46">
        <f t="shared" si="70"/>
        <v>10.349</v>
      </c>
      <c r="L265" s="47">
        <f t="shared" si="71"/>
        <v>10.428000000000001</v>
      </c>
      <c r="M265" s="48">
        <f t="shared" si="72"/>
        <v>10.507</v>
      </c>
      <c r="N265" s="48">
        <f t="shared" si="73"/>
        <v>10.586</v>
      </c>
      <c r="O265" s="49">
        <f t="shared" si="74"/>
        <v>10.665000000000001</v>
      </c>
      <c r="P265" s="84">
        <f>R265/Q265</f>
        <v>9.9</v>
      </c>
      <c r="Q265" s="85">
        <v>30</v>
      </c>
      <c r="R265" s="51">
        <v>297</v>
      </c>
      <c r="S265" s="85" t="s">
        <v>362</v>
      </c>
      <c r="T265" s="86" t="s">
        <v>581</v>
      </c>
      <c r="U265" s="84"/>
      <c r="V265" s="85"/>
      <c r="W265" s="51"/>
      <c r="X265" s="51"/>
      <c r="Y265" s="52"/>
      <c r="Z265" s="264">
        <v>10.3</v>
      </c>
      <c r="AA265" s="265">
        <v>30</v>
      </c>
      <c r="AB265" s="238">
        <f>AA265*Z265</f>
        <v>309</v>
      </c>
      <c r="AC265" s="237" t="s">
        <v>602</v>
      </c>
      <c r="AD265" s="239" t="s">
        <v>604</v>
      </c>
      <c r="AE265" s="177"/>
      <c r="AF265" s="178"/>
      <c r="AG265" s="176"/>
      <c r="AH265" s="178"/>
      <c r="AI265" s="189"/>
      <c r="AJ265" s="84"/>
      <c r="AK265" s="85"/>
      <c r="AL265" s="51"/>
      <c r="AM265" s="85"/>
      <c r="AN265" s="86"/>
      <c r="AO265" s="177"/>
      <c r="AP265" s="178"/>
      <c r="AQ265" s="176"/>
      <c r="AR265" s="178"/>
      <c r="AS265" s="178"/>
      <c r="AT265" s="84"/>
      <c r="AU265" s="85"/>
      <c r="AV265" s="51"/>
      <c r="AW265" s="85"/>
      <c r="AX265" s="85"/>
      <c r="AY265" s="177"/>
      <c r="AZ265" s="178"/>
      <c r="BA265" s="176"/>
      <c r="BB265" s="178"/>
      <c r="BC265" s="178"/>
      <c r="BD265" s="84"/>
      <c r="BE265" s="85"/>
      <c r="BF265" s="51"/>
      <c r="BG265" s="85"/>
      <c r="BH265" s="86"/>
      <c r="BI265" s="177"/>
      <c r="BJ265" s="178"/>
      <c r="BK265" s="176"/>
      <c r="BL265" s="178"/>
      <c r="BM265" s="189"/>
      <c r="BN265" s="53">
        <f t="shared" si="75"/>
        <v>9.9</v>
      </c>
      <c r="BO265" s="53">
        <f t="shared" si="76"/>
        <v>10.3</v>
      </c>
      <c r="BP265" s="249"/>
    </row>
    <row r="266" spans="2:68" ht="30" x14ac:dyDescent="0.4">
      <c r="B266" s="79"/>
      <c r="C266" s="80"/>
      <c r="D266" s="41">
        <f t="shared" si="69"/>
        <v>7.9</v>
      </c>
      <c r="E266" s="42">
        <v>30</v>
      </c>
      <c r="F266" s="43">
        <v>1</v>
      </c>
      <c r="G266" s="44">
        <v>2</v>
      </c>
      <c r="H266" s="44">
        <v>3</v>
      </c>
      <c r="I266" s="44">
        <v>4</v>
      </c>
      <c r="J266" s="45">
        <v>5</v>
      </c>
      <c r="K266" s="46">
        <f t="shared" si="70"/>
        <v>10.349</v>
      </c>
      <c r="L266" s="47">
        <f t="shared" si="71"/>
        <v>10.428000000000001</v>
      </c>
      <c r="M266" s="48">
        <f t="shared" si="72"/>
        <v>10.507</v>
      </c>
      <c r="N266" s="48">
        <f t="shared" si="73"/>
        <v>10.586</v>
      </c>
      <c r="O266" s="49">
        <f t="shared" si="74"/>
        <v>10.665000000000001</v>
      </c>
      <c r="P266" s="84"/>
      <c r="Q266" s="85"/>
      <c r="R266" s="57"/>
      <c r="S266" s="85"/>
      <c r="T266" s="86"/>
      <c r="U266" s="177"/>
      <c r="V266" s="178"/>
      <c r="W266" s="176"/>
      <c r="X266" s="178"/>
      <c r="Y266" s="178"/>
      <c r="Z266" s="84"/>
      <c r="AA266" s="85"/>
      <c r="AB266" s="51"/>
      <c r="AC266" s="85"/>
      <c r="AD266" s="85"/>
      <c r="AE266" s="177"/>
      <c r="AF266" s="178"/>
      <c r="AG266" s="176"/>
      <c r="AH266" s="178"/>
      <c r="AI266" s="189"/>
      <c r="AJ266" s="84"/>
      <c r="AK266" s="85"/>
      <c r="AL266" s="51"/>
      <c r="AM266" s="85"/>
      <c r="AN266" s="86"/>
      <c r="AO266" s="177"/>
      <c r="AP266" s="178"/>
      <c r="AQ266" s="176"/>
      <c r="AR266" s="178"/>
      <c r="AS266" s="178"/>
      <c r="AT266" s="84"/>
      <c r="AU266" s="85"/>
      <c r="AV266" s="51"/>
      <c r="AW266" s="85"/>
      <c r="AX266" s="85"/>
      <c r="AY266" s="177"/>
      <c r="AZ266" s="178"/>
      <c r="BA266" s="176"/>
      <c r="BB266" s="178"/>
      <c r="BC266" s="178"/>
      <c r="BD266" s="84"/>
      <c r="BE266" s="85"/>
      <c r="BF266" s="51"/>
      <c r="BG266" s="85"/>
      <c r="BH266" s="86"/>
      <c r="BI266" s="177"/>
      <c r="BJ266" s="178"/>
      <c r="BK266" s="176"/>
      <c r="BL266" s="178"/>
      <c r="BM266" s="189"/>
      <c r="BN266" s="53">
        <f t="shared" si="75"/>
        <v>0</v>
      </c>
      <c r="BO266" s="53">
        <f t="shared" si="76"/>
        <v>0</v>
      </c>
      <c r="BP266" s="248"/>
    </row>
    <row r="267" spans="2:68" ht="30" x14ac:dyDescent="0.4">
      <c r="B267" s="79"/>
      <c r="C267" s="80"/>
      <c r="D267" s="41">
        <f t="shared" si="69"/>
        <v>7.9</v>
      </c>
      <c r="E267" s="42">
        <v>30</v>
      </c>
      <c r="F267" s="43">
        <v>1</v>
      </c>
      <c r="G267" s="44">
        <v>2</v>
      </c>
      <c r="H267" s="44">
        <v>3</v>
      </c>
      <c r="I267" s="44">
        <v>4</v>
      </c>
      <c r="J267" s="45">
        <v>5</v>
      </c>
      <c r="K267" s="46">
        <f t="shared" si="70"/>
        <v>10.349</v>
      </c>
      <c r="L267" s="47">
        <f t="shared" si="71"/>
        <v>10.428000000000001</v>
      </c>
      <c r="M267" s="48">
        <f t="shared" si="72"/>
        <v>10.507</v>
      </c>
      <c r="N267" s="48">
        <f t="shared" si="73"/>
        <v>10.586</v>
      </c>
      <c r="O267" s="49">
        <f t="shared" si="74"/>
        <v>10.665000000000001</v>
      </c>
      <c r="P267" s="50"/>
      <c r="Q267" s="57"/>
      <c r="R267" s="57"/>
      <c r="S267" s="57"/>
      <c r="T267" s="52"/>
      <c r="U267" s="175"/>
      <c r="V267" s="176"/>
      <c r="W267" s="176"/>
      <c r="X267" s="176"/>
      <c r="Y267" s="176"/>
      <c r="Z267" s="50"/>
      <c r="AA267" s="51"/>
      <c r="AB267" s="51"/>
      <c r="AC267" s="51"/>
      <c r="AD267" s="51"/>
      <c r="AE267" s="175"/>
      <c r="AF267" s="176"/>
      <c r="AG267" s="176"/>
      <c r="AH267" s="176"/>
      <c r="AI267" s="188"/>
      <c r="AJ267" s="50"/>
      <c r="AK267" s="51"/>
      <c r="AL267" s="51"/>
      <c r="AM267" s="51"/>
      <c r="AN267" s="52"/>
      <c r="AO267" s="175"/>
      <c r="AP267" s="176"/>
      <c r="AQ267" s="176"/>
      <c r="AR267" s="176"/>
      <c r="AS267" s="176"/>
      <c r="AT267" s="50"/>
      <c r="AU267" s="51"/>
      <c r="AV267" s="51"/>
      <c r="AW267" s="51"/>
      <c r="AX267" s="51"/>
      <c r="AY267" s="175"/>
      <c r="AZ267" s="176"/>
      <c r="BA267" s="176"/>
      <c r="BB267" s="176"/>
      <c r="BC267" s="176"/>
      <c r="BD267" s="50"/>
      <c r="BE267" s="51"/>
      <c r="BF267" s="51"/>
      <c r="BG267" s="51"/>
      <c r="BH267" s="52"/>
      <c r="BI267" s="175"/>
      <c r="BJ267" s="176"/>
      <c r="BK267" s="176"/>
      <c r="BL267" s="176"/>
      <c r="BM267" s="188"/>
      <c r="BN267" s="53">
        <f t="shared" si="75"/>
        <v>0</v>
      </c>
      <c r="BO267" s="53">
        <f t="shared" si="76"/>
        <v>0</v>
      </c>
      <c r="BP267" s="248"/>
    </row>
    <row r="268" spans="2:68" ht="58.5" x14ac:dyDescent="0.4">
      <c r="B268" s="81" t="s">
        <v>37</v>
      </c>
      <c r="C268" s="82" t="s">
        <v>38</v>
      </c>
      <c r="D268" s="41">
        <f t="shared" si="69"/>
        <v>0</v>
      </c>
      <c r="E268" s="62"/>
      <c r="F268" s="63"/>
      <c r="G268" s="64"/>
      <c r="H268" s="64"/>
      <c r="I268" s="64"/>
      <c r="J268" s="65"/>
      <c r="K268" s="46">
        <f t="shared" si="70"/>
        <v>0</v>
      </c>
      <c r="L268" s="47">
        <f t="shared" si="71"/>
        <v>0</v>
      </c>
      <c r="M268" s="48">
        <f t="shared" si="72"/>
        <v>0</v>
      </c>
      <c r="N268" s="48">
        <f t="shared" si="73"/>
        <v>0</v>
      </c>
      <c r="O268" s="49">
        <f t="shared" si="74"/>
        <v>0</v>
      </c>
      <c r="P268" s="66"/>
      <c r="Q268" s="67"/>
      <c r="R268" s="68"/>
      <c r="S268" s="67"/>
      <c r="T268" s="69"/>
      <c r="U268" s="177"/>
      <c r="V268" s="178"/>
      <c r="W268" s="176"/>
      <c r="X268" s="178"/>
      <c r="Y268" s="178"/>
      <c r="Z268" s="66"/>
      <c r="AA268" s="67"/>
      <c r="AB268" s="68"/>
      <c r="AC268" s="67"/>
      <c r="AD268" s="67"/>
      <c r="AE268" s="177"/>
      <c r="AF268" s="178"/>
      <c r="AG268" s="176"/>
      <c r="AH268" s="178"/>
      <c r="AI268" s="189"/>
      <c r="AJ268" s="66"/>
      <c r="AK268" s="67"/>
      <c r="AL268" s="68"/>
      <c r="AM268" s="67"/>
      <c r="AN268" s="69"/>
      <c r="AO268" s="177"/>
      <c r="AP268" s="178"/>
      <c r="AQ268" s="176"/>
      <c r="AR268" s="178"/>
      <c r="AS268" s="178"/>
      <c r="AT268" s="66"/>
      <c r="AU268" s="67"/>
      <c r="AV268" s="68"/>
      <c r="AW268" s="67"/>
      <c r="AX268" s="67"/>
      <c r="AY268" s="177"/>
      <c r="AZ268" s="178"/>
      <c r="BA268" s="176"/>
      <c r="BB268" s="178"/>
      <c r="BC268" s="178"/>
      <c r="BD268" s="66"/>
      <c r="BE268" s="67"/>
      <c r="BF268" s="68"/>
      <c r="BG268" s="67"/>
      <c r="BH268" s="69"/>
      <c r="BI268" s="177"/>
      <c r="BJ268" s="178"/>
      <c r="BK268" s="176"/>
      <c r="BL268" s="178"/>
      <c r="BM268" s="189"/>
      <c r="BN268" s="53">
        <f t="shared" si="75"/>
        <v>0</v>
      </c>
      <c r="BO268" s="53">
        <f t="shared" si="76"/>
        <v>0</v>
      </c>
      <c r="BP268" s="248"/>
    </row>
    <row r="269" spans="2:68" ht="36" x14ac:dyDescent="0.4">
      <c r="B269" s="79" t="s">
        <v>40</v>
      </c>
      <c r="C269" s="40" t="str">
        <f>C152</f>
        <v>Мясо КРС высшей упитанности в убойном весе</v>
      </c>
      <c r="D269" s="41">
        <f t="shared" si="69"/>
        <v>204.3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70"/>
        <v>208.38600000000002</v>
      </c>
      <c r="L269" s="47">
        <f t="shared" si="71"/>
        <v>210.429</v>
      </c>
      <c r="M269" s="48">
        <f t="shared" si="72"/>
        <v>212.47200000000001</v>
      </c>
      <c r="N269" s="48">
        <f t="shared" si="73"/>
        <v>214.51500000000001</v>
      </c>
      <c r="O269" s="49">
        <f t="shared" si="74"/>
        <v>214.51500000000001</v>
      </c>
      <c r="P269" s="50"/>
      <c r="Q269" s="57"/>
      <c r="R269" s="57"/>
      <c r="S269" s="57"/>
      <c r="T269" s="52"/>
      <c r="U269" s="175"/>
      <c r="V269" s="176"/>
      <c r="W269" s="176"/>
      <c r="X269" s="176"/>
      <c r="Y269" s="176"/>
      <c r="Z269" s="50"/>
      <c r="AA269" s="51"/>
      <c r="AB269" s="51"/>
      <c r="AC269" s="51"/>
      <c r="AD269" s="51"/>
      <c r="AE269" s="175"/>
      <c r="AF269" s="176"/>
      <c r="AG269" s="176"/>
      <c r="AH269" s="176"/>
      <c r="AI269" s="188"/>
      <c r="AJ269" s="50"/>
      <c r="AK269" s="51"/>
      <c r="AL269" s="51"/>
      <c r="AM269" s="51"/>
      <c r="AN269" s="52"/>
      <c r="AO269" s="175"/>
      <c r="AP269" s="176"/>
      <c r="AQ269" s="176"/>
      <c r="AR269" s="176"/>
      <c r="AS269" s="176"/>
      <c r="AT269" s="50"/>
      <c r="AU269" s="51"/>
      <c r="AV269" s="51"/>
      <c r="AW269" s="51"/>
      <c r="AX269" s="51"/>
      <c r="AY269" s="175"/>
      <c r="AZ269" s="176"/>
      <c r="BA269" s="176"/>
      <c r="BB269" s="176"/>
      <c r="BC269" s="176"/>
      <c r="BD269" s="50"/>
      <c r="BE269" s="51"/>
      <c r="BF269" s="51"/>
      <c r="BG269" s="51"/>
      <c r="BH269" s="52"/>
      <c r="BI269" s="175"/>
      <c r="BJ269" s="176"/>
      <c r="BK269" s="176"/>
      <c r="BL269" s="176"/>
      <c r="BM269" s="188"/>
      <c r="BN269" s="53">
        <f t="shared" si="75"/>
        <v>0</v>
      </c>
      <c r="BO269" s="53">
        <f t="shared" si="76"/>
        <v>0</v>
      </c>
      <c r="BP269" s="248"/>
    </row>
    <row r="270" spans="2:68" ht="30" x14ac:dyDescent="0.4">
      <c r="B270" s="79"/>
      <c r="C270" s="80"/>
      <c r="D270" s="41">
        <f t="shared" si="69"/>
        <v>204.3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70"/>
        <v>208.38600000000002</v>
      </c>
      <c r="L270" s="47">
        <f t="shared" si="71"/>
        <v>210.429</v>
      </c>
      <c r="M270" s="48">
        <f t="shared" si="72"/>
        <v>212.47200000000001</v>
      </c>
      <c r="N270" s="48">
        <f t="shared" si="73"/>
        <v>214.51500000000001</v>
      </c>
      <c r="O270" s="49">
        <f t="shared" si="74"/>
        <v>214.51500000000001</v>
      </c>
      <c r="P270" s="50"/>
      <c r="Q270" s="57"/>
      <c r="R270" s="57"/>
      <c r="S270" s="57"/>
      <c r="T270" s="52"/>
      <c r="U270" s="175"/>
      <c r="V270" s="176"/>
      <c r="W270" s="176"/>
      <c r="X270" s="176"/>
      <c r="Y270" s="176"/>
      <c r="Z270" s="50"/>
      <c r="AA270" s="51"/>
      <c r="AB270" s="51"/>
      <c r="AC270" s="51"/>
      <c r="AD270" s="51"/>
      <c r="AE270" s="175"/>
      <c r="AF270" s="176"/>
      <c r="AG270" s="176"/>
      <c r="AH270" s="176"/>
      <c r="AI270" s="188"/>
      <c r="AJ270" s="50"/>
      <c r="AK270" s="51"/>
      <c r="AL270" s="51"/>
      <c r="AM270" s="51"/>
      <c r="AN270" s="52"/>
      <c r="AO270" s="175"/>
      <c r="AP270" s="176"/>
      <c r="AQ270" s="176"/>
      <c r="AR270" s="176"/>
      <c r="AS270" s="176"/>
      <c r="AT270" s="50"/>
      <c r="AU270" s="51"/>
      <c r="AV270" s="51"/>
      <c r="AW270" s="51"/>
      <c r="AX270" s="51"/>
      <c r="AY270" s="175"/>
      <c r="AZ270" s="176"/>
      <c r="BA270" s="176"/>
      <c r="BB270" s="176"/>
      <c r="BC270" s="176"/>
      <c r="BD270" s="50"/>
      <c r="BE270" s="51"/>
      <c r="BF270" s="51"/>
      <c r="BG270" s="51"/>
      <c r="BH270" s="52"/>
      <c r="BI270" s="175"/>
      <c r="BJ270" s="176"/>
      <c r="BK270" s="176"/>
      <c r="BL270" s="176"/>
      <c r="BM270" s="188"/>
      <c r="BN270" s="53">
        <f t="shared" si="75"/>
        <v>0</v>
      </c>
      <c r="BO270" s="53">
        <f t="shared" si="76"/>
        <v>0</v>
      </c>
      <c r="BP270" s="248"/>
    </row>
    <row r="271" spans="2:68" ht="30" x14ac:dyDescent="0.4">
      <c r="B271" s="79"/>
      <c r="C271" s="80"/>
      <c r="D271" s="41">
        <f t="shared" si="69"/>
        <v>204.3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70"/>
        <v>208.38600000000002</v>
      </c>
      <c r="L271" s="47">
        <f t="shared" si="71"/>
        <v>210.429</v>
      </c>
      <c r="M271" s="48">
        <f t="shared" si="72"/>
        <v>212.47200000000001</v>
      </c>
      <c r="N271" s="48">
        <f t="shared" si="73"/>
        <v>214.51500000000001</v>
      </c>
      <c r="O271" s="49">
        <f t="shared" si="74"/>
        <v>214.51500000000001</v>
      </c>
      <c r="P271" s="50"/>
      <c r="Q271" s="57"/>
      <c r="R271" s="57"/>
      <c r="S271" s="57"/>
      <c r="T271" s="52"/>
      <c r="U271" s="175"/>
      <c r="V271" s="176"/>
      <c r="W271" s="176"/>
      <c r="X271" s="176"/>
      <c r="Y271" s="176"/>
      <c r="Z271" s="50"/>
      <c r="AA271" s="51"/>
      <c r="AB271" s="51"/>
      <c r="AC271" s="51"/>
      <c r="AD271" s="51"/>
      <c r="AE271" s="175"/>
      <c r="AF271" s="176"/>
      <c r="AG271" s="176"/>
      <c r="AH271" s="176"/>
      <c r="AI271" s="188"/>
      <c r="AJ271" s="50"/>
      <c r="AK271" s="51"/>
      <c r="AL271" s="51"/>
      <c r="AM271" s="51"/>
      <c r="AN271" s="52"/>
      <c r="AO271" s="175"/>
      <c r="AP271" s="176"/>
      <c r="AQ271" s="176"/>
      <c r="AR271" s="176"/>
      <c r="AS271" s="176"/>
      <c r="AT271" s="50"/>
      <c r="AU271" s="51"/>
      <c r="AV271" s="51"/>
      <c r="AW271" s="51"/>
      <c r="AX271" s="51"/>
      <c r="AY271" s="175"/>
      <c r="AZ271" s="176"/>
      <c r="BA271" s="176"/>
      <c r="BB271" s="176"/>
      <c r="BC271" s="176"/>
      <c r="BD271" s="50"/>
      <c r="BE271" s="51"/>
      <c r="BF271" s="51"/>
      <c r="BG271" s="51"/>
      <c r="BH271" s="52"/>
      <c r="BI271" s="175"/>
      <c r="BJ271" s="176"/>
      <c r="BK271" s="176"/>
      <c r="BL271" s="176"/>
      <c r="BM271" s="188"/>
      <c r="BN271" s="53">
        <f t="shared" si="75"/>
        <v>0</v>
      </c>
      <c r="BO271" s="53">
        <f t="shared" si="76"/>
        <v>0</v>
      </c>
      <c r="BP271" s="248"/>
    </row>
    <row r="272" spans="2:68" ht="36" x14ac:dyDescent="0.4">
      <c r="B272" s="79" t="s">
        <v>41</v>
      </c>
      <c r="C272" s="40" t="str">
        <f>C155</f>
        <v>Мясо КРС средней упитанности в убойном весе</v>
      </c>
      <c r="D272" s="41">
        <f t="shared" si="69"/>
        <v>195.2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70"/>
        <v>199.10399999999998</v>
      </c>
      <c r="L272" s="47">
        <f t="shared" si="71"/>
        <v>201.05599999999998</v>
      </c>
      <c r="M272" s="48">
        <f t="shared" si="72"/>
        <v>203.00799999999998</v>
      </c>
      <c r="N272" s="48">
        <f t="shared" si="73"/>
        <v>204.95999999999998</v>
      </c>
      <c r="O272" s="49">
        <f t="shared" si="74"/>
        <v>204.95999999999998</v>
      </c>
      <c r="P272" s="50"/>
      <c r="Q272" s="57"/>
      <c r="R272" s="57"/>
      <c r="S272" s="57"/>
      <c r="T272" s="52"/>
      <c r="U272" s="175"/>
      <c r="V272" s="176"/>
      <c r="W272" s="176"/>
      <c r="X272" s="176"/>
      <c r="Y272" s="176"/>
      <c r="Z272" s="50"/>
      <c r="AA272" s="51"/>
      <c r="AB272" s="51"/>
      <c r="AC272" s="51"/>
      <c r="AD272" s="51"/>
      <c r="AE272" s="175"/>
      <c r="AF272" s="176"/>
      <c r="AG272" s="176"/>
      <c r="AH272" s="176"/>
      <c r="AI272" s="188"/>
      <c r="AJ272" s="50"/>
      <c r="AK272" s="51"/>
      <c r="AL272" s="51"/>
      <c r="AM272" s="51"/>
      <c r="AN272" s="52"/>
      <c r="AO272" s="175"/>
      <c r="AP272" s="176"/>
      <c r="AQ272" s="176"/>
      <c r="AR272" s="176"/>
      <c r="AS272" s="176"/>
      <c r="AT272" s="50"/>
      <c r="AU272" s="51"/>
      <c r="AV272" s="51"/>
      <c r="AW272" s="51"/>
      <c r="AX272" s="51"/>
      <c r="AY272" s="175"/>
      <c r="AZ272" s="176"/>
      <c r="BA272" s="176"/>
      <c r="BB272" s="176"/>
      <c r="BC272" s="176"/>
      <c r="BD272" s="50"/>
      <c r="BE272" s="51"/>
      <c r="BF272" s="51"/>
      <c r="BG272" s="51"/>
      <c r="BH272" s="52"/>
      <c r="BI272" s="175"/>
      <c r="BJ272" s="176"/>
      <c r="BK272" s="176"/>
      <c r="BL272" s="176"/>
      <c r="BM272" s="188"/>
      <c r="BN272" s="53">
        <f t="shared" si="75"/>
        <v>0</v>
      </c>
      <c r="BO272" s="53">
        <f t="shared" si="76"/>
        <v>0</v>
      </c>
      <c r="BP272" s="248"/>
    </row>
    <row r="273" spans="2:68" ht="30" x14ac:dyDescent="0.4">
      <c r="B273" s="79"/>
      <c r="C273" s="80"/>
      <c r="D273" s="41">
        <f t="shared" ref="D273:D304" si="77">D42</f>
        <v>195.2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70"/>
        <v>199.10399999999998</v>
      </c>
      <c r="L273" s="47">
        <f t="shared" si="71"/>
        <v>201.05599999999998</v>
      </c>
      <c r="M273" s="48">
        <f t="shared" si="72"/>
        <v>203.00799999999998</v>
      </c>
      <c r="N273" s="48">
        <f t="shared" si="73"/>
        <v>204.95999999999998</v>
      </c>
      <c r="O273" s="49">
        <f t="shared" si="74"/>
        <v>204.95999999999998</v>
      </c>
      <c r="P273" s="50"/>
      <c r="Q273" s="57"/>
      <c r="R273" s="57"/>
      <c r="S273" s="57"/>
      <c r="T273" s="52"/>
      <c r="U273" s="175"/>
      <c r="V273" s="176"/>
      <c r="W273" s="176"/>
      <c r="X273" s="176"/>
      <c r="Y273" s="176"/>
      <c r="Z273" s="50"/>
      <c r="AA273" s="51"/>
      <c r="AB273" s="51"/>
      <c r="AC273" s="51"/>
      <c r="AD273" s="51"/>
      <c r="AE273" s="175"/>
      <c r="AF273" s="176"/>
      <c r="AG273" s="176"/>
      <c r="AH273" s="176"/>
      <c r="AI273" s="188"/>
      <c r="AJ273" s="50"/>
      <c r="AK273" s="51"/>
      <c r="AL273" s="51"/>
      <c r="AM273" s="51"/>
      <c r="AN273" s="52"/>
      <c r="AO273" s="175"/>
      <c r="AP273" s="176"/>
      <c r="AQ273" s="176"/>
      <c r="AR273" s="176"/>
      <c r="AS273" s="176"/>
      <c r="AT273" s="50"/>
      <c r="AU273" s="51"/>
      <c r="AV273" s="51"/>
      <c r="AW273" s="51"/>
      <c r="AX273" s="51"/>
      <c r="AY273" s="175"/>
      <c r="AZ273" s="176"/>
      <c r="BA273" s="176"/>
      <c r="BB273" s="176"/>
      <c r="BC273" s="176"/>
      <c r="BD273" s="50"/>
      <c r="BE273" s="51"/>
      <c r="BF273" s="51"/>
      <c r="BG273" s="51"/>
      <c r="BH273" s="52"/>
      <c r="BI273" s="175"/>
      <c r="BJ273" s="176"/>
      <c r="BK273" s="176"/>
      <c r="BL273" s="176"/>
      <c r="BM273" s="188"/>
      <c r="BN273" s="53">
        <f t="shared" si="75"/>
        <v>0</v>
      </c>
      <c r="BO273" s="53">
        <f t="shared" si="76"/>
        <v>0</v>
      </c>
      <c r="BP273" s="248"/>
    </row>
    <row r="274" spans="2:68" ht="30" x14ac:dyDescent="0.4">
      <c r="B274" s="79"/>
      <c r="C274" s="80"/>
      <c r="D274" s="41">
        <f t="shared" si="77"/>
        <v>195.2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70"/>
        <v>199.10399999999998</v>
      </c>
      <c r="L274" s="47">
        <f t="shared" si="71"/>
        <v>201.05599999999998</v>
      </c>
      <c r="M274" s="48">
        <f t="shared" si="72"/>
        <v>203.00799999999998</v>
      </c>
      <c r="N274" s="48">
        <f t="shared" si="73"/>
        <v>204.95999999999998</v>
      </c>
      <c r="O274" s="49">
        <f t="shared" si="74"/>
        <v>204.95999999999998</v>
      </c>
      <c r="P274" s="50"/>
      <c r="Q274" s="57"/>
      <c r="R274" s="57"/>
      <c r="S274" s="57"/>
      <c r="T274" s="52"/>
      <c r="U274" s="175"/>
      <c r="V274" s="176"/>
      <c r="W274" s="176"/>
      <c r="X274" s="176"/>
      <c r="Y274" s="176"/>
      <c r="Z274" s="50"/>
      <c r="AA274" s="51"/>
      <c r="AB274" s="51"/>
      <c r="AC274" s="51"/>
      <c r="AD274" s="51"/>
      <c r="AE274" s="175"/>
      <c r="AF274" s="176"/>
      <c r="AG274" s="176"/>
      <c r="AH274" s="176"/>
      <c r="AI274" s="188"/>
      <c r="AJ274" s="50"/>
      <c r="AK274" s="51"/>
      <c r="AL274" s="51"/>
      <c r="AM274" s="51"/>
      <c r="AN274" s="52"/>
      <c r="AO274" s="175"/>
      <c r="AP274" s="176"/>
      <c r="AQ274" s="176"/>
      <c r="AR274" s="176"/>
      <c r="AS274" s="176"/>
      <c r="AT274" s="50"/>
      <c r="AU274" s="51"/>
      <c r="AV274" s="51"/>
      <c r="AW274" s="51"/>
      <c r="AX274" s="51"/>
      <c r="AY274" s="175"/>
      <c r="AZ274" s="176"/>
      <c r="BA274" s="176"/>
      <c r="BB274" s="176"/>
      <c r="BC274" s="176"/>
      <c r="BD274" s="50"/>
      <c r="BE274" s="51"/>
      <c r="BF274" s="51"/>
      <c r="BG274" s="51"/>
      <c r="BH274" s="52"/>
      <c r="BI274" s="175"/>
      <c r="BJ274" s="176"/>
      <c r="BK274" s="176"/>
      <c r="BL274" s="176"/>
      <c r="BM274" s="188"/>
      <c r="BN274" s="53">
        <f t="shared" si="75"/>
        <v>0</v>
      </c>
      <c r="BO274" s="53">
        <f t="shared" si="76"/>
        <v>0</v>
      </c>
      <c r="BP274" s="248"/>
    </row>
    <row r="275" spans="2:68" ht="36" x14ac:dyDescent="0.4">
      <c r="B275" s="79" t="s">
        <v>42</v>
      </c>
      <c r="C275" s="40" t="str">
        <f>C158</f>
        <v>Мясо бычков высшей упитанности в убойном весе</v>
      </c>
      <c r="D275" s="41">
        <f t="shared" si="77"/>
        <v>215.8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70"/>
        <v>220.11600000000001</v>
      </c>
      <c r="L275" s="47">
        <f t="shared" si="71"/>
        <v>222.274</v>
      </c>
      <c r="M275" s="48">
        <f t="shared" si="72"/>
        <v>224.43200000000002</v>
      </c>
      <c r="N275" s="48">
        <f t="shared" si="73"/>
        <v>226.59</v>
      </c>
      <c r="O275" s="49">
        <f t="shared" si="74"/>
        <v>226.59</v>
      </c>
      <c r="P275" s="50"/>
      <c r="Q275" s="57"/>
      <c r="R275" s="57"/>
      <c r="S275" s="57"/>
      <c r="T275" s="52"/>
      <c r="U275" s="175"/>
      <c r="V275" s="176"/>
      <c r="W275" s="176"/>
      <c r="X275" s="176"/>
      <c r="Y275" s="176"/>
      <c r="Z275" s="50"/>
      <c r="AA275" s="51"/>
      <c r="AB275" s="51"/>
      <c r="AC275" s="51"/>
      <c r="AD275" s="51"/>
      <c r="AE275" s="195"/>
      <c r="AF275" s="196"/>
      <c r="AG275" s="197"/>
      <c r="AH275" s="196"/>
      <c r="AI275" s="196"/>
      <c r="AJ275" s="50"/>
      <c r="AK275" s="51"/>
      <c r="AL275" s="51"/>
      <c r="AM275" s="51"/>
      <c r="AN275" s="52"/>
      <c r="AO275" s="175"/>
      <c r="AP275" s="176"/>
      <c r="AQ275" s="176"/>
      <c r="AR275" s="176"/>
      <c r="AS275" s="176"/>
      <c r="AT275" s="50"/>
      <c r="AU275" s="51"/>
      <c r="AV275" s="51"/>
      <c r="AW275" s="51"/>
      <c r="AX275" s="51"/>
      <c r="AY275" s="175"/>
      <c r="AZ275" s="176"/>
      <c r="BA275" s="176"/>
      <c r="BB275" s="176"/>
      <c r="BC275" s="176"/>
      <c r="BD275" s="50"/>
      <c r="BE275" s="51"/>
      <c r="BF275" s="51"/>
      <c r="BG275" s="51"/>
      <c r="BH275" s="52"/>
      <c r="BI275" s="175"/>
      <c r="BJ275" s="176"/>
      <c r="BK275" s="176"/>
      <c r="BL275" s="176"/>
      <c r="BM275" s="188"/>
      <c r="BN275" s="53">
        <f t="shared" si="75"/>
        <v>0</v>
      </c>
      <c r="BO275" s="53">
        <f t="shared" si="76"/>
        <v>0</v>
      </c>
      <c r="BP275" s="248"/>
    </row>
    <row r="276" spans="2:68" ht="30" x14ac:dyDescent="0.4">
      <c r="B276" s="79"/>
      <c r="C276" s="80"/>
      <c r="D276" s="41">
        <f t="shared" si="77"/>
        <v>215.8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70"/>
        <v>220.11600000000001</v>
      </c>
      <c r="L276" s="47">
        <f t="shared" si="71"/>
        <v>222.274</v>
      </c>
      <c r="M276" s="48">
        <f t="shared" si="72"/>
        <v>224.43200000000002</v>
      </c>
      <c r="N276" s="48">
        <f t="shared" si="73"/>
        <v>226.59</v>
      </c>
      <c r="O276" s="49">
        <f t="shared" si="74"/>
        <v>226.59</v>
      </c>
      <c r="P276" s="50"/>
      <c r="Q276" s="57"/>
      <c r="R276" s="57"/>
      <c r="S276" s="57"/>
      <c r="T276" s="52"/>
      <c r="U276" s="175"/>
      <c r="V276" s="176"/>
      <c r="W276" s="176"/>
      <c r="X276" s="176"/>
      <c r="Y276" s="176"/>
      <c r="Z276" s="50"/>
      <c r="AA276" s="51"/>
      <c r="AB276" s="51"/>
      <c r="AC276" s="51"/>
      <c r="AD276" s="51"/>
      <c r="AE276" s="175"/>
      <c r="AF276" s="176"/>
      <c r="AG276" s="176"/>
      <c r="AH276" s="176"/>
      <c r="AI276" s="188"/>
      <c r="AJ276" s="50"/>
      <c r="AK276" s="51"/>
      <c r="AL276" s="51"/>
      <c r="AM276" s="51"/>
      <c r="AN276" s="52"/>
      <c r="AO276" s="175"/>
      <c r="AP276" s="176"/>
      <c r="AQ276" s="176"/>
      <c r="AR276" s="176"/>
      <c r="AS276" s="176"/>
      <c r="AT276" s="50"/>
      <c r="AU276" s="51"/>
      <c r="AV276" s="51"/>
      <c r="AW276" s="51"/>
      <c r="AX276" s="51"/>
      <c r="AY276" s="175"/>
      <c r="AZ276" s="176"/>
      <c r="BA276" s="176"/>
      <c r="BB276" s="176"/>
      <c r="BC276" s="176"/>
      <c r="BD276" s="50"/>
      <c r="BE276" s="51"/>
      <c r="BF276" s="51"/>
      <c r="BG276" s="51"/>
      <c r="BH276" s="52"/>
      <c r="BI276" s="175"/>
      <c r="BJ276" s="176"/>
      <c r="BK276" s="176"/>
      <c r="BL276" s="176"/>
      <c r="BM276" s="188"/>
      <c r="BN276" s="53">
        <f t="shared" si="75"/>
        <v>0</v>
      </c>
      <c r="BO276" s="53">
        <f t="shared" si="76"/>
        <v>0</v>
      </c>
      <c r="BP276" s="248"/>
    </row>
    <row r="277" spans="2:68" ht="30" x14ac:dyDescent="0.4">
      <c r="B277" s="79"/>
      <c r="C277" s="80"/>
      <c r="D277" s="41">
        <f t="shared" si="77"/>
        <v>215.8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70"/>
        <v>220.11600000000001</v>
      </c>
      <c r="L277" s="47">
        <f t="shared" si="71"/>
        <v>222.274</v>
      </c>
      <c r="M277" s="48">
        <f t="shared" si="72"/>
        <v>224.43200000000002</v>
      </c>
      <c r="N277" s="48">
        <f t="shared" si="73"/>
        <v>226.59</v>
      </c>
      <c r="O277" s="49">
        <f t="shared" si="74"/>
        <v>226.59</v>
      </c>
      <c r="P277" s="50"/>
      <c r="Q277" s="57"/>
      <c r="R277" s="57"/>
      <c r="S277" s="57"/>
      <c r="T277" s="52"/>
      <c r="U277" s="175"/>
      <c r="V277" s="176"/>
      <c r="W277" s="176"/>
      <c r="X277" s="176"/>
      <c r="Y277" s="176"/>
      <c r="Z277" s="50"/>
      <c r="AA277" s="51"/>
      <c r="AB277" s="51"/>
      <c r="AC277" s="51"/>
      <c r="AD277" s="51"/>
      <c r="AE277" s="175"/>
      <c r="AF277" s="176"/>
      <c r="AG277" s="176"/>
      <c r="AH277" s="176"/>
      <c r="AI277" s="188"/>
      <c r="AJ277" s="50"/>
      <c r="AK277" s="51"/>
      <c r="AL277" s="51"/>
      <c r="AM277" s="51"/>
      <c r="AN277" s="52"/>
      <c r="AO277" s="175"/>
      <c r="AP277" s="176"/>
      <c r="AQ277" s="176"/>
      <c r="AR277" s="176"/>
      <c r="AS277" s="176"/>
      <c r="AT277" s="50"/>
      <c r="AU277" s="51"/>
      <c r="AV277" s="51"/>
      <c r="AW277" s="51"/>
      <c r="AX277" s="51"/>
      <c r="AY277" s="175"/>
      <c r="AZ277" s="176"/>
      <c r="BA277" s="176"/>
      <c r="BB277" s="176"/>
      <c r="BC277" s="176"/>
      <c r="BD277" s="50"/>
      <c r="BE277" s="51"/>
      <c r="BF277" s="51"/>
      <c r="BG277" s="51"/>
      <c r="BH277" s="52"/>
      <c r="BI277" s="175"/>
      <c r="BJ277" s="176"/>
      <c r="BK277" s="176"/>
      <c r="BL277" s="176"/>
      <c r="BM277" s="188"/>
      <c r="BN277" s="53">
        <f t="shared" si="75"/>
        <v>0</v>
      </c>
      <c r="BO277" s="53">
        <f t="shared" si="76"/>
        <v>0</v>
      </c>
      <c r="BP277" s="248"/>
    </row>
    <row r="278" spans="2:68" ht="36" x14ac:dyDescent="0.4">
      <c r="B278" s="79" t="s">
        <v>43</v>
      </c>
      <c r="C278" s="40" t="str">
        <f>C161</f>
        <v>Мясо молодняка высшей упитанности в убойном весе</v>
      </c>
      <c r="D278" s="41">
        <f t="shared" si="77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70"/>
        <v>215.83199999999999</v>
      </c>
      <c r="L278" s="47">
        <f t="shared" si="71"/>
        <v>217.94800000000001</v>
      </c>
      <c r="M278" s="48">
        <f t="shared" si="72"/>
        <v>220.06399999999999</v>
      </c>
      <c r="N278" s="48">
        <f t="shared" si="73"/>
        <v>222.18</v>
      </c>
      <c r="O278" s="49">
        <f t="shared" si="74"/>
        <v>222.18</v>
      </c>
      <c r="P278" s="50"/>
      <c r="Q278" s="57"/>
      <c r="R278" s="57"/>
      <c r="S278" s="57"/>
      <c r="T278" s="52"/>
      <c r="U278" s="175"/>
      <c r="V278" s="176"/>
      <c r="W278" s="176"/>
      <c r="X278" s="176"/>
      <c r="Y278" s="176"/>
      <c r="Z278" s="50"/>
      <c r="AA278" s="51"/>
      <c r="AB278" s="51"/>
      <c r="AC278" s="51"/>
      <c r="AD278" s="51"/>
      <c r="AE278" s="175"/>
      <c r="AF278" s="176"/>
      <c r="AG278" s="176"/>
      <c r="AH278" s="176"/>
      <c r="AI278" s="188"/>
      <c r="AJ278" s="50"/>
      <c r="AK278" s="51"/>
      <c r="AL278" s="51"/>
      <c r="AM278" s="51"/>
      <c r="AN278" s="52"/>
      <c r="AO278" s="175"/>
      <c r="AP278" s="176"/>
      <c r="AQ278" s="176"/>
      <c r="AR278" s="176"/>
      <c r="AS278" s="176"/>
      <c r="AT278" s="50"/>
      <c r="AU278" s="51"/>
      <c r="AV278" s="51"/>
      <c r="AW278" s="51"/>
      <c r="AX278" s="51"/>
      <c r="AY278" s="175"/>
      <c r="AZ278" s="176"/>
      <c r="BA278" s="176"/>
      <c r="BB278" s="176"/>
      <c r="BC278" s="176"/>
      <c r="BD278" s="50"/>
      <c r="BE278" s="51"/>
      <c r="BF278" s="51"/>
      <c r="BG278" s="51"/>
      <c r="BH278" s="52"/>
      <c r="BI278" s="175"/>
      <c r="BJ278" s="176"/>
      <c r="BK278" s="176"/>
      <c r="BL278" s="176"/>
      <c r="BM278" s="188"/>
      <c r="BN278" s="53">
        <f t="shared" si="75"/>
        <v>0</v>
      </c>
      <c r="BO278" s="53">
        <f t="shared" si="76"/>
        <v>0</v>
      </c>
      <c r="BP278" s="248"/>
    </row>
    <row r="279" spans="2:68" ht="30" x14ac:dyDescent="0.4">
      <c r="B279" s="79"/>
      <c r="C279" s="80"/>
      <c r="D279" s="41">
        <f t="shared" si="77"/>
        <v>211.6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70"/>
        <v>215.83199999999999</v>
      </c>
      <c r="L279" s="47">
        <f t="shared" si="71"/>
        <v>217.94800000000001</v>
      </c>
      <c r="M279" s="48">
        <f t="shared" si="72"/>
        <v>220.06399999999999</v>
      </c>
      <c r="N279" s="48">
        <f t="shared" si="73"/>
        <v>222.18</v>
      </c>
      <c r="O279" s="49">
        <f t="shared" si="74"/>
        <v>222.18</v>
      </c>
      <c r="P279" s="50"/>
      <c r="Q279" s="57"/>
      <c r="R279" s="57"/>
      <c r="S279" s="57"/>
      <c r="T279" s="52"/>
      <c r="U279" s="175"/>
      <c r="V279" s="176"/>
      <c r="W279" s="176"/>
      <c r="X279" s="176"/>
      <c r="Y279" s="176"/>
      <c r="Z279" s="50"/>
      <c r="AA279" s="51"/>
      <c r="AB279" s="51"/>
      <c r="AC279" s="51"/>
      <c r="AD279" s="51"/>
      <c r="AE279" s="175"/>
      <c r="AF279" s="176"/>
      <c r="AG279" s="176"/>
      <c r="AH279" s="176"/>
      <c r="AI279" s="188"/>
      <c r="AJ279" s="50"/>
      <c r="AK279" s="51"/>
      <c r="AL279" s="51"/>
      <c r="AM279" s="51"/>
      <c r="AN279" s="52"/>
      <c r="AO279" s="175"/>
      <c r="AP279" s="176"/>
      <c r="AQ279" s="176"/>
      <c r="AR279" s="176"/>
      <c r="AS279" s="176"/>
      <c r="AT279" s="50"/>
      <c r="AU279" s="51"/>
      <c r="AV279" s="51"/>
      <c r="AW279" s="51"/>
      <c r="AX279" s="51"/>
      <c r="AY279" s="175"/>
      <c r="AZ279" s="176"/>
      <c r="BA279" s="176"/>
      <c r="BB279" s="176"/>
      <c r="BC279" s="176"/>
      <c r="BD279" s="50"/>
      <c r="BE279" s="51"/>
      <c r="BF279" s="51"/>
      <c r="BG279" s="51"/>
      <c r="BH279" s="52"/>
      <c r="BI279" s="175"/>
      <c r="BJ279" s="176"/>
      <c r="BK279" s="176"/>
      <c r="BL279" s="176"/>
      <c r="BM279" s="188"/>
      <c r="BN279" s="53">
        <f t="shared" si="75"/>
        <v>0</v>
      </c>
      <c r="BO279" s="53">
        <f t="shared" si="76"/>
        <v>0</v>
      </c>
      <c r="BP279" s="248"/>
    </row>
    <row r="280" spans="2:68" ht="30" x14ac:dyDescent="0.4">
      <c r="B280" s="79"/>
      <c r="C280" s="80"/>
      <c r="D280" s="41">
        <f t="shared" si="77"/>
        <v>211.6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70"/>
        <v>215.83199999999999</v>
      </c>
      <c r="L280" s="47">
        <f t="shared" si="71"/>
        <v>217.94800000000001</v>
      </c>
      <c r="M280" s="48">
        <f t="shared" si="72"/>
        <v>220.06399999999999</v>
      </c>
      <c r="N280" s="48">
        <f t="shared" si="73"/>
        <v>222.18</v>
      </c>
      <c r="O280" s="49">
        <f t="shared" si="74"/>
        <v>222.18</v>
      </c>
      <c r="P280" s="50"/>
      <c r="Q280" s="57"/>
      <c r="R280" s="57"/>
      <c r="S280" s="57"/>
      <c r="T280" s="52"/>
      <c r="U280" s="175"/>
      <c r="V280" s="176"/>
      <c r="W280" s="176"/>
      <c r="X280" s="176"/>
      <c r="Y280" s="176"/>
      <c r="Z280" s="50"/>
      <c r="AA280" s="51"/>
      <c r="AB280" s="51"/>
      <c r="AC280" s="51"/>
      <c r="AD280" s="51"/>
      <c r="AE280" s="175"/>
      <c r="AF280" s="176"/>
      <c r="AG280" s="176"/>
      <c r="AH280" s="176"/>
      <c r="AI280" s="188"/>
      <c r="AJ280" s="50"/>
      <c r="AK280" s="51"/>
      <c r="AL280" s="51"/>
      <c r="AM280" s="51"/>
      <c r="AN280" s="52"/>
      <c r="AO280" s="175"/>
      <c r="AP280" s="176"/>
      <c r="AQ280" s="176"/>
      <c r="AR280" s="176"/>
      <c r="AS280" s="176"/>
      <c r="AT280" s="50"/>
      <c r="AU280" s="51"/>
      <c r="AV280" s="51"/>
      <c r="AW280" s="51"/>
      <c r="AX280" s="51"/>
      <c r="AY280" s="175"/>
      <c r="AZ280" s="176"/>
      <c r="BA280" s="176"/>
      <c r="BB280" s="176"/>
      <c r="BC280" s="176"/>
      <c r="BD280" s="50"/>
      <c r="BE280" s="51"/>
      <c r="BF280" s="51"/>
      <c r="BG280" s="51"/>
      <c r="BH280" s="52"/>
      <c r="BI280" s="175"/>
      <c r="BJ280" s="176"/>
      <c r="BK280" s="176"/>
      <c r="BL280" s="176"/>
      <c r="BM280" s="188"/>
      <c r="BN280" s="53">
        <f t="shared" si="75"/>
        <v>0</v>
      </c>
      <c r="BO280" s="53">
        <f t="shared" si="76"/>
        <v>0</v>
      </c>
      <c r="BP280" s="248"/>
    </row>
    <row r="281" spans="2:68" ht="36" x14ac:dyDescent="0.4">
      <c r="B281" s="79" t="s">
        <v>44</v>
      </c>
      <c r="C281" s="40" t="str">
        <f>C164</f>
        <v>Мясо молодняка средней упитанности в убойном весе</v>
      </c>
      <c r="D281" s="41">
        <f t="shared" si="77"/>
        <v>211.6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70"/>
        <v>215.83199999999999</v>
      </c>
      <c r="L281" s="47">
        <f t="shared" si="71"/>
        <v>217.94800000000001</v>
      </c>
      <c r="M281" s="48">
        <f t="shared" si="72"/>
        <v>220.06399999999999</v>
      </c>
      <c r="N281" s="48">
        <f t="shared" si="73"/>
        <v>222.18</v>
      </c>
      <c r="O281" s="49">
        <f t="shared" si="74"/>
        <v>222.18</v>
      </c>
      <c r="P281" s="50"/>
      <c r="Q281" s="57"/>
      <c r="R281" s="57"/>
      <c r="S281" s="57"/>
      <c r="T281" s="52"/>
      <c r="U281" s="175"/>
      <c r="V281" s="176"/>
      <c r="W281" s="176"/>
      <c r="X281" s="176"/>
      <c r="Y281" s="176"/>
      <c r="Z281" s="50"/>
      <c r="AA281" s="51"/>
      <c r="AB281" s="51"/>
      <c r="AC281" s="51"/>
      <c r="AD281" s="51"/>
      <c r="AE281" s="175"/>
      <c r="AF281" s="176"/>
      <c r="AG281" s="176"/>
      <c r="AH281" s="176"/>
      <c r="AI281" s="188"/>
      <c r="AJ281" s="50"/>
      <c r="AK281" s="51"/>
      <c r="AL281" s="51"/>
      <c r="AM281" s="51"/>
      <c r="AN281" s="52"/>
      <c r="AO281" s="175"/>
      <c r="AP281" s="176"/>
      <c r="AQ281" s="176"/>
      <c r="AR281" s="176"/>
      <c r="AS281" s="176"/>
      <c r="AT281" s="50"/>
      <c r="AU281" s="51"/>
      <c r="AV281" s="51"/>
      <c r="AW281" s="51"/>
      <c r="AX281" s="51"/>
      <c r="AY281" s="175"/>
      <c r="AZ281" s="176"/>
      <c r="BA281" s="176"/>
      <c r="BB281" s="176"/>
      <c r="BC281" s="176"/>
      <c r="BD281" s="50"/>
      <c r="BE281" s="51"/>
      <c r="BF281" s="51"/>
      <c r="BG281" s="51"/>
      <c r="BH281" s="52"/>
      <c r="BI281" s="175"/>
      <c r="BJ281" s="176"/>
      <c r="BK281" s="176"/>
      <c r="BL281" s="176"/>
      <c r="BM281" s="188"/>
      <c r="BN281" s="53">
        <f t="shared" si="75"/>
        <v>0</v>
      </c>
      <c r="BO281" s="53">
        <f t="shared" si="76"/>
        <v>0</v>
      </c>
      <c r="BP281" s="248"/>
    </row>
    <row r="282" spans="2:68" ht="30" x14ac:dyDescent="0.4">
      <c r="B282" s="79"/>
      <c r="C282" s="80"/>
      <c r="D282" s="41">
        <f t="shared" si="77"/>
        <v>211.6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70"/>
        <v>215.83199999999999</v>
      </c>
      <c r="L282" s="47">
        <f t="shared" si="71"/>
        <v>217.94800000000001</v>
      </c>
      <c r="M282" s="48">
        <f t="shared" si="72"/>
        <v>220.06399999999999</v>
      </c>
      <c r="N282" s="48">
        <f t="shared" si="73"/>
        <v>222.18</v>
      </c>
      <c r="O282" s="49">
        <f t="shared" si="74"/>
        <v>222.18</v>
      </c>
      <c r="P282" s="50"/>
      <c r="Q282" s="57"/>
      <c r="R282" s="57"/>
      <c r="S282" s="57"/>
      <c r="T282" s="52"/>
      <c r="U282" s="175"/>
      <c r="V282" s="176"/>
      <c r="W282" s="176"/>
      <c r="X282" s="176"/>
      <c r="Y282" s="176"/>
      <c r="Z282" s="50"/>
      <c r="AA282" s="51"/>
      <c r="AB282" s="51"/>
      <c r="AC282" s="51"/>
      <c r="AD282" s="51"/>
      <c r="AE282" s="175"/>
      <c r="AF282" s="176"/>
      <c r="AG282" s="176"/>
      <c r="AH282" s="176"/>
      <c r="AI282" s="188"/>
      <c r="AJ282" s="50"/>
      <c r="AK282" s="51"/>
      <c r="AL282" s="51"/>
      <c r="AM282" s="51"/>
      <c r="AN282" s="52"/>
      <c r="AO282" s="175"/>
      <c r="AP282" s="176"/>
      <c r="AQ282" s="176"/>
      <c r="AR282" s="176"/>
      <c r="AS282" s="176"/>
      <c r="AT282" s="50"/>
      <c r="AU282" s="51"/>
      <c r="AV282" s="51"/>
      <c r="AW282" s="51"/>
      <c r="AX282" s="51"/>
      <c r="AY282" s="175"/>
      <c r="AZ282" s="176"/>
      <c r="BA282" s="176"/>
      <c r="BB282" s="176"/>
      <c r="BC282" s="176"/>
      <c r="BD282" s="50"/>
      <c r="BE282" s="51"/>
      <c r="BF282" s="51"/>
      <c r="BG282" s="51"/>
      <c r="BH282" s="52"/>
      <c r="BI282" s="175"/>
      <c r="BJ282" s="176"/>
      <c r="BK282" s="176"/>
      <c r="BL282" s="176"/>
      <c r="BM282" s="188"/>
      <c r="BN282" s="53">
        <f t="shared" si="75"/>
        <v>0</v>
      </c>
      <c r="BO282" s="53">
        <f t="shared" si="76"/>
        <v>0</v>
      </c>
      <c r="BP282" s="248"/>
    </row>
    <row r="283" spans="2:68" ht="30" x14ac:dyDescent="0.4">
      <c r="B283" s="79"/>
      <c r="C283" s="80"/>
      <c r="D283" s="41">
        <f t="shared" si="77"/>
        <v>211.6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70"/>
        <v>215.83199999999999</v>
      </c>
      <c r="L283" s="47">
        <f t="shared" si="71"/>
        <v>217.94800000000001</v>
      </c>
      <c r="M283" s="48">
        <f t="shared" si="72"/>
        <v>220.06399999999999</v>
      </c>
      <c r="N283" s="48">
        <f t="shared" si="73"/>
        <v>222.18</v>
      </c>
      <c r="O283" s="49">
        <f t="shared" si="74"/>
        <v>222.18</v>
      </c>
      <c r="P283" s="50"/>
      <c r="Q283" s="57"/>
      <c r="R283" s="57"/>
      <c r="S283" s="57"/>
      <c r="T283" s="52"/>
      <c r="U283" s="175"/>
      <c r="V283" s="176"/>
      <c r="W283" s="176"/>
      <c r="X283" s="176"/>
      <c r="Y283" s="176"/>
      <c r="Z283" s="50"/>
      <c r="AA283" s="51"/>
      <c r="AB283" s="51"/>
      <c r="AC283" s="51"/>
      <c r="AD283" s="51"/>
      <c r="AE283" s="175"/>
      <c r="AF283" s="176"/>
      <c r="AG283" s="176"/>
      <c r="AH283" s="176"/>
      <c r="AI283" s="188"/>
      <c r="AJ283" s="50"/>
      <c r="AK283" s="51"/>
      <c r="AL283" s="51"/>
      <c r="AM283" s="51"/>
      <c r="AN283" s="52"/>
      <c r="AO283" s="175"/>
      <c r="AP283" s="176"/>
      <c r="AQ283" s="176"/>
      <c r="AR283" s="176"/>
      <c r="AS283" s="176"/>
      <c r="AT283" s="50"/>
      <c r="AU283" s="51"/>
      <c r="AV283" s="51"/>
      <c r="AW283" s="51"/>
      <c r="AX283" s="51"/>
      <c r="AY283" s="175"/>
      <c r="AZ283" s="176"/>
      <c r="BA283" s="176"/>
      <c r="BB283" s="176"/>
      <c r="BC283" s="176"/>
      <c r="BD283" s="50"/>
      <c r="BE283" s="51"/>
      <c r="BF283" s="51"/>
      <c r="BG283" s="51"/>
      <c r="BH283" s="52"/>
      <c r="BI283" s="175"/>
      <c r="BJ283" s="176"/>
      <c r="BK283" s="176"/>
      <c r="BL283" s="176"/>
      <c r="BM283" s="188"/>
      <c r="BN283" s="53">
        <f t="shared" ref="BN283:BN308" si="78">MIN($P283,$U283,$Z283,$AE283,$AJ283,$AO283,$AT283,$AY283,$BD283,$BI283)</f>
        <v>0</v>
      </c>
      <c r="BO283" s="53">
        <f t="shared" ref="BO283:BO308" si="79">MAX($P283,$U283,$Z283,$AE283,$AJ283,$AO283,$AT283,$AY283,$BD283,$BI283)</f>
        <v>0</v>
      </c>
      <c r="BP283" s="248"/>
    </row>
    <row r="284" spans="2:68" ht="36" x14ac:dyDescent="0.4">
      <c r="B284" s="79" t="s">
        <v>45</v>
      </c>
      <c r="C284" s="40" t="str">
        <f>C167</f>
        <v>Свинина 2 категории в убойном весе, кг</v>
      </c>
      <c r="D284" s="41">
        <f t="shared" si="77"/>
        <v>128.4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70"/>
        <v>130.96800000000002</v>
      </c>
      <c r="L284" s="47">
        <f t="shared" si="71"/>
        <v>132.25200000000001</v>
      </c>
      <c r="M284" s="48">
        <f t="shared" si="72"/>
        <v>133.536</v>
      </c>
      <c r="N284" s="48">
        <f t="shared" si="73"/>
        <v>134.82</v>
      </c>
      <c r="O284" s="49">
        <f t="shared" si="74"/>
        <v>134.82</v>
      </c>
      <c r="P284" s="50"/>
      <c r="Q284" s="57"/>
      <c r="R284" s="57"/>
      <c r="S284" s="57"/>
      <c r="T284" s="52"/>
      <c r="U284" s="175"/>
      <c r="V284" s="176"/>
      <c r="W284" s="176"/>
      <c r="X284" s="176"/>
      <c r="Y284" s="176"/>
      <c r="Z284" s="50"/>
      <c r="AA284" s="51"/>
      <c r="AB284" s="51"/>
      <c r="AC284" s="51"/>
      <c r="AD284" s="51"/>
      <c r="AE284" s="175"/>
      <c r="AF284" s="176"/>
      <c r="AG284" s="176"/>
      <c r="AH284" s="176"/>
      <c r="AI284" s="188"/>
      <c r="AJ284" s="50"/>
      <c r="AK284" s="51"/>
      <c r="AL284" s="51"/>
      <c r="AM284" s="51"/>
      <c r="AN284" s="52"/>
      <c r="AO284" s="175"/>
      <c r="AP284" s="176"/>
      <c r="AQ284" s="176"/>
      <c r="AR284" s="176"/>
      <c r="AS284" s="176"/>
      <c r="AT284" s="50"/>
      <c r="AU284" s="51"/>
      <c r="AV284" s="51"/>
      <c r="AW284" s="51"/>
      <c r="AX284" s="51"/>
      <c r="AY284" s="175"/>
      <c r="AZ284" s="176"/>
      <c r="BA284" s="176"/>
      <c r="BB284" s="176"/>
      <c r="BC284" s="176"/>
      <c r="BD284" s="50"/>
      <c r="BE284" s="51"/>
      <c r="BF284" s="51"/>
      <c r="BG284" s="51"/>
      <c r="BH284" s="52"/>
      <c r="BI284" s="175"/>
      <c r="BJ284" s="176"/>
      <c r="BK284" s="176"/>
      <c r="BL284" s="176"/>
      <c r="BM284" s="188"/>
      <c r="BN284" s="53">
        <f t="shared" si="78"/>
        <v>0</v>
      </c>
      <c r="BO284" s="53">
        <f t="shared" si="79"/>
        <v>0</v>
      </c>
      <c r="BP284" s="248"/>
    </row>
    <row r="285" spans="2:68" ht="30" x14ac:dyDescent="0.4">
      <c r="B285" s="79"/>
      <c r="C285" s="80"/>
      <c r="D285" s="41">
        <f t="shared" si="77"/>
        <v>128.4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70"/>
        <v>130.96800000000002</v>
      </c>
      <c r="L285" s="47">
        <f t="shared" si="71"/>
        <v>132.25200000000001</v>
      </c>
      <c r="M285" s="48">
        <f t="shared" si="72"/>
        <v>133.536</v>
      </c>
      <c r="N285" s="48">
        <f t="shared" si="73"/>
        <v>134.82</v>
      </c>
      <c r="O285" s="49">
        <f t="shared" si="74"/>
        <v>134.82</v>
      </c>
      <c r="P285" s="50"/>
      <c r="Q285" s="57"/>
      <c r="R285" s="57"/>
      <c r="S285" s="57"/>
      <c r="T285" s="52"/>
      <c r="U285" s="175"/>
      <c r="V285" s="176"/>
      <c r="W285" s="176"/>
      <c r="X285" s="176"/>
      <c r="Y285" s="176"/>
      <c r="Z285" s="50"/>
      <c r="AA285" s="51"/>
      <c r="AB285" s="51"/>
      <c r="AC285" s="51"/>
      <c r="AD285" s="51"/>
      <c r="AE285" s="175"/>
      <c r="AF285" s="176"/>
      <c r="AG285" s="176"/>
      <c r="AH285" s="176"/>
      <c r="AI285" s="188"/>
      <c r="AJ285" s="50"/>
      <c r="AK285" s="51"/>
      <c r="AL285" s="51"/>
      <c r="AM285" s="51"/>
      <c r="AN285" s="52"/>
      <c r="AO285" s="175"/>
      <c r="AP285" s="176"/>
      <c r="AQ285" s="176"/>
      <c r="AR285" s="176"/>
      <c r="AS285" s="176"/>
      <c r="AT285" s="50"/>
      <c r="AU285" s="51"/>
      <c r="AV285" s="51"/>
      <c r="AW285" s="51"/>
      <c r="AX285" s="51"/>
      <c r="AY285" s="175"/>
      <c r="AZ285" s="176"/>
      <c r="BA285" s="176"/>
      <c r="BB285" s="176"/>
      <c r="BC285" s="176"/>
      <c r="BD285" s="50"/>
      <c r="BE285" s="51"/>
      <c r="BF285" s="51"/>
      <c r="BG285" s="51"/>
      <c r="BH285" s="52"/>
      <c r="BI285" s="175"/>
      <c r="BJ285" s="176"/>
      <c r="BK285" s="176"/>
      <c r="BL285" s="176"/>
      <c r="BM285" s="188"/>
      <c r="BN285" s="53">
        <f t="shared" si="78"/>
        <v>0</v>
      </c>
      <c r="BO285" s="53">
        <f t="shared" si="79"/>
        <v>0</v>
      </c>
      <c r="BP285" s="248"/>
    </row>
    <row r="286" spans="2:68" ht="30" x14ac:dyDescent="0.4">
      <c r="B286" s="79"/>
      <c r="C286" s="80"/>
      <c r="D286" s="41">
        <f t="shared" si="77"/>
        <v>128.4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70"/>
        <v>130.96800000000002</v>
      </c>
      <c r="L286" s="47">
        <f t="shared" si="71"/>
        <v>132.25200000000001</v>
      </c>
      <c r="M286" s="48">
        <f t="shared" si="72"/>
        <v>133.536</v>
      </c>
      <c r="N286" s="48">
        <f t="shared" si="73"/>
        <v>134.82</v>
      </c>
      <c r="O286" s="49">
        <f t="shared" si="74"/>
        <v>134.82</v>
      </c>
      <c r="P286" s="50"/>
      <c r="Q286" s="57"/>
      <c r="R286" s="57"/>
      <c r="S286" s="57"/>
      <c r="T286" s="52"/>
      <c r="U286" s="175"/>
      <c r="V286" s="176"/>
      <c r="W286" s="176"/>
      <c r="X286" s="176"/>
      <c r="Y286" s="176"/>
      <c r="Z286" s="50"/>
      <c r="AA286" s="51"/>
      <c r="AB286" s="51"/>
      <c r="AC286" s="51"/>
      <c r="AD286" s="51"/>
      <c r="AE286" s="175"/>
      <c r="AF286" s="176"/>
      <c r="AG286" s="176"/>
      <c r="AH286" s="176"/>
      <c r="AI286" s="188"/>
      <c r="AJ286" s="50"/>
      <c r="AK286" s="51"/>
      <c r="AL286" s="51"/>
      <c r="AM286" s="51"/>
      <c r="AN286" s="52"/>
      <c r="AO286" s="175"/>
      <c r="AP286" s="176"/>
      <c r="AQ286" s="176"/>
      <c r="AR286" s="176"/>
      <c r="AS286" s="176"/>
      <c r="AT286" s="50"/>
      <c r="AU286" s="51"/>
      <c r="AV286" s="51"/>
      <c r="AW286" s="51"/>
      <c r="AX286" s="51"/>
      <c r="AY286" s="175"/>
      <c r="AZ286" s="176"/>
      <c r="BA286" s="176"/>
      <c r="BB286" s="176"/>
      <c r="BC286" s="176"/>
      <c r="BD286" s="50"/>
      <c r="BE286" s="51"/>
      <c r="BF286" s="51"/>
      <c r="BG286" s="51"/>
      <c r="BH286" s="52"/>
      <c r="BI286" s="175"/>
      <c r="BJ286" s="176"/>
      <c r="BK286" s="176"/>
      <c r="BL286" s="176"/>
      <c r="BM286" s="188"/>
      <c r="BN286" s="53">
        <f t="shared" si="78"/>
        <v>0</v>
      </c>
      <c r="BO286" s="53">
        <f t="shared" si="79"/>
        <v>0</v>
      </c>
      <c r="BP286" s="248"/>
    </row>
    <row r="287" spans="2:68" ht="54" x14ac:dyDescent="0.4">
      <c r="B287" s="79" t="s">
        <v>124</v>
      </c>
      <c r="C287" s="40" t="str">
        <f>C170</f>
        <v>Говядина 1 категории в полутушах (ГОСТ Р 54315-2011)*, кг</v>
      </c>
      <c r="D287" s="41">
        <f t="shared" si="77"/>
        <v>259.10000000000002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70"/>
        <v>264.28200000000004</v>
      </c>
      <c r="L287" s="47">
        <f t="shared" si="71"/>
        <v>266.87300000000005</v>
      </c>
      <c r="M287" s="48">
        <f t="shared" si="72"/>
        <v>269.464</v>
      </c>
      <c r="N287" s="48">
        <f t="shared" si="73"/>
        <v>272.05500000000001</v>
      </c>
      <c r="O287" s="49">
        <f t="shared" si="74"/>
        <v>272.05500000000001</v>
      </c>
      <c r="P287" s="50"/>
      <c r="Q287" s="57"/>
      <c r="R287" s="57"/>
      <c r="S287" s="57"/>
      <c r="T287" s="52"/>
      <c r="U287" s="50"/>
      <c r="V287" s="51"/>
      <c r="W287" s="51"/>
      <c r="X287" s="51"/>
      <c r="Y287" s="52"/>
      <c r="Z287" s="50"/>
      <c r="AA287" s="51"/>
      <c r="AB287" s="51"/>
      <c r="AC287" s="51"/>
      <c r="AD287" s="51"/>
      <c r="AE287" s="195"/>
      <c r="AF287" s="196"/>
      <c r="AG287" s="197"/>
      <c r="AH287" s="196"/>
      <c r="AI287" s="198"/>
      <c r="AJ287" s="50"/>
      <c r="AK287" s="51"/>
      <c r="AL287" s="51"/>
      <c r="AM287" s="51"/>
      <c r="AN287" s="52"/>
      <c r="AO287" s="175"/>
      <c r="AP287" s="176"/>
      <c r="AQ287" s="176"/>
      <c r="AR287" s="176"/>
      <c r="AS287" s="176"/>
      <c r="AT287" s="50"/>
      <c r="AU287" s="51"/>
      <c r="AV287" s="51"/>
      <c r="AW287" s="51"/>
      <c r="AX287" s="51"/>
      <c r="AY287" s="175"/>
      <c r="AZ287" s="176"/>
      <c r="BA287" s="176"/>
      <c r="BB287" s="176"/>
      <c r="BC287" s="176"/>
      <c r="BD287" s="50"/>
      <c r="BE287" s="51"/>
      <c r="BF287" s="51"/>
      <c r="BG287" s="51"/>
      <c r="BH287" s="52"/>
      <c r="BI287" s="175"/>
      <c r="BJ287" s="176"/>
      <c r="BK287" s="176"/>
      <c r="BL287" s="176"/>
      <c r="BM287" s="188"/>
      <c r="BN287" s="53">
        <f t="shared" si="78"/>
        <v>0</v>
      </c>
      <c r="BO287" s="53">
        <f t="shared" si="79"/>
        <v>0</v>
      </c>
      <c r="BP287" s="248"/>
    </row>
    <row r="288" spans="2:68" ht="30" x14ac:dyDescent="0.4">
      <c r="B288" s="79"/>
      <c r="C288" s="80"/>
      <c r="D288" s="41">
        <f t="shared" si="77"/>
        <v>259.10000000000002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70"/>
        <v>264.28200000000004</v>
      </c>
      <c r="L288" s="47">
        <f t="shared" si="71"/>
        <v>266.87300000000005</v>
      </c>
      <c r="M288" s="48">
        <f t="shared" si="72"/>
        <v>269.464</v>
      </c>
      <c r="N288" s="48">
        <f t="shared" si="73"/>
        <v>272.05500000000001</v>
      </c>
      <c r="O288" s="49">
        <f t="shared" si="74"/>
        <v>272.05500000000001</v>
      </c>
      <c r="P288" s="50"/>
      <c r="Q288" s="57"/>
      <c r="R288" s="57"/>
      <c r="S288" s="57"/>
      <c r="T288" s="52"/>
      <c r="U288" s="175"/>
      <c r="V288" s="176"/>
      <c r="W288" s="176"/>
      <c r="X288" s="176"/>
      <c r="Y288" s="176"/>
      <c r="Z288" s="50"/>
      <c r="AA288" s="51"/>
      <c r="AB288" s="51"/>
      <c r="AC288" s="51"/>
      <c r="AD288" s="51"/>
      <c r="AE288" s="175"/>
      <c r="AF288" s="176"/>
      <c r="AG288" s="176"/>
      <c r="AH288" s="176"/>
      <c r="AI288" s="188"/>
      <c r="AJ288" s="50"/>
      <c r="AK288" s="51"/>
      <c r="AL288" s="51"/>
      <c r="AM288" s="51"/>
      <c r="AN288" s="52"/>
      <c r="AO288" s="175"/>
      <c r="AP288" s="176"/>
      <c r="AQ288" s="176"/>
      <c r="AR288" s="176"/>
      <c r="AS288" s="176"/>
      <c r="AT288" s="50"/>
      <c r="AU288" s="51"/>
      <c r="AV288" s="51"/>
      <c r="AW288" s="51"/>
      <c r="AX288" s="51"/>
      <c r="AY288" s="175"/>
      <c r="AZ288" s="176"/>
      <c r="BA288" s="176"/>
      <c r="BB288" s="176"/>
      <c r="BC288" s="176"/>
      <c r="BD288" s="50"/>
      <c r="BE288" s="51"/>
      <c r="BF288" s="51"/>
      <c r="BG288" s="51"/>
      <c r="BH288" s="52"/>
      <c r="BI288" s="175"/>
      <c r="BJ288" s="176"/>
      <c r="BK288" s="176"/>
      <c r="BL288" s="176"/>
      <c r="BM288" s="188"/>
      <c r="BN288" s="53">
        <f t="shared" si="78"/>
        <v>0</v>
      </c>
      <c r="BO288" s="53">
        <f t="shared" si="79"/>
        <v>0</v>
      </c>
      <c r="BP288" s="248"/>
    </row>
    <row r="289" spans="2:68" ht="54" x14ac:dyDescent="0.4">
      <c r="B289" s="79" t="s">
        <v>125</v>
      </c>
      <c r="C289" s="40" t="str">
        <f>C172</f>
        <v>Говядина 1 категории передний отруб   (ГОСТ Р 54315-2011)*, кг</v>
      </c>
      <c r="D289" s="41">
        <f t="shared" si="77"/>
        <v>232.7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70"/>
        <v>237.35399999999998</v>
      </c>
      <c r="L289" s="47">
        <f t="shared" si="71"/>
        <v>239.68099999999998</v>
      </c>
      <c r="M289" s="48">
        <f t="shared" si="72"/>
        <v>242.00799999999998</v>
      </c>
      <c r="N289" s="48">
        <f t="shared" si="73"/>
        <v>244.33499999999998</v>
      </c>
      <c r="O289" s="49">
        <f t="shared" si="74"/>
        <v>244.33499999999998</v>
      </c>
      <c r="P289" s="50"/>
      <c r="Q289" s="57"/>
      <c r="R289" s="57"/>
      <c r="S289" s="57"/>
      <c r="T289" s="52"/>
      <c r="U289" s="175"/>
      <c r="V289" s="176"/>
      <c r="W289" s="176"/>
      <c r="X289" s="176"/>
      <c r="Y289" s="176"/>
      <c r="Z289" s="50"/>
      <c r="AA289" s="51"/>
      <c r="AB289" s="51"/>
      <c r="AC289" s="51"/>
      <c r="AD289" s="51"/>
      <c r="AE289" s="175"/>
      <c r="AF289" s="176"/>
      <c r="AG289" s="176"/>
      <c r="AH289" s="176"/>
      <c r="AI289" s="188"/>
      <c r="AJ289" s="50"/>
      <c r="AK289" s="51"/>
      <c r="AL289" s="51"/>
      <c r="AM289" s="51"/>
      <c r="AN289" s="52"/>
      <c r="AO289" s="175"/>
      <c r="AP289" s="176"/>
      <c r="AQ289" s="176"/>
      <c r="AR289" s="176"/>
      <c r="AS289" s="176"/>
      <c r="AT289" s="50"/>
      <c r="AU289" s="51"/>
      <c r="AV289" s="51"/>
      <c r="AW289" s="51"/>
      <c r="AX289" s="51"/>
      <c r="AY289" s="175"/>
      <c r="AZ289" s="176"/>
      <c r="BA289" s="176"/>
      <c r="BB289" s="176"/>
      <c r="BC289" s="176"/>
      <c r="BD289" s="50"/>
      <c r="BE289" s="51"/>
      <c r="BF289" s="51"/>
      <c r="BG289" s="51"/>
      <c r="BH289" s="52"/>
      <c r="BI289" s="175"/>
      <c r="BJ289" s="176"/>
      <c r="BK289" s="176"/>
      <c r="BL289" s="176"/>
      <c r="BM289" s="188"/>
      <c r="BN289" s="53">
        <f t="shared" si="78"/>
        <v>0</v>
      </c>
      <c r="BO289" s="53">
        <f t="shared" si="79"/>
        <v>0</v>
      </c>
      <c r="BP289" s="248"/>
    </row>
    <row r="290" spans="2:68" ht="30" x14ac:dyDescent="0.4">
      <c r="B290" s="79"/>
      <c r="C290" s="80"/>
      <c r="D290" s="41">
        <f t="shared" si="77"/>
        <v>232.7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si="70"/>
        <v>237.35399999999998</v>
      </c>
      <c r="L290" s="47">
        <f t="shared" si="71"/>
        <v>239.68099999999998</v>
      </c>
      <c r="M290" s="48">
        <f t="shared" si="72"/>
        <v>242.00799999999998</v>
      </c>
      <c r="N290" s="48">
        <f t="shared" si="73"/>
        <v>244.33499999999998</v>
      </c>
      <c r="O290" s="49">
        <f t="shared" si="74"/>
        <v>244.33499999999998</v>
      </c>
      <c r="P290" s="50"/>
      <c r="Q290" s="57"/>
      <c r="R290" s="57"/>
      <c r="S290" s="57"/>
      <c r="T290" s="52"/>
      <c r="U290" s="175"/>
      <c r="V290" s="176"/>
      <c r="W290" s="176"/>
      <c r="X290" s="176"/>
      <c r="Y290" s="176"/>
      <c r="Z290" s="50"/>
      <c r="AA290" s="51"/>
      <c r="AB290" s="51"/>
      <c r="AC290" s="51"/>
      <c r="AD290" s="51"/>
      <c r="AE290" s="175"/>
      <c r="AF290" s="176"/>
      <c r="AG290" s="176"/>
      <c r="AH290" s="176"/>
      <c r="AI290" s="188"/>
      <c r="AJ290" s="50"/>
      <c r="AK290" s="51"/>
      <c r="AL290" s="51"/>
      <c r="AM290" s="51"/>
      <c r="AN290" s="52"/>
      <c r="AO290" s="175"/>
      <c r="AP290" s="176"/>
      <c r="AQ290" s="176"/>
      <c r="AR290" s="176"/>
      <c r="AS290" s="176"/>
      <c r="AT290" s="50"/>
      <c r="AU290" s="51"/>
      <c r="AV290" s="51"/>
      <c r="AW290" s="51"/>
      <c r="AX290" s="51"/>
      <c r="AY290" s="175"/>
      <c r="AZ290" s="176"/>
      <c r="BA290" s="176"/>
      <c r="BB290" s="176"/>
      <c r="BC290" s="176"/>
      <c r="BD290" s="50"/>
      <c r="BE290" s="51"/>
      <c r="BF290" s="51"/>
      <c r="BG290" s="51"/>
      <c r="BH290" s="52"/>
      <c r="BI290" s="175"/>
      <c r="BJ290" s="176"/>
      <c r="BK290" s="176"/>
      <c r="BL290" s="176"/>
      <c r="BM290" s="188"/>
      <c r="BN290" s="53">
        <f t="shared" si="78"/>
        <v>0</v>
      </c>
      <c r="BO290" s="53">
        <f t="shared" si="79"/>
        <v>0</v>
      </c>
      <c r="BP290" s="248"/>
    </row>
    <row r="291" spans="2:68" ht="30" x14ac:dyDescent="0.4">
      <c r="B291" s="79"/>
      <c r="C291" s="80"/>
      <c r="D291" s="41">
        <f t="shared" si="77"/>
        <v>232.7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70"/>
        <v>237.35399999999998</v>
      </c>
      <c r="L291" s="47">
        <f t="shared" si="71"/>
        <v>239.68099999999998</v>
      </c>
      <c r="M291" s="48">
        <f t="shared" si="72"/>
        <v>242.00799999999998</v>
      </c>
      <c r="N291" s="48">
        <f t="shared" si="73"/>
        <v>244.33499999999998</v>
      </c>
      <c r="O291" s="49">
        <f t="shared" si="74"/>
        <v>244.33499999999998</v>
      </c>
      <c r="P291" s="50"/>
      <c r="Q291" s="57"/>
      <c r="R291" s="57"/>
      <c r="S291" s="57"/>
      <c r="T291" s="52"/>
      <c r="U291" s="175"/>
      <c r="V291" s="176"/>
      <c r="W291" s="176"/>
      <c r="X291" s="176"/>
      <c r="Y291" s="176"/>
      <c r="Z291" s="50"/>
      <c r="AA291" s="51"/>
      <c r="AB291" s="51"/>
      <c r="AC291" s="51"/>
      <c r="AD291" s="51"/>
      <c r="AE291" s="175"/>
      <c r="AF291" s="176"/>
      <c r="AG291" s="176"/>
      <c r="AH291" s="176"/>
      <c r="AI291" s="188"/>
      <c r="AJ291" s="50"/>
      <c r="AK291" s="51"/>
      <c r="AL291" s="51"/>
      <c r="AM291" s="51"/>
      <c r="AN291" s="52"/>
      <c r="AO291" s="175"/>
      <c r="AP291" s="176"/>
      <c r="AQ291" s="176"/>
      <c r="AR291" s="176"/>
      <c r="AS291" s="176"/>
      <c r="AT291" s="50"/>
      <c r="AU291" s="51"/>
      <c r="AV291" s="51"/>
      <c r="AW291" s="51"/>
      <c r="AX291" s="51"/>
      <c r="AY291" s="175"/>
      <c r="AZ291" s="176"/>
      <c r="BA291" s="176"/>
      <c r="BB291" s="176"/>
      <c r="BC291" s="176"/>
      <c r="BD291" s="50"/>
      <c r="BE291" s="51"/>
      <c r="BF291" s="51"/>
      <c r="BG291" s="51"/>
      <c r="BH291" s="52"/>
      <c r="BI291" s="175"/>
      <c r="BJ291" s="176"/>
      <c r="BK291" s="176"/>
      <c r="BL291" s="176"/>
      <c r="BM291" s="188"/>
      <c r="BN291" s="53">
        <f t="shared" si="78"/>
        <v>0</v>
      </c>
      <c r="BO291" s="53">
        <f t="shared" si="79"/>
        <v>0</v>
      </c>
      <c r="BP291" s="248"/>
    </row>
    <row r="292" spans="2:68" ht="54" x14ac:dyDescent="0.4">
      <c r="B292" s="79" t="s">
        <v>126</v>
      </c>
      <c r="C292" s="40" t="str">
        <f>C175</f>
        <v>Говядина 1 категории задняя четверть  (ГОСТ Р 54315-2011)*, кг</v>
      </c>
      <c r="D292" s="41">
        <f t="shared" si="77"/>
        <v>285.5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70"/>
        <v>291.20999999999998</v>
      </c>
      <c r="L292" s="47">
        <f t="shared" si="71"/>
        <v>294.065</v>
      </c>
      <c r="M292" s="48">
        <f t="shared" si="72"/>
        <v>296.92</v>
      </c>
      <c r="N292" s="48">
        <f t="shared" si="73"/>
        <v>299.77499999999998</v>
      </c>
      <c r="O292" s="49">
        <f t="shared" si="74"/>
        <v>299.77499999999998</v>
      </c>
      <c r="P292" s="50"/>
      <c r="Q292" s="57"/>
      <c r="R292" s="57"/>
      <c r="S292" s="57"/>
      <c r="T292" s="52"/>
      <c r="U292" s="175"/>
      <c r="V292" s="176"/>
      <c r="W292" s="176"/>
      <c r="X292" s="176"/>
      <c r="Y292" s="176"/>
      <c r="Z292" s="50"/>
      <c r="AA292" s="51"/>
      <c r="AB292" s="51"/>
      <c r="AC292" s="51"/>
      <c r="AD292" s="51"/>
      <c r="AE292" s="175"/>
      <c r="AF292" s="176"/>
      <c r="AG292" s="176"/>
      <c r="AH292" s="176"/>
      <c r="AI292" s="188"/>
      <c r="AJ292" s="50"/>
      <c r="AK292" s="51"/>
      <c r="AL292" s="51"/>
      <c r="AM292" s="51"/>
      <c r="AN292" s="52"/>
      <c r="AO292" s="175"/>
      <c r="AP292" s="176"/>
      <c r="AQ292" s="176"/>
      <c r="AR292" s="176"/>
      <c r="AS292" s="176"/>
      <c r="AT292" s="50"/>
      <c r="AU292" s="51"/>
      <c r="AV292" s="51"/>
      <c r="AW292" s="51"/>
      <c r="AX292" s="51"/>
      <c r="AY292" s="175"/>
      <c r="AZ292" s="176"/>
      <c r="BA292" s="176"/>
      <c r="BB292" s="176"/>
      <c r="BC292" s="176"/>
      <c r="BD292" s="50"/>
      <c r="BE292" s="51"/>
      <c r="BF292" s="51"/>
      <c r="BG292" s="51"/>
      <c r="BH292" s="52"/>
      <c r="BI292" s="175"/>
      <c r="BJ292" s="176"/>
      <c r="BK292" s="176"/>
      <c r="BL292" s="176"/>
      <c r="BM292" s="188"/>
      <c r="BN292" s="53">
        <f t="shared" si="78"/>
        <v>0</v>
      </c>
      <c r="BO292" s="53">
        <f t="shared" si="79"/>
        <v>0</v>
      </c>
      <c r="BP292" s="248"/>
    </row>
    <row r="293" spans="2:68" ht="30" x14ac:dyDescent="0.4">
      <c r="B293" s="79"/>
      <c r="C293" s="80"/>
      <c r="D293" s="41">
        <f t="shared" si="77"/>
        <v>285.5</v>
      </c>
      <c r="E293" s="42">
        <v>1</v>
      </c>
      <c r="F293" s="43">
        <v>1</v>
      </c>
      <c r="G293" s="44">
        <v>2</v>
      </c>
      <c r="H293" s="44">
        <v>3</v>
      </c>
      <c r="I293" s="44">
        <v>4</v>
      </c>
      <c r="J293" s="45">
        <v>4</v>
      </c>
      <c r="K293" s="46">
        <f t="shared" si="70"/>
        <v>291.20999999999998</v>
      </c>
      <c r="L293" s="47">
        <f t="shared" si="71"/>
        <v>294.065</v>
      </c>
      <c r="M293" s="48">
        <f t="shared" si="72"/>
        <v>296.92</v>
      </c>
      <c r="N293" s="48">
        <f t="shared" si="73"/>
        <v>299.77499999999998</v>
      </c>
      <c r="O293" s="49">
        <f t="shared" si="74"/>
        <v>299.77499999999998</v>
      </c>
      <c r="P293" s="50"/>
      <c r="Q293" s="57"/>
      <c r="R293" s="57"/>
      <c r="S293" s="57"/>
      <c r="T293" s="52"/>
      <c r="U293" s="175"/>
      <c r="V293" s="176"/>
      <c r="W293" s="176"/>
      <c r="X293" s="176"/>
      <c r="Y293" s="176"/>
      <c r="Z293" s="50"/>
      <c r="AA293" s="51"/>
      <c r="AB293" s="51"/>
      <c r="AC293" s="51"/>
      <c r="AD293" s="51"/>
      <c r="AE293" s="175"/>
      <c r="AF293" s="176"/>
      <c r="AG293" s="176"/>
      <c r="AH293" s="176"/>
      <c r="AI293" s="188"/>
      <c r="AJ293" s="50"/>
      <c r="AK293" s="51"/>
      <c r="AL293" s="51"/>
      <c r="AM293" s="51"/>
      <c r="AN293" s="52"/>
      <c r="AO293" s="175"/>
      <c r="AP293" s="176"/>
      <c r="AQ293" s="176"/>
      <c r="AR293" s="176"/>
      <c r="AS293" s="176"/>
      <c r="AT293" s="50"/>
      <c r="AU293" s="51"/>
      <c r="AV293" s="51"/>
      <c r="AW293" s="51"/>
      <c r="AX293" s="51"/>
      <c r="AY293" s="175"/>
      <c r="AZ293" s="176"/>
      <c r="BA293" s="176"/>
      <c r="BB293" s="176"/>
      <c r="BC293" s="176"/>
      <c r="BD293" s="50"/>
      <c r="BE293" s="51"/>
      <c r="BF293" s="51"/>
      <c r="BG293" s="51"/>
      <c r="BH293" s="52"/>
      <c r="BI293" s="175"/>
      <c r="BJ293" s="176"/>
      <c r="BK293" s="176"/>
      <c r="BL293" s="176"/>
      <c r="BM293" s="188"/>
      <c r="BN293" s="53">
        <f t="shared" si="78"/>
        <v>0</v>
      </c>
      <c r="BO293" s="53">
        <f t="shared" si="79"/>
        <v>0</v>
      </c>
      <c r="BP293" s="248"/>
    </row>
    <row r="294" spans="2:68" ht="30" x14ac:dyDescent="0.4">
      <c r="B294" s="79"/>
      <c r="C294" s="80"/>
      <c r="D294" s="41">
        <f t="shared" si="77"/>
        <v>0</v>
      </c>
      <c r="E294" s="42">
        <v>1</v>
      </c>
      <c r="F294" s="43">
        <v>1</v>
      </c>
      <c r="G294" s="44">
        <v>2</v>
      </c>
      <c r="H294" s="44">
        <v>3</v>
      </c>
      <c r="I294" s="44">
        <v>4</v>
      </c>
      <c r="J294" s="45">
        <v>4</v>
      </c>
      <c r="K294" s="46">
        <f t="shared" si="70"/>
        <v>0</v>
      </c>
      <c r="L294" s="47">
        <f t="shared" si="71"/>
        <v>0</v>
      </c>
      <c r="M294" s="48">
        <f t="shared" si="72"/>
        <v>0</v>
      </c>
      <c r="N294" s="48">
        <f t="shared" si="73"/>
        <v>0</v>
      </c>
      <c r="O294" s="49">
        <f t="shared" si="74"/>
        <v>0</v>
      </c>
      <c r="P294" s="50"/>
      <c r="Q294" s="57"/>
      <c r="R294" s="57"/>
      <c r="S294" s="57"/>
      <c r="T294" s="52"/>
      <c r="U294" s="175"/>
      <c r="V294" s="176"/>
      <c r="W294" s="176"/>
      <c r="X294" s="176"/>
      <c r="Y294" s="176"/>
      <c r="Z294" s="50"/>
      <c r="AA294" s="51"/>
      <c r="AB294" s="51"/>
      <c r="AC294" s="51"/>
      <c r="AD294" s="51"/>
      <c r="AE294" s="175"/>
      <c r="AF294" s="176"/>
      <c r="AG294" s="176"/>
      <c r="AH294" s="176"/>
      <c r="AI294" s="188"/>
      <c r="AJ294" s="50"/>
      <c r="AK294" s="51"/>
      <c r="AL294" s="51"/>
      <c r="AM294" s="51"/>
      <c r="AN294" s="52"/>
      <c r="AO294" s="175"/>
      <c r="AP294" s="176"/>
      <c r="AQ294" s="176"/>
      <c r="AR294" s="176"/>
      <c r="AS294" s="176"/>
      <c r="AT294" s="50"/>
      <c r="AU294" s="51"/>
      <c r="AV294" s="51"/>
      <c r="AW294" s="51"/>
      <c r="AX294" s="51"/>
      <c r="AY294" s="175"/>
      <c r="AZ294" s="176"/>
      <c r="BA294" s="176"/>
      <c r="BB294" s="176"/>
      <c r="BC294" s="176"/>
      <c r="BD294" s="50"/>
      <c r="BE294" s="51"/>
      <c r="BF294" s="51"/>
      <c r="BG294" s="51"/>
      <c r="BH294" s="52"/>
      <c r="BI294" s="175"/>
      <c r="BJ294" s="176"/>
      <c r="BK294" s="176"/>
      <c r="BL294" s="176"/>
      <c r="BM294" s="188"/>
      <c r="BN294" s="53">
        <f t="shared" si="78"/>
        <v>0</v>
      </c>
      <c r="BO294" s="53">
        <f t="shared" si="79"/>
        <v>0</v>
      </c>
      <c r="BP294" s="248"/>
    </row>
    <row r="295" spans="2:68" ht="36" x14ac:dyDescent="0.4">
      <c r="B295" s="79" t="s">
        <v>127</v>
      </c>
      <c r="C295" s="40" t="str">
        <f>C178</f>
        <v>Свинина 2 категории (ГОСТ Р53221-2008)*, кг</v>
      </c>
      <c r="D295" s="41">
        <f t="shared" si="77"/>
        <v>206.8</v>
      </c>
      <c r="E295" s="42">
        <v>1</v>
      </c>
      <c r="F295" s="43">
        <v>1</v>
      </c>
      <c r="G295" s="44">
        <v>2</v>
      </c>
      <c r="H295" s="44">
        <v>3</v>
      </c>
      <c r="I295" s="44">
        <v>4</v>
      </c>
      <c r="J295" s="45">
        <v>4</v>
      </c>
      <c r="K295" s="46">
        <f t="shared" ref="K295:K300" si="80">$D295+($D295*(SUM($E295%,F295%)))</f>
        <v>210.93600000000001</v>
      </c>
      <c r="L295" s="47">
        <f t="shared" ref="L295:L300" si="81">$D295+(($D295*SUM($E295,G295)/100))</f>
        <v>213.00400000000002</v>
      </c>
      <c r="M295" s="48">
        <f t="shared" ref="M295:M300" si="82">$D295+(($D295*($E295+H295)/100))</f>
        <v>215.072</v>
      </c>
      <c r="N295" s="48">
        <f t="shared" ref="N295:N300" si="83">$D295+(($D295*($E295+I295)/100))</f>
        <v>217.14000000000001</v>
      </c>
      <c r="O295" s="49">
        <f t="shared" ref="O295:O300" si="84">$D295+(($D295*($E295+J295)/100))</f>
        <v>217.14000000000001</v>
      </c>
      <c r="P295" s="50"/>
      <c r="Q295" s="57"/>
      <c r="R295" s="57"/>
      <c r="S295" s="57"/>
      <c r="T295" s="52"/>
      <c r="U295" s="50"/>
      <c r="V295" s="57"/>
      <c r="W295" s="57"/>
      <c r="X295" s="57"/>
      <c r="Y295" s="52"/>
      <c r="Z295" s="50"/>
      <c r="AA295" s="51"/>
      <c r="AB295" s="51"/>
      <c r="AC295" s="51"/>
      <c r="AD295" s="52"/>
      <c r="AE295" s="195">
        <v>210.9</v>
      </c>
      <c r="AF295" s="196">
        <v>71</v>
      </c>
      <c r="AG295" s="197">
        <f>AE295*AF295</f>
        <v>14973.9</v>
      </c>
      <c r="AH295" s="196" t="s">
        <v>362</v>
      </c>
      <c r="AI295" s="198" t="s">
        <v>285</v>
      </c>
      <c r="AJ295" s="50"/>
      <c r="AK295" s="51"/>
      <c r="AL295" s="51"/>
      <c r="AM295" s="51"/>
      <c r="AN295" s="52"/>
      <c r="AO295" s="175"/>
      <c r="AP295" s="176"/>
      <c r="AQ295" s="176"/>
      <c r="AR295" s="176"/>
      <c r="AS295" s="176"/>
      <c r="AT295" s="50"/>
      <c r="AU295" s="51"/>
      <c r="AV295" s="51"/>
      <c r="AW295" s="51"/>
      <c r="AX295" s="51"/>
      <c r="AY295" s="175"/>
      <c r="AZ295" s="176"/>
      <c r="BA295" s="176"/>
      <c r="BB295" s="176"/>
      <c r="BC295" s="176"/>
      <c r="BD295" s="50"/>
      <c r="BE295" s="51"/>
      <c r="BF295" s="51"/>
      <c r="BG295" s="51"/>
      <c r="BH295" s="52"/>
      <c r="BI295" s="175"/>
      <c r="BJ295" s="176"/>
      <c r="BK295" s="176"/>
      <c r="BL295" s="176"/>
      <c r="BM295" s="188"/>
      <c r="BN295" s="53">
        <f t="shared" si="78"/>
        <v>210.9</v>
      </c>
      <c r="BO295" s="53">
        <f t="shared" si="79"/>
        <v>210.9</v>
      </c>
      <c r="BP295" s="248"/>
    </row>
    <row r="296" spans="2:68" ht="30" x14ac:dyDescent="0.4">
      <c r="B296" s="79"/>
      <c r="C296" s="80"/>
      <c r="D296" s="41">
        <f t="shared" si="77"/>
        <v>206.8</v>
      </c>
      <c r="E296" s="42">
        <v>1</v>
      </c>
      <c r="F296" s="43">
        <v>1</v>
      </c>
      <c r="G296" s="44">
        <v>2</v>
      </c>
      <c r="H296" s="44">
        <v>3</v>
      </c>
      <c r="I296" s="44">
        <v>4</v>
      </c>
      <c r="J296" s="45">
        <v>4</v>
      </c>
      <c r="K296" s="46">
        <f t="shared" si="80"/>
        <v>210.93600000000001</v>
      </c>
      <c r="L296" s="47">
        <f t="shared" si="81"/>
        <v>213.00400000000002</v>
      </c>
      <c r="M296" s="48">
        <f t="shared" si="82"/>
        <v>215.072</v>
      </c>
      <c r="N296" s="48">
        <f t="shared" si="83"/>
        <v>217.14000000000001</v>
      </c>
      <c r="O296" s="49">
        <f t="shared" si="84"/>
        <v>217.14000000000001</v>
      </c>
      <c r="P296" s="50"/>
      <c r="Q296" s="57"/>
      <c r="R296" s="57"/>
      <c r="S296" s="57"/>
      <c r="T296" s="52"/>
      <c r="U296" s="175"/>
      <c r="V296" s="176"/>
      <c r="W296" s="176"/>
      <c r="X296" s="176"/>
      <c r="Y296" s="176"/>
      <c r="Z296" s="50"/>
      <c r="AA296" s="51"/>
      <c r="AB296" s="51"/>
      <c r="AC296" s="51"/>
      <c r="AD296" s="52"/>
      <c r="AE296" s="175"/>
      <c r="AF296" s="176"/>
      <c r="AG296" s="176"/>
      <c r="AH296" s="176"/>
      <c r="AI296" s="188"/>
      <c r="AJ296" s="50"/>
      <c r="AK296" s="51"/>
      <c r="AL296" s="51"/>
      <c r="AM296" s="51"/>
      <c r="AN296" s="52"/>
      <c r="AO296" s="175"/>
      <c r="AP296" s="176"/>
      <c r="AQ296" s="176"/>
      <c r="AR296" s="176"/>
      <c r="AS296" s="176"/>
      <c r="AT296" s="50"/>
      <c r="AU296" s="51"/>
      <c r="AV296" s="51"/>
      <c r="AW296" s="51"/>
      <c r="AX296" s="51"/>
      <c r="AY296" s="175"/>
      <c r="AZ296" s="176"/>
      <c r="BA296" s="176"/>
      <c r="BB296" s="176"/>
      <c r="BC296" s="176"/>
      <c r="BD296" s="50"/>
      <c r="BE296" s="51"/>
      <c r="BF296" s="51"/>
      <c r="BG296" s="51"/>
      <c r="BH296" s="52"/>
      <c r="BI296" s="175"/>
      <c r="BJ296" s="176"/>
      <c r="BK296" s="176"/>
      <c r="BL296" s="176"/>
      <c r="BM296" s="188"/>
      <c r="BN296" s="53">
        <f t="shared" si="78"/>
        <v>0</v>
      </c>
      <c r="BO296" s="53">
        <f t="shared" si="79"/>
        <v>0</v>
      </c>
      <c r="BP296" s="248"/>
    </row>
    <row r="297" spans="2:68" ht="30" x14ac:dyDescent="0.4">
      <c r="B297" s="79"/>
      <c r="C297" s="80"/>
      <c r="D297" s="41">
        <f t="shared" si="77"/>
        <v>206.8</v>
      </c>
      <c r="E297" s="42">
        <v>1</v>
      </c>
      <c r="F297" s="43">
        <v>1</v>
      </c>
      <c r="G297" s="44">
        <v>2</v>
      </c>
      <c r="H297" s="44">
        <v>3</v>
      </c>
      <c r="I297" s="44">
        <v>4</v>
      </c>
      <c r="J297" s="45">
        <v>4</v>
      </c>
      <c r="K297" s="46">
        <f t="shared" si="80"/>
        <v>210.93600000000001</v>
      </c>
      <c r="L297" s="47">
        <f t="shared" si="81"/>
        <v>213.00400000000002</v>
      </c>
      <c r="M297" s="48">
        <f t="shared" si="82"/>
        <v>215.072</v>
      </c>
      <c r="N297" s="48">
        <f t="shared" si="83"/>
        <v>217.14000000000001</v>
      </c>
      <c r="O297" s="49">
        <f t="shared" si="84"/>
        <v>217.14000000000001</v>
      </c>
      <c r="P297" s="50"/>
      <c r="Q297" s="57"/>
      <c r="R297" s="57"/>
      <c r="S297" s="57"/>
      <c r="T297" s="52"/>
      <c r="U297" s="175"/>
      <c r="V297" s="176"/>
      <c r="W297" s="176"/>
      <c r="X297" s="176"/>
      <c r="Y297" s="176"/>
      <c r="Z297" s="50"/>
      <c r="AA297" s="51"/>
      <c r="AB297" s="51"/>
      <c r="AC297" s="51"/>
      <c r="AD297" s="52"/>
      <c r="AE297" s="175"/>
      <c r="AF297" s="176"/>
      <c r="AG297" s="176"/>
      <c r="AH297" s="176"/>
      <c r="AI297" s="188"/>
      <c r="AJ297" s="50"/>
      <c r="AK297" s="51"/>
      <c r="AL297" s="51"/>
      <c r="AM297" s="51"/>
      <c r="AN297" s="52"/>
      <c r="AO297" s="175"/>
      <c r="AP297" s="176"/>
      <c r="AQ297" s="176"/>
      <c r="AR297" s="176"/>
      <c r="AS297" s="176"/>
      <c r="AT297" s="50"/>
      <c r="AU297" s="51"/>
      <c r="AV297" s="51"/>
      <c r="AW297" s="51"/>
      <c r="AX297" s="51"/>
      <c r="AY297" s="175"/>
      <c r="AZ297" s="176"/>
      <c r="BA297" s="176"/>
      <c r="BB297" s="176"/>
      <c r="BC297" s="176"/>
      <c r="BD297" s="50"/>
      <c r="BE297" s="51"/>
      <c r="BF297" s="51"/>
      <c r="BG297" s="51"/>
      <c r="BH297" s="52"/>
      <c r="BI297" s="175"/>
      <c r="BJ297" s="176"/>
      <c r="BK297" s="176"/>
      <c r="BL297" s="176"/>
      <c r="BM297" s="188"/>
      <c r="BN297" s="53">
        <f t="shared" si="78"/>
        <v>0</v>
      </c>
      <c r="BO297" s="53">
        <f t="shared" si="79"/>
        <v>0</v>
      </c>
      <c r="BP297" s="248"/>
    </row>
    <row r="298" spans="2:68" ht="58.5" x14ac:dyDescent="0.4">
      <c r="B298" s="81" t="s">
        <v>47</v>
      </c>
      <c r="C298" s="82" t="s">
        <v>48</v>
      </c>
      <c r="D298" s="41">
        <f t="shared" si="77"/>
        <v>0</v>
      </c>
      <c r="E298" s="62"/>
      <c r="F298" s="63"/>
      <c r="G298" s="64"/>
      <c r="H298" s="64"/>
      <c r="I298" s="64"/>
      <c r="J298" s="65"/>
      <c r="K298" s="46">
        <f t="shared" si="80"/>
        <v>0</v>
      </c>
      <c r="L298" s="47">
        <f t="shared" si="81"/>
        <v>0</v>
      </c>
      <c r="M298" s="48">
        <f t="shared" si="82"/>
        <v>0</v>
      </c>
      <c r="N298" s="48">
        <f t="shared" si="83"/>
        <v>0</v>
      </c>
      <c r="O298" s="49">
        <f t="shared" si="84"/>
        <v>0</v>
      </c>
      <c r="P298" s="66"/>
      <c r="Q298" s="67"/>
      <c r="R298" s="68"/>
      <c r="S298" s="67"/>
      <c r="T298" s="69"/>
      <c r="U298" s="177"/>
      <c r="V298" s="178"/>
      <c r="W298" s="176"/>
      <c r="X298" s="178"/>
      <c r="Y298" s="178"/>
      <c r="Z298" s="66"/>
      <c r="AA298" s="67"/>
      <c r="AB298" s="68"/>
      <c r="AC298" s="67"/>
      <c r="AD298" s="69"/>
      <c r="AE298" s="177"/>
      <c r="AF298" s="178"/>
      <c r="AG298" s="176"/>
      <c r="AH298" s="178"/>
      <c r="AI298" s="189"/>
      <c r="AJ298" s="66"/>
      <c r="AK298" s="67"/>
      <c r="AL298" s="68"/>
      <c r="AM298" s="67"/>
      <c r="AN298" s="69"/>
      <c r="AO298" s="177"/>
      <c r="AP298" s="178"/>
      <c r="AQ298" s="176"/>
      <c r="AR298" s="178"/>
      <c r="AS298" s="178"/>
      <c r="AT298" s="66"/>
      <c r="AU298" s="67"/>
      <c r="AV298" s="68"/>
      <c r="AW298" s="67"/>
      <c r="AX298" s="67"/>
      <c r="AY298" s="177"/>
      <c r="AZ298" s="178"/>
      <c r="BA298" s="176"/>
      <c r="BB298" s="178"/>
      <c r="BC298" s="178"/>
      <c r="BD298" s="66"/>
      <c r="BE298" s="67"/>
      <c r="BF298" s="68"/>
      <c r="BG298" s="67"/>
      <c r="BH298" s="69"/>
      <c r="BI298" s="177"/>
      <c r="BJ298" s="178"/>
      <c r="BK298" s="176"/>
      <c r="BL298" s="178"/>
      <c r="BM298" s="189"/>
      <c r="BN298" s="53">
        <f t="shared" si="78"/>
        <v>0</v>
      </c>
      <c r="BO298" s="53">
        <f t="shared" si="79"/>
        <v>0</v>
      </c>
      <c r="BP298" s="248"/>
    </row>
    <row r="299" spans="2:68" ht="39" x14ac:dyDescent="0.4">
      <c r="B299" s="79" t="s">
        <v>50</v>
      </c>
      <c r="C299" s="40" t="str">
        <f>C185</f>
        <v>Мясо цыплят бройлеров, кг</v>
      </c>
      <c r="D299" s="41">
        <f t="shared" si="77"/>
        <v>113</v>
      </c>
      <c r="E299" s="42">
        <v>9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80"/>
        <v>124.3</v>
      </c>
      <c r="L299" s="47">
        <f t="shared" si="81"/>
        <v>125.43</v>
      </c>
      <c r="M299" s="48">
        <f t="shared" si="82"/>
        <v>126.56</v>
      </c>
      <c r="N299" s="48">
        <f t="shared" si="83"/>
        <v>127.69</v>
      </c>
      <c r="O299" s="49">
        <f t="shared" si="84"/>
        <v>128.82</v>
      </c>
      <c r="P299" s="50">
        <f>R299/Q299</f>
        <v>125.3999776027474</v>
      </c>
      <c r="Q299" s="51">
        <v>53.578000000000003</v>
      </c>
      <c r="R299" s="51">
        <v>6718.68</v>
      </c>
      <c r="S299" s="51" t="s">
        <v>582</v>
      </c>
      <c r="T299" s="52" t="s">
        <v>581</v>
      </c>
      <c r="U299" s="50">
        <f>W299/V299</f>
        <v>124.3</v>
      </c>
      <c r="V299" s="51">
        <v>28</v>
      </c>
      <c r="W299" s="51">
        <v>3480.4</v>
      </c>
      <c r="X299" s="85" t="s">
        <v>592</v>
      </c>
      <c r="Y299" s="52" t="s">
        <v>339</v>
      </c>
      <c r="Z299" s="195"/>
      <c r="AA299" s="196"/>
      <c r="AB299" s="197"/>
      <c r="AC299" s="196"/>
      <c r="AD299" s="218"/>
      <c r="AE299" s="195">
        <v>124.3</v>
      </c>
      <c r="AF299" s="196">
        <v>42</v>
      </c>
      <c r="AG299" s="197">
        <f>AE299*AF299</f>
        <v>5220.5999999999995</v>
      </c>
      <c r="AH299" s="196" t="s">
        <v>362</v>
      </c>
      <c r="AI299" s="198" t="s">
        <v>285</v>
      </c>
      <c r="AJ299" s="50"/>
      <c r="AK299" s="51"/>
      <c r="AL299" s="51"/>
      <c r="AM299" s="51"/>
      <c r="AN299" s="52"/>
      <c r="AO299" s="175"/>
      <c r="AP299" s="176"/>
      <c r="AQ299" s="176"/>
      <c r="AR299" s="176"/>
      <c r="AS299" s="176"/>
      <c r="AT299" s="50"/>
      <c r="AU299" s="51"/>
      <c r="AV299" s="51"/>
      <c r="AW299" s="51"/>
      <c r="AX299" s="51"/>
      <c r="AY299" s="175"/>
      <c r="AZ299" s="176"/>
      <c r="BA299" s="176"/>
      <c r="BB299" s="176"/>
      <c r="BC299" s="176"/>
      <c r="BD299" s="50"/>
      <c r="BE299" s="51"/>
      <c r="BF299" s="51"/>
      <c r="BG299" s="51"/>
      <c r="BH299" s="52"/>
      <c r="BI299" s="175"/>
      <c r="BJ299" s="176"/>
      <c r="BK299" s="176"/>
      <c r="BL299" s="176"/>
      <c r="BM299" s="188"/>
      <c r="BN299" s="53">
        <f t="shared" si="78"/>
        <v>124.3</v>
      </c>
      <c r="BO299" s="53">
        <f t="shared" si="79"/>
        <v>125.3999776027474</v>
      </c>
      <c r="BP299" s="248"/>
    </row>
    <row r="300" spans="2:68" ht="30" x14ac:dyDescent="0.4">
      <c r="B300" s="79"/>
      <c r="C300" s="80"/>
      <c r="D300" s="41">
        <f t="shared" si="77"/>
        <v>113</v>
      </c>
      <c r="E300" s="42">
        <v>9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80"/>
        <v>124.3</v>
      </c>
      <c r="L300" s="47">
        <f t="shared" si="81"/>
        <v>125.43</v>
      </c>
      <c r="M300" s="48">
        <f t="shared" si="82"/>
        <v>126.56</v>
      </c>
      <c r="N300" s="48">
        <f t="shared" si="83"/>
        <v>127.69</v>
      </c>
      <c r="O300" s="49">
        <f t="shared" si="84"/>
        <v>128.82</v>
      </c>
      <c r="P300" s="50"/>
      <c r="Q300" s="51"/>
      <c r="R300" s="51"/>
      <c r="S300" s="51"/>
      <c r="T300" s="52"/>
      <c r="U300" s="50"/>
      <c r="V300" s="57"/>
      <c r="W300" s="57"/>
      <c r="X300" s="57"/>
      <c r="Y300" s="52"/>
      <c r="Z300" s="50"/>
      <c r="AA300" s="51"/>
      <c r="AB300" s="51"/>
      <c r="AC300" s="51"/>
      <c r="AD300" s="52"/>
      <c r="AE300" s="195"/>
      <c r="AF300" s="196"/>
      <c r="AG300" s="197"/>
      <c r="AH300" s="196"/>
      <c r="AI300" s="198"/>
      <c r="AJ300" s="50"/>
      <c r="AK300" s="51"/>
      <c r="AL300" s="51"/>
      <c r="AM300" s="51"/>
      <c r="AN300" s="52"/>
      <c r="AO300" s="175"/>
      <c r="AP300" s="176"/>
      <c r="AQ300" s="176"/>
      <c r="AR300" s="176"/>
      <c r="AS300" s="176"/>
      <c r="AT300" s="50"/>
      <c r="AU300" s="51"/>
      <c r="AV300" s="51"/>
      <c r="AW300" s="51"/>
      <c r="AX300" s="51"/>
      <c r="AY300" s="175"/>
      <c r="AZ300" s="176"/>
      <c r="BA300" s="176"/>
      <c r="BB300" s="176"/>
      <c r="BC300" s="176"/>
      <c r="BD300" s="50"/>
      <c r="BE300" s="51"/>
      <c r="BF300" s="51"/>
      <c r="BG300" s="51"/>
      <c r="BH300" s="52"/>
      <c r="BI300" s="175"/>
      <c r="BJ300" s="176"/>
      <c r="BK300" s="176"/>
      <c r="BL300" s="176"/>
      <c r="BM300" s="188"/>
      <c r="BN300" s="53">
        <f t="shared" si="78"/>
        <v>0</v>
      </c>
      <c r="BO300" s="53">
        <f t="shared" si="79"/>
        <v>0</v>
      </c>
      <c r="BP300" s="248"/>
    </row>
    <row r="301" spans="2:68" ht="30" x14ac:dyDescent="0.4">
      <c r="B301" s="79"/>
      <c r="C301" s="80"/>
      <c r="D301" s="41">
        <f t="shared" si="77"/>
        <v>113</v>
      </c>
      <c r="E301" s="42"/>
      <c r="F301" s="43"/>
      <c r="G301" s="44"/>
      <c r="H301" s="44"/>
      <c r="I301" s="44"/>
      <c r="J301" s="45"/>
      <c r="K301" s="46"/>
      <c r="L301" s="47"/>
      <c r="M301" s="48"/>
      <c r="N301" s="48"/>
      <c r="O301" s="49"/>
      <c r="P301" s="50"/>
      <c r="Q301" s="51"/>
      <c r="R301" s="51"/>
      <c r="S301" s="51"/>
      <c r="T301" s="52"/>
      <c r="U301" s="50"/>
      <c r="V301" s="57"/>
      <c r="W301" s="57"/>
      <c r="X301" s="57"/>
      <c r="Y301" s="52"/>
      <c r="Z301" s="50"/>
      <c r="AA301" s="51"/>
      <c r="AB301" s="51"/>
      <c r="AC301" s="51"/>
      <c r="AD301" s="52"/>
      <c r="AE301" s="195"/>
      <c r="AF301" s="196"/>
      <c r="AG301" s="197"/>
      <c r="AH301" s="196"/>
      <c r="AI301" s="198"/>
      <c r="AJ301" s="50"/>
      <c r="AK301" s="51"/>
      <c r="AL301" s="51"/>
      <c r="AM301" s="51"/>
      <c r="AN301" s="52"/>
      <c r="AO301" s="175"/>
      <c r="AP301" s="176"/>
      <c r="AQ301" s="176"/>
      <c r="AR301" s="176"/>
      <c r="AS301" s="176"/>
      <c r="AT301" s="50"/>
      <c r="AU301" s="51"/>
      <c r="AV301" s="51"/>
      <c r="AW301" s="51"/>
      <c r="AX301" s="51"/>
      <c r="AY301" s="175"/>
      <c r="AZ301" s="176"/>
      <c r="BA301" s="176"/>
      <c r="BB301" s="176"/>
      <c r="BC301" s="176"/>
      <c r="BD301" s="50"/>
      <c r="BE301" s="51"/>
      <c r="BF301" s="51"/>
      <c r="BG301" s="51"/>
      <c r="BH301" s="52"/>
      <c r="BI301" s="175"/>
      <c r="BJ301" s="176"/>
      <c r="BK301" s="176"/>
      <c r="BL301" s="176"/>
      <c r="BM301" s="188"/>
      <c r="BN301" s="53">
        <f t="shared" si="78"/>
        <v>0</v>
      </c>
      <c r="BO301" s="53">
        <f t="shared" si="79"/>
        <v>0</v>
      </c>
      <c r="BP301" s="248"/>
    </row>
    <row r="302" spans="2:68" ht="39" x14ac:dyDescent="0.4">
      <c r="B302" s="81" t="s">
        <v>53</v>
      </c>
      <c r="C302" s="82" t="s">
        <v>54</v>
      </c>
      <c r="D302" s="41">
        <f t="shared" si="77"/>
        <v>0</v>
      </c>
      <c r="E302" s="89"/>
      <c r="F302" s="90"/>
      <c r="G302" s="91"/>
      <c r="H302" s="91"/>
      <c r="I302" s="91"/>
      <c r="J302" s="92"/>
      <c r="K302" s="46">
        <f t="shared" ref="K302:K348" si="85">$D302+($D302*(SUM($E302%,F302%)))</f>
        <v>0</v>
      </c>
      <c r="L302" s="47">
        <f t="shared" ref="L302:L348" si="86">$D302+(($D302*SUM($E302,G302)/100))</f>
        <v>0</v>
      </c>
      <c r="M302" s="48">
        <f t="shared" ref="M302:M348" si="87">$D302+(($D302*($E302+H302)/100))</f>
        <v>0</v>
      </c>
      <c r="N302" s="48">
        <f t="shared" ref="N302:N348" si="88">$D302+(($D302*($E302+I302)/100))</f>
        <v>0</v>
      </c>
      <c r="O302" s="49">
        <f t="shared" ref="O302:O348" si="89">$D302+(($D302*($E302+J302)/100))</f>
        <v>0</v>
      </c>
      <c r="P302" s="93"/>
      <c r="Q302" s="94"/>
      <c r="R302" s="68"/>
      <c r="S302" s="94"/>
      <c r="T302" s="95"/>
      <c r="U302" s="93"/>
      <c r="V302" s="94"/>
      <c r="W302" s="68"/>
      <c r="X302" s="94"/>
      <c r="Y302" s="95"/>
      <c r="Z302" s="93"/>
      <c r="AA302" s="94"/>
      <c r="AB302" s="68"/>
      <c r="AC302" s="94"/>
      <c r="AD302" s="95"/>
      <c r="AE302" s="222"/>
      <c r="AF302" s="223"/>
      <c r="AG302" s="201"/>
      <c r="AH302" s="223"/>
      <c r="AI302" s="255"/>
      <c r="AJ302" s="93"/>
      <c r="AK302" s="94"/>
      <c r="AL302" s="68"/>
      <c r="AM302" s="94"/>
      <c r="AN302" s="95"/>
      <c r="AO302" s="179"/>
      <c r="AP302" s="180"/>
      <c r="AQ302" s="176"/>
      <c r="AR302" s="180"/>
      <c r="AS302" s="180"/>
      <c r="AT302" s="93"/>
      <c r="AU302" s="94"/>
      <c r="AV302" s="68"/>
      <c r="AW302" s="94"/>
      <c r="AX302" s="94"/>
      <c r="AY302" s="179"/>
      <c r="AZ302" s="180"/>
      <c r="BA302" s="176"/>
      <c r="BB302" s="180"/>
      <c r="BC302" s="180"/>
      <c r="BD302" s="93"/>
      <c r="BE302" s="94"/>
      <c r="BF302" s="68"/>
      <c r="BG302" s="94"/>
      <c r="BH302" s="95"/>
      <c r="BI302" s="179"/>
      <c r="BJ302" s="180"/>
      <c r="BK302" s="176"/>
      <c r="BL302" s="180"/>
      <c r="BM302" s="190"/>
      <c r="BN302" s="53">
        <f t="shared" si="78"/>
        <v>0</v>
      </c>
      <c r="BO302" s="53">
        <f t="shared" si="79"/>
        <v>0</v>
      </c>
      <c r="BP302" s="248"/>
    </row>
    <row r="303" spans="2:68" ht="82.5" customHeight="1" x14ac:dyDescent="0.4">
      <c r="B303" s="79" t="s">
        <v>56</v>
      </c>
      <c r="C303" s="40" t="str">
        <f>C189</f>
        <v>Подсолнечное масло и его фракции, рафинированные, но без изменения химического состава, л</v>
      </c>
      <c r="D303" s="41">
        <f t="shared" si="77"/>
        <v>66.8</v>
      </c>
      <c r="E303" s="42">
        <v>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85"/>
        <v>70.807999999999993</v>
      </c>
      <c r="L303" s="47">
        <f t="shared" si="86"/>
        <v>71.475999999999999</v>
      </c>
      <c r="M303" s="48">
        <f t="shared" si="87"/>
        <v>72.143999999999991</v>
      </c>
      <c r="N303" s="48">
        <f t="shared" si="88"/>
        <v>72.811999999999998</v>
      </c>
      <c r="O303" s="49">
        <f t="shared" si="89"/>
        <v>73.47999999999999</v>
      </c>
      <c r="P303" s="50">
        <f>R303/Q303</f>
        <v>68.025000000000006</v>
      </c>
      <c r="Q303" s="51">
        <v>120</v>
      </c>
      <c r="R303" s="51">
        <v>8163</v>
      </c>
      <c r="S303" s="51" t="s">
        <v>362</v>
      </c>
      <c r="T303" s="52" t="s">
        <v>581</v>
      </c>
      <c r="U303" s="50"/>
      <c r="V303" s="57"/>
      <c r="W303" s="57"/>
      <c r="X303" s="57"/>
      <c r="Y303" s="52"/>
      <c r="Z303" s="236"/>
      <c r="AA303" s="237"/>
      <c r="AB303" s="238"/>
      <c r="AC303" s="237"/>
      <c r="AD303" s="237"/>
      <c r="AE303" s="195">
        <v>70.14</v>
      </c>
      <c r="AF303" s="196">
        <v>27</v>
      </c>
      <c r="AG303" s="197">
        <f>AE303*AF303</f>
        <v>1893.78</v>
      </c>
      <c r="AH303" s="196" t="s">
        <v>618</v>
      </c>
      <c r="AI303" s="198" t="s">
        <v>285</v>
      </c>
      <c r="AJ303" s="50"/>
      <c r="AK303" s="51"/>
      <c r="AL303" s="51"/>
      <c r="AM303" s="51"/>
      <c r="AN303" s="52"/>
      <c r="AO303" s="50"/>
      <c r="AP303" s="51"/>
      <c r="AQ303" s="51"/>
      <c r="AR303" s="51"/>
      <c r="AS303" s="52"/>
      <c r="AT303" s="50"/>
      <c r="AU303" s="51"/>
      <c r="AV303" s="51"/>
      <c r="AW303" s="51"/>
      <c r="AX303" s="51"/>
      <c r="AY303" s="175"/>
      <c r="AZ303" s="176"/>
      <c r="BA303" s="176"/>
      <c r="BB303" s="176"/>
      <c r="BC303" s="176"/>
      <c r="BD303" s="50"/>
      <c r="BE303" s="51"/>
      <c r="BF303" s="51"/>
      <c r="BG303" s="51"/>
      <c r="BH303" s="52"/>
      <c r="BI303" s="175"/>
      <c r="BJ303" s="176"/>
      <c r="BK303" s="176"/>
      <c r="BL303" s="176"/>
      <c r="BM303" s="188"/>
      <c r="BN303" s="53">
        <f t="shared" si="78"/>
        <v>68.025000000000006</v>
      </c>
      <c r="BO303" s="53">
        <f t="shared" si="79"/>
        <v>70.14</v>
      </c>
      <c r="BP303" s="249"/>
    </row>
    <row r="304" spans="2:68" ht="30" x14ac:dyDescent="0.4">
      <c r="B304" s="79"/>
      <c r="C304" s="80"/>
      <c r="D304" s="41">
        <f t="shared" si="77"/>
        <v>66.8</v>
      </c>
      <c r="E304" s="42">
        <v>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85"/>
        <v>70.807999999999993</v>
      </c>
      <c r="L304" s="47">
        <f t="shared" si="86"/>
        <v>71.475999999999999</v>
      </c>
      <c r="M304" s="48">
        <f t="shared" si="87"/>
        <v>72.143999999999991</v>
      </c>
      <c r="N304" s="48">
        <f t="shared" si="88"/>
        <v>72.811999999999998</v>
      </c>
      <c r="O304" s="49">
        <f t="shared" si="89"/>
        <v>73.47999999999999</v>
      </c>
      <c r="P304" s="50"/>
      <c r="Q304" s="57"/>
      <c r="R304" s="57"/>
      <c r="S304" s="57"/>
      <c r="T304" s="52"/>
      <c r="U304" s="50"/>
      <c r="V304" s="57"/>
      <c r="W304" s="57"/>
      <c r="X304" s="57"/>
      <c r="Y304" s="52"/>
      <c r="Z304" s="50"/>
      <c r="AA304" s="51"/>
      <c r="AB304" s="51"/>
      <c r="AC304" s="51"/>
      <c r="AD304" s="51"/>
      <c r="AE304" s="195"/>
      <c r="AF304" s="196"/>
      <c r="AG304" s="197"/>
      <c r="AH304" s="196"/>
      <c r="AI304" s="196"/>
      <c r="AJ304" s="50"/>
      <c r="AK304" s="51"/>
      <c r="AL304" s="51"/>
      <c r="AM304" s="51"/>
      <c r="AN304" s="52"/>
      <c r="AO304" s="175"/>
      <c r="AP304" s="176"/>
      <c r="AQ304" s="176"/>
      <c r="AR304" s="176"/>
      <c r="AS304" s="176"/>
      <c r="AT304" s="50"/>
      <c r="AU304" s="51"/>
      <c r="AV304" s="51"/>
      <c r="AW304" s="51"/>
      <c r="AX304" s="51"/>
      <c r="AY304" s="175"/>
      <c r="AZ304" s="176"/>
      <c r="BA304" s="176"/>
      <c r="BB304" s="176"/>
      <c r="BC304" s="176"/>
      <c r="BD304" s="50"/>
      <c r="BE304" s="51"/>
      <c r="BF304" s="51"/>
      <c r="BG304" s="51"/>
      <c r="BH304" s="52"/>
      <c r="BI304" s="175"/>
      <c r="BJ304" s="176"/>
      <c r="BK304" s="176"/>
      <c r="BL304" s="176"/>
      <c r="BM304" s="188"/>
      <c r="BN304" s="53">
        <f t="shared" si="78"/>
        <v>0</v>
      </c>
      <c r="BO304" s="53">
        <f t="shared" si="79"/>
        <v>0</v>
      </c>
      <c r="BP304" s="248"/>
    </row>
    <row r="305" spans="2:68" ht="30" x14ac:dyDescent="0.4">
      <c r="B305" s="79"/>
      <c r="C305" s="80"/>
      <c r="D305" s="41">
        <f t="shared" ref="D305:D336" si="90">D74</f>
        <v>66.8</v>
      </c>
      <c r="E305" s="42">
        <v>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85"/>
        <v>70.807999999999993</v>
      </c>
      <c r="L305" s="47">
        <f t="shared" si="86"/>
        <v>71.475999999999999</v>
      </c>
      <c r="M305" s="48">
        <f t="shared" si="87"/>
        <v>72.143999999999991</v>
      </c>
      <c r="N305" s="48">
        <f t="shared" si="88"/>
        <v>72.811999999999998</v>
      </c>
      <c r="O305" s="49">
        <f t="shared" si="89"/>
        <v>73.47999999999999</v>
      </c>
      <c r="P305" s="50"/>
      <c r="Q305" s="57"/>
      <c r="R305" s="57"/>
      <c r="S305" s="57"/>
      <c r="T305" s="52"/>
      <c r="U305" s="50"/>
      <c r="V305" s="57"/>
      <c r="W305" s="57"/>
      <c r="X305" s="57"/>
      <c r="Y305" s="52"/>
      <c r="Z305" s="50"/>
      <c r="AA305" s="51"/>
      <c r="AB305" s="51"/>
      <c r="AC305" s="51"/>
      <c r="AD305" s="51"/>
      <c r="AE305" s="195"/>
      <c r="AF305" s="196"/>
      <c r="AG305" s="197"/>
      <c r="AH305" s="196"/>
      <c r="AI305" s="196"/>
      <c r="AJ305" s="50"/>
      <c r="AK305" s="51"/>
      <c r="AL305" s="51"/>
      <c r="AM305" s="51"/>
      <c r="AN305" s="52"/>
      <c r="AO305" s="175"/>
      <c r="AP305" s="176"/>
      <c r="AQ305" s="176"/>
      <c r="AR305" s="176"/>
      <c r="AS305" s="176"/>
      <c r="AT305" s="50"/>
      <c r="AU305" s="51"/>
      <c r="AV305" s="51"/>
      <c r="AW305" s="51"/>
      <c r="AX305" s="51"/>
      <c r="AY305" s="175"/>
      <c r="AZ305" s="176"/>
      <c r="BA305" s="176"/>
      <c r="BB305" s="176"/>
      <c r="BC305" s="176"/>
      <c r="BD305" s="50"/>
      <c r="BE305" s="51"/>
      <c r="BF305" s="51"/>
      <c r="BG305" s="51"/>
      <c r="BH305" s="52"/>
      <c r="BI305" s="175"/>
      <c r="BJ305" s="176"/>
      <c r="BK305" s="176"/>
      <c r="BL305" s="176"/>
      <c r="BM305" s="188"/>
      <c r="BN305" s="53">
        <f t="shared" si="78"/>
        <v>0</v>
      </c>
      <c r="BO305" s="53">
        <f t="shared" si="79"/>
        <v>0</v>
      </c>
      <c r="BP305" s="248"/>
    </row>
    <row r="306" spans="2:68" ht="30" x14ac:dyDescent="0.4">
      <c r="B306" s="81" t="s">
        <v>58</v>
      </c>
      <c r="C306" s="82" t="s">
        <v>59</v>
      </c>
      <c r="D306" s="41">
        <f t="shared" si="90"/>
        <v>0</v>
      </c>
      <c r="E306" s="62"/>
      <c r="F306" s="63"/>
      <c r="G306" s="64"/>
      <c r="H306" s="64"/>
      <c r="I306" s="64"/>
      <c r="J306" s="65"/>
      <c r="K306" s="46">
        <f t="shared" si="85"/>
        <v>0</v>
      </c>
      <c r="L306" s="47">
        <f t="shared" si="86"/>
        <v>0</v>
      </c>
      <c r="M306" s="48">
        <f t="shared" si="87"/>
        <v>0</v>
      </c>
      <c r="N306" s="48">
        <f t="shared" si="88"/>
        <v>0</v>
      </c>
      <c r="O306" s="49">
        <f t="shared" si="89"/>
        <v>0</v>
      </c>
      <c r="P306" s="66"/>
      <c r="Q306" s="67"/>
      <c r="R306" s="68"/>
      <c r="S306" s="67"/>
      <c r="T306" s="52"/>
      <c r="U306" s="93"/>
      <c r="V306" s="94"/>
      <c r="W306" s="68"/>
      <c r="X306" s="94"/>
      <c r="Y306" s="95"/>
      <c r="Z306" s="66"/>
      <c r="AA306" s="67"/>
      <c r="AB306" s="68"/>
      <c r="AC306" s="67"/>
      <c r="AD306" s="67"/>
      <c r="AE306" s="199"/>
      <c r="AF306" s="200"/>
      <c r="AG306" s="201"/>
      <c r="AH306" s="200"/>
      <c r="AI306" s="200"/>
      <c r="AJ306" s="66"/>
      <c r="AK306" s="67"/>
      <c r="AL306" s="68"/>
      <c r="AM306" s="67"/>
      <c r="AN306" s="69"/>
      <c r="AO306" s="177"/>
      <c r="AP306" s="178"/>
      <c r="AQ306" s="176"/>
      <c r="AR306" s="178"/>
      <c r="AS306" s="178"/>
      <c r="AT306" s="66"/>
      <c r="AU306" s="67"/>
      <c r="AV306" s="68"/>
      <c r="AW306" s="67"/>
      <c r="AX306" s="67"/>
      <c r="AY306" s="177"/>
      <c r="AZ306" s="178"/>
      <c r="BA306" s="176"/>
      <c r="BB306" s="178"/>
      <c r="BC306" s="178"/>
      <c r="BD306" s="66"/>
      <c r="BE306" s="67"/>
      <c r="BF306" s="68"/>
      <c r="BG306" s="67"/>
      <c r="BH306" s="69"/>
      <c r="BI306" s="177"/>
      <c r="BJ306" s="178"/>
      <c r="BK306" s="176"/>
      <c r="BL306" s="178"/>
      <c r="BM306" s="189"/>
      <c r="BN306" s="53">
        <f t="shared" si="78"/>
        <v>0</v>
      </c>
      <c r="BO306" s="53">
        <f t="shared" si="79"/>
        <v>0</v>
      </c>
      <c r="BP306" s="248"/>
    </row>
    <row r="307" spans="2:68" ht="54" x14ac:dyDescent="0.4">
      <c r="B307" s="79" t="s">
        <v>132</v>
      </c>
      <c r="C307" s="40" t="str">
        <f>C193</f>
        <v>Молоко 2,5% жирности (в пленке, пастеризованное), в расфасовке 0,9 л</v>
      </c>
      <c r="D307" s="41">
        <f t="shared" si="90"/>
        <v>34.700000000000003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85"/>
        <v>40.252000000000002</v>
      </c>
      <c r="L307" s="47">
        <f t="shared" si="86"/>
        <v>40.599000000000004</v>
      </c>
      <c r="M307" s="48">
        <f t="shared" si="87"/>
        <v>40.946000000000005</v>
      </c>
      <c r="N307" s="48">
        <f t="shared" si="88"/>
        <v>41.293000000000006</v>
      </c>
      <c r="O307" s="49">
        <f t="shared" si="89"/>
        <v>41.64</v>
      </c>
      <c r="P307" s="50"/>
      <c r="Q307" s="57"/>
      <c r="R307" s="57"/>
      <c r="S307" s="57"/>
      <c r="T307" s="52"/>
      <c r="U307" s="50"/>
      <c r="V307" s="57"/>
      <c r="W307" s="57"/>
      <c r="X307" s="57"/>
      <c r="Y307" s="52"/>
      <c r="Z307" s="236">
        <v>30</v>
      </c>
      <c r="AA307" s="237">
        <v>20</v>
      </c>
      <c r="AB307" s="238">
        <f>AA307*Z307</f>
        <v>600</v>
      </c>
      <c r="AC307" s="237" t="s">
        <v>362</v>
      </c>
      <c r="AD307" s="237" t="s">
        <v>355</v>
      </c>
      <c r="AE307" s="195">
        <v>40</v>
      </c>
      <c r="AF307" s="196">
        <v>220</v>
      </c>
      <c r="AG307" s="197">
        <f>AE307*AF307</f>
        <v>8800</v>
      </c>
      <c r="AH307" s="196" t="s">
        <v>362</v>
      </c>
      <c r="AI307" s="196" t="s">
        <v>619</v>
      </c>
      <c r="AJ307" s="50"/>
      <c r="AK307" s="51"/>
      <c r="AL307" s="51"/>
      <c r="AM307" s="51"/>
      <c r="AN307" s="52"/>
      <c r="AO307" s="175"/>
      <c r="AP307" s="176"/>
      <c r="AQ307" s="176"/>
      <c r="AR307" s="176"/>
      <c r="AS307" s="176"/>
      <c r="AT307" s="50"/>
      <c r="AU307" s="51"/>
      <c r="AV307" s="51"/>
      <c r="AW307" s="51"/>
      <c r="AX307" s="51"/>
      <c r="AY307" s="175"/>
      <c r="AZ307" s="176"/>
      <c r="BA307" s="176"/>
      <c r="BB307" s="176"/>
      <c r="BC307" s="176"/>
      <c r="BD307" s="50"/>
      <c r="BE307" s="51"/>
      <c r="BF307" s="51"/>
      <c r="BG307" s="51"/>
      <c r="BH307" s="52"/>
      <c r="BI307" s="175"/>
      <c r="BJ307" s="176"/>
      <c r="BK307" s="176"/>
      <c r="BL307" s="176"/>
      <c r="BM307" s="188"/>
      <c r="BN307" s="53">
        <f t="shared" si="78"/>
        <v>30</v>
      </c>
      <c r="BO307" s="53">
        <f t="shared" si="79"/>
        <v>40</v>
      </c>
      <c r="BP307" s="248"/>
    </row>
    <row r="308" spans="2:68" ht="36" x14ac:dyDescent="0.4">
      <c r="B308" s="79"/>
      <c r="C308" s="80"/>
      <c r="D308" s="41">
        <f t="shared" si="90"/>
        <v>34.700000000000003</v>
      </c>
      <c r="E308" s="42">
        <v>15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85"/>
        <v>40.252000000000002</v>
      </c>
      <c r="L308" s="47">
        <f t="shared" si="86"/>
        <v>40.599000000000004</v>
      </c>
      <c r="M308" s="48">
        <f t="shared" si="87"/>
        <v>40.946000000000005</v>
      </c>
      <c r="N308" s="48">
        <f t="shared" si="88"/>
        <v>41.293000000000006</v>
      </c>
      <c r="O308" s="49">
        <f t="shared" si="89"/>
        <v>41.64</v>
      </c>
      <c r="P308" s="50"/>
      <c r="Q308" s="57"/>
      <c r="R308" s="57"/>
      <c r="S308" s="57"/>
      <c r="T308" s="52"/>
      <c r="U308" s="50"/>
      <c r="V308" s="57"/>
      <c r="W308" s="57"/>
      <c r="X308" s="57"/>
      <c r="Y308" s="52"/>
      <c r="Z308" s="236">
        <v>30</v>
      </c>
      <c r="AA308" s="237">
        <v>72</v>
      </c>
      <c r="AB308" s="238">
        <f>AA308*Z308</f>
        <v>2160</v>
      </c>
      <c r="AC308" s="237" t="s">
        <v>362</v>
      </c>
      <c r="AD308" s="237" t="s">
        <v>605</v>
      </c>
      <c r="AE308" s="195"/>
      <c r="AF308" s="196"/>
      <c r="AG308" s="197"/>
      <c r="AH308" s="196"/>
      <c r="AI308" s="196"/>
      <c r="AJ308" s="50"/>
      <c r="AK308" s="51"/>
      <c r="AL308" s="51"/>
      <c r="AM308" s="51"/>
      <c r="AN308" s="52"/>
      <c r="AO308" s="175"/>
      <c r="AP308" s="176"/>
      <c r="AQ308" s="176"/>
      <c r="AR308" s="176"/>
      <c r="AS308" s="176"/>
      <c r="AT308" s="50"/>
      <c r="AU308" s="51"/>
      <c r="AV308" s="51"/>
      <c r="AW308" s="51"/>
      <c r="AX308" s="51"/>
      <c r="AY308" s="175"/>
      <c r="AZ308" s="176"/>
      <c r="BA308" s="176"/>
      <c r="BB308" s="176"/>
      <c r="BC308" s="176"/>
      <c r="BD308" s="50"/>
      <c r="BE308" s="51"/>
      <c r="BF308" s="51"/>
      <c r="BG308" s="51"/>
      <c r="BH308" s="52"/>
      <c r="BI308" s="175"/>
      <c r="BJ308" s="176"/>
      <c r="BK308" s="176"/>
      <c r="BL308" s="176"/>
      <c r="BM308" s="188"/>
      <c r="BN308" s="53">
        <f t="shared" si="78"/>
        <v>30</v>
      </c>
      <c r="BO308" s="53">
        <f t="shared" si="79"/>
        <v>30</v>
      </c>
      <c r="BP308" s="248"/>
    </row>
    <row r="309" spans="2:68" ht="30" x14ac:dyDescent="0.4">
      <c r="B309" s="79"/>
      <c r="C309" s="80"/>
      <c r="D309" s="41">
        <f t="shared" si="90"/>
        <v>34.700000000000003</v>
      </c>
      <c r="E309" s="42">
        <v>15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85"/>
        <v>40.252000000000002</v>
      </c>
      <c r="L309" s="47">
        <f t="shared" si="86"/>
        <v>40.599000000000004</v>
      </c>
      <c r="M309" s="48">
        <f t="shared" si="87"/>
        <v>40.946000000000005</v>
      </c>
      <c r="N309" s="48">
        <f t="shared" si="88"/>
        <v>41.293000000000006</v>
      </c>
      <c r="O309" s="49">
        <f t="shared" si="89"/>
        <v>41.64</v>
      </c>
      <c r="P309" s="50"/>
      <c r="Q309" s="57"/>
      <c r="R309" s="57"/>
      <c r="S309" s="57"/>
      <c r="T309" s="52"/>
      <c r="U309" s="50"/>
      <c r="V309" s="57"/>
      <c r="W309" s="57"/>
      <c r="X309" s="57"/>
      <c r="Y309" s="52"/>
      <c r="Z309" s="50"/>
      <c r="AA309" s="51"/>
      <c r="AB309" s="51"/>
      <c r="AC309" s="51"/>
      <c r="AD309" s="51"/>
      <c r="AE309" s="195"/>
      <c r="AF309" s="196"/>
      <c r="AG309" s="197"/>
      <c r="AH309" s="196"/>
      <c r="AI309" s="196"/>
      <c r="AJ309" s="50"/>
      <c r="AK309" s="51"/>
      <c r="AL309" s="51"/>
      <c r="AM309" s="51"/>
      <c r="AN309" s="52"/>
      <c r="AO309" s="175"/>
      <c r="AP309" s="176"/>
      <c r="AQ309" s="176"/>
      <c r="AR309" s="176"/>
      <c r="AS309" s="176"/>
      <c r="AT309" s="50"/>
      <c r="AU309" s="51"/>
      <c r="AV309" s="51"/>
      <c r="AW309" s="51"/>
      <c r="AX309" s="51"/>
      <c r="AY309" s="175"/>
      <c r="AZ309" s="176"/>
      <c r="BA309" s="176"/>
      <c r="BB309" s="176"/>
      <c r="BC309" s="176"/>
      <c r="BD309" s="50"/>
      <c r="BE309" s="51"/>
      <c r="BF309" s="51"/>
      <c r="BG309" s="51"/>
      <c r="BH309" s="52"/>
      <c r="BI309" s="175"/>
      <c r="BJ309" s="176"/>
      <c r="BK309" s="176"/>
      <c r="BL309" s="176"/>
      <c r="BM309" s="188"/>
      <c r="BP309" s="248"/>
    </row>
    <row r="310" spans="2:68" s="128" customFormat="1" ht="54" x14ac:dyDescent="0.4">
      <c r="B310" s="79" t="s">
        <v>130</v>
      </c>
      <c r="C310" s="40" t="str">
        <f>C196</f>
        <v>Молоко 3,2% жирности (в пленке, пастеризованное), в расфасовке 0,9 л</v>
      </c>
      <c r="D310" s="41">
        <f t="shared" si="90"/>
        <v>37.6</v>
      </c>
      <c r="E310" s="42">
        <v>15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>$D310+($D310*(SUM($E310%,F310%)))</f>
        <v>43.616</v>
      </c>
      <c r="L310" s="47">
        <f>$D310+(($D310*SUM($E310,G310)/100))</f>
        <v>43.992000000000004</v>
      </c>
      <c r="M310" s="48">
        <f t="shared" ref="M310:O312" si="91">$D310+(($D310*($E310+H310)/100))</f>
        <v>44.368000000000002</v>
      </c>
      <c r="N310" s="48">
        <f t="shared" si="91"/>
        <v>44.744</v>
      </c>
      <c r="O310" s="49">
        <f t="shared" si="91"/>
        <v>45.120000000000005</v>
      </c>
      <c r="P310" s="50"/>
      <c r="Q310" s="57"/>
      <c r="R310" s="57"/>
      <c r="S310" s="57"/>
      <c r="T310" s="52"/>
      <c r="U310" s="50">
        <f>W310/V310</f>
        <v>37</v>
      </c>
      <c r="V310" s="51">
        <v>15</v>
      </c>
      <c r="W310" s="51">
        <v>555</v>
      </c>
      <c r="X310" s="51" t="s">
        <v>593</v>
      </c>
      <c r="Y310" s="52" t="s">
        <v>594</v>
      </c>
      <c r="Z310" s="195"/>
      <c r="AA310" s="196"/>
      <c r="AB310" s="197"/>
      <c r="AC310" s="196"/>
      <c r="AD310" s="218"/>
      <c r="AE310" s="195"/>
      <c r="AF310" s="196"/>
      <c r="AG310" s="197"/>
      <c r="AH310" s="196"/>
      <c r="AI310" s="196"/>
      <c r="AJ310" s="50"/>
      <c r="AK310" s="51"/>
      <c r="AL310" s="51"/>
      <c r="AM310" s="51"/>
      <c r="AN310" s="52"/>
      <c r="AO310" s="50"/>
      <c r="AP310" s="51"/>
      <c r="AQ310" s="51"/>
      <c r="AR310" s="51"/>
      <c r="AS310" s="52"/>
      <c r="AT310" s="50"/>
      <c r="AU310" s="51"/>
      <c r="AV310" s="51"/>
      <c r="AW310" s="51"/>
      <c r="AX310" s="51"/>
      <c r="AY310" s="175"/>
      <c r="AZ310" s="176"/>
      <c r="BA310" s="176"/>
      <c r="BB310" s="176"/>
      <c r="BC310" s="176"/>
      <c r="BD310" s="50"/>
      <c r="BE310" s="51"/>
      <c r="BF310" s="51"/>
      <c r="BG310" s="51"/>
      <c r="BH310" s="52"/>
      <c r="BI310" s="175"/>
      <c r="BJ310" s="176"/>
      <c r="BK310" s="176"/>
      <c r="BL310" s="176"/>
      <c r="BM310" s="188"/>
      <c r="BN310" s="53">
        <f>MIN($P309,$U309,$Z309,$AE309,$AJ309,$AO309,$AT309,$AY309,$BD309,$BI309)</f>
        <v>0</v>
      </c>
      <c r="BO310" s="53">
        <f>MAX($P309,$U309,$Z309,$AE309,$AJ309,$AO309,$AT309,$AY309,$BD309,$BI309)</f>
        <v>0</v>
      </c>
      <c r="BP310" s="248"/>
    </row>
    <row r="311" spans="2:68" s="128" customFormat="1" ht="30" x14ac:dyDescent="0.4">
      <c r="B311" s="79"/>
      <c r="C311" s="80"/>
      <c r="D311" s="41">
        <f t="shared" si="90"/>
        <v>37.6</v>
      </c>
      <c r="E311" s="42">
        <v>15</v>
      </c>
      <c r="F311" s="43">
        <v>1</v>
      </c>
      <c r="G311" s="44">
        <v>2</v>
      </c>
      <c r="H311" s="44">
        <v>3</v>
      </c>
      <c r="I311" s="44">
        <v>4</v>
      </c>
      <c r="J311" s="45">
        <v>5</v>
      </c>
      <c r="K311" s="46">
        <f>$D311+($D311*(SUM($E311%,F311%)))</f>
        <v>43.616</v>
      </c>
      <c r="L311" s="47">
        <f>$D311+(($D311*SUM($E311,G311)/100))</f>
        <v>43.992000000000004</v>
      </c>
      <c r="M311" s="48">
        <f t="shared" si="91"/>
        <v>44.368000000000002</v>
      </c>
      <c r="N311" s="48">
        <f t="shared" si="91"/>
        <v>44.744</v>
      </c>
      <c r="O311" s="49">
        <f t="shared" si="91"/>
        <v>45.120000000000005</v>
      </c>
      <c r="P311" s="50"/>
      <c r="Q311" s="57"/>
      <c r="R311" s="57"/>
      <c r="S311" s="57"/>
      <c r="T311" s="52"/>
      <c r="U311" s="50"/>
      <c r="V311" s="57"/>
      <c r="W311" s="57"/>
      <c r="X311" s="57"/>
      <c r="Y311" s="52"/>
      <c r="Z311" s="50"/>
      <c r="AA311" s="51"/>
      <c r="AB311" s="51"/>
      <c r="AC311" s="51"/>
      <c r="AD311" s="52"/>
      <c r="AE311" s="195"/>
      <c r="AF311" s="196"/>
      <c r="AG311" s="197"/>
      <c r="AH311" s="196"/>
      <c r="AI311" s="196"/>
      <c r="AJ311" s="50"/>
      <c r="AK311" s="51"/>
      <c r="AL311" s="51"/>
      <c r="AM311" s="51"/>
      <c r="AN311" s="52"/>
      <c r="AO311" s="175"/>
      <c r="AP311" s="176"/>
      <c r="AQ311" s="176"/>
      <c r="AR311" s="176"/>
      <c r="AS311" s="176"/>
      <c r="AT311" s="50"/>
      <c r="AU311" s="51"/>
      <c r="AV311" s="51"/>
      <c r="AW311" s="51"/>
      <c r="AX311" s="51"/>
      <c r="AY311" s="175"/>
      <c r="AZ311" s="176"/>
      <c r="BA311" s="176"/>
      <c r="BB311" s="176"/>
      <c r="BC311" s="176"/>
      <c r="BD311" s="50"/>
      <c r="BE311" s="51"/>
      <c r="BF311" s="51"/>
      <c r="BG311" s="51"/>
      <c r="BH311" s="52"/>
      <c r="BI311" s="175"/>
      <c r="BJ311" s="176"/>
      <c r="BK311" s="176"/>
      <c r="BL311" s="176"/>
      <c r="BM311" s="188"/>
      <c r="BN311" s="53">
        <f>MIN($P310,$U310,$Z310,$AE310,$AJ310,$AO310,$AT310,$AY310,$BD310,$BI310)</f>
        <v>37</v>
      </c>
      <c r="BO311" s="53">
        <f>MAX($P310,$U310,$Z310,$AE310,$AJ310,$AO310,$AT310,$AY310,$BD310,$BI310)</f>
        <v>37</v>
      </c>
      <c r="BP311" s="248"/>
    </row>
    <row r="312" spans="2:68" s="128" customFormat="1" ht="30" x14ac:dyDescent="0.4">
      <c r="B312" s="79"/>
      <c r="C312" s="80"/>
      <c r="D312" s="41">
        <f t="shared" si="90"/>
        <v>37.6</v>
      </c>
      <c r="E312" s="42">
        <v>15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>$D312+($D312*(SUM($E312%,F312%)))</f>
        <v>43.616</v>
      </c>
      <c r="L312" s="47">
        <f>$D312+(($D312*SUM($E312,G312)/100))</f>
        <v>43.992000000000004</v>
      </c>
      <c r="M312" s="48">
        <f t="shared" si="91"/>
        <v>44.368000000000002</v>
      </c>
      <c r="N312" s="48">
        <f t="shared" si="91"/>
        <v>44.744</v>
      </c>
      <c r="O312" s="49">
        <f t="shared" si="91"/>
        <v>45.120000000000005</v>
      </c>
      <c r="P312" s="50"/>
      <c r="Q312" s="57"/>
      <c r="R312" s="57"/>
      <c r="S312" s="57"/>
      <c r="T312" s="52"/>
      <c r="U312" s="50"/>
      <c r="V312" s="57"/>
      <c r="W312" s="57"/>
      <c r="X312" s="57"/>
      <c r="Y312" s="52"/>
      <c r="Z312" s="50"/>
      <c r="AA312" s="51"/>
      <c r="AB312" s="51"/>
      <c r="AC312" s="51"/>
      <c r="AD312" s="52"/>
      <c r="AE312" s="195"/>
      <c r="AF312" s="196"/>
      <c r="AG312" s="197"/>
      <c r="AH312" s="196"/>
      <c r="AI312" s="196"/>
      <c r="AJ312" s="50"/>
      <c r="AK312" s="51"/>
      <c r="AL312" s="51"/>
      <c r="AM312" s="51"/>
      <c r="AN312" s="52"/>
      <c r="AO312" s="175"/>
      <c r="AP312" s="176"/>
      <c r="AQ312" s="176"/>
      <c r="AR312" s="176"/>
      <c r="AS312" s="176"/>
      <c r="AT312" s="50"/>
      <c r="AU312" s="51"/>
      <c r="AV312" s="51"/>
      <c r="AW312" s="51"/>
      <c r="AX312" s="51"/>
      <c r="AY312" s="175"/>
      <c r="AZ312" s="176"/>
      <c r="BA312" s="176"/>
      <c r="BB312" s="176"/>
      <c r="BC312" s="176"/>
      <c r="BD312" s="50"/>
      <c r="BE312" s="51"/>
      <c r="BF312" s="51"/>
      <c r="BG312" s="51"/>
      <c r="BH312" s="52"/>
      <c r="BI312" s="175"/>
      <c r="BJ312" s="176"/>
      <c r="BK312" s="176"/>
      <c r="BL312" s="176"/>
      <c r="BM312" s="188"/>
      <c r="BN312" s="53">
        <f>MIN($P311,$U311,$Z311,$AE311,$AJ311,$AO311,$AT311,$AY311,$BD311,$BI311)</f>
        <v>0</v>
      </c>
      <c r="BO312" s="53">
        <f>MAX($P311,$U311,$Z311,$AE311,$AJ311,$AO311,$AT311,$AY311,$BD311,$BI311)</f>
        <v>0</v>
      </c>
      <c r="BP312" s="248"/>
    </row>
    <row r="313" spans="2:68" ht="36" x14ac:dyDescent="0.4">
      <c r="B313" s="79" t="s">
        <v>131</v>
      </c>
      <c r="C313" s="40" t="str">
        <f>C199</f>
        <v>Сливочное масло, кг</v>
      </c>
      <c r="D313" s="41">
        <f t="shared" si="90"/>
        <v>370</v>
      </c>
      <c r="E313" s="42">
        <v>9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85"/>
        <v>407</v>
      </c>
      <c r="L313" s="47">
        <f t="shared" si="86"/>
        <v>410.7</v>
      </c>
      <c r="M313" s="48">
        <f t="shared" si="87"/>
        <v>414.4</v>
      </c>
      <c r="N313" s="48">
        <f t="shared" si="88"/>
        <v>418.1</v>
      </c>
      <c r="O313" s="49">
        <f t="shared" si="89"/>
        <v>421.8</v>
      </c>
      <c r="P313" s="50">
        <f>R313/Q313</f>
        <v>400</v>
      </c>
      <c r="Q313" s="51">
        <v>40</v>
      </c>
      <c r="R313" s="51">
        <v>16000</v>
      </c>
      <c r="S313" s="51" t="s">
        <v>583</v>
      </c>
      <c r="T313" s="52" t="s">
        <v>581</v>
      </c>
      <c r="U313" s="50"/>
      <c r="V313" s="57"/>
      <c r="W313" s="57"/>
      <c r="X313" s="57"/>
      <c r="Y313" s="52"/>
      <c r="Z313" s="236">
        <v>333.4</v>
      </c>
      <c r="AA313" s="237">
        <v>15</v>
      </c>
      <c r="AB313" s="238">
        <f>AA313*Z313</f>
        <v>5001</v>
      </c>
      <c r="AC313" s="237" t="s">
        <v>606</v>
      </c>
      <c r="AD313" s="237" t="s">
        <v>355</v>
      </c>
      <c r="AE313" s="195">
        <v>326.95999999999998</v>
      </c>
      <c r="AF313" s="196">
        <v>40</v>
      </c>
      <c r="AG313" s="197">
        <f>AE313*AF313</f>
        <v>13078.4</v>
      </c>
      <c r="AH313" s="196" t="s">
        <v>620</v>
      </c>
      <c r="AI313" s="198" t="s">
        <v>619</v>
      </c>
      <c r="AJ313" s="50"/>
      <c r="AK313" s="51"/>
      <c r="AL313" s="51"/>
      <c r="AM313" s="51"/>
      <c r="AN313" s="52"/>
      <c r="AO313" s="175"/>
      <c r="AP313" s="176"/>
      <c r="AQ313" s="176"/>
      <c r="AR313" s="176"/>
      <c r="AS313" s="176"/>
      <c r="AT313" s="50"/>
      <c r="AU313" s="51"/>
      <c r="AV313" s="51"/>
      <c r="AW313" s="51"/>
      <c r="AX313" s="51"/>
      <c r="AY313" s="175"/>
      <c r="AZ313" s="176"/>
      <c r="BA313" s="176"/>
      <c r="BB313" s="176"/>
      <c r="BC313" s="176"/>
      <c r="BD313" s="50"/>
      <c r="BE313" s="51"/>
      <c r="BF313" s="51"/>
      <c r="BG313" s="51"/>
      <c r="BH313" s="52"/>
      <c r="BI313" s="175"/>
      <c r="BJ313" s="176"/>
      <c r="BK313" s="176"/>
      <c r="BL313" s="176"/>
      <c r="BM313" s="188"/>
      <c r="BN313" s="53" t="e">
        <f>MIN($P313,#REF!,$Z313,$AE313,$AJ313,$AO313,$AT313,$AY313,$BD313,$BI313)</f>
        <v>#REF!</v>
      </c>
      <c r="BO313" s="53" t="e">
        <f>MAX($P313,#REF!,$Z313,$AE313,$AJ313,$AO313,$AT313,$AY313,$BD313,$BI313)</f>
        <v>#REF!</v>
      </c>
      <c r="BP313" s="248"/>
    </row>
    <row r="314" spans="2:68" ht="30" x14ac:dyDescent="0.4">
      <c r="B314" s="79"/>
      <c r="C314" s="80"/>
      <c r="D314" s="41">
        <f t="shared" si="90"/>
        <v>370</v>
      </c>
      <c r="E314" s="42">
        <v>9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85"/>
        <v>407</v>
      </c>
      <c r="L314" s="47">
        <f t="shared" si="86"/>
        <v>410.7</v>
      </c>
      <c r="M314" s="48">
        <f t="shared" si="87"/>
        <v>414.4</v>
      </c>
      <c r="N314" s="48">
        <f t="shared" si="88"/>
        <v>418.1</v>
      </c>
      <c r="O314" s="49">
        <f t="shared" si="89"/>
        <v>421.8</v>
      </c>
      <c r="P314" s="50"/>
      <c r="Q314" s="57"/>
      <c r="R314" s="57"/>
      <c r="S314" s="57"/>
      <c r="T314" s="52"/>
      <c r="U314" s="50"/>
      <c r="V314" s="57"/>
      <c r="W314" s="57"/>
      <c r="X314" s="57"/>
      <c r="Y314" s="52"/>
      <c r="Z314" s="50"/>
      <c r="AA314" s="51"/>
      <c r="AB314" s="51"/>
      <c r="AC314" s="51"/>
      <c r="AD314" s="52"/>
      <c r="AE314" s="195"/>
      <c r="AF314" s="196"/>
      <c r="AG314" s="197"/>
      <c r="AH314" s="196"/>
      <c r="AI314" s="198"/>
      <c r="AJ314" s="50"/>
      <c r="AK314" s="51"/>
      <c r="AL314" s="51"/>
      <c r="AM314" s="51"/>
      <c r="AN314" s="52"/>
      <c r="AO314" s="175"/>
      <c r="AP314" s="176"/>
      <c r="AQ314" s="176"/>
      <c r="AR314" s="176"/>
      <c r="AS314" s="176"/>
      <c r="AT314" s="50"/>
      <c r="AU314" s="51"/>
      <c r="AV314" s="51"/>
      <c r="AW314" s="51"/>
      <c r="AX314" s="51"/>
      <c r="AY314" s="175"/>
      <c r="AZ314" s="176"/>
      <c r="BA314" s="176"/>
      <c r="BB314" s="176"/>
      <c r="BC314" s="176"/>
      <c r="BD314" s="50"/>
      <c r="BE314" s="51"/>
      <c r="BF314" s="51"/>
      <c r="BG314" s="51"/>
      <c r="BH314" s="52"/>
      <c r="BI314" s="175"/>
      <c r="BJ314" s="176"/>
      <c r="BK314" s="176"/>
      <c r="BL314" s="176"/>
      <c r="BM314" s="188"/>
      <c r="BN314" s="53" t="e">
        <f>MIN($P314,#REF!,$Z314,$AE314,$AJ314,$AO314,$AT314,$AY314,$BD314,$BI314)</f>
        <v>#REF!</v>
      </c>
      <c r="BO314" s="53" t="e">
        <f>MAX($P314,#REF!,$Z314,$AE314,$AJ314,$AO314,$AT314,$AY314,$BD314,$BI314)</f>
        <v>#REF!</v>
      </c>
      <c r="BP314" s="248"/>
    </row>
    <row r="315" spans="2:68" ht="30" x14ac:dyDescent="0.4">
      <c r="B315" s="79"/>
      <c r="C315" s="80"/>
      <c r="D315" s="41">
        <f t="shared" si="90"/>
        <v>370</v>
      </c>
      <c r="E315" s="42">
        <v>9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85"/>
        <v>407</v>
      </c>
      <c r="L315" s="47">
        <f t="shared" si="86"/>
        <v>410.7</v>
      </c>
      <c r="M315" s="48">
        <f t="shared" si="87"/>
        <v>414.4</v>
      </c>
      <c r="N315" s="48">
        <f t="shared" si="88"/>
        <v>418.1</v>
      </c>
      <c r="O315" s="49">
        <f t="shared" si="89"/>
        <v>421.8</v>
      </c>
      <c r="P315" s="50"/>
      <c r="Q315" s="57"/>
      <c r="R315" s="57"/>
      <c r="S315" s="57"/>
      <c r="T315" s="52"/>
      <c r="U315" s="50"/>
      <c r="V315" s="57"/>
      <c r="W315" s="57"/>
      <c r="X315" s="57"/>
      <c r="Y315" s="52"/>
      <c r="Z315" s="50"/>
      <c r="AA315" s="51"/>
      <c r="AB315" s="51"/>
      <c r="AC315" s="51"/>
      <c r="AD315" s="52"/>
      <c r="AE315" s="195"/>
      <c r="AF315" s="196"/>
      <c r="AG315" s="197"/>
      <c r="AH315" s="196"/>
      <c r="AI315" s="198"/>
      <c r="AJ315" s="50"/>
      <c r="AK315" s="51"/>
      <c r="AL315" s="51"/>
      <c r="AM315" s="51"/>
      <c r="AN315" s="52"/>
      <c r="AO315" s="175"/>
      <c r="AP315" s="176"/>
      <c r="AQ315" s="176"/>
      <c r="AR315" s="176"/>
      <c r="AS315" s="176"/>
      <c r="AT315" s="50"/>
      <c r="AU315" s="51"/>
      <c r="AV315" s="51"/>
      <c r="AW315" s="51"/>
      <c r="AX315" s="51"/>
      <c r="AY315" s="175"/>
      <c r="AZ315" s="176"/>
      <c r="BA315" s="176"/>
      <c r="BB315" s="176"/>
      <c r="BC315" s="176"/>
      <c r="BD315" s="50"/>
      <c r="BE315" s="51"/>
      <c r="BF315" s="51"/>
      <c r="BG315" s="51"/>
      <c r="BH315" s="52"/>
      <c r="BI315" s="175"/>
      <c r="BJ315" s="176"/>
      <c r="BK315" s="176"/>
      <c r="BL315" s="176"/>
      <c r="BM315" s="188"/>
      <c r="BN315" s="53" t="e">
        <f>MIN($P315,#REF!,$Z315,$AE315,$AJ315,$AO315,$AT315,$AY315,$BD315,$BI315)</f>
        <v>#REF!</v>
      </c>
      <c r="BO315" s="53" t="e">
        <f>MAX($P315,#REF!,$Z315,$AE315,$AJ315,$AO315,$AT315,$AY315,$BD315,$BI315)</f>
        <v>#REF!</v>
      </c>
      <c r="BP315" s="248"/>
    </row>
    <row r="316" spans="2:68" ht="39" x14ac:dyDescent="0.4">
      <c r="B316" s="81" t="s">
        <v>65</v>
      </c>
      <c r="C316" s="82" t="s">
        <v>66</v>
      </c>
      <c r="D316" s="41">
        <f t="shared" si="90"/>
        <v>0</v>
      </c>
      <c r="E316" s="62"/>
      <c r="F316" s="63"/>
      <c r="G316" s="64"/>
      <c r="H316" s="64"/>
      <c r="I316" s="64"/>
      <c r="J316" s="65"/>
      <c r="K316" s="46">
        <f t="shared" si="85"/>
        <v>0</v>
      </c>
      <c r="L316" s="47">
        <f t="shared" si="86"/>
        <v>0</v>
      </c>
      <c r="M316" s="48">
        <f t="shared" si="87"/>
        <v>0</v>
      </c>
      <c r="N316" s="48">
        <f t="shared" si="88"/>
        <v>0</v>
      </c>
      <c r="O316" s="49">
        <f t="shared" si="89"/>
        <v>0</v>
      </c>
      <c r="P316" s="66"/>
      <c r="Q316" s="67"/>
      <c r="R316" s="68"/>
      <c r="S316" s="67"/>
      <c r="T316" s="69"/>
      <c r="U316" s="66"/>
      <c r="V316" s="67"/>
      <c r="W316" s="68"/>
      <c r="X316" s="67"/>
      <c r="Y316" s="69"/>
      <c r="Z316" s="50"/>
      <c r="AA316" s="51"/>
      <c r="AB316" s="51"/>
      <c r="AC316" s="51"/>
      <c r="AD316" s="52"/>
      <c r="AE316" s="199"/>
      <c r="AF316" s="200"/>
      <c r="AG316" s="201"/>
      <c r="AH316" s="200"/>
      <c r="AI316" s="202"/>
      <c r="AJ316" s="66"/>
      <c r="AK316" s="67"/>
      <c r="AL316" s="68"/>
      <c r="AM316" s="67"/>
      <c r="AN316" s="69"/>
      <c r="AO316" s="177"/>
      <c r="AP316" s="178"/>
      <c r="AQ316" s="176"/>
      <c r="AR316" s="178"/>
      <c r="AS316" s="178"/>
      <c r="AT316" s="66"/>
      <c r="AU316" s="67"/>
      <c r="AV316" s="68"/>
      <c r="AW316" s="67"/>
      <c r="AX316" s="67"/>
      <c r="AY316" s="177"/>
      <c r="AZ316" s="178"/>
      <c r="BA316" s="176"/>
      <c r="BB316" s="178"/>
      <c r="BC316" s="178"/>
      <c r="BD316" s="66"/>
      <c r="BE316" s="67"/>
      <c r="BF316" s="68"/>
      <c r="BG316" s="67"/>
      <c r="BH316" s="69"/>
      <c r="BI316" s="177"/>
      <c r="BJ316" s="178"/>
      <c r="BK316" s="176"/>
      <c r="BL316" s="178"/>
      <c r="BM316" s="189"/>
      <c r="BN316" s="53" t="e">
        <f>MIN($P316,#REF!,$Z316,$AE316,$AJ316,$AO316,$AT316,$AY316,$BD316,$BI316)</f>
        <v>#REF!</v>
      </c>
      <c r="BO316" s="53" t="e">
        <f>MAX($P316,#REF!,$Z316,$AE316,$AJ316,$AO316,$AT316,$AY316,$BD316,$BI316)</f>
        <v>#REF!</v>
      </c>
      <c r="BP316" s="248"/>
    </row>
    <row r="317" spans="2:68" ht="36" x14ac:dyDescent="0.4">
      <c r="B317" s="79" t="s">
        <v>68</v>
      </c>
      <c r="C317" s="40" t="str">
        <f>C203</f>
        <v>Пропаренный шелушеный рис, кг</v>
      </c>
      <c r="D317" s="41">
        <f t="shared" si="90"/>
        <v>45.9</v>
      </c>
      <c r="E317" s="42">
        <v>4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85"/>
        <v>48.195</v>
      </c>
      <c r="L317" s="47">
        <f t="shared" si="86"/>
        <v>48.653999999999996</v>
      </c>
      <c r="M317" s="48">
        <f t="shared" si="87"/>
        <v>49.113</v>
      </c>
      <c r="N317" s="48">
        <f t="shared" si="88"/>
        <v>49.571999999999996</v>
      </c>
      <c r="O317" s="49">
        <f t="shared" si="89"/>
        <v>50.030999999999999</v>
      </c>
      <c r="P317" s="50">
        <f>R317/Q317</f>
        <v>48.1</v>
      </c>
      <c r="Q317" s="51">
        <v>25</v>
      </c>
      <c r="R317" s="51">
        <v>1202.5</v>
      </c>
      <c r="S317" s="51" t="s">
        <v>362</v>
      </c>
      <c r="T317" s="52" t="s">
        <v>581</v>
      </c>
      <c r="U317" s="50"/>
      <c r="V317" s="57"/>
      <c r="W317" s="57"/>
      <c r="X317" s="57"/>
      <c r="Y317" s="52"/>
      <c r="Z317" s="195"/>
      <c r="AA317" s="196"/>
      <c r="AB317" s="197"/>
      <c r="AC317" s="196"/>
      <c r="AD317" s="198"/>
      <c r="AE317" s="195"/>
      <c r="AF317" s="196"/>
      <c r="AG317" s="197"/>
      <c r="AH317" s="196"/>
      <c r="AI317" s="198"/>
      <c r="AJ317" s="50"/>
      <c r="AK317" s="51"/>
      <c r="AL317" s="51"/>
      <c r="AM317" s="51"/>
      <c r="AN317" s="52"/>
      <c r="AO317" s="50"/>
      <c r="AP317" s="51"/>
      <c r="AQ317" s="51"/>
      <c r="AR317" s="51"/>
      <c r="AS317" s="52"/>
      <c r="AT317" s="50"/>
      <c r="AU317" s="51"/>
      <c r="AV317" s="51"/>
      <c r="AW317" s="51"/>
      <c r="AX317" s="51"/>
      <c r="AY317" s="175"/>
      <c r="AZ317" s="176"/>
      <c r="BA317" s="176"/>
      <c r="BB317" s="176"/>
      <c r="BC317" s="176"/>
      <c r="BD317" s="50"/>
      <c r="BE317" s="51"/>
      <c r="BF317" s="51"/>
      <c r="BG317" s="51"/>
      <c r="BH317" s="52"/>
      <c r="BI317" s="175"/>
      <c r="BJ317" s="176"/>
      <c r="BK317" s="176"/>
      <c r="BL317" s="176"/>
      <c r="BM317" s="188"/>
      <c r="BN317" s="53" t="e">
        <f>MIN($P317,#REF!,$Z317,$AE317,$AJ317,$AO317,$AT317,$AY317,$BD317,$BI317)</f>
        <v>#REF!</v>
      </c>
      <c r="BO317" s="53" t="e">
        <f>MAX($P317,#REF!,$Z317,$AE317,$AJ317,$AO317,$AT317,$AY317,$BD317,$BI317)</f>
        <v>#REF!</v>
      </c>
      <c r="BP317" s="249"/>
    </row>
    <row r="318" spans="2:68" ht="30" x14ac:dyDescent="0.4">
      <c r="B318" s="79"/>
      <c r="C318" s="80"/>
      <c r="D318" s="41">
        <f t="shared" si="90"/>
        <v>45.9</v>
      </c>
      <c r="E318" s="42">
        <v>4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85"/>
        <v>48.195</v>
      </c>
      <c r="L318" s="47">
        <f t="shared" si="86"/>
        <v>48.653999999999996</v>
      </c>
      <c r="M318" s="48">
        <f t="shared" si="87"/>
        <v>49.113</v>
      </c>
      <c r="N318" s="48">
        <f t="shared" si="88"/>
        <v>49.571999999999996</v>
      </c>
      <c r="O318" s="49">
        <f t="shared" si="89"/>
        <v>50.030999999999999</v>
      </c>
      <c r="P318" s="50"/>
      <c r="Q318" s="51"/>
      <c r="R318" s="51"/>
      <c r="S318" s="51"/>
      <c r="T318" s="52"/>
      <c r="U318" s="50"/>
      <c r="V318" s="57"/>
      <c r="W318" s="57"/>
      <c r="X318" s="57"/>
      <c r="Y318" s="52"/>
      <c r="Z318" s="50"/>
      <c r="AA318" s="51"/>
      <c r="AB318" s="51"/>
      <c r="AC318" s="51"/>
      <c r="AD318" s="52"/>
      <c r="AE318" s="195"/>
      <c r="AF318" s="196"/>
      <c r="AG318" s="197"/>
      <c r="AH318" s="196"/>
      <c r="AI318" s="198"/>
      <c r="AJ318" s="50"/>
      <c r="AK318" s="51"/>
      <c r="AL318" s="51"/>
      <c r="AM318" s="51"/>
      <c r="AN318" s="52"/>
      <c r="AO318" s="175"/>
      <c r="AP318" s="176"/>
      <c r="AQ318" s="176"/>
      <c r="AR318" s="176"/>
      <c r="AS318" s="176"/>
      <c r="AT318" s="50"/>
      <c r="AU318" s="51"/>
      <c r="AV318" s="51"/>
      <c r="AW318" s="51"/>
      <c r="AX318" s="51"/>
      <c r="AY318" s="175"/>
      <c r="AZ318" s="176"/>
      <c r="BA318" s="176"/>
      <c r="BB318" s="176"/>
      <c r="BC318" s="176"/>
      <c r="BD318" s="50"/>
      <c r="BE318" s="51"/>
      <c r="BF318" s="51"/>
      <c r="BG318" s="51"/>
      <c r="BH318" s="52"/>
      <c r="BI318" s="175"/>
      <c r="BJ318" s="176"/>
      <c r="BK318" s="176"/>
      <c r="BL318" s="176"/>
      <c r="BM318" s="188"/>
      <c r="BN318" s="53">
        <f t="shared" ref="BN318:BN348" si="92">MIN($P318,$U318,$Z318,$AE318,$AJ318,$AO318,$AT318,$AY318,$BD318,$BI318)</f>
        <v>0</v>
      </c>
      <c r="BO318" s="53">
        <f t="shared" ref="BO318:BO348" si="93">MAX($P318,$U318,$Z318,$AE318,$AJ318,$AO318,$AT318,$AY318,$BD318,$BI318)</f>
        <v>0</v>
      </c>
      <c r="BP318" s="248"/>
    </row>
    <row r="319" spans="2:68" ht="30" x14ac:dyDescent="0.4">
      <c r="B319" s="79"/>
      <c r="C319" s="80"/>
      <c r="D319" s="41">
        <f t="shared" si="90"/>
        <v>45.9</v>
      </c>
      <c r="E319" s="42">
        <v>4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85"/>
        <v>48.195</v>
      </c>
      <c r="L319" s="47">
        <f t="shared" si="86"/>
        <v>48.653999999999996</v>
      </c>
      <c r="M319" s="48">
        <f t="shared" si="87"/>
        <v>49.113</v>
      </c>
      <c r="N319" s="48">
        <f t="shared" si="88"/>
        <v>49.571999999999996</v>
      </c>
      <c r="O319" s="49">
        <f t="shared" si="89"/>
        <v>50.030999999999999</v>
      </c>
      <c r="P319" s="50"/>
      <c r="Q319" s="51"/>
      <c r="R319" s="51"/>
      <c r="S319" s="51"/>
      <c r="T319" s="52"/>
      <c r="U319" s="50"/>
      <c r="V319" s="57"/>
      <c r="W319" s="57"/>
      <c r="X319" s="57"/>
      <c r="Y319" s="52"/>
      <c r="Z319" s="50"/>
      <c r="AA319" s="51"/>
      <c r="AB319" s="51"/>
      <c r="AC319" s="51"/>
      <c r="AD319" s="52"/>
      <c r="AE319" s="195"/>
      <c r="AF319" s="196"/>
      <c r="AG319" s="197"/>
      <c r="AH319" s="196"/>
      <c r="AI319" s="198"/>
      <c r="AJ319" s="50"/>
      <c r="AK319" s="51"/>
      <c r="AL319" s="51"/>
      <c r="AM319" s="51"/>
      <c r="AN319" s="52"/>
      <c r="AO319" s="175"/>
      <c r="AP319" s="176"/>
      <c r="AQ319" s="176"/>
      <c r="AR319" s="176"/>
      <c r="AS319" s="176"/>
      <c r="AT319" s="50"/>
      <c r="AU319" s="51"/>
      <c r="AV319" s="51"/>
      <c r="AW319" s="51"/>
      <c r="AX319" s="51"/>
      <c r="AY319" s="175"/>
      <c r="AZ319" s="176"/>
      <c r="BA319" s="176"/>
      <c r="BB319" s="176"/>
      <c r="BC319" s="176"/>
      <c r="BD319" s="50"/>
      <c r="BE319" s="51"/>
      <c r="BF319" s="51"/>
      <c r="BG319" s="51"/>
      <c r="BH319" s="52"/>
      <c r="BI319" s="175"/>
      <c r="BJ319" s="176"/>
      <c r="BK319" s="176"/>
      <c r="BL319" s="176"/>
      <c r="BM319" s="188"/>
      <c r="BN319" s="53">
        <f t="shared" si="92"/>
        <v>0</v>
      </c>
      <c r="BO319" s="53">
        <f t="shared" si="93"/>
        <v>0</v>
      </c>
      <c r="BP319" s="248"/>
    </row>
    <row r="320" spans="2:68" ht="54" x14ac:dyDescent="0.4">
      <c r="B320" s="79" t="s">
        <v>71</v>
      </c>
      <c r="C320" s="40" t="str">
        <f>C206</f>
        <v>Мука пшеничная хлебопекарная высший сорт (в таре), кг</v>
      </c>
      <c r="D320" s="41">
        <f t="shared" si="90"/>
        <v>19.2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85"/>
        <v>22.847999999999999</v>
      </c>
      <c r="L320" s="47">
        <f t="shared" si="86"/>
        <v>23.04</v>
      </c>
      <c r="M320" s="48">
        <f t="shared" si="87"/>
        <v>23.231999999999999</v>
      </c>
      <c r="N320" s="48">
        <f t="shared" si="88"/>
        <v>23.423999999999999</v>
      </c>
      <c r="O320" s="49">
        <f t="shared" si="89"/>
        <v>23.616</v>
      </c>
      <c r="P320" s="50"/>
      <c r="Q320" s="51"/>
      <c r="R320" s="51"/>
      <c r="S320" s="51"/>
      <c r="T320" s="52"/>
      <c r="U320" s="50">
        <f>W320/V320</f>
        <v>22.8</v>
      </c>
      <c r="V320" s="51">
        <v>50</v>
      </c>
      <c r="W320" s="51">
        <v>1140</v>
      </c>
      <c r="X320" s="85" t="s">
        <v>592</v>
      </c>
      <c r="Y320" s="52" t="s">
        <v>339</v>
      </c>
      <c r="Z320" s="236"/>
      <c r="AA320" s="237"/>
      <c r="AB320" s="238"/>
      <c r="AC320" s="237"/>
      <c r="AD320" s="237"/>
      <c r="AE320" s="245"/>
      <c r="AF320" s="266"/>
      <c r="AG320" s="267"/>
      <c r="AH320" s="196"/>
      <c r="AI320" s="198"/>
      <c r="AJ320" s="50"/>
      <c r="AK320" s="51"/>
      <c r="AL320" s="51"/>
      <c r="AM320" s="51"/>
      <c r="AN320" s="52"/>
      <c r="AO320" s="175"/>
      <c r="AP320" s="176"/>
      <c r="AQ320" s="176"/>
      <c r="AR320" s="176"/>
      <c r="AS320" s="176"/>
      <c r="AT320" s="50"/>
      <c r="AU320" s="51"/>
      <c r="AV320" s="51"/>
      <c r="AW320" s="51"/>
      <c r="AX320" s="51"/>
      <c r="AY320" s="175"/>
      <c r="AZ320" s="176"/>
      <c r="BA320" s="176"/>
      <c r="BB320" s="176"/>
      <c r="BC320" s="176"/>
      <c r="BD320" s="50"/>
      <c r="BE320" s="51"/>
      <c r="BF320" s="51"/>
      <c r="BG320" s="51"/>
      <c r="BH320" s="52"/>
      <c r="BI320" s="175"/>
      <c r="BJ320" s="176"/>
      <c r="BK320" s="176"/>
      <c r="BL320" s="176"/>
      <c r="BM320" s="188"/>
      <c r="BN320" s="53">
        <f t="shared" si="92"/>
        <v>22.8</v>
      </c>
      <c r="BO320" s="53">
        <f t="shared" si="93"/>
        <v>22.8</v>
      </c>
      <c r="BP320" s="249"/>
    </row>
    <row r="321" spans="2:68" ht="30" x14ac:dyDescent="0.4">
      <c r="B321" s="79"/>
      <c r="C321" s="80"/>
      <c r="D321" s="41">
        <f t="shared" si="90"/>
        <v>19.2</v>
      </c>
      <c r="E321" s="42">
        <v>18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85"/>
        <v>22.847999999999999</v>
      </c>
      <c r="L321" s="47">
        <f t="shared" si="86"/>
        <v>23.04</v>
      </c>
      <c r="M321" s="48">
        <f t="shared" si="87"/>
        <v>23.231999999999999</v>
      </c>
      <c r="N321" s="48">
        <f t="shared" si="88"/>
        <v>23.423999999999999</v>
      </c>
      <c r="O321" s="49">
        <f t="shared" si="89"/>
        <v>23.616</v>
      </c>
      <c r="P321" s="50"/>
      <c r="Q321" s="51"/>
      <c r="R321" s="51"/>
      <c r="S321" s="51"/>
      <c r="T321" s="52"/>
      <c r="U321" s="50"/>
      <c r="V321" s="57"/>
      <c r="W321" s="57"/>
      <c r="X321" s="57"/>
      <c r="Y321" s="52"/>
      <c r="Z321" s="50"/>
      <c r="AA321" s="51"/>
      <c r="AB321" s="51"/>
      <c r="AC321" s="51"/>
      <c r="AD321" s="52"/>
      <c r="AE321" s="195"/>
      <c r="AF321" s="196"/>
      <c r="AG321" s="197"/>
      <c r="AH321" s="244"/>
      <c r="AI321" s="244"/>
      <c r="AJ321" s="50"/>
      <c r="AK321" s="51"/>
      <c r="AL321" s="51"/>
      <c r="AM321" s="51"/>
      <c r="AN321" s="52"/>
      <c r="AO321" s="175"/>
      <c r="AP321" s="176"/>
      <c r="AQ321" s="176"/>
      <c r="AR321" s="176"/>
      <c r="AS321" s="176"/>
      <c r="AT321" s="50"/>
      <c r="AU321" s="51"/>
      <c r="AV321" s="51"/>
      <c r="AW321" s="51"/>
      <c r="AX321" s="51"/>
      <c r="AY321" s="175"/>
      <c r="AZ321" s="176"/>
      <c r="BA321" s="176"/>
      <c r="BB321" s="176"/>
      <c r="BC321" s="176"/>
      <c r="BD321" s="50"/>
      <c r="BE321" s="51"/>
      <c r="BF321" s="51"/>
      <c r="BG321" s="51"/>
      <c r="BH321" s="52"/>
      <c r="BI321" s="175"/>
      <c r="BJ321" s="176"/>
      <c r="BK321" s="176"/>
      <c r="BL321" s="176"/>
      <c r="BM321" s="188"/>
      <c r="BN321" s="53">
        <f t="shared" si="92"/>
        <v>0</v>
      </c>
      <c r="BO321" s="53">
        <f t="shared" si="93"/>
        <v>0</v>
      </c>
      <c r="BP321" s="248"/>
    </row>
    <row r="322" spans="2:68" ht="30" x14ac:dyDescent="0.4">
      <c r="B322" s="79"/>
      <c r="C322" s="80"/>
      <c r="D322" s="41">
        <f t="shared" si="90"/>
        <v>19.2</v>
      </c>
      <c r="E322" s="42">
        <v>18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85"/>
        <v>22.847999999999999</v>
      </c>
      <c r="L322" s="47">
        <f t="shared" si="86"/>
        <v>23.04</v>
      </c>
      <c r="M322" s="48">
        <f t="shared" si="87"/>
        <v>23.231999999999999</v>
      </c>
      <c r="N322" s="48">
        <f t="shared" si="88"/>
        <v>23.423999999999999</v>
      </c>
      <c r="O322" s="49">
        <f t="shared" si="89"/>
        <v>23.616</v>
      </c>
      <c r="P322" s="50"/>
      <c r="Q322" s="51"/>
      <c r="R322" s="51"/>
      <c r="S322" s="51"/>
      <c r="T322" s="52"/>
      <c r="U322" s="50"/>
      <c r="V322" s="57"/>
      <c r="W322" s="57"/>
      <c r="X322" s="57"/>
      <c r="Y322" s="52"/>
      <c r="Z322" s="50"/>
      <c r="AA322" s="51"/>
      <c r="AB322" s="51"/>
      <c r="AC322" s="51"/>
      <c r="AD322" s="52"/>
      <c r="AE322" s="195"/>
      <c r="AF322" s="196"/>
      <c r="AG322" s="197"/>
      <c r="AH322" s="196"/>
      <c r="AI322" s="198"/>
      <c r="AJ322" s="50"/>
      <c r="AK322" s="51"/>
      <c r="AL322" s="51"/>
      <c r="AM322" s="51"/>
      <c r="AN322" s="52"/>
      <c r="AO322" s="175"/>
      <c r="AP322" s="176"/>
      <c r="AQ322" s="176"/>
      <c r="AR322" s="176"/>
      <c r="AS322" s="176"/>
      <c r="AT322" s="50"/>
      <c r="AU322" s="51"/>
      <c r="AV322" s="51"/>
      <c r="AW322" s="51"/>
      <c r="AX322" s="51"/>
      <c r="AY322" s="175"/>
      <c r="AZ322" s="176"/>
      <c r="BA322" s="176"/>
      <c r="BB322" s="176"/>
      <c r="BC322" s="176"/>
      <c r="BD322" s="50"/>
      <c r="BE322" s="51"/>
      <c r="BF322" s="51"/>
      <c r="BG322" s="51"/>
      <c r="BH322" s="52"/>
      <c r="BI322" s="175"/>
      <c r="BJ322" s="176"/>
      <c r="BK322" s="176"/>
      <c r="BL322" s="176"/>
      <c r="BM322" s="188"/>
      <c r="BN322" s="53">
        <f t="shared" si="92"/>
        <v>0</v>
      </c>
      <c r="BO322" s="53">
        <f t="shared" si="93"/>
        <v>0</v>
      </c>
      <c r="BP322" s="248"/>
    </row>
    <row r="323" spans="2:68" ht="30" x14ac:dyDescent="0.4">
      <c r="B323" s="79" t="s">
        <v>72</v>
      </c>
      <c r="C323" s="40" t="str">
        <f>C209</f>
        <v>Мука ржано - обдирная, кг</v>
      </c>
      <c r="D323" s="41">
        <f t="shared" si="90"/>
        <v>17.5</v>
      </c>
      <c r="E323" s="42">
        <v>18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85"/>
        <v>20.824999999999999</v>
      </c>
      <c r="L323" s="47">
        <f t="shared" si="86"/>
        <v>21</v>
      </c>
      <c r="M323" s="48">
        <f t="shared" si="87"/>
        <v>21.175000000000001</v>
      </c>
      <c r="N323" s="48">
        <f t="shared" si="88"/>
        <v>21.35</v>
      </c>
      <c r="O323" s="49">
        <f t="shared" si="89"/>
        <v>21.524999999999999</v>
      </c>
      <c r="P323" s="50"/>
      <c r="Q323" s="51"/>
      <c r="R323" s="51"/>
      <c r="S323" s="51"/>
      <c r="T323" s="52"/>
      <c r="U323" s="50"/>
      <c r="V323" s="57"/>
      <c r="W323" s="57"/>
      <c r="X323" s="57"/>
      <c r="Y323" s="52"/>
      <c r="Z323" s="50"/>
      <c r="AA323" s="51"/>
      <c r="AB323" s="51"/>
      <c r="AC323" s="51"/>
      <c r="AD323" s="52"/>
      <c r="AE323" s="195"/>
      <c r="AF323" s="196"/>
      <c r="AG323" s="197"/>
      <c r="AH323" s="196"/>
      <c r="AI323" s="198"/>
      <c r="AJ323" s="50"/>
      <c r="AK323" s="51"/>
      <c r="AL323" s="51"/>
      <c r="AM323" s="51"/>
      <c r="AN323" s="52"/>
      <c r="AO323" s="175"/>
      <c r="AP323" s="176"/>
      <c r="AQ323" s="176"/>
      <c r="AR323" s="176"/>
      <c r="AS323" s="176"/>
      <c r="AT323" s="50"/>
      <c r="AU323" s="51"/>
      <c r="AV323" s="51"/>
      <c r="AW323" s="51"/>
      <c r="AX323" s="51"/>
      <c r="AY323" s="175"/>
      <c r="AZ323" s="176"/>
      <c r="BA323" s="176"/>
      <c r="BB323" s="176"/>
      <c r="BC323" s="176"/>
      <c r="BD323" s="50"/>
      <c r="BE323" s="51"/>
      <c r="BF323" s="51"/>
      <c r="BG323" s="51"/>
      <c r="BH323" s="52"/>
      <c r="BI323" s="175"/>
      <c r="BJ323" s="176"/>
      <c r="BK323" s="176"/>
      <c r="BL323" s="176"/>
      <c r="BM323" s="188"/>
      <c r="BN323" s="53">
        <f t="shared" si="92"/>
        <v>0</v>
      </c>
      <c r="BO323" s="53">
        <f t="shared" si="93"/>
        <v>0</v>
      </c>
      <c r="BP323" s="248"/>
    </row>
    <row r="324" spans="2:68" ht="30" x14ac:dyDescent="0.4">
      <c r="B324" s="79"/>
      <c r="C324" s="80"/>
      <c r="D324" s="41">
        <f t="shared" si="90"/>
        <v>17.5</v>
      </c>
      <c r="E324" s="42">
        <v>18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85"/>
        <v>20.824999999999999</v>
      </c>
      <c r="L324" s="47">
        <f t="shared" si="86"/>
        <v>21</v>
      </c>
      <c r="M324" s="48">
        <f t="shared" si="87"/>
        <v>21.175000000000001</v>
      </c>
      <c r="N324" s="48">
        <f t="shared" si="88"/>
        <v>21.35</v>
      </c>
      <c r="O324" s="49">
        <f t="shared" si="89"/>
        <v>21.524999999999999</v>
      </c>
      <c r="P324" s="50"/>
      <c r="Q324" s="51"/>
      <c r="R324" s="51"/>
      <c r="S324" s="51"/>
      <c r="T324" s="52"/>
      <c r="U324" s="50"/>
      <c r="V324" s="57"/>
      <c r="W324" s="57"/>
      <c r="X324" s="57"/>
      <c r="Y324" s="52"/>
      <c r="Z324" s="50"/>
      <c r="AA324" s="51"/>
      <c r="AB324" s="51"/>
      <c r="AC324" s="51"/>
      <c r="AD324" s="52"/>
      <c r="AE324" s="195"/>
      <c r="AF324" s="196"/>
      <c r="AG324" s="197"/>
      <c r="AH324" s="196"/>
      <c r="AI324" s="198"/>
      <c r="AJ324" s="50"/>
      <c r="AK324" s="51"/>
      <c r="AL324" s="51"/>
      <c r="AM324" s="51"/>
      <c r="AN324" s="52"/>
      <c r="AO324" s="175"/>
      <c r="AP324" s="176"/>
      <c r="AQ324" s="176"/>
      <c r="AR324" s="176"/>
      <c r="AS324" s="176"/>
      <c r="AT324" s="50"/>
      <c r="AU324" s="51"/>
      <c r="AV324" s="51"/>
      <c r="AW324" s="51"/>
      <c r="AX324" s="51"/>
      <c r="AY324" s="175"/>
      <c r="AZ324" s="176"/>
      <c r="BA324" s="176"/>
      <c r="BB324" s="176"/>
      <c r="BC324" s="176"/>
      <c r="BD324" s="50"/>
      <c r="BE324" s="51"/>
      <c r="BF324" s="51"/>
      <c r="BG324" s="51"/>
      <c r="BH324" s="52"/>
      <c r="BI324" s="175"/>
      <c r="BJ324" s="176"/>
      <c r="BK324" s="176"/>
      <c r="BL324" s="176"/>
      <c r="BM324" s="188"/>
      <c r="BN324" s="53">
        <f t="shared" si="92"/>
        <v>0</v>
      </c>
      <c r="BO324" s="53">
        <f t="shared" si="93"/>
        <v>0</v>
      </c>
      <c r="BP324" s="248"/>
    </row>
    <row r="325" spans="2:68" ht="30" x14ac:dyDescent="0.4">
      <c r="B325" s="79"/>
      <c r="C325" s="80"/>
      <c r="D325" s="41">
        <f t="shared" si="90"/>
        <v>17.5</v>
      </c>
      <c r="E325" s="42">
        <v>18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85"/>
        <v>20.824999999999999</v>
      </c>
      <c r="L325" s="47">
        <f t="shared" si="86"/>
        <v>21</v>
      </c>
      <c r="M325" s="48">
        <f t="shared" si="87"/>
        <v>21.175000000000001</v>
      </c>
      <c r="N325" s="48">
        <f t="shared" si="88"/>
        <v>21.35</v>
      </c>
      <c r="O325" s="49">
        <f t="shared" si="89"/>
        <v>21.524999999999999</v>
      </c>
      <c r="P325" s="50"/>
      <c r="Q325" s="51"/>
      <c r="R325" s="51"/>
      <c r="S325" s="51"/>
      <c r="T325" s="52"/>
      <c r="U325" s="50"/>
      <c r="V325" s="57"/>
      <c r="W325" s="57"/>
      <c r="X325" s="57"/>
      <c r="Y325" s="52"/>
      <c r="Z325" s="50"/>
      <c r="AA325" s="51"/>
      <c r="AB325" s="51"/>
      <c r="AC325" s="51"/>
      <c r="AD325" s="52"/>
      <c r="AE325" s="195"/>
      <c r="AF325" s="196"/>
      <c r="AG325" s="197"/>
      <c r="AH325" s="196"/>
      <c r="AI325" s="198"/>
      <c r="AJ325" s="50"/>
      <c r="AK325" s="51"/>
      <c r="AL325" s="51"/>
      <c r="AM325" s="51"/>
      <c r="AN325" s="52"/>
      <c r="AO325" s="175"/>
      <c r="AP325" s="176"/>
      <c r="AQ325" s="176"/>
      <c r="AR325" s="176"/>
      <c r="AS325" s="176"/>
      <c r="AT325" s="50"/>
      <c r="AU325" s="51"/>
      <c r="AV325" s="51"/>
      <c r="AW325" s="51"/>
      <c r="AX325" s="51"/>
      <c r="AY325" s="175"/>
      <c r="AZ325" s="176"/>
      <c r="BA325" s="176"/>
      <c r="BB325" s="176"/>
      <c r="BC325" s="176"/>
      <c r="BD325" s="50"/>
      <c r="BE325" s="51"/>
      <c r="BF325" s="51"/>
      <c r="BG325" s="51"/>
      <c r="BH325" s="52"/>
      <c r="BI325" s="175"/>
      <c r="BJ325" s="176"/>
      <c r="BK325" s="176"/>
      <c r="BL325" s="176"/>
      <c r="BM325" s="188"/>
      <c r="BN325" s="53">
        <f t="shared" si="92"/>
        <v>0</v>
      </c>
      <c r="BO325" s="53">
        <f t="shared" si="93"/>
        <v>0</v>
      </c>
      <c r="BP325" s="248"/>
    </row>
    <row r="326" spans="2:68" ht="36" x14ac:dyDescent="0.4">
      <c r="B326" s="79" t="s">
        <v>75</v>
      </c>
      <c r="C326" s="40" t="str">
        <f>C212</f>
        <v>Гречневая крупа, кг</v>
      </c>
      <c r="D326" s="41">
        <f t="shared" si="90"/>
        <v>36.9</v>
      </c>
      <c r="E326" s="42">
        <v>6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85"/>
        <v>39.482999999999997</v>
      </c>
      <c r="L326" s="47">
        <f t="shared" si="86"/>
        <v>39.851999999999997</v>
      </c>
      <c r="M326" s="48">
        <f t="shared" si="87"/>
        <v>40.220999999999997</v>
      </c>
      <c r="N326" s="48">
        <f t="shared" si="88"/>
        <v>40.589999999999996</v>
      </c>
      <c r="O326" s="49">
        <f t="shared" si="89"/>
        <v>40.958999999999996</v>
      </c>
      <c r="P326" s="50">
        <f>R326/Q326</f>
        <v>36.39</v>
      </c>
      <c r="Q326" s="51">
        <v>25</v>
      </c>
      <c r="R326" s="51">
        <v>909.75</v>
      </c>
      <c r="S326" s="51" t="s">
        <v>362</v>
      </c>
      <c r="T326" s="52" t="s">
        <v>581</v>
      </c>
      <c r="U326" s="50"/>
      <c r="V326" s="57"/>
      <c r="W326" s="57"/>
      <c r="X326" s="85"/>
      <c r="Y326" s="52"/>
      <c r="Z326" s="236">
        <v>39.4</v>
      </c>
      <c r="AA326" s="237">
        <v>25</v>
      </c>
      <c r="AB326" s="238">
        <f>AA326*Z326</f>
        <v>985</v>
      </c>
      <c r="AC326" s="237" t="s">
        <v>607</v>
      </c>
      <c r="AD326" s="237" t="s">
        <v>603</v>
      </c>
      <c r="AE326" s="195">
        <v>39.11</v>
      </c>
      <c r="AF326" s="196">
        <v>25</v>
      </c>
      <c r="AG326" s="197">
        <f>AE326*AF326</f>
        <v>977.75</v>
      </c>
      <c r="AH326" s="196" t="s">
        <v>618</v>
      </c>
      <c r="AI326" s="198" t="s">
        <v>285</v>
      </c>
      <c r="AJ326" s="50"/>
      <c r="AK326" s="51"/>
      <c r="AL326" s="51"/>
      <c r="AM326" s="51"/>
      <c r="AN326" s="52"/>
      <c r="AO326" s="50"/>
      <c r="AP326" s="51"/>
      <c r="AQ326" s="51"/>
      <c r="AR326" s="51"/>
      <c r="AS326" s="52"/>
      <c r="AT326" s="50"/>
      <c r="AU326" s="51"/>
      <c r="AV326" s="51"/>
      <c r="AW326" s="51"/>
      <c r="AX326" s="51"/>
      <c r="AY326" s="175"/>
      <c r="AZ326" s="176"/>
      <c r="BA326" s="176"/>
      <c r="BB326" s="176"/>
      <c r="BC326" s="176"/>
      <c r="BD326" s="50"/>
      <c r="BE326" s="51"/>
      <c r="BF326" s="51"/>
      <c r="BG326" s="51"/>
      <c r="BH326" s="52"/>
      <c r="BI326" s="175"/>
      <c r="BJ326" s="176"/>
      <c r="BK326" s="176"/>
      <c r="BL326" s="176"/>
      <c r="BM326" s="188"/>
      <c r="BN326" s="53">
        <f t="shared" si="92"/>
        <v>36.39</v>
      </c>
      <c r="BO326" s="53">
        <f t="shared" si="93"/>
        <v>39.4</v>
      </c>
      <c r="BP326" s="249"/>
    </row>
    <row r="327" spans="2:68" ht="30" x14ac:dyDescent="0.4">
      <c r="B327" s="79"/>
      <c r="C327" s="80"/>
      <c r="D327" s="41">
        <f t="shared" si="90"/>
        <v>36.9</v>
      </c>
      <c r="E327" s="42">
        <v>6</v>
      </c>
      <c r="F327" s="43">
        <v>1</v>
      </c>
      <c r="G327" s="44">
        <v>2</v>
      </c>
      <c r="H327" s="44">
        <v>3</v>
      </c>
      <c r="I327" s="44">
        <v>4</v>
      </c>
      <c r="J327" s="45">
        <v>5</v>
      </c>
      <c r="K327" s="46">
        <f t="shared" si="85"/>
        <v>39.482999999999997</v>
      </c>
      <c r="L327" s="47">
        <f t="shared" si="86"/>
        <v>39.851999999999997</v>
      </c>
      <c r="M327" s="48">
        <f t="shared" si="87"/>
        <v>40.220999999999997</v>
      </c>
      <c r="N327" s="48">
        <f t="shared" si="88"/>
        <v>40.589999999999996</v>
      </c>
      <c r="O327" s="49">
        <f t="shared" si="89"/>
        <v>40.958999999999996</v>
      </c>
      <c r="P327" s="50"/>
      <c r="Q327" s="57"/>
      <c r="R327" s="57"/>
      <c r="S327" s="57"/>
      <c r="T327" s="52"/>
      <c r="U327" s="50"/>
      <c r="V327" s="57"/>
      <c r="W327" s="57"/>
      <c r="X327" s="57"/>
      <c r="Y327" s="52"/>
      <c r="Z327" s="236"/>
      <c r="AA327" s="237"/>
      <c r="AB327" s="238"/>
      <c r="AC327" s="237"/>
      <c r="AD327" s="237"/>
      <c r="AE327" s="195"/>
      <c r="AF327" s="196"/>
      <c r="AG327" s="197"/>
      <c r="AH327" s="196"/>
      <c r="AI327" s="198"/>
      <c r="AJ327" s="50"/>
      <c r="AK327" s="51"/>
      <c r="AL327" s="51"/>
      <c r="AM327" s="51"/>
      <c r="AN327" s="52"/>
      <c r="AO327" s="50"/>
      <c r="AP327" s="51"/>
      <c r="AQ327" s="51"/>
      <c r="AR327" s="51"/>
      <c r="AS327" s="52"/>
      <c r="AT327" s="50"/>
      <c r="AU327" s="51"/>
      <c r="AV327" s="51"/>
      <c r="AW327" s="51"/>
      <c r="AX327" s="51"/>
      <c r="AY327" s="175"/>
      <c r="AZ327" s="176"/>
      <c r="BA327" s="176"/>
      <c r="BB327" s="176"/>
      <c r="BC327" s="176"/>
      <c r="BD327" s="50"/>
      <c r="BE327" s="51"/>
      <c r="BF327" s="51"/>
      <c r="BG327" s="51"/>
      <c r="BH327" s="52"/>
      <c r="BI327" s="175"/>
      <c r="BJ327" s="176"/>
      <c r="BK327" s="176"/>
      <c r="BL327" s="176"/>
      <c r="BM327" s="188"/>
      <c r="BN327" s="53">
        <f t="shared" si="92"/>
        <v>0</v>
      </c>
      <c r="BO327" s="53">
        <f t="shared" si="93"/>
        <v>0</v>
      </c>
      <c r="BP327" s="248"/>
    </row>
    <row r="328" spans="2:68" ht="30" x14ac:dyDescent="0.4">
      <c r="B328" s="79"/>
      <c r="C328" s="80"/>
      <c r="D328" s="41">
        <f t="shared" si="90"/>
        <v>36.9</v>
      </c>
      <c r="E328" s="42">
        <v>6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85"/>
        <v>39.482999999999997</v>
      </c>
      <c r="L328" s="47">
        <f t="shared" si="86"/>
        <v>39.851999999999997</v>
      </c>
      <c r="M328" s="48">
        <f t="shared" si="87"/>
        <v>40.220999999999997</v>
      </c>
      <c r="N328" s="48">
        <f t="shared" si="88"/>
        <v>40.589999999999996</v>
      </c>
      <c r="O328" s="49">
        <f t="shared" si="89"/>
        <v>40.958999999999996</v>
      </c>
      <c r="P328" s="50"/>
      <c r="Q328" s="57"/>
      <c r="R328" s="57"/>
      <c r="S328" s="57"/>
      <c r="T328" s="52"/>
      <c r="U328" s="50"/>
      <c r="V328" s="57"/>
      <c r="W328" s="57"/>
      <c r="X328" s="57"/>
      <c r="Y328" s="52"/>
      <c r="Z328" s="236"/>
      <c r="AA328" s="237"/>
      <c r="AB328" s="238"/>
      <c r="AC328" s="237"/>
      <c r="AD328" s="237"/>
      <c r="AE328" s="195"/>
      <c r="AF328" s="196"/>
      <c r="AG328" s="197"/>
      <c r="AH328" s="196"/>
      <c r="AI328" s="198"/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5"/>
      <c r="AZ328" s="176"/>
      <c r="BA328" s="176"/>
      <c r="BB328" s="176"/>
      <c r="BC328" s="176"/>
      <c r="BD328" s="50"/>
      <c r="BE328" s="51"/>
      <c r="BF328" s="51"/>
      <c r="BG328" s="51"/>
      <c r="BH328" s="52"/>
      <c r="BI328" s="175"/>
      <c r="BJ328" s="176"/>
      <c r="BK328" s="176"/>
      <c r="BL328" s="176"/>
      <c r="BM328" s="188"/>
      <c r="BN328" s="53">
        <f t="shared" si="92"/>
        <v>0</v>
      </c>
      <c r="BO328" s="53">
        <f t="shared" si="93"/>
        <v>0</v>
      </c>
      <c r="BP328" s="248"/>
    </row>
    <row r="329" spans="2:68" ht="30" x14ac:dyDescent="0.4">
      <c r="B329" s="79" t="s">
        <v>78</v>
      </c>
      <c r="C329" s="40" t="str">
        <f>C215</f>
        <v>Пшено (крупа из просо), кг</v>
      </c>
      <c r="D329" s="41">
        <f t="shared" si="90"/>
        <v>36.6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85"/>
        <v>37.698</v>
      </c>
      <c r="L329" s="47">
        <f t="shared" si="86"/>
        <v>38.064</v>
      </c>
      <c r="M329" s="48">
        <f t="shared" si="87"/>
        <v>38.43</v>
      </c>
      <c r="N329" s="48">
        <f t="shared" si="88"/>
        <v>38.795999999999999</v>
      </c>
      <c r="O329" s="49">
        <f t="shared" si="89"/>
        <v>39.161999999999999</v>
      </c>
      <c r="P329" s="50"/>
      <c r="Q329" s="57"/>
      <c r="R329" s="57"/>
      <c r="S329" s="57"/>
      <c r="T329" s="52"/>
      <c r="U329" s="50"/>
      <c r="V329" s="57"/>
      <c r="W329" s="57"/>
      <c r="X329" s="85"/>
      <c r="Y329" s="52"/>
      <c r="Z329" s="236"/>
      <c r="AA329" s="237"/>
      <c r="AB329" s="238"/>
      <c r="AC329" s="237"/>
      <c r="AD329" s="237"/>
      <c r="AE329" s="195"/>
      <c r="AF329" s="196"/>
      <c r="AG329" s="197"/>
      <c r="AH329" s="244"/>
      <c r="AI329" s="244"/>
      <c r="AJ329" s="50"/>
      <c r="AK329" s="51"/>
      <c r="AL329" s="51"/>
      <c r="AM329" s="51"/>
      <c r="AN329" s="52"/>
      <c r="AO329" s="50"/>
      <c r="AP329" s="51"/>
      <c r="AQ329" s="51"/>
      <c r="AR329" s="51"/>
      <c r="AS329" s="52"/>
      <c r="AT329" s="50"/>
      <c r="AU329" s="51"/>
      <c r="AV329" s="51"/>
      <c r="AW329" s="51"/>
      <c r="AX329" s="51"/>
      <c r="AY329" s="175"/>
      <c r="AZ329" s="176"/>
      <c r="BA329" s="176"/>
      <c r="BB329" s="176"/>
      <c r="BC329" s="176"/>
      <c r="BD329" s="50"/>
      <c r="BE329" s="51"/>
      <c r="BF329" s="51"/>
      <c r="BG329" s="51"/>
      <c r="BH329" s="52"/>
      <c r="BI329" s="175"/>
      <c r="BJ329" s="176"/>
      <c r="BK329" s="176"/>
      <c r="BL329" s="176"/>
      <c r="BM329" s="188"/>
      <c r="BN329" s="53">
        <f t="shared" si="92"/>
        <v>0</v>
      </c>
      <c r="BO329" s="53">
        <f t="shared" si="93"/>
        <v>0</v>
      </c>
      <c r="BP329" s="249"/>
    </row>
    <row r="330" spans="2:68" ht="30" x14ac:dyDescent="0.4">
      <c r="B330" s="79"/>
      <c r="C330" s="80"/>
      <c r="D330" s="41">
        <f t="shared" si="90"/>
        <v>36.6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85"/>
        <v>37.698</v>
      </c>
      <c r="L330" s="47">
        <f t="shared" si="86"/>
        <v>38.064</v>
      </c>
      <c r="M330" s="48">
        <f t="shared" si="87"/>
        <v>38.43</v>
      </c>
      <c r="N330" s="48">
        <f t="shared" si="88"/>
        <v>38.795999999999999</v>
      </c>
      <c r="O330" s="49">
        <f t="shared" si="89"/>
        <v>39.161999999999999</v>
      </c>
      <c r="P330" s="50"/>
      <c r="Q330" s="57"/>
      <c r="R330" s="57"/>
      <c r="S330" s="57"/>
      <c r="T330" s="52"/>
      <c r="U330" s="50"/>
      <c r="V330" s="57"/>
      <c r="W330" s="57"/>
      <c r="X330" s="57"/>
      <c r="Y330" s="52"/>
      <c r="Z330" s="50"/>
      <c r="AA330" s="51"/>
      <c r="AB330" s="51"/>
      <c r="AC330" s="51"/>
      <c r="AD330" s="52"/>
      <c r="AE330" s="195"/>
      <c r="AF330" s="196"/>
      <c r="AG330" s="197"/>
      <c r="AH330" s="196"/>
      <c r="AI330" s="198"/>
      <c r="AJ330" s="50"/>
      <c r="AK330" s="51"/>
      <c r="AL330" s="51"/>
      <c r="AM330" s="51"/>
      <c r="AN330" s="52"/>
      <c r="AO330" s="50"/>
      <c r="AP330" s="51"/>
      <c r="AQ330" s="51"/>
      <c r="AR330" s="51"/>
      <c r="AS330" s="52"/>
      <c r="AT330" s="50"/>
      <c r="AU330" s="51"/>
      <c r="AV330" s="51"/>
      <c r="AW330" s="51"/>
      <c r="AX330" s="51"/>
      <c r="AY330" s="175"/>
      <c r="AZ330" s="176"/>
      <c r="BA330" s="176"/>
      <c r="BB330" s="176"/>
      <c r="BC330" s="176"/>
      <c r="BD330" s="50"/>
      <c r="BE330" s="51"/>
      <c r="BF330" s="51"/>
      <c r="BG330" s="51"/>
      <c r="BH330" s="52"/>
      <c r="BI330" s="175"/>
      <c r="BJ330" s="176"/>
      <c r="BK330" s="176"/>
      <c r="BL330" s="176"/>
      <c r="BM330" s="188"/>
      <c r="BN330" s="53">
        <f t="shared" si="92"/>
        <v>0</v>
      </c>
      <c r="BO330" s="53">
        <f t="shared" si="93"/>
        <v>0</v>
      </c>
      <c r="BP330" s="248"/>
    </row>
    <row r="331" spans="2:68" ht="30" x14ac:dyDescent="0.4">
      <c r="B331" s="79"/>
      <c r="C331" s="80"/>
      <c r="D331" s="41">
        <f t="shared" si="90"/>
        <v>36.6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85"/>
        <v>37.698</v>
      </c>
      <c r="L331" s="47">
        <f t="shared" si="86"/>
        <v>38.064</v>
      </c>
      <c r="M331" s="48">
        <f t="shared" si="87"/>
        <v>38.43</v>
      </c>
      <c r="N331" s="48">
        <f t="shared" si="88"/>
        <v>38.795999999999999</v>
      </c>
      <c r="O331" s="49">
        <f t="shared" si="89"/>
        <v>39.161999999999999</v>
      </c>
      <c r="P331" s="50"/>
      <c r="Q331" s="57"/>
      <c r="R331" s="57"/>
      <c r="S331" s="57"/>
      <c r="T331" s="52"/>
      <c r="U331" s="50"/>
      <c r="V331" s="57"/>
      <c r="W331" s="57"/>
      <c r="X331" s="57"/>
      <c r="Y331" s="52"/>
      <c r="Z331" s="50"/>
      <c r="AA331" s="51"/>
      <c r="AB331" s="51"/>
      <c r="AC331" s="51"/>
      <c r="AD331" s="52"/>
      <c r="AE331" s="195"/>
      <c r="AF331" s="196"/>
      <c r="AG331" s="197"/>
      <c r="AH331" s="196"/>
      <c r="AI331" s="198"/>
      <c r="AJ331" s="50"/>
      <c r="AK331" s="51"/>
      <c r="AL331" s="51"/>
      <c r="AM331" s="51"/>
      <c r="AN331" s="52"/>
      <c r="AO331" s="50"/>
      <c r="AP331" s="51"/>
      <c r="AQ331" s="51"/>
      <c r="AR331" s="51"/>
      <c r="AS331" s="52"/>
      <c r="AT331" s="50"/>
      <c r="AU331" s="51"/>
      <c r="AV331" s="51"/>
      <c r="AW331" s="51"/>
      <c r="AX331" s="51"/>
      <c r="AY331" s="175"/>
      <c r="AZ331" s="176"/>
      <c r="BA331" s="176"/>
      <c r="BB331" s="176"/>
      <c r="BC331" s="176"/>
      <c r="BD331" s="50"/>
      <c r="BE331" s="51"/>
      <c r="BF331" s="51"/>
      <c r="BG331" s="51"/>
      <c r="BH331" s="52"/>
      <c r="BI331" s="175"/>
      <c r="BJ331" s="176"/>
      <c r="BK331" s="176"/>
      <c r="BL331" s="176"/>
      <c r="BM331" s="188"/>
      <c r="BN331" s="53">
        <f t="shared" si="92"/>
        <v>0</v>
      </c>
      <c r="BO331" s="53">
        <f t="shared" si="93"/>
        <v>0</v>
      </c>
      <c r="BP331" s="248"/>
    </row>
    <row r="332" spans="2:68" ht="78" x14ac:dyDescent="0.4">
      <c r="B332" s="81" t="s">
        <v>81</v>
      </c>
      <c r="C332" s="82" t="s">
        <v>82</v>
      </c>
      <c r="D332" s="41">
        <f t="shared" si="90"/>
        <v>0</v>
      </c>
      <c r="E332" s="62"/>
      <c r="F332" s="63"/>
      <c r="G332" s="64"/>
      <c r="H332" s="64"/>
      <c r="I332" s="64"/>
      <c r="J332" s="65"/>
      <c r="K332" s="46">
        <f t="shared" si="85"/>
        <v>0</v>
      </c>
      <c r="L332" s="47">
        <f t="shared" si="86"/>
        <v>0</v>
      </c>
      <c r="M332" s="48">
        <f t="shared" si="87"/>
        <v>0</v>
      </c>
      <c r="N332" s="48">
        <f t="shared" si="88"/>
        <v>0</v>
      </c>
      <c r="O332" s="49">
        <f t="shared" si="89"/>
        <v>0</v>
      </c>
      <c r="P332" s="66"/>
      <c r="Q332" s="67"/>
      <c r="R332" s="68"/>
      <c r="S332" s="67"/>
      <c r="T332" s="69"/>
      <c r="U332" s="66"/>
      <c r="V332" s="67"/>
      <c r="W332" s="68"/>
      <c r="X332" s="67"/>
      <c r="Y332" s="69"/>
      <c r="Z332" s="66"/>
      <c r="AA332" s="67"/>
      <c r="AB332" s="68"/>
      <c r="AC332" s="67"/>
      <c r="AD332" s="69"/>
      <c r="AE332" s="199"/>
      <c r="AF332" s="200"/>
      <c r="AG332" s="201"/>
      <c r="AH332" s="200"/>
      <c r="AI332" s="202"/>
      <c r="AJ332" s="66"/>
      <c r="AK332" s="67"/>
      <c r="AL332" s="68"/>
      <c r="AM332" s="67"/>
      <c r="AN332" s="69"/>
      <c r="AO332" s="66"/>
      <c r="AP332" s="67"/>
      <c r="AQ332" s="68"/>
      <c r="AR332" s="67"/>
      <c r="AS332" s="69"/>
      <c r="AT332" s="66"/>
      <c r="AU332" s="67"/>
      <c r="AV332" s="68"/>
      <c r="AW332" s="67"/>
      <c r="AX332" s="67"/>
      <c r="AY332" s="177"/>
      <c r="AZ332" s="178"/>
      <c r="BA332" s="176"/>
      <c r="BB332" s="178"/>
      <c r="BC332" s="178"/>
      <c r="BD332" s="66"/>
      <c r="BE332" s="67"/>
      <c r="BF332" s="68"/>
      <c r="BG332" s="67"/>
      <c r="BH332" s="69"/>
      <c r="BI332" s="177"/>
      <c r="BJ332" s="178"/>
      <c r="BK332" s="176"/>
      <c r="BL332" s="178"/>
      <c r="BM332" s="189"/>
      <c r="BN332" s="53">
        <f t="shared" si="92"/>
        <v>0</v>
      </c>
      <c r="BO332" s="53">
        <f t="shared" si="93"/>
        <v>0</v>
      </c>
      <c r="BP332" s="248"/>
    </row>
    <row r="333" spans="2:68" ht="36" x14ac:dyDescent="0.4">
      <c r="B333" s="79" t="s">
        <v>84</v>
      </c>
      <c r="C333" s="40" t="str">
        <f>C219</f>
        <v>Хлеб ржано - пшеничный формовой, 0,7 кг</v>
      </c>
      <c r="D333" s="41">
        <f t="shared" si="90"/>
        <v>23.3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85"/>
        <v>23.999000000000002</v>
      </c>
      <c r="L333" s="47">
        <f t="shared" si="86"/>
        <v>24.231999999999999</v>
      </c>
      <c r="M333" s="48">
        <f t="shared" si="87"/>
        <v>24.465</v>
      </c>
      <c r="N333" s="48">
        <f t="shared" si="88"/>
        <v>24.698</v>
      </c>
      <c r="O333" s="49">
        <f t="shared" si="89"/>
        <v>24.931000000000001</v>
      </c>
      <c r="P333" s="50">
        <f>R333/Q333</f>
        <v>19.18</v>
      </c>
      <c r="Q333" s="51">
        <v>224</v>
      </c>
      <c r="R333" s="51">
        <v>4296.32</v>
      </c>
      <c r="S333" s="51" t="s">
        <v>584</v>
      </c>
      <c r="T333" s="52" t="s">
        <v>581</v>
      </c>
      <c r="U333" s="50"/>
      <c r="V333" s="57"/>
      <c r="W333" s="57"/>
      <c r="X333" s="57"/>
      <c r="Y333" s="52"/>
      <c r="Z333" s="236">
        <v>20.100000000000001</v>
      </c>
      <c r="AA333" s="237">
        <v>110</v>
      </c>
      <c r="AB333" s="238">
        <f>AA333*Z333</f>
        <v>2211</v>
      </c>
      <c r="AC333" s="237" t="s">
        <v>602</v>
      </c>
      <c r="AD333" s="237" t="s">
        <v>603</v>
      </c>
      <c r="AE333" s="195">
        <v>18.2</v>
      </c>
      <c r="AF333" s="196">
        <v>161</v>
      </c>
      <c r="AG333" s="197">
        <f>AE333*AF333</f>
        <v>2930.2</v>
      </c>
      <c r="AH333" s="196" t="s">
        <v>595</v>
      </c>
      <c r="AI333" s="198" t="s">
        <v>285</v>
      </c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5"/>
      <c r="AZ333" s="176"/>
      <c r="BA333" s="176"/>
      <c r="BB333" s="176"/>
      <c r="BC333" s="176"/>
      <c r="BD333" s="50"/>
      <c r="BE333" s="51"/>
      <c r="BF333" s="51"/>
      <c r="BG333" s="51"/>
      <c r="BH333" s="52"/>
      <c r="BI333" s="175"/>
      <c r="BJ333" s="176"/>
      <c r="BK333" s="176"/>
      <c r="BL333" s="176"/>
      <c r="BM333" s="188"/>
      <c r="BN333" s="53">
        <f t="shared" si="92"/>
        <v>18.2</v>
      </c>
      <c r="BO333" s="53">
        <f t="shared" si="93"/>
        <v>20.100000000000001</v>
      </c>
      <c r="BP333" s="248"/>
    </row>
    <row r="334" spans="2:68" ht="36" x14ac:dyDescent="0.4">
      <c r="B334" s="79"/>
      <c r="C334" s="80"/>
      <c r="D334" s="41">
        <f t="shared" si="90"/>
        <v>23.3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85"/>
        <v>23.999000000000002</v>
      </c>
      <c r="L334" s="47">
        <f t="shared" si="86"/>
        <v>24.231999999999999</v>
      </c>
      <c r="M334" s="48">
        <f t="shared" si="87"/>
        <v>24.465</v>
      </c>
      <c r="N334" s="48">
        <f t="shared" si="88"/>
        <v>24.698</v>
      </c>
      <c r="O334" s="49">
        <f t="shared" si="89"/>
        <v>24.931000000000001</v>
      </c>
      <c r="P334" s="50"/>
      <c r="Q334" s="57"/>
      <c r="R334" s="57"/>
      <c r="S334" s="57"/>
      <c r="T334" s="52"/>
      <c r="U334" s="50"/>
      <c r="V334" s="57"/>
      <c r="W334" s="57"/>
      <c r="X334" s="57"/>
      <c r="Y334" s="52"/>
      <c r="Z334" s="236">
        <v>20.100000000000001</v>
      </c>
      <c r="AA334" s="237">
        <v>35</v>
      </c>
      <c r="AB334" s="238">
        <f>AA334*Z334</f>
        <v>703.5</v>
      </c>
      <c r="AC334" s="237" t="s">
        <v>602</v>
      </c>
      <c r="AD334" s="237" t="s">
        <v>604</v>
      </c>
      <c r="AE334" s="195"/>
      <c r="AF334" s="196"/>
      <c r="AG334" s="197"/>
      <c r="AH334" s="196"/>
      <c r="AI334" s="196"/>
      <c r="AJ334" s="50"/>
      <c r="AK334" s="51"/>
      <c r="AL334" s="51"/>
      <c r="AM334" s="51"/>
      <c r="AN334" s="52"/>
      <c r="AO334" s="175"/>
      <c r="AP334" s="176"/>
      <c r="AQ334" s="176"/>
      <c r="AR334" s="176"/>
      <c r="AS334" s="176"/>
      <c r="AT334" s="50"/>
      <c r="AU334" s="51"/>
      <c r="AV334" s="51"/>
      <c r="AW334" s="51"/>
      <c r="AX334" s="51"/>
      <c r="AY334" s="175"/>
      <c r="AZ334" s="176"/>
      <c r="BA334" s="176"/>
      <c r="BB334" s="176"/>
      <c r="BC334" s="176"/>
      <c r="BD334" s="50"/>
      <c r="BE334" s="51"/>
      <c r="BF334" s="51"/>
      <c r="BG334" s="51"/>
      <c r="BH334" s="52"/>
      <c r="BI334" s="175"/>
      <c r="BJ334" s="176"/>
      <c r="BK334" s="176"/>
      <c r="BL334" s="176"/>
      <c r="BM334" s="188"/>
      <c r="BN334" s="53">
        <f t="shared" si="92"/>
        <v>20.100000000000001</v>
      </c>
      <c r="BO334" s="53">
        <f t="shared" si="93"/>
        <v>20.100000000000001</v>
      </c>
      <c r="BP334" s="248"/>
    </row>
    <row r="335" spans="2:68" ht="30" x14ac:dyDescent="0.4">
      <c r="B335" s="79"/>
      <c r="C335" s="80"/>
      <c r="D335" s="41">
        <f t="shared" si="90"/>
        <v>23.3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85"/>
        <v>23.999000000000002</v>
      </c>
      <c r="L335" s="47">
        <f t="shared" si="86"/>
        <v>24.231999999999999</v>
      </c>
      <c r="M335" s="48">
        <f t="shared" si="87"/>
        <v>24.465</v>
      </c>
      <c r="N335" s="48">
        <f t="shared" si="88"/>
        <v>24.698</v>
      </c>
      <c r="O335" s="49">
        <f t="shared" si="89"/>
        <v>24.931000000000001</v>
      </c>
      <c r="P335" s="50"/>
      <c r="Q335" s="57"/>
      <c r="R335" s="57"/>
      <c r="S335" s="57"/>
      <c r="T335" s="52"/>
      <c r="U335" s="50"/>
      <c r="V335" s="57"/>
      <c r="W335" s="57"/>
      <c r="X335" s="57"/>
      <c r="Y335" s="52"/>
      <c r="Z335" s="228"/>
      <c r="AA335" s="229"/>
      <c r="AB335" s="230"/>
      <c r="AC335" s="229"/>
      <c r="AD335" s="229"/>
      <c r="AE335" s="195"/>
      <c r="AF335" s="196"/>
      <c r="AG335" s="197"/>
      <c r="AH335" s="196"/>
      <c r="AI335" s="196"/>
      <c r="AJ335" s="50"/>
      <c r="AK335" s="51"/>
      <c r="AL335" s="51"/>
      <c r="AM335" s="51"/>
      <c r="AN335" s="52"/>
      <c r="AO335" s="175"/>
      <c r="AP335" s="176"/>
      <c r="AQ335" s="176"/>
      <c r="AR335" s="176"/>
      <c r="AS335" s="176"/>
      <c r="AT335" s="50"/>
      <c r="AU335" s="51"/>
      <c r="AV335" s="51"/>
      <c r="AW335" s="51"/>
      <c r="AX335" s="51"/>
      <c r="AY335" s="175"/>
      <c r="AZ335" s="176"/>
      <c r="BA335" s="176"/>
      <c r="BB335" s="176"/>
      <c r="BC335" s="176"/>
      <c r="BD335" s="50"/>
      <c r="BE335" s="51"/>
      <c r="BF335" s="51"/>
      <c r="BG335" s="51"/>
      <c r="BH335" s="52"/>
      <c r="BI335" s="175"/>
      <c r="BJ335" s="176"/>
      <c r="BK335" s="176"/>
      <c r="BL335" s="176"/>
      <c r="BM335" s="188"/>
      <c r="BN335" s="53">
        <f t="shared" si="92"/>
        <v>0</v>
      </c>
      <c r="BO335" s="53">
        <f t="shared" si="93"/>
        <v>0</v>
      </c>
      <c r="BP335" s="248"/>
    </row>
    <row r="336" spans="2:68" ht="36" x14ac:dyDescent="0.4">
      <c r="B336" s="79" t="s">
        <v>85</v>
      </c>
      <c r="C336" s="40" t="str">
        <f>C223</f>
        <v>Хлеб "Дарницкий" подовый,0,7 кг</v>
      </c>
      <c r="D336" s="41">
        <f t="shared" si="90"/>
        <v>22.4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85"/>
        <v>23.071999999999999</v>
      </c>
      <c r="L336" s="47">
        <f t="shared" si="86"/>
        <v>23.295999999999999</v>
      </c>
      <c r="M336" s="48">
        <f t="shared" si="87"/>
        <v>23.52</v>
      </c>
      <c r="N336" s="48">
        <f t="shared" si="88"/>
        <v>23.744</v>
      </c>
      <c r="O336" s="49">
        <f t="shared" si="89"/>
        <v>23.968</v>
      </c>
      <c r="P336" s="50"/>
      <c r="Q336" s="57"/>
      <c r="R336" s="57"/>
      <c r="S336" s="57"/>
      <c r="T336" s="52"/>
      <c r="U336" s="50"/>
      <c r="V336" s="57"/>
      <c r="W336" s="57"/>
      <c r="X336" s="57"/>
      <c r="Y336" s="52"/>
      <c r="Z336" s="228"/>
      <c r="AA336" s="229"/>
      <c r="AB336" s="230"/>
      <c r="AC336" s="229"/>
      <c r="AD336" s="231"/>
      <c r="AE336" s="195"/>
      <c r="AF336" s="196"/>
      <c r="AG336" s="197"/>
      <c r="AH336" s="196"/>
      <c r="AI336" s="198"/>
      <c r="AJ336" s="50"/>
      <c r="AK336" s="51"/>
      <c r="AL336" s="51"/>
      <c r="AM336" s="51"/>
      <c r="AN336" s="52"/>
      <c r="AO336" s="175"/>
      <c r="AP336" s="176"/>
      <c r="AQ336" s="176"/>
      <c r="AR336" s="176"/>
      <c r="AS336" s="176"/>
      <c r="AT336" s="50"/>
      <c r="AU336" s="51"/>
      <c r="AV336" s="51"/>
      <c r="AW336" s="51"/>
      <c r="AX336" s="51"/>
      <c r="AY336" s="175"/>
      <c r="AZ336" s="176"/>
      <c r="BA336" s="176"/>
      <c r="BB336" s="176"/>
      <c r="BC336" s="176"/>
      <c r="BD336" s="50"/>
      <c r="BE336" s="51"/>
      <c r="BF336" s="51"/>
      <c r="BG336" s="51"/>
      <c r="BH336" s="52"/>
      <c r="BI336" s="175"/>
      <c r="BJ336" s="176"/>
      <c r="BK336" s="176"/>
      <c r="BL336" s="176"/>
      <c r="BM336" s="188"/>
      <c r="BN336" s="53">
        <f t="shared" si="92"/>
        <v>0</v>
      </c>
      <c r="BO336" s="53">
        <f t="shared" si="93"/>
        <v>0</v>
      </c>
      <c r="BP336" s="248"/>
    </row>
    <row r="337" spans="2:68" ht="30" x14ac:dyDescent="0.4">
      <c r="B337" s="79"/>
      <c r="C337" s="80"/>
      <c r="D337" s="41">
        <f>D106</f>
        <v>22.4</v>
      </c>
      <c r="E337" s="42">
        <v>2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85"/>
        <v>23.071999999999999</v>
      </c>
      <c r="L337" s="47">
        <f t="shared" si="86"/>
        <v>23.295999999999999</v>
      </c>
      <c r="M337" s="48">
        <f t="shared" si="87"/>
        <v>23.52</v>
      </c>
      <c r="N337" s="48">
        <f t="shared" si="88"/>
        <v>23.744</v>
      </c>
      <c r="O337" s="49">
        <f t="shared" si="89"/>
        <v>23.968</v>
      </c>
      <c r="P337" s="50"/>
      <c r="Q337" s="57"/>
      <c r="R337" s="57"/>
      <c r="S337" s="57"/>
      <c r="T337" s="52"/>
      <c r="U337" s="50"/>
      <c r="V337" s="57"/>
      <c r="W337" s="57"/>
      <c r="X337" s="57"/>
      <c r="Y337" s="52"/>
      <c r="Z337" s="228"/>
      <c r="AA337" s="229"/>
      <c r="AB337" s="230"/>
      <c r="AC337" s="229"/>
      <c r="AD337" s="231"/>
      <c r="AE337" s="195"/>
      <c r="AF337" s="196"/>
      <c r="AG337" s="197"/>
      <c r="AH337" s="196"/>
      <c r="AI337" s="198"/>
      <c r="AJ337" s="50"/>
      <c r="AK337" s="51"/>
      <c r="AL337" s="51"/>
      <c r="AM337" s="51"/>
      <c r="AN337" s="52"/>
      <c r="AO337" s="175"/>
      <c r="AP337" s="176"/>
      <c r="AQ337" s="176"/>
      <c r="AR337" s="176"/>
      <c r="AS337" s="176"/>
      <c r="AT337" s="50"/>
      <c r="AU337" s="51"/>
      <c r="AV337" s="51"/>
      <c r="AW337" s="51"/>
      <c r="AX337" s="51"/>
      <c r="AY337" s="175"/>
      <c r="AZ337" s="176"/>
      <c r="BA337" s="176"/>
      <c r="BB337" s="176"/>
      <c r="BC337" s="176"/>
      <c r="BD337" s="50"/>
      <c r="BE337" s="51"/>
      <c r="BF337" s="51"/>
      <c r="BG337" s="51"/>
      <c r="BH337" s="52"/>
      <c r="BI337" s="175"/>
      <c r="BJ337" s="176"/>
      <c r="BK337" s="176"/>
      <c r="BL337" s="176"/>
      <c r="BM337" s="188"/>
      <c r="BN337" s="53">
        <f t="shared" si="92"/>
        <v>0</v>
      </c>
      <c r="BO337" s="53">
        <f t="shared" si="93"/>
        <v>0</v>
      </c>
      <c r="BP337" s="248"/>
    </row>
    <row r="338" spans="2:68" ht="30" x14ac:dyDescent="0.4">
      <c r="B338" s="79"/>
      <c r="C338" s="80"/>
      <c r="D338" s="41">
        <f>D107</f>
        <v>22.4</v>
      </c>
      <c r="E338" s="42">
        <v>2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85"/>
        <v>23.071999999999999</v>
      </c>
      <c r="L338" s="47">
        <f t="shared" si="86"/>
        <v>23.295999999999999</v>
      </c>
      <c r="M338" s="48">
        <f t="shared" si="87"/>
        <v>23.52</v>
      </c>
      <c r="N338" s="48">
        <f t="shared" si="88"/>
        <v>23.744</v>
      </c>
      <c r="O338" s="49">
        <f t="shared" si="89"/>
        <v>23.968</v>
      </c>
      <c r="P338" s="50"/>
      <c r="Q338" s="57"/>
      <c r="R338" s="57"/>
      <c r="S338" s="57"/>
      <c r="T338" s="52"/>
      <c r="U338" s="50"/>
      <c r="V338" s="57"/>
      <c r="W338" s="57"/>
      <c r="X338" s="57"/>
      <c r="Y338" s="52"/>
      <c r="Z338" s="228"/>
      <c r="AA338" s="229"/>
      <c r="AB338" s="230"/>
      <c r="AC338" s="229"/>
      <c r="AD338" s="231"/>
      <c r="AE338" s="195"/>
      <c r="AF338" s="196"/>
      <c r="AG338" s="197"/>
      <c r="AH338" s="196"/>
      <c r="AI338" s="198"/>
      <c r="AJ338" s="50"/>
      <c r="AK338" s="51"/>
      <c r="AL338" s="51"/>
      <c r="AM338" s="51"/>
      <c r="AN338" s="52"/>
      <c r="AO338" s="175"/>
      <c r="AP338" s="176"/>
      <c r="AQ338" s="176"/>
      <c r="AR338" s="176"/>
      <c r="AS338" s="176"/>
      <c r="AT338" s="50"/>
      <c r="AU338" s="51"/>
      <c r="AV338" s="51"/>
      <c r="AW338" s="51"/>
      <c r="AX338" s="51"/>
      <c r="AY338" s="175"/>
      <c r="AZ338" s="176"/>
      <c r="BA338" s="176"/>
      <c r="BB338" s="176"/>
      <c r="BC338" s="176"/>
      <c r="BD338" s="50"/>
      <c r="BE338" s="51"/>
      <c r="BF338" s="51"/>
      <c r="BG338" s="51"/>
      <c r="BH338" s="52"/>
      <c r="BI338" s="175"/>
      <c r="BJ338" s="176"/>
      <c r="BK338" s="176"/>
      <c r="BL338" s="176"/>
      <c r="BM338" s="188"/>
      <c r="BN338" s="53">
        <f t="shared" si="92"/>
        <v>0</v>
      </c>
      <c r="BO338" s="53">
        <f t="shared" si="93"/>
        <v>0</v>
      </c>
      <c r="BP338" s="248"/>
    </row>
    <row r="339" spans="2:68" ht="36" x14ac:dyDescent="0.4">
      <c r="B339" s="79" t="s">
        <v>87</v>
      </c>
      <c r="C339" s="40" t="str">
        <f>C226</f>
        <v>Хлеб пшеничный формовой, 0,45 - 0,5 кг</v>
      </c>
      <c r="D339" s="41">
        <f>D108</f>
        <v>23</v>
      </c>
      <c r="E339" s="42">
        <v>2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85"/>
        <v>23.69</v>
      </c>
      <c r="L339" s="47">
        <f t="shared" si="86"/>
        <v>23.92</v>
      </c>
      <c r="M339" s="48">
        <f t="shared" si="87"/>
        <v>24.15</v>
      </c>
      <c r="N339" s="48">
        <f t="shared" si="88"/>
        <v>24.38</v>
      </c>
      <c r="O339" s="49">
        <f t="shared" si="89"/>
        <v>24.61</v>
      </c>
      <c r="P339" s="50"/>
      <c r="Q339" s="57"/>
      <c r="R339" s="57"/>
      <c r="S339" s="57"/>
      <c r="T339" s="52"/>
      <c r="U339" s="50"/>
      <c r="V339" s="57"/>
      <c r="W339" s="57"/>
      <c r="X339" s="57"/>
      <c r="Y339" s="52"/>
      <c r="Z339" s="236">
        <v>22.6</v>
      </c>
      <c r="AA339" s="237">
        <v>143</v>
      </c>
      <c r="AB339" s="238">
        <f>AA339*Z339</f>
        <v>3231.8</v>
      </c>
      <c r="AC339" s="237" t="s">
        <v>602</v>
      </c>
      <c r="AD339" s="239" t="s">
        <v>603</v>
      </c>
      <c r="AE339" s="195">
        <v>21.1</v>
      </c>
      <c r="AF339" s="196">
        <v>319</v>
      </c>
      <c r="AG339" s="197">
        <f>AE339*AF339</f>
        <v>6730.9000000000005</v>
      </c>
      <c r="AH339" s="196" t="s">
        <v>595</v>
      </c>
      <c r="AI339" s="198" t="s">
        <v>285</v>
      </c>
      <c r="AJ339" s="50"/>
      <c r="AK339" s="51"/>
      <c r="AL339" s="51"/>
      <c r="AM339" s="51"/>
      <c r="AN339" s="52"/>
      <c r="AO339" s="50"/>
      <c r="AP339" s="51"/>
      <c r="AQ339" s="51"/>
      <c r="AR339" s="51"/>
      <c r="AS339" s="52"/>
      <c r="AT339" s="50"/>
      <c r="AU339" s="51"/>
      <c r="AV339" s="51"/>
      <c r="AW339" s="51"/>
      <c r="AX339" s="51"/>
      <c r="AY339" s="175"/>
      <c r="AZ339" s="176"/>
      <c r="BA339" s="176"/>
      <c r="BB339" s="176"/>
      <c r="BC339" s="176"/>
      <c r="BD339" s="50"/>
      <c r="BE339" s="51"/>
      <c r="BF339" s="51"/>
      <c r="BG339" s="51"/>
      <c r="BH339" s="52"/>
      <c r="BI339" s="175"/>
      <c r="BJ339" s="176"/>
      <c r="BK339" s="176"/>
      <c r="BL339" s="176"/>
      <c r="BM339" s="188"/>
      <c r="BN339" s="53">
        <f t="shared" si="92"/>
        <v>21.1</v>
      </c>
      <c r="BO339" s="53">
        <f t="shared" si="93"/>
        <v>22.6</v>
      </c>
      <c r="BP339" s="248"/>
    </row>
    <row r="340" spans="2:68" ht="36" x14ac:dyDescent="0.4">
      <c r="B340" s="79"/>
      <c r="C340" s="80"/>
      <c r="D340" s="41">
        <f>D109</f>
        <v>23</v>
      </c>
      <c r="E340" s="42">
        <v>2</v>
      </c>
      <c r="F340" s="43">
        <v>1</v>
      </c>
      <c r="G340" s="44">
        <v>2</v>
      </c>
      <c r="H340" s="44">
        <v>3</v>
      </c>
      <c r="I340" s="44">
        <v>4</v>
      </c>
      <c r="J340" s="45">
        <v>5</v>
      </c>
      <c r="K340" s="46">
        <f t="shared" si="85"/>
        <v>23.69</v>
      </c>
      <c r="L340" s="47">
        <f t="shared" si="86"/>
        <v>23.92</v>
      </c>
      <c r="M340" s="48">
        <f t="shared" si="87"/>
        <v>24.15</v>
      </c>
      <c r="N340" s="48">
        <f t="shared" si="88"/>
        <v>24.38</v>
      </c>
      <c r="O340" s="49">
        <f t="shared" si="89"/>
        <v>24.61</v>
      </c>
      <c r="P340" s="50"/>
      <c r="Q340" s="57"/>
      <c r="R340" s="57"/>
      <c r="S340" s="57"/>
      <c r="T340" s="52"/>
      <c r="U340" s="50"/>
      <c r="V340" s="57"/>
      <c r="W340" s="57"/>
      <c r="X340" s="57"/>
      <c r="Y340" s="52"/>
      <c r="Z340" s="236">
        <v>22.61</v>
      </c>
      <c r="AA340" s="237">
        <v>65</v>
      </c>
      <c r="AB340" s="238">
        <f>AA340*Z340</f>
        <v>1469.6499999999999</v>
      </c>
      <c r="AC340" s="237" t="s">
        <v>602</v>
      </c>
      <c r="AD340" s="237" t="s">
        <v>604</v>
      </c>
      <c r="AE340" s="195"/>
      <c r="AF340" s="196"/>
      <c r="AG340" s="197"/>
      <c r="AH340" s="196"/>
      <c r="AI340" s="198"/>
      <c r="AJ340" s="50"/>
      <c r="AK340" s="51"/>
      <c r="AL340" s="51"/>
      <c r="AM340" s="51"/>
      <c r="AN340" s="52"/>
      <c r="AO340" s="175"/>
      <c r="AP340" s="176"/>
      <c r="AQ340" s="176"/>
      <c r="AR340" s="176"/>
      <c r="AS340" s="176"/>
      <c r="AT340" s="50"/>
      <c r="AU340" s="51"/>
      <c r="AV340" s="51"/>
      <c r="AW340" s="51"/>
      <c r="AX340" s="51"/>
      <c r="AY340" s="175"/>
      <c r="AZ340" s="176"/>
      <c r="BA340" s="176"/>
      <c r="BB340" s="176"/>
      <c r="BC340" s="176"/>
      <c r="BD340" s="50"/>
      <c r="BE340" s="51"/>
      <c r="BF340" s="51"/>
      <c r="BG340" s="51"/>
      <c r="BH340" s="52"/>
      <c r="BI340" s="175"/>
      <c r="BJ340" s="176"/>
      <c r="BK340" s="176"/>
      <c r="BL340" s="176"/>
      <c r="BM340" s="188"/>
      <c r="BN340" s="53">
        <f t="shared" si="92"/>
        <v>22.61</v>
      </c>
      <c r="BO340" s="53">
        <f t="shared" si="93"/>
        <v>22.61</v>
      </c>
      <c r="BP340" s="248"/>
    </row>
    <row r="341" spans="2:68" ht="30" x14ac:dyDescent="0.4">
      <c r="B341" s="79"/>
      <c r="C341" s="80"/>
      <c r="D341" s="41">
        <f>D110</f>
        <v>23</v>
      </c>
      <c r="E341" s="42">
        <v>2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85"/>
        <v>23.69</v>
      </c>
      <c r="L341" s="47">
        <f t="shared" si="86"/>
        <v>23.92</v>
      </c>
      <c r="M341" s="48">
        <f t="shared" si="87"/>
        <v>24.15</v>
      </c>
      <c r="N341" s="48">
        <f t="shared" si="88"/>
        <v>24.38</v>
      </c>
      <c r="O341" s="49">
        <f t="shared" si="89"/>
        <v>24.61</v>
      </c>
      <c r="P341" s="50"/>
      <c r="Q341" s="57"/>
      <c r="R341" s="57"/>
      <c r="S341" s="57"/>
      <c r="T341" s="52"/>
      <c r="U341" s="50"/>
      <c r="V341" s="57"/>
      <c r="W341" s="57"/>
      <c r="X341" s="57"/>
      <c r="Y341" s="52"/>
      <c r="Z341" s="50"/>
      <c r="AA341" s="51"/>
      <c r="AB341" s="51"/>
      <c r="AC341" s="51"/>
      <c r="AD341" s="52"/>
      <c r="AE341" s="195"/>
      <c r="AF341" s="196"/>
      <c r="AG341" s="197"/>
      <c r="AH341" s="196"/>
      <c r="AI341" s="198"/>
      <c r="AJ341" s="50"/>
      <c r="AK341" s="51"/>
      <c r="AL341" s="51"/>
      <c r="AM341" s="51"/>
      <c r="AN341" s="52"/>
      <c r="AO341" s="175"/>
      <c r="AP341" s="176"/>
      <c r="AQ341" s="176"/>
      <c r="AR341" s="176"/>
      <c r="AS341" s="176"/>
      <c r="AT341" s="50"/>
      <c r="AU341" s="51"/>
      <c r="AV341" s="51"/>
      <c r="AW341" s="51"/>
      <c r="AX341" s="51"/>
      <c r="AY341" s="175"/>
      <c r="AZ341" s="176"/>
      <c r="BA341" s="176"/>
      <c r="BB341" s="176"/>
      <c r="BC341" s="176"/>
      <c r="BD341" s="50"/>
      <c r="BE341" s="51"/>
      <c r="BF341" s="51"/>
      <c r="BG341" s="51"/>
      <c r="BH341" s="52"/>
      <c r="BI341" s="175"/>
      <c r="BJ341" s="176"/>
      <c r="BK341" s="176"/>
      <c r="BL341" s="176"/>
      <c r="BM341" s="188"/>
      <c r="BN341" s="53">
        <f t="shared" si="92"/>
        <v>0</v>
      </c>
      <c r="BO341" s="53">
        <f t="shared" si="93"/>
        <v>0</v>
      </c>
      <c r="BP341" s="248"/>
    </row>
    <row r="342" spans="2:68" ht="36" x14ac:dyDescent="0.4">
      <c r="B342" s="79" t="s">
        <v>89</v>
      </c>
      <c r="C342" s="40" t="str">
        <f>C229</f>
        <v>Батон нарезной из муки высшего сорта, 0,35 - 0,4 кг</v>
      </c>
      <c r="D342" s="41">
        <f t="shared" ref="D342:D348" si="94">D112</f>
        <v>21.3</v>
      </c>
      <c r="E342" s="42">
        <v>5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85"/>
        <v>22.577999999999999</v>
      </c>
      <c r="L342" s="47">
        <f t="shared" si="86"/>
        <v>22.791</v>
      </c>
      <c r="M342" s="48">
        <f t="shared" si="87"/>
        <v>23.004000000000001</v>
      </c>
      <c r="N342" s="48">
        <f t="shared" si="88"/>
        <v>23.217000000000002</v>
      </c>
      <c r="O342" s="49">
        <f t="shared" si="89"/>
        <v>23.43</v>
      </c>
      <c r="P342" s="50">
        <f>R342/Q342</f>
        <v>20.41</v>
      </c>
      <c r="Q342" s="51">
        <v>276</v>
      </c>
      <c r="R342" s="51">
        <v>5633.16</v>
      </c>
      <c r="S342" s="51" t="s">
        <v>584</v>
      </c>
      <c r="T342" s="52" t="s">
        <v>581</v>
      </c>
      <c r="U342" s="50"/>
      <c r="V342" s="57"/>
      <c r="W342" s="57"/>
      <c r="X342" s="57"/>
      <c r="Y342" s="52"/>
      <c r="Z342" s="50"/>
      <c r="AA342" s="51"/>
      <c r="AB342" s="51"/>
      <c r="AC342" s="51"/>
      <c r="AD342" s="51"/>
      <c r="AE342" s="195"/>
      <c r="AF342" s="196"/>
      <c r="AG342" s="197"/>
      <c r="AH342" s="196"/>
      <c r="AI342" s="198"/>
      <c r="AJ342" s="50"/>
      <c r="AK342" s="51"/>
      <c r="AL342" s="51"/>
      <c r="AM342" s="51"/>
      <c r="AN342" s="52"/>
      <c r="AO342" s="175"/>
      <c r="AP342" s="176"/>
      <c r="AQ342" s="176"/>
      <c r="AR342" s="176"/>
      <c r="AS342" s="176"/>
      <c r="AT342" s="50"/>
      <c r="AU342" s="51"/>
      <c r="AV342" s="51"/>
      <c r="AW342" s="51"/>
      <c r="AX342" s="51"/>
      <c r="AY342" s="175"/>
      <c r="AZ342" s="176"/>
      <c r="BA342" s="176"/>
      <c r="BB342" s="176"/>
      <c r="BC342" s="176"/>
      <c r="BD342" s="50"/>
      <c r="BE342" s="51"/>
      <c r="BF342" s="51"/>
      <c r="BG342" s="51"/>
      <c r="BH342" s="52"/>
      <c r="BI342" s="175"/>
      <c r="BJ342" s="176"/>
      <c r="BK342" s="176"/>
      <c r="BL342" s="176"/>
      <c r="BM342" s="188"/>
      <c r="BN342" s="53">
        <f t="shared" si="92"/>
        <v>20.41</v>
      </c>
      <c r="BO342" s="53">
        <f t="shared" si="93"/>
        <v>20.41</v>
      </c>
      <c r="BP342" s="248"/>
    </row>
    <row r="343" spans="2:68" ht="30" x14ac:dyDescent="0.4">
      <c r="B343" s="79"/>
      <c r="C343" s="80"/>
      <c r="D343" s="41">
        <f t="shared" si="94"/>
        <v>21.3</v>
      </c>
      <c r="E343" s="42">
        <v>5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85"/>
        <v>22.577999999999999</v>
      </c>
      <c r="L343" s="47">
        <f t="shared" si="86"/>
        <v>22.791</v>
      </c>
      <c r="M343" s="48">
        <f t="shared" si="87"/>
        <v>23.004000000000001</v>
      </c>
      <c r="N343" s="48">
        <f t="shared" si="88"/>
        <v>23.217000000000002</v>
      </c>
      <c r="O343" s="49">
        <f t="shared" si="89"/>
        <v>23.43</v>
      </c>
      <c r="P343" s="50"/>
      <c r="Q343" s="51"/>
      <c r="R343" s="51"/>
      <c r="S343" s="51"/>
      <c r="T343" s="52"/>
      <c r="U343" s="50"/>
      <c r="V343" s="51"/>
      <c r="W343" s="51"/>
      <c r="X343" s="51"/>
      <c r="Y343" s="52"/>
      <c r="Z343" s="50"/>
      <c r="AA343" s="51"/>
      <c r="AB343" s="51"/>
      <c r="AC343" s="51"/>
      <c r="AD343" s="51"/>
      <c r="AE343" s="195"/>
      <c r="AF343" s="196"/>
      <c r="AG343" s="197"/>
      <c r="AH343" s="196"/>
      <c r="AI343" s="198"/>
      <c r="AJ343" s="50"/>
      <c r="AK343" s="51"/>
      <c r="AL343" s="51"/>
      <c r="AM343" s="51"/>
      <c r="AN343" s="52"/>
      <c r="AO343" s="175"/>
      <c r="AP343" s="176"/>
      <c r="AQ343" s="176"/>
      <c r="AR343" s="176"/>
      <c r="AS343" s="176"/>
      <c r="AT343" s="50"/>
      <c r="AU343" s="51"/>
      <c r="AV343" s="51"/>
      <c r="AW343" s="51"/>
      <c r="AX343" s="51"/>
      <c r="AY343" s="175"/>
      <c r="AZ343" s="176"/>
      <c r="BA343" s="176"/>
      <c r="BB343" s="176"/>
      <c r="BC343" s="176"/>
      <c r="BD343" s="50"/>
      <c r="BE343" s="51"/>
      <c r="BF343" s="51"/>
      <c r="BG343" s="51"/>
      <c r="BH343" s="52"/>
      <c r="BI343" s="175"/>
      <c r="BJ343" s="176"/>
      <c r="BK343" s="176"/>
      <c r="BL343" s="176"/>
      <c r="BM343" s="188"/>
      <c r="BN343" s="53">
        <f t="shared" si="92"/>
        <v>0</v>
      </c>
      <c r="BO343" s="53">
        <f t="shared" si="93"/>
        <v>0</v>
      </c>
      <c r="BP343" s="248"/>
    </row>
    <row r="344" spans="2:68" ht="30" x14ac:dyDescent="0.4">
      <c r="B344" s="79"/>
      <c r="C344" s="80"/>
      <c r="D344" s="41">
        <f t="shared" si="94"/>
        <v>21.3</v>
      </c>
      <c r="E344" s="42">
        <v>5</v>
      </c>
      <c r="F344" s="43">
        <v>1</v>
      </c>
      <c r="G344" s="44">
        <v>2</v>
      </c>
      <c r="H344" s="44">
        <v>3</v>
      </c>
      <c r="I344" s="44">
        <v>4</v>
      </c>
      <c r="J344" s="45">
        <v>5</v>
      </c>
      <c r="K344" s="46">
        <f t="shared" si="85"/>
        <v>22.577999999999999</v>
      </c>
      <c r="L344" s="47">
        <f t="shared" si="86"/>
        <v>22.791</v>
      </c>
      <c r="M344" s="48">
        <f t="shared" si="87"/>
        <v>23.004000000000001</v>
      </c>
      <c r="N344" s="48">
        <f t="shared" si="88"/>
        <v>23.217000000000002</v>
      </c>
      <c r="O344" s="49">
        <f t="shared" si="89"/>
        <v>23.43</v>
      </c>
      <c r="P344" s="50"/>
      <c r="Q344" s="51"/>
      <c r="R344" s="51"/>
      <c r="S344" s="51"/>
      <c r="T344" s="52"/>
      <c r="U344" s="50"/>
      <c r="V344" s="51"/>
      <c r="W344" s="51"/>
      <c r="X344" s="51"/>
      <c r="Y344" s="52"/>
      <c r="Z344" s="50"/>
      <c r="AA344" s="51"/>
      <c r="AB344" s="51"/>
      <c r="AC344" s="51"/>
      <c r="AD344" s="51"/>
      <c r="AE344" s="195"/>
      <c r="AF344" s="196"/>
      <c r="AG344" s="197"/>
      <c r="AH344" s="196"/>
      <c r="AI344" s="198"/>
      <c r="AJ344" s="50"/>
      <c r="AK344" s="51"/>
      <c r="AL344" s="51"/>
      <c r="AM344" s="51"/>
      <c r="AN344" s="52"/>
      <c r="AO344" s="175"/>
      <c r="AP344" s="176"/>
      <c r="AQ344" s="176"/>
      <c r="AR344" s="176"/>
      <c r="AS344" s="176"/>
      <c r="AT344" s="50"/>
      <c r="AU344" s="51"/>
      <c r="AV344" s="51"/>
      <c r="AW344" s="51"/>
      <c r="AX344" s="51"/>
      <c r="AY344" s="175"/>
      <c r="AZ344" s="176"/>
      <c r="BA344" s="176"/>
      <c r="BB344" s="176"/>
      <c r="BC344" s="176"/>
      <c r="BD344" s="50"/>
      <c r="BE344" s="51"/>
      <c r="BF344" s="51"/>
      <c r="BG344" s="51"/>
      <c r="BH344" s="52"/>
      <c r="BI344" s="175"/>
      <c r="BJ344" s="176"/>
      <c r="BK344" s="176"/>
      <c r="BL344" s="176"/>
      <c r="BM344" s="188"/>
      <c r="BN344" s="53">
        <f t="shared" si="92"/>
        <v>0</v>
      </c>
      <c r="BO344" s="53">
        <f t="shared" si="93"/>
        <v>0</v>
      </c>
      <c r="BP344" s="248"/>
    </row>
    <row r="345" spans="2:68" ht="30" x14ac:dyDescent="0.4">
      <c r="B345" s="81" t="s">
        <v>92</v>
      </c>
      <c r="C345" s="82" t="s">
        <v>93</v>
      </c>
      <c r="D345" s="41">
        <f t="shared" si="94"/>
        <v>0</v>
      </c>
      <c r="E345" s="62"/>
      <c r="F345" s="63"/>
      <c r="G345" s="64"/>
      <c r="H345" s="64"/>
      <c r="I345" s="64"/>
      <c r="J345" s="65"/>
      <c r="K345" s="46">
        <f t="shared" si="85"/>
        <v>0</v>
      </c>
      <c r="L345" s="47">
        <f t="shared" si="86"/>
        <v>0</v>
      </c>
      <c r="M345" s="48">
        <f t="shared" si="87"/>
        <v>0</v>
      </c>
      <c r="N345" s="48">
        <f t="shared" si="88"/>
        <v>0</v>
      </c>
      <c r="O345" s="49">
        <f t="shared" si="89"/>
        <v>0</v>
      </c>
      <c r="P345" s="66"/>
      <c r="Q345" s="67"/>
      <c r="R345" s="68" t="str">
        <f>IF(P345=0," ",IF(ISBLANK(P345)," ",P345*Q345))</f>
        <v xml:space="preserve"> </v>
      </c>
      <c r="S345" s="67"/>
      <c r="T345" s="69"/>
      <c r="U345" s="66"/>
      <c r="V345" s="67"/>
      <c r="W345" s="68"/>
      <c r="X345" s="67"/>
      <c r="Y345" s="69"/>
      <c r="Z345" s="66"/>
      <c r="AA345" s="67"/>
      <c r="AB345" s="68"/>
      <c r="AC345" s="67"/>
      <c r="AD345" s="67"/>
      <c r="AE345" s="199"/>
      <c r="AF345" s="200"/>
      <c r="AG345" s="201"/>
      <c r="AH345" s="200"/>
      <c r="AI345" s="202"/>
      <c r="AJ345" s="66"/>
      <c r="AK345" s="67"/>
      <c r="AL345" s="68"/>
      <c r="AM345" s="67"/>
      <c r="AN345" s="69"/>
      <c r="AO345" s="177"/>
      <c r="AP345" s="178"/>
      <c r="AQ345" s="176"/>
      <c r="AR345" s="178"/>
      <c r="AS345" s="178"/>
      <c r="AT345" s="66"/>
      <c r="AU345" s="67"/>
      <c r="AV345" s="68"/>
      <c r="AW345" s="67"/>
      <c r="AX345" s="67"/>
      <c r="AY345" s="177"/>
      <c r="AZ345" s="178"/>
      <c r="BA345" s="176"/>
      <c r="BB345" s="178"/>
      <c r="BC345" s="178"/>
      <c r="BD345" s="66"/>
      <c r="BE345" s="67"/>
      <c r="BF345" s="68"/>
      <c r="BG345" s="67"/>
      <c r="BH345" s="69"/>
      <c r="BI345" s="177"/>
      <c r="BJ345" s="178"/>
      <c r="BK345" s="176"/>
      <c r="BL345" s="178"/>
      <c r="BM345" s="189"/>
      <c r="BN345" s="53">
        <f t="shared" si="92"/>
        <v>0</v>
      </c>
      <c r="BO345" s="53">
        <f t="shared" si="93"/>
        <v>0</v>
      </c>
      <c r="BP345" s="248"/>
    </row>
    <row r="346" spans="2:68" ht="30.75" thickBot="1" x14ac:dyDescent="0.45">
      <c r="B346" s="96" t="s">
        <v>95</v>
      </c>
      <c r="C346" s="40" t="str">
        <f>C233</f>
        <v>Сахар-песок, кг</v>
      </c>
      <c r="D346" s="41">
        <f t="shared" si="94"/>
        <v>24.5</v>
      </c>
      <c r="E346" s="98">
        <v>4</v>
      </c>
      <c r="F346" s="43">
        <v>1</v>
      </c>
      <c r="G346" s="44">
        <v>2</v>
      </c>
      <c r="H346" s="44">
        <v>3</v>
      </c>
      <c r="I346" s="44">
        <v>4</v>
      </c>
      <c r="J346" s="45">
        <v>5</v>
      </c>
      <c r="K346" s="46">
        <f t="shared" si="85"/>
        <v>25.725000000000001</v>
      </c>
      <c r="L346" s="47">
        <f t="shared" si="86"/>
        <v>25.97</v>
      </c>
      <c r="M346" s="48">
        <f t="shared" si="87"/>
        <v>26.215</v>
      </c>
      <c r="N346" s="48">
        <f t="shared" si="88"/>
        <v>26.46</v>
      </c>
      <c r="O346" s="49">
        <f t="shared" si="89"/>
        <v>26.704999999999998</v>
      </c>
      <c r="P346" s="50"/>
      <c r="Q346" s="51"/>
      <c r="R346" s="51"/>
      <c r="S346" s="51"/>
      <c r="T346" s="52"/>
      <c r="U346" s="50"/>
      <c r="V346" s="51"/>
      <c r="W346" s="51"/>
      <c r="X346" s="51"/>
      <c r="Y346" s="52"/>
      <c r="Z346" s="50"/>
      <c r="AA346" s="51"/>
      <c r="AB346" s="51"/>
      <c r="AC346" s="51"/>
      <c r="AD346" s="51"/>
      <c r="AE346" s="195">
        <v>25.48</v>
      </c>
      <c r="AF346" s="196">
        <v>50</v>
      </c>
      <c r="AG346" s="197">
        <f>AE346*AF346</f>
        <v>1274</v>
      </c>
      <c r="AH346" s="196" t="s">
        <v>618</v>
      </c>
      <c r="AI346" s="198" t="s">
        <v>285</v>
      </c>
      <c r="AJ346" s="50"/>
      <c r="AK346" s="51"/>
      <c r="AL346" s="51"/>
      <c r="AM346" s="51"/>
      <c r="AN346" s="52"/>
      <c r="AO346" s="175"/>
      <c r="AP346" s="176"/>
      <c r="AQ346" s="176"/>
      <c r="AR346" s="176"/>
      <c r="AS346" s="176"/>
      <c r="AT346" s="50"/>
      <c r="AU346" s="51"/>
      <c r="AV346" s="51"/>
      <c r="AW346" s="51"/>
      <c r="AX346" s="51"/>
      <c r="AY346" s="175"/>
      <c r="AZ346" s="176"/>
      <c r="BA346" s="176"/>
      <c r="BB346" s="176"/>
      <c r="BC346" s="176"/>
      <c r="BD346" s="50"/>
      <c r="BE346" s="51"/>
      <c r="BF346" s="51"/>
      <c r="BG346" s="51"/>
      <c r="BH346" s="52"/>
      <c r="BI346" s="175"/>
      <c r="BJ346" s="176"/>
      <c r="BK346" s="176"/>
      <c r="BL346" s="176"/>
      <c r="BM346" s="188"/>
      <c r="BN346" s="53">
        <f t="shared" si="92"/>
        <v>25.48</v>
      </c>
      <c r="BO346" s="53">
        <f t="shared" si="93"/>
        <v>25.48</v>
      </c>
      <c r="BP346" s="249"/>
    </row>
    <row r="347" spans="2:68" ht="31.5" thickTop="1" thickBot="1" x14ac:dyDescent="0.45">
      <c r="B347" s="96"/>
      <c r="C347" s="97"/>
      <c r="D347" s="41">
        <f t="shared" si="94"/>
        <v>24.5</v>
      </c>
      <c r="E347" s="98">
        <v>4</v>
      </c>
      <c r="F347" s="43">
        <v>1</v>
      </c>
      <c r="G347" s="44">
        <v>2</v>
      </c>
      <c r="H347" s="44">
        <v>3</v>
      </c>
      <c r="I347" s="44">
        <v>4</v>
      </c>
      <c r="J347" s="45">
        <v>5</v>
      </c>
      <c r="K347" s="46">
        <f t="shared" si="85"/>
        <v>25.725000000000001</v>
      </c>
      <c r="L347" s="47">
        <f t="shared" si="86"/>
        <v>25.97</v>
      </c>
      <c r="M347" s="48">
        <f t="shared" si="87"/>
        <v>26.215</v>
      </c>
      <c r="N347" s="48">
        <f t="shared" si="88"/>
        <v>26.46</v>
      </c>
      <c r="O347" s="49">
        <f t="shared" si="89"/>
        <v>26.704999999999998</v>
      </c>
      <c r="P347" s="50"/>
      <c r="Q347" s="51"/>
      <c r="R347" s="51"/>
      <c r="S347" s="51"/>
      <c r="T347" s="52"/>
      <c r="U347" s="175"/>
      <c r="V347" s="176"/>
      <c r="W347" s="176"/>
      <c r="X347" s="176"/>
      <c r="Y347" s="176"/>
      <c r="Z347" s="50"/>
      <c r="AA347" s="51"/>
      <c r="AB347" s="51"/>
      <c r="AC347" s="51"/>
      <c r="AD347" s="51"/>
      <c r="AE347" s="175"/>
      <c r="AF347" s="176"/>
      <c r="AG347" s="176"/>
      <c r="AH347" s="176"/>
      <c r="AI347" s="188"/>
      <c r="AJ347" s="50"/>
      <c r="AK347" s="51"/>
      <c r="AL347" s="51"/>
      <c r="AM347" s="51"/>
      <c r="AN347" s="52"/>
      <c r="AO347" s="175"/>
      <c r="AP347" s="176"/>
      <c r="AQ347" s="176"/>
      <c r="AR347" s="176"/>
      <c r="AS347" s="176"/>
      <c r="AT347" s="50"/>
      <c r="AU347" s="51"/>
      <c r="AV347" s="51"/>
      <c r="AW347" s="51"/>
      <c r="AX347" s="51"/>
      <c r="AY347" s="175"/>
      <c r="AZ347" s="176"/>
      <c r="BA347" s="176"/>
      <c r="BB347" s="176"/>
      <c r="BC347" s="176"/>
      <c r="BD347" s="50"/>
      <c r="BE347" s="51"/>
      <c r="BF347" s="51"/>
      <c r="BG347" s="51"/>
      <c r="BH347" s="52"/>
      <c r="BI347" s="175"/>
      <c r="BJ347" s="176"/>
      <c r="BK347" s="176"/>
      <c r="BL347" s="176"/>
      <c r="BM347" s="188"/>
      <c r="BN347" s="53">
        <f t="shared" si="92"/>
        <v>0</v>
      </c>
      <c r="BO347" s="53">
        <f t="shared" si="93"/>
        <v>0</v>
      </c>
      <c r="BP347" s="248"/>
    </row>
    <row r="348" spans="2:68" ht="31.5" thickTop="1" thickBot="1" x14ac:dyDescent="0.45">
      <c r="B348" s="96"/>
      <c r="C348" s="97"/>
      <c r="D348" s="41">
        <f t="shared" si="94"/>
        <v>24.5</v>
      </c>
      <c r="E348" s="98">
        <v>4</v>
      </c>
      <c r="F348" s="43">
        <v>1</v>
      </c>
      <c r="G348" s="44">
        <v>2</v>
      </c>
      <c r="H348" s="44">
        <v>3</v>
      </c>
      <c r="I348" s="44">
        <v>4</v>
      </c>
      <c r="J348" s="45">
        <v>5</v>
      </c>
      <c r="K348" s="46">
        <f t="shared" si="85"/>
        <v>25.725000000000001</v>
      </c>
      <c r="L348" s="47">
        <f t="shared" si="86"/>
        <v>25.97</v>
      </c>
      <c r="M348" s="48">
        <f t="shared" si="87"/>
        <v>26.215</v>
      </c>
      <c r="N348" s="48">
        <f t="shared" si="88"/>
        <v>26.46</v>
      </c>
      <c r="O348" s="49">
        <f t="shared" si="89"/>
        <v>26.704999999999998</v>
      </c>
      <c r="P348" s="50"/>
      <c r="Q348" s="51"/>
      <c r="R348" s="51"/>
      <c r="S348" s="51"/>
      <c r="T348" s="52"/>
      <c r="U348" s="175"/>
      <c r="V348" s="176"/>
      <c r="W348" s="176"/>
      <c r="X348" s="176"/>
      <c r="Y348" s="176"/>
      <c r="Z348" s="50"/>
      <c r="AA348" s="51"/>
      <c r="AB348" s="51"/>
      <c r="AC348" s="51"/>
      <c r="AD348" s="51"/>
      <c r="AE348" s="175"/>
      <c r="AF348" s="176"/>
      <c r="AG348" s="176"/>
      <c r="AH348" s="176"/>
      <c r="AI348" s="188"/>
      <c r="AJ348" s="50"/>
      <c r="AK348" s="51"/>
      <c r="AL348" s="51"/>
      <c r="AM348" s="51"/>
      <c r="AN348" s="52"/>
      <c r="AO348" s="175"/>
      <c r="AP348" s="176"/>
      <c r="AQ348" s="176"/>
      <c r="AR348" s="176"/>
      <c r="AS348" s="176"/>
      <c r="AT348" s="50"/>
      <c r="AU348" s="51"/>
      <c r="AV348" s="51"/>
      <c r="AW348" s="51"/>
      <c r="AX348" s="51"/>
      <c r="AY348" s="175"/>
      <c r="AZ348" s="176"/>
      <c r="BA348" s="176"/>
      <c r="BB348" s="176"/>
      <c r="BC348" s="176"/>
      <c r="BD348" s="50"/>
      <c r="BE348" s="51"/>
      <c r="BF348" s="51"/>
      <c r="BG348" s="51"/>
      <c r="BH348" s="52"/>
      <c r="BI348" s="175"/>
      <c r="BJ348" s="176"/>
      <c r="BK348" s="176"/>
      <c r="BL348" s="176"/>
      <c r="BM348" s="188"/>
      <c r="BN348" s="53">
        <f t="shared" si="92"/>
        <v>0</v>
      </c>
      <c r="BO348" s="53">
        <f t="shared" si="93"/>
        <v>0</v>
      </c>
      <c r="BP348" s="248"/>
    </row>
    <row r="349" spans="2:68" ht="18.75" thickTop="1" x14ac:dyDescent="0.25"/>
  </sheetData>
  <protectedRanges>
    <protectedRange sqref="BI11:BJ13 BL11:BM13 BI125:BJ127 BL125:BM127 BI16:BJ16 BI29:BJ33 BL29:BM33 BI118:BJ118 BI143:BJ147 BL234:BM235 BL118:BM118 BL143:BM147 BI149:BJ169 BL149:BM169 BI234:BJ235 BL16:BM16 BI18:BJ19 BL18:BM19 BI69:BJ71 BL69:BM71 BI129:BJ130 BI35:BJ55 BL73:BM75 BL129:BM130 BL35:BM55 BI73:BJ75 BI57:BJ67 BL57:BM67 BL171:BM184 BI171:BJ184 BL241:BM348 BI241:BJ348" name="Диапазон13"/>
    <protectedRange sqref="BD11:BE13 BG11:BH13 BD126:BE127 BG126:BH127 BD234:BE235 BG234:BH235 BD15:BE16 BG18:BH19 BD18:BE19 BG28:BH33 BD28:BE33 BD73:BE75 BD117:BE118 BG117:BH118 BG15:BH16 BG35:BH55 BD35:BE55 BG73:BH75 BG57:BH67 BD57:BE67 BG241:BH348 BD241:BE348" name="Диапазон12"/>
    <protectedRange sqref="AY11:AZ13 BB11:BC13 AY125:AZ127 BB125:BC127 AY28:AZ33 BB35:BC55 AY35:AZ55 AY117:AZ118 BB117:BC118 AY129:AZ130 AY234:AZ235 BB234:BC235 AY15:AZ16 BB28:BC33 AE190:AF192 AE171:AF174 BB129:BC130 BB15:BC16 AH171:AI184 BB57:BC67 AY57:AZ67 AE176:AF184 AH190:AI192 BB241:BC348 AY241:AZ348" name="Диапазон11"/>
    <protectedRange sqref="AT11:AU13 AW11:AX13 AT125:AU127 AW125:AX127 AW117:AX118 AW234:AX235 AT234:AU235 AT117:AU118 AT129:AU130 AT15:AU16 AW149:AX169 AW15:AX16 AW129:AX130 AT149:AU169 AT171:AU184 AW171:AX184 AW241:AX348 AT241:AU348" name="Диапазон10"/>
    <protectedRange sqref="AO11:AP13 AR11:AS13 AO125:AP127 AR125:AS127 AO241:AP253 AO311:AP325 AR318:AS338 AO129:AP130 AR142:AS147 AO142:AP147 AR77:AS81 AO77:AP81 AO15:AP16 AR73:AS75 AR117:AS118 AO117:AP118 AR129:AS130 AR149:AS174 AO234:AP235 AR15:AS16 AO73:AP75 AO149:AP174 AR234:AS235 AO35:AP67 AR35:AS67 AR176:AS184 AO176:AP184 AR241:AS302 AO255:AP309 AR304:AS316 AR340:AS348 AO334:AP348" name="Диапазон9"/>
    <protectedRange sqref="AJ12:AK13 AM12:AN13 AJ125:AK127 AM125:AN127 AJ241:AK257 AJ149:AK169 AM171:AN174 AJ15:AK16 AM28:AN33 AM117:AN118 AM15:AN16 AJ28:AK33 AM73:AN75 AJ117:AK118 AM234:AN235 AJ234:AK235 AJ129:AK130 AM129:AN130 AM149:AN169 AJ73:AK75 AM35:AN62 AJ35:AK62 AM176:AN181 AJ176:AK181 AJ259:AK348 AM241:AN348 AM64:AN67 AJ64:AK67 AM183:AN184 AJ183:AK184 AJ171:AK174" name="Диапазон8"/>
    <protectedRange sqref="AE126:AF127 AE242:AF244 AH242:AI244 AH347:AI348 AH259:AI274 AE118:AF118 AH118:AI118 AH126:AI127 AE142:AF169 AH142:AI169 AE234:AF235 AH234:AI235 AE129:AF130 AH129:AI130 AE259:AF274 AE246:AF247 AE347:AF348 AH246:AI247 AE132:AF133 AH132:AI133 AE288:AF294 AH296:AI298 AH288:AI294 AE296:AF298 AH276:AI286 AE276:AF286" name="Диапазон7"/>
    <protectedRange sqref="A6 G6:J6 BP6:EZ6 L6:O6 G120:J120 L120:O120 G237:J237 L237:O237 BD237:BH237 AY237:BC237 AT237:AX237 BI237:BM237" name="Диапазон3"/>
    <protectedRange sqref="A2:A5 B3:T3 U3:AC3 AD2:EZ5" name="Диапазон1"/>
    <protectedRange sqref="Z314:AD316 Z327:AD332 Z334:AD335 Z318:AD325" name="Диапазон4_72"/>
    <protectedRange sqref="Z143:AD148" name="Диапазон4_92"/>
    <protectedRange sqref="AJ77:AN78 AJ80:AN81" name="Диапазон4_46"/>
    <protectedRange sqref="AE125:AI125" name="Диапазон4_43"/>
    <protectedRange sqref="U83:Y83 U258:Y265 U287:Y287 AE34:AI34 AE249:AI250 Z251:AD251 Z295:AD295 AJ69:AN72 BI79:BM81 AE231:AI233 P132:T133 P193:T193 P199:T202 Z326:AD326 AE200:AI202 BI142:BM142 Z245:AD245 Z310:AD312 AE96:AI97 AT25:AX26 P99:S99 AE21:AI22 P142:T148 U175:Y175 AY142:BC147 P249:T249 U343:Y346 U107:Y107 BI232:BM232 BD149:BH169 AE221:AI229 Z336:AD341 AE204:AI211 BD171:BH184 U227:Y233" name="Диапазон4_99"/>
    <protectedRange sqref="AT18:AX19" name="Диапазон4_58"/>
    <protectedRange sqref="BD17:BH17" name="Диапазон4_41"/>
    <protectedRange sqref="AT89:AX89" name="Диапазон4_59"/>
    <protectedRange sqref="AJ79:AN79" name="Диапазон4_17"/>
    <protectedRange sqref="Z18:AD19" name="Диапазон4_10"/>
    <protectedRange sqref="U245:Y245" name="Диапазон4_31"/>
    <protectedRange sqref="Z241:AD241" name="Диапазон4_9"/>
    <protectedRange sqref="Z142:AD142" name="Диапазон4_7"/>
    <protectedRange sqref="U96:Y97 U99:Y101" name="Диапазон4_57"/>
    <protectedRange sqref="AE138:AI141" name="Диапазон4_15"/>
    <protectedRange sqref="AE230:AI230" name="Диапазон4_52"/>
    <protectedRange sqref="BI84:BM88" name="Диапазон4_73"/>
    <protectedRange sqref="AJ142:AN147" name="Диапазон4_37"/>
    <protectedRange sqref="U241:Y241" name="Диапазон4_93"/>
    <protectedRange sqref="T99 AT68:AX68 AY56:BC56 AT72:AX72 AE14:AI14 AE89:AI89 BD34:BH34 AE186:AI188 AO175:AS175 AT170:AX170 BI56:BM56 P185:T189 P196:T196 Z170:AD170 Z68:AD68 AJ10:AN10 P124:T124 P131:T131 P134:T140 AE170:AI170 AT131:AX136 AT190:AX192 AO185:AS185 AT142:AX144 AT195:AX198 BD128:BH148 AJ14:AN14 AJ17:AN22 AO17:AS19 Z72:AD72 P12:T12 P10:T10 P14:T14 P17:T19 P33:T34 U86:Y95 U98:Y98 U108:Y111 U116:Y116 AJ24:AN26 AJ89:AN89 AJ95:AN95 AO23:AS23 AO69:AS72 AT27:AX27 AT79:AX82 AY10:BC10 AY34:BC34 BD14:BH14 BD20:BH23 BD89:BH89 Z76:AD77 Z82:AD82 Z86:AD86 Z89:AD89 Z98:AD98 Z105:AD116 BI34:BM34 P251:T253 P266:T298 P327:T332 U189:Y189 U336:Y342 Z128:AD128 Z131:AD131 AE128:AG128 AI128 AE131:AG131 AI131 AE193:AI199 AJ148:AN148 AJ182:AN182 AO124:AS124 AO131:AS131 AO135:AS140 AO189:AS189 AO193:AS198 AY131:BC133 AY185:BC188 BD170:BH170 BI124:BM124 BI138:BM141 P203:T233 AT227:AX233 AO207:AS233 AY200:BC205 BD185:BH233 BI233:BM233 BI186:BM205 P77:T82 P86:T98 P105:T116 U76:Y77 U102:Y106 U82:Y82 Z10:AD10 Z14:AD14 Z17:AD17 Z20:AD23 Z63:AD64 Z27:AD27 AE17:AI19 AE27:AI27 AE68:AI68 AE76:AI76 AE82:AI86 AE95:AI95 AE98:AI112 AE116:AI117 AJ34:AN34 AJ68:AN68 AJ76:AN76 AJ82:AN82 AJ86:AN86 AJ105:AN105 AJ112:AN116 AO76:AS76 AO82:AS116 AT10:AX10 AT17:AX17 AT20:AX23 AT61:AX61 AT98:AX116 AY14:BC14 AY17:BC27 AY68:BC116 BD68:BH72 BD76:BH76 BD82:BH82 BD102:BH112 BI10:BM10 BI14:BM15 BI17:BM17 BI20:BM28 BI68:BM68 BI76:BM78 BI82:BM83 BI89:BM117 U124:Y124 U128:Y128 U131:Y148 U170:Y170 U185:Y185 U193:X193 U194:Y226 Z134:AD141 Z185:AD233 AE124:AG124 AI124 AE134:AI137 AE185:AG185 AE203:AI203 AE212:AI220 AJ128:AN128 AJ131:AN141 AJ170:AN170 AJ185:AN226 AJ233:AN233 AJ175:AN175 AO128:AS128 AO134:AS134 AO141:AS141 AO200:AS203 AO199:AS199 AO206:AS206 AT193:AX194 AT200:AX205 AT199:AX199 AT212:AX219 AT226:AX226 AY190:BC193 AY199:BC199 AY207:BC218 AY206:BC206 AY220:BC225 AY219:BC219 AY227:BC233 AY226:BC226 BI185:BM185 BI207:BM218 BI206:BM206 BI222:BM228 BI219:BM221 BI229:BM231 P241:T241 P254:T258 P265:T265 P304:T312 P299:T303 P313:T313 P317:T326 P334:T341 P333:T333 P342:T346 U310:Y310 U320:Y320" name="Диапазон4"/>
    <protectedRange sqref="AB299" name="Диапазон4_11_1"/>
    <protectedRange sqref="Z299:AA299" name="Диапазон4_9_1"/>
    <protectedRange sqref="AD299" name="Диапазон4_12_1"/>
    <protectedRange sqref="AC299" name="Диапазон4_19_1"/>
    <protectedRange sqref="AD313" name="Диапазон4_54"/>
    <protectedRange sqref="AB313" name="Диапазон4_13_1"/>
    <protectedRange sqref="AC313" name="Диапазон4_12_2"/>
    <protectedRange sqref="Z313:AA313" name="Диапазон4_13_1_1"/>
    <protectedRange sqref="Z317:AB317 AD317" name="Диапазон4_78"/>
    <protectedRange sqref="AC317" name="Диапазон4_19_2"/>
    <protectedRange sqref="AB333" name="Диапазон4_80"/>
    <protectedRange sqref="Z333:AA333" name="Диапазон4_7_1"/>
    <protectedRange sqref="AC333:AD333" name="Диапазон4_10_1"/>
    <protectedRange sqref="BI72:BM72" name="Диапазон4_86"/>
    <protectedRange sqref="U186:Y188" name="Диапазон4_27"/>
    <protectedRange sqref="Z69:AD71" name="Диапазон4_36"/>
    <protectedRange sqref="AO28:AS34" name="Диапазон4_87"/>
    <protectedRange sqref="AT145:AX147" name="Диапазон4_32"/>
    <protectedRange sqref="Z132:AD133" name="Диапазон4_28"/>
    <protectedRange sqref="AJ227:AN232" name="Диапазон4_70"/>
    <protectedRange sqref="AE10:AI10" name="Диапазон4_44"/>
    <protectedRange sqref="AE189:AG189" name="Диапазон4_14"/>
    <protectedRange sqref="AH189:AI189" name="Диапазон4_1_4"/>
    <protectedRange sqref="P259:T264" name="Диапазон4_77"/>
    <protectedRange sqref="U300:Y309" name="Диапазон4_61"/>
    <protectedRange sqref="AE287:AG287" name="Диапазон5"/>
    <protectedRange sqref="AH287:AI287" name="Диапазон4_10_1_2"/>
    <protectedRange sqref="AE340:AI345" name="Диапазон4_20_1"/>
    <protectedRange sqref="AT24:AX24" name="Диапазон4_64"/>
    <protectedRange sqref="AO132:AS133" name="Диапазон4_18"/>
    <protectedRange sqref="AO204:AS205 AO186:AS188 AO190:AS192" name="Диапазон4_53"/>
    <protectedRange sqref="AY194:BC198 AY149:BC184" name="Диапазон4_45"/>
    <protectedRange sqref="BI128:BM128" name="Диапазон4_25"/>
    <protectedRange sqref="U314:Y319 U321:Y335" name="Диапазон4_20"/>
    <protectedRange sqref="AE304:AI306 AE308:AI312" name="Диапазон5_2"/>
    <protectedRange sqref="AE314:AI319 AE322:AI325 AE321:AG321 AE327:AI328 AE330:AI332" name="Диапазон4_17_1"/>
    <protectedRange sqref="AH321:AI321" name="Диапазон5_1_2"/>
    <protectedRange sqref="P21:T22" name="Диапазон4_76"/>
    <protectedRange sqref="Z24:AD26" name="Диапазон4_62"/>
    <protectedRange sqref="Z90:AD97 Z78:AD81 Z73:AD75 Z83:AD85 Z87:AD88 Z99:AD101" name="Диапазон4_96"/>
    <protectedRange sqref="AJ83:AN85 AJ106:AN111 AJ87:AN88 AJ90:AN94 AJ96:AN104" name="Диапазон4_97"/>
    <protectedRange sqref="P128:T128" name="Диапазон4_89"/>
    <protectedRange sqref="AO148:AS148" name="Диапазон4_35"/>
    <protectedRange sqref="AT128:AX128" name="Диапазон4_69"/>
    <protectedRange sqref="AE329:AG329" name="Диапазон5_8"/>
    <protectedRange sqref="AH329:AI329" name="Диапазон5_1_3"/>
    <protectedRange sqref="Z102:AD104" name="Диапазон4_71"/>
    <protectedRange sqref="AO10:AS10" name="Диапазон4_8"/>
    <protectedRange sqref="AO20:AS22 AO24:AS26" name="Диапазон4_81"/>
    <protectedRange sqref="AT14:AX14" name="Диапазон4_83"/>
    <protectedRange sqref="BI131:BM133" name="Диапазон4_33"/>
    <protectedRange sqref="P314:T316" name="Диапазон4_40"/>
    <protectedRange sqref="AE334:AI335" name="Диапазон5_1"/>
    <protectedRange sqref="Z28:AD28" name="Диапазон4_68"/>
    <protectedRange sqref="BI134:BM136" name="Диапазон4_21"/>
    <protectedRange sqref="U10:Y10" name="Диапазон4_1"/>
    <protectedRange sqref="U14:Y14" name="Диапазон4_19"/>
    <protectedRange sqref="U17:Y23" name="Диапазон4_30"/>
    <protectedRange sqref="U34:Y34" name="Диапазон4_91"/>
    <protectedRange sqref="U72:Y72" name="Диапазон4_94"/>
    <protectedRange sqref="AJ23:AN23" name="Диапазон4_48"/>
    <protectedRange sqref="AJ27:AN27" name="Диапазон4_60"/>
    <protectedRange sqref="AJ63:AN63" name="Диапазон4_85"/>
    <protectedRange sqref="AO14:AS14" name="Диапазон4_49"/>
    <protectedRange sqref="BD10:BH10" name="Диапазон4_23"/>
    <protectedRange sqref="P245:T245" name="Диапазон4_66"/>
    <protectedRange sqref="P248:T248" name="Диапазон4_74"/>
    <protectedRange sqref="U251:Y254" name="Диапазон4_38"/>
    <protectedRange sqref="U295:Y295" name="Диапазон4_50"/>
    <protectedRange sqref="U311:Y313" name="Диапазон4_90"/>
    <protectedRange sqref="Z124:AD124" name="Диапазон4_11"/>
    <protectedRange sqref="AC15:AD16 Z15:AA16 AC321:AD455 Z321:AA455 AC472:AD606 Z472:AA606 AC624:AD758 Z624:AA758 AC769:AD903 Z769:AA903 AC915:AD1049 Z915:AA1049 AC1060:AD1194 Z1060:AA1194 AC1207:AD1341 Z1207:AA1341 AC1352:AD1486 Z1352:AA1486 AC165:AD184 Z165:AA184 AC18:AD19 Z18:AA19 AC21:AD22 Z21:AA22 AC24:AD26 Z24:AA26 AC65:AD140 Z65:AA140 AC28:AD63 Z28:AA63 AC142:AD148 Z142:AA148 AC190:AD192 Z190:AA192 AC194:AD198 Z194:AA198 AC200:AD205 Z200:AA205 AC207:AD218 Z207:AA218 AC226:AD303 Z226:AA303" name="Диапазон6"/>
    <protectedRange sqref="B310:T310 B154:AC154 Z310:AC310 B3:T3 B461:AC461 B613:AC613 B904:AC904 B1196:AC1196 U3:AC3" name="Диапазон1_1"/>
    <protectedRange sqref="Z6:AC6 B157:T157 B313:O313 Z464:AC464 Z616:AC616 Z761:AC761 Z907:AC907 Z1052:AC1052 Z1199:AC1199 Z1344:AC1344 U157:Y157 Z157:AC157 U313:Y313 Z313:AC313 B1344:T1344 B1199:T1199 B1052:T1052 B907:T907 B761:T761 B616:T616 B464:T464 B6:T6 U1344:Y1344 U1199:Y1199 U1052:Y1052 U907:Y907 U761:Y761 U616:Y616 U464:Y464 U6:Y6" name="Диапазон1_1_1"/>
    <protectedRange sqref="Z5:AC5 B156:T156 B312:T312 Z463:AC463 Z615:AC615 Z760:AC760 Z906:AC906 Z1051:AC1051 Z1198:AC1198 Z1343:AC1343 U156:Y156 Z156:AC156 U312:Y312 Z312:AC312 B1343:T1343 B1198:T1198 B1051:T1051 B906:T906 B760:T760 B615:T615 B463:T463 B5:T5 U1343:Y1343 U1198:Y1198 U1051:Y1051 U906:Y906 U760:Y760 U615:Y615 U463:Y463 U5:Y5" name="Диапазон1_2"/>
    <protectedRange sqref="AH128" name="Диапазон4_1_3"/>
    <protectedRange sqref="AH131" name="Диапазон4_1_5"/>
    <protectedRange sqref="AE252:AI253" name="Диапазон4_18_2"/>
    <protectedRange sqref="AE275:AI275" name="Диапазон5_3"/>
    <protectedRange sqref="AE320:AG320" name="Диапазон5_6"/>
    <protectedRange sqref="AH320:AI320" name="Диапазон4_13_2_4"/>
    <protectedRange sqref="AE336:AI338" name="Диапазон4_20_3"/>
    <protectedRange sqref="AT206:AX211" name="Диапазон4_79"/>
    <protectedRange sqref="AT220:AX225" name="Диапазон4_98"/>
    <protectedRange sqref="AY128:BC128" name="Диапазон4_16"/>
    <protectedRange sqref="AE20:AF20 AH20:AI20" name="Диапазон9_2"/>
    <protectedRange sqref="AG20" name="Диапазон5_9"/>
    <protectedRange sqref="AE24:AF26 AH24:AI26" name="Диапазон9_3"/>
    <protectedRange sqref="AG24:AG26" name="Диапазон5_10"/>
    <protectedRange sqref="AE113:AF115 AH113:AI115" name="Диапазон9_8"/>
    <protectedRange sqref="AG113:AG115" name="Диапазон5_12"/>
    <protectedRange sqref="P20:T20" name="Диапазон4_4"/>
    <protectedRange sqref="P23:T23" name="Диапазон4_29"/>
    <protectedRange sqref="P27:T27" name="Диапазон4_42"/>
    <protectedRange sqref="P64:T64" name="Диапазон4_47"/>
    <protectedRange sqref="P68:T68" name="Диапазон4_51"/>
    <protectedRange sqref="P72:T72" name="Диапазон4_56"/>
    <protectedRange sqref="P76:T76" name="Диапазон4_65"/>
    <protectedRange sqref="AE23:AI23" name="Диапазон4_82"/>
    <protectedRange sqref="AO27:AS27" name="Диапазон4_22"/>
    <protectedRange sqref="AO68:AS68" name="Диапазон4_84"/>
    <protectedRange sqref="BD27:BH27" name="Диапазон4_24"/>
    <protectedRange sqref="BD56:BH56" name="Диапазон4_55"/>
    <protectedRange sqref="P141:T141" name="Диапазон4_12"/>
    <protectedRange sqref="P170:T170" name="Диапазон4_26"/>
    <protectedRange sqref="AH124" name="Диапазон4_1_1"/>
    <protectedRange sqref="AH185:AI185" name="Диапазон4_9_2"/>
    <protectedRange sqref="AJ124:AN124" name="Диапазон4_88"/>
    <protectedRange sqref="AT124:AX124" name="Диапазон4_13"/>
    <protectedRange sqref="AT137:AX141" name="Диапазон4_63"/>
    <protectedRange sqref="AT148:AX148" name="Диапазон4_75"/>
    <protectedRange sqref="AT185:AX189" name="Диапазон4_95"/>
    <protectedRange sqref="AY124:BC124" name="Диапазон4_2"/>
    <protectedRange sqref="AY134:BC141" name="Диапазон4_6"/>
    <protectedRange sqref="AY148:BC148" name="Диапазон4_34"/>
    <protectedRange sqref="AY189:BC189" name="Диапазон4_39"/>
    <protectedRange sqref="BI137:BM137" name="Диапазон4_3"/>
    <protectedRange sqref="BI170:BM170" name="Диапазон4_67"/>
    <protectedRange sqref="U299:Y299" name="Диапазон4_5"/>
    <protectedRange sqref="AE241:AG241" name="Диапазон4_13_6"/>
    <protectedRange sqref="AH241:AI241" name="Диапазон5_3_1"/>
    <protectedRange sqref="AE245:AG245" name="Диапазон4_13_10"/>
    <protectedRange sqref="AH245:AI245" name="Диапазон5_3_2"/>
    <protectedRange sqref="AE248:AG248" name="Диапазон4_13_11"/>
    <protectedRange sqref="AH248:AI248" name="Диапазон5_3_3"/>
    <protectedRange sqref="AE251:AG251" name="Диапазон4_13_12"/>
    <protectedRange sqref="AH251:AI251" name="Диапазон5_3_4"/>
    <protectedRange sqref="AH258" name="Диапазон5_7"/>
    <protectedRange sqref="AE254:AG254 AE255:AI257 AE258:AG258" name="Диапазон4_13_13"/>
    <protectedRange sqref="AH254:AI254" name="Диапазон5_3_5"/>
    <protectedRange sqref="AI258" name="Диапазон4_13_2_2"/>
    <protectedRange sqref="AE295:AF295 AH295" name="Диапазон5_11"/>
    <protectedRange sqref="AG295" name="Диапазон4_13_14"/>
    <protectedRange sqref="AI295" name="Диапазон4_13_2_6"/>
    <protectedRange sqref="AE299:AF299 AH299" name="Диапазон5_13"/>
    <protectedRange sqref="AG303 AG299" name="Диапазон4_13_15"/>
    <protectedRange sqref="AE300:AI302 AE303:AF303" name="Диапазон4_15_1"/>
    <protectedRange sqref="AH303:AI303 AI299" name="Диапазон4_13_2_7"/>
    <protectedRange sqref="AE307:AF307 AH307:AI307" name="Диапазон5_14"/>
    <protectedRange sqref="AG307" name="Диапазон4_13_16"/>
    <protectedRange sqref="AG313" name="Диапазон4_13_17"/>
    <protectedRange sqref="AE313:AF313" name="Диапазон4_17_3"/>
    <protectedRange sqref="AH313:AI313" name="Диапазон4_11_2"/>
    <protectedRange sqref="AG326" name="Диапазон4_13_18"/>
    <protectedRange sqref="AE326:AF326" name="Диапазон4_17_4"/>
    <protectedRange sqref="AH326:AI326" name="Диапазон4_13_2_8"/>
    <protectedRange sqref="AG333" name="Диапазон4_13_19"/>
    <protectedRange sqref="AE333:AF333" name="Диапазон4_17_5"/>
    <protectedRange sqref="AH333:AI333" name="Диапазон4_12_2_1"/>
    <protectedRange sqref="AG339" name="Диапазон4_13_20"/>
    <protectedRange sqref="AE339:AF339" name="Диапазон4_17_6"/>
    <protectedRange sqref="AH339:AI339" name="Диапазон4_12_2_1_1"/>
    <protectedRange sqref="AE346:AF346" name="Диапазон5_15"/>
    <protectedRange sqref="AG346" name="Диапазон4_13_21"/>
    <protectedRange sqref="AH346:AI346" name="Диапазон4_13_2_9"/>
  </protectedRanges>
  <mergeCells count="64">
    <mergeCell ref="B1:O1"/>
    <mergeCell ref="B2:O2"/>
    <mergeCell ref="B3:O3"/>
    <mergeCell ref="B5:O5"/>
    <mergeCell ref="AE237:AI237"/>
    <mergeCell ref="B237:B238"/>
    <mergeCell ref="C237:C238"/>
    <mergeCell ref="D237:D238"/>
    <mergeCell ref="E237:E238"/>
    <mergeCell ref="F123:J123"/>
    <mergeCell ref="K123:O123"/>
    <mergeCell ref="K9:O9"/>
    <mergeCell ref="B120:B121"/>
    <mergeCell ref="C120:C121"/>
    <mergeCell ref="D120:D121"/>
    <mergeCell ref="E120:E121"/>
    <mergeCell ref="BN237:BN239"/>
    <mergeCell ref="BO237:BO239"/>
    <mergeCell ref="AT237:AX237"/>
    <mergeCell ref="BI237:BM237"/>
    <mergeCell ref="AY237:BC237"/>
    <mergeCell ref="BI120:BM120"/>
    <mergeCell ref="BD120:BH120"/>
    <mergeCell ref="F240:J240"/>
    <mergeCell ref="K240:O240"/>
    <mergeCell ref="BD237:BH237"/>
    <mergeCell ref="F237:J238"/>
    <mergeCell ref="K237:O238"/>
    <mergeCell ref="AJ237:AN237"/>
    <mergeCell ref="AO237:AS237"/>
    <mergeCell ref="P237:T237"/>
    <mergeCell ref="U237:Y237"/>
    <mergeCell ref="Z237:AD237"/>
    <mergeCell ref="B6:B7"/>
    <mergeCell ref="C6:C7"/>
    <mergeCell ref="AE120:AI120"/>
    <mergeCell ref="AJ120:AN120"/>
    <mergeCell ref="AJ6:AN6"/>
    <mergeCell ref="D6:D7"/>
    <mergeCell ref="F6:J7"/>
    <mergeCell ref="E6:E7"/>
    <mergeCell ref="Z6:AD6"/>
    <mergeCell ref="F9:J9"/>
    <mergeCell ref="P6:T6"/>
    <mergeCell ref="U6:Y6"/>
    <mergeCell ref="K6:O7"/>
    <mergeCell ref="U120:Y120"/>
    <mergeCell ref="K120:O121"/>
    <mergeCell ref="F120:J121"/>
    <mergeCell ref="P120:T120"/>
    <mergeCell ref="BO6:BO8"/>
    <mergeCell ref="BI6:BM6"/>
    <mergeCell ref="BD6:BH6"/>
    <mergeCell ref="AO6:AS6"/>
    <mergeCell ref="BN6:BN8"/>
    <mergeCell ref="AY6:BC6"/>
    <mergeCell ref="AE6:AI6"/>
    <mergeCell ref="AT6:AX6"/>
    <mergeCell ref="Z120:AD120"/>
    <mergeCell ref="AO120:AS120"/>
    <mergeCell ref="BN120:BN122"/>
    <mergeCell ref="BO120:BO122"/>
    <mergeCell ref="AT120:AX120"/>
    <mergeCell ref="AY120:BC120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horizontalDpi="4294967294" verticalDpi="4294967294" r:id="rId1"/>
  <headerFooter alignWithMargins="0"/>
  <rowBreaks count="5" manualBreakCount="5">
    <brk id="52" min="1" max="173" man="1"/>
    <brk id="84" min="1" max="173" man="1"/>
    <brk id="118" min="1" max="173" man="1"/>
    <brk id="177" min="1" max="173" man="1"/>
    <brk id="235" min="1" max="1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9"/>
  <sheetViews>
    <sheetView view="pageBreakPreview" topLeftCell="B1" zoomScale="47" zoomScaleNormal="60" zoomScaleSheetLayoutView="47" workbookViewId="0">
      <selection activeCell="T10" sqref="T10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1" customWidth="1"/>
    <col min="22" max="22" width="12.42578125" style="181" customWidth="1"/>
    <col min="23" max="23" width="14.85546875" style="181" customWidth="1"/>
    <col min="24" max="25" width="19" style="181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1" customWidth="1"/>
    <col min="32" max="32" width="12.42578125" style="181" customWidth="1"/>
    <col min="33" max="33" width="14.85546875" style="181" customWidth="1"/>
    <col min="34" max="34" width="26.85546875" style="181" customWidth="1"/>
    <col min="35" max="35" width="19" style="181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1" customWidth="1"/>
    <col min="42" max="42" width="12.42578125" style="181" customWidth="1"/>
    <col min="43" max="43" width="14.85546875" style="181" customWidth="1"/>
    <col min="44" max="45" width="19" style="181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1" customWidth="1"/>
    <col min="52" max="52" width="12.42578125" style="181" customWidth="1"/>
    <col min="53" max="53" width="14.85546875" style="181" customWidth="1"/>
    <col min="54" max="55" width="19" style="181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1" customWidth="1"/>
    <col min="62" max="62" width="12.42578125" style="181" customWidth="1"/>
    <col min="63" max="63" width="14.85546875" style="181" customWidth="1"/>
    <col min="64" max="65" width="19" style="181" customWidth="1"/>
    <col min="66" max="67" width="22.140625" style="2" customWidth="1"/>
    <col min="68" max="68" width="25.5703125" style="2" customWidth="1"/>
    <col min="69" max="16384" width="9.140625" style="2"/>
  </cols>
  <sheetData>
    <row r="1" spans="1:68" ht="52.5" customHeight="1" x14ac:dyDescent="0.4">
      <c r="A1" s="145"/>
      <c r="B1" s="321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144"/>
      <c r="Q1" s="144"/>
      <c r="R1" s="144"/>
      <c r="S1" s="144"/>
      <c r="T1" s="144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42" customHeight="1" x14ac:dyDescent="0.4">
      <c r="A2" s="9"/>
      <c r="B2" s="321" t="str">
        <f>'1 неделя'!B$2:O$2</f>
        <v>Министерство образования и молодежной политики Чувашской Республики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45"/>
      <c r="Q2" s="145"/>
      <c r="R2" s="145"/>
      <c r="S2" s="145"/>
      <c r="T2" s="145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25" t="str">
        <f>'1 неделя'!B3:O3</f>
        <v>наименование органа исполнительной власти, органа муниципального образования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46"/>
      <c r="Q3" s="146"/>
      <c r="R3" s="146"/>
      <c r="S3" s="146"/>
      <c r="T3" s="146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1"/>
      <c r="B4" s="143" t="s">
        <v>116</v>
      </c>
      <c r="C4" s="192" t="str">
        <f>'Таблица по неделям 2019'!C13</f>
        <v>11.10-17.10.2019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47"/>
      <c r="Q4" s="147"/>
      <c r="R4" s="147"/>
      <c r="S4" s="147"/>
      <c r="T4" s="147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1"/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45"/>
      <c r="Q5" s="145"/>
      <c r="R5" s="145"/>
      <c r="S5" s="145"/>
      <c r="T5" s="145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298" t="s">
        <v>0</v>
      </c>
      <c r="C6" s="300" t="s">
        <v>1</v>
      </c>
      <c r="D6" s="327" t="str">
        <f>'рекоменд.цены на Октябрь 2019'!D11</f>
        <v>Средняя цена без учета доставки на 11.10.2019, рублей</v>
      </c>
      <c r="E6" s="305" t="s">
        <v>6</v>
      </c>
      <c r="F6" s="284" t="s">
        <v>7</v>
      </c>
      <c r="G6" s="285"/>
      <c r="H6" s="285"/>
      <c r="I6" s="285"/>
      <c r="J6" s="286"/>
      <c r="K6" s="309" t="s">
        <v>8</v>
      </c>
      <c r="L6" s="310"/>
      <c r="M6" s="310"/>
      <c r="N6" s="310"/>
      <c r="O6" s="311"/>
      <c r="P6" s="295" t="str">
        <f>'1 неделя'!P6:T6</f>
        <v>КОУ "Порецкий деткий дом им. И.Н. Ульянова" Минобразования Чувашии</v>
      </c>
      <c r="Q6" s="296"/>
      <c r="R6" s="296"/>
      <c r="S6" s="296"/>
      <c r="T6" s="297"/>
      <c r="U6" s="318" t="str">
        <f>'1 неделя'!U6:Y6</f>
        <v>ГАПОУ ЧР "Ядринский агротехнический техникум" Минобразования Чувашии</v>
      </c>
      <c r="V6" s="319"/>
      <c r="W6" s="319"/>
      <c r="X6" s="319"/>
      <c r="Y6" s="320"/>
      <c r="Z6" s="295" t="str">
        <f>'1 неделя'!Z6:AD6</f>
        <v>БУ "Шумерлинский центр для детей-сирот и детей, оставшихся без попечения родителей</v>
      </c>
      <c r="AA6" s="296"/>
      <c r="AB6" s="296"/>
      <c r="AC6" s="296"/>
      <c r="AD6" s="297"/>
      <c r="AE6" s="318" t="str">
        <f>'1 неделя'!AE6:AI6</f>
        <v>БОУ "Чебоксарская НОШ с ОВЗ №1"</v>
      </c>
      <c r="AF6" s="319"/>
      <c r="AG6" s="319"/>
      <c r="AH6" s="319"/>
      <c r="AI6" s="320"/>
      <c r="AJ6" s="295" t="str">
        <f>'1 неделя'!AJ6:AN6</f>
        <v>БОУ "Чебоксарская НОШ с ОВЗ №2"</v>
      </c>
      <c r="AK6" s="296"/>
      <c r="AL6" s="296"/>
      <c r="AM6" s="296"/>
      <c r="AN6" s="297"/>
      <c r="AO6" s="318" t="str">
        <f>'1 неделя'!AO6:AS6</f>
        <v>БОУ "Чебоксарская НОШ с ОВЗ №3"</v>
      </c>
      <c r="AP6" s="319"/>
      <c r="AQ6" s="319"/>
      <c r="AR6" s="319"/>
      <c r="AS6" s="320"/>
      <c r="AT6" s="295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296"/>
      <c r="AV6" s="296"/>
      <c r="AW6" s="296"/>
      <c r="AX6" s="297"/>
      <c r="AY6" s="318" t="str">
        <f>'1 неделя'!AY6:BC6</f>
        <v>БОУ "Шумерлинская общеобразовательная школа-интернат для обучающихся с ОВЗ"</v>
      </c>
      <c r="AZ6" s="319"/>
      <c r="BA6" s="319"/>
      <c r="BB6" s="319"/>
      <c r="BC6" s="320"/>
      <c r="BD6" s="295" t="str">
        <f>'1 неделя'!BD6:BH6</f>
        <v>БОУ "Кугесьская  общеобразовательная школа-интернат для обучающихся с ОВЗ" Минобразования Чувашии</v>
      </c>
      <c r="BE6" s="296"/>
      <c r="BF6" s="296"/>
      <c r="BG6" s="296"/>
      <c r="BH6" s="297"/>
      <c r="BI6" s="318" t="str">
        <f>'1 неделя'!BI6:BM6</f>
        <v>БОУ "Саланчикская общеобразовательная школа-интернат для обучающихся с ОВЗ"</v>
      </c>
      <c r="BJ6" s="319"/>
      <c r="BK6" s="319"/>
      <c r="BL6" s="319"/>
      <c r="BM6" s="320"/>
      <c r="BN6" s="293" t="s">
        <v>97</v>
      </c>
      <c r="BO6" s="293" t="s">
        <v>98</v>
      </c>
    </row>
    <row r="7" spans="1:68" ht="181.5" customHeight="1" thickBot="1" x14ac:dyDescent="0.3">
      <c r="A7" s="10"/>
      <c r="B7" s="299"/>
      <c r="C7" s="301"/>
      <c r="D7" s="328"/>
      <c r="E7" s="306"/>
      <c r="F7" s="287"/>
      <c r="G7" s="288"/>
      <c r="H7" s="288"/>
      <c r="I7" s="288"/>
      <c r="J7" s="289"/>
      <c r="K7" s="312"/>
      <c r="L7" s="313"/>
      <c r="M7" s="313"/>
      <c r="N7" s="313"/>
      <c r="O7" s="314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6" t="s">
        <v>2</v>
      </c>
      <c r="V7" s="167" t="s">
        <v>3</v>
      </c>
      <c r="W7" s="168" t="s">
        <v>4</v>
      </c>
      <c r="X7" s="168" t="s">
        <v>5</v>
      </c>
      <c r="Y7" s="168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2" t="s">
        <v>2</v>
      </c>
      <c r="AF7" s="168" t="s">
        <v>3</v>
      </c>
      <c r="AG7" s="168" t="s">
        <v>4</v>
      </c>
      <c r="AH7" s="168" t="s">
        <v>5</v>
      </c>
      <c r="AI7" s="168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2" t="s">
        <v>2</v>
      </c>
      <c r="AP7" s="168" t="s">
        <v>3</v>
      </c>
      <c r="AQ7" s="168" t="s">
        <v>4</v>
      </c>
      <c r="AR7" s="168" t="s">
        <v>5</v>
      </c>
      <c r="AS7" s="168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2" t="s">
        <v>2</v>
      </c>
      <c r="AZ7" s="168" t="s">
        <v>3</v>
      </c>
      <c r="BA7" s="168" t="s">
        <v>4</v>
      </c>
      <c r="BB7" s="168" t="s">
        <v>5</v>
      </c>
      <c r="BC7" s="168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2" t="s">
        <v>2</v>
      </c>
      <c r="BJ7" s="168" t="s">
        <v>3</v>
      </c>
      <c r="BK7" s="168" t="s">
        <v>4</v>
      </c>
      <c r="BL7" s="168" t="s">
        <v>5</v>
      </c>
      <c r="BM7" s="168" t="s">
        <v>119</v>
      </c>
      <c r="BN7" s="294"/>
      <c r="BO7" s="294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69"/>
      <c r="V8" s="170"/>
      <c r="W8" s="171"/>
      <c r="X8" s="171"/>
      <c r="Y8" s="171"/>
      <c r="Z8" s="26"/>
      <c r="AA8" s="25"/>
      <c r="AB8" s="25"/>
      <c r="AC8" s="25"/>
      <c r="AD8" s="25"/>
      <c r="AE8" s="183"/>
      <c r="AF8" s="171"/>
      <c r="AG8" s="171"/>
      <c r="AH8" s="171"/>
      <c r="AI8" s="184"/>
      <c r="AJ8" s="26"/>
      <c r="AK8" s="25"/>
      <c r="AL8" s="25"/>
      <c r="AM8" s="25"/>
      <c r="AN8" s="27"/>
      <c r="AO8" s="183"/>
      <c r="AP8" s="171"/>
      <c r="AQ8" s="171"/>
      <c r="AR8" s="171"/>
      <c r="AS8" s="171"/>
      <c r="AT8" s="26"/>
      <c r="AU8" s="25"/>
      <c r="AV8" s="25"/>
      <c r="AW8" s="25"/>
      <c r="AX8" s="25"/>
      <c r="AY8" s="183"/>
      <c r="AZ8" s="171"/>
      <c r="BA8" s="171"/>
      <c r="BB8" s="171"/>
      <c r="BC8" s="171"/>
      <c r="BD8" s="26"/>
      <c r="BE8" s="25"/>
      <c r="BF8" s="25"/>
      <c r="BG8" s="25"/>
      <c r="BH8" s="27"/>
      <c r="BI8" s="183"/>
      <c r="BJ8" s="171"/>
      <c r="BK8" s="171"/>
      <c r="BL8" s="171"/>
      <c r="BM8" s="171"/>
      <c r="BN8" s="294"/>
      <c r="BO8" s="294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32">
        <v>9</v>
      </c>
      <c r="F9" s="307">
        <v>10</v>
      </c>
      <c r="G9" s="307"/>
      <c r="H9" s="307"/>
      <c r="I9" s="307"/>
      <c r="J9" s="308"/>
      <c r="K9" s="315">
        <v>11</v>
      </c>
      <c r="L9" s="316"/>
      <c r="M9" s="316"/>
      <c r="N9" s="316"/>
      <c r="O9" s="317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2">
        <v>4</v>
      </c>
      <c r="V9" s="173">
        <v>5</v>
      </c>
      <c r="W9" s="174">
        <v>6</v>
      </c>
      <c r="X9" s="174">
        <v>7</v>
      </c>
      <c r="Y9" s="174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5">
        <v>4</v>
      </c>
      <c r="AF9" s="186">
        <v>5</v>
      </c>
      <c r="AG9" s="186">
        <v>6</v>
      </c>
      <c r="AH9" s="186">
        <v>7</v>
      </c>
      <c r="AI9" s="187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5">
        <v>4</v>
      </c>
      <c r="AP9" s="186">
        <v>5</v>
      </c>
      <c r="AQ9" s="186">
        <v>6</v>
      </c>
      <c r="AR9" s="186">
        <v>7</v>
      </c>
      <c r="AS9" s="186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5">
        <v>4</v>
      </c>
      <c r="AZ9" s="186">
        <v>5</v>
      </c>
      <c r="BA9" s="186">
        <v>6</v>
      </c>
      <c r="BB9" s="186">
        <v>7</v>
      </c>
      <c r="BC9" s="186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5">
        <v>4</v>
      </c>
      <c r="BJ9" s="186">
        <v>5</v>
      </c>
      <c r="BK9" s="186">
        <v>6</v>
      </c>
      <c r="BL9" s="186">
        <v>7</v>
      </c>
      <c r="BM9" s="186">
        <v>8</v>
      </c>
      <c r="BN9" s="37"/>
      <c r="BO9" s="37"/>
    </row>
    <row r="10" spans="1:68" ht="63.75" customHeight="1" thickTop="1" x14ac:dyDescent="0.4">
      <c r="A10" s="38"/>
      <c r="B10" s="54" t="s">
        <v>117</v>
      </c>
      <c r="C10" s="40" t="str">
        <f>'рекоменд.цены на Октябрь 2019'!B14</f>
        <v>Картофель, кг</v>
      </c>
      <c r="D10" s="131">
        <v>7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2" si="0">$D10+($D10*(SUM($E10%,F10%)))</f>
        <v>8.33</v>
      </c>
      <c r="L10" s="106">
        <f t="shared" ref="L10:L62" si="1">$D10+(($D10*SUM($E10,G10)/100))</f>
        <v>8.4</v>
      </c>
      <c r="M10" s="107">
        <f t="shared" ref="M10:O32" si="2">$D10+(($D10*($E10+H10)/100))</f>
        <v>8.4700000000000006</v>
      </c>
      <c r="N10" s="107">
        <f>$D10+(($D10*($E10+I10)/100))</f>
        <v>8.5399999999999991</v>
      </c>
      <c r="O10" s="108">
        <f t="shared" si="2"/>
        <v>8.61</v>
      </c>
      <c r="P10" s="50"/>
      <c r="Q10" s="57"/>
      <c r="R10" s="57"/>
      <c r="S10" s="57"/>
      <c r="T10" s="52"/>
      <c r="U10" s="50"/>
      <c r="V10" s="57"/>
      <c r="W10" s="57"/>
      <c r="X10" s="57"/>
      <c r="Y10" s="52"/>
      <c r="Z10" s="50"/>
      <c r="AA10" s="57"/>
      <c r="AB10" s="57"/>
      <c r="AC10" s="57"/>
      <c r="AD10" s="52"/>
      <c r="AE10" s="195"/>
      <c r="AF10" s="196"/>
      <c r="AG10" s="197"/>
      <c r="AH10" s="196"/>
      <c r="AI10" s="198"/>
      <c r="AJ10" s="50"/>
      <c r="AK10" s="51"/>
      <c r="AL10" s="51"/>
      <c r="AM10" s="51"/>
      <c r="AN10" s="52"/>
      <c r="AO10" s="50"/>
      <c r="AP10" s="57"/>
      <c r="AQ10" s="57"/>
      <c r="AR10" s="57"/>
      <c r="AS10" s="52"/>
      <c r="AT10" s="50"/>
      <c r="AU10" s="57"/>
      <c r="AV10" s="57"/>
      <c r="AW10" s="57"/>
      <c r="AX10" s="52"/>
      <c r="AY10" s="50"/>
      <c r="AZ10" s="57"/>
      <c r="BA10" s="57"/>
      <c r="BB10" s="57"/>
      <c r="BC10" s="52"/>
      <c r="BD10" s="50"/>
      <c r="BE10" s="57"/>
      <c r="BF10" s="57"/>
      <c r="BG10" s="57"/>
      <c r="BH10" s="52"/>
      <c r="BI10" s="50">
        <v>8.3000000000000007</v>
      </c>
      <c r="BJ10" s="51">
        <v>200</v>
      </c>
      <c r="BK10" s="51">
        <v>1660</v>
      </c>
      <c r="BL10" s="51" t="s">
        <v>362</v>
      </c>
      <c r="BM10" s="52" t="s">
        <v>382</v>
      </c>
      <c r="BN10" s="53"/>
      <c r="BO10" s="53"/>
      <c r="BP10" s="251"/>
    </row>
    <row r="11" spans="1:68" ht="33.75" customHeight="1" x14ac:dyDescent="0.4">
      <c r="A11" s="38"/>
      <c r="B11" s="54"/>
      <c r="C11" s="55"/>
      <c r="D11" s="131">
        <f>D10</f>
        <v>7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8.33</v>
      </c>
      <c r="L11" s="106">
        <f t="shared" si="1"/>
        <v>8.4</v>
      </c>
      <c r="M11" s="107">
        <f t="shared" si="2"/>
        <v>8.4700000000000006</v>
      </c>
      <c r="N11" s="107">
        <f t="shared" si="2"/>
        <v>8.5399999999999991</v>
      </c>
      <c r="O11" s="108">
        <f t="shared" si="2"/>
        <v>8.61</v>
      </c>
      <c r="P11" s="50"/>
      <c r="Q11" s="51"/>
      <c r="R11" s="51"/>
      <c r="S11" s="51"/>
      <c r="T11" s="52"/>
      <c r="U11" s="175"/>
      <c r="V11" s="176"/>
      <c r="W11" s="176"/>
      <c r="X11" s="176"/>
      <c r="Y11" s="176"/>
      <c r="Z11" s="50"/>
      <c r="AA11" s="51"/>
      <c r="AB11" s="51"/>
      <c r="AC11" s="51"/>
      <c r="AD11" s="51"/>
      <c r="AE11" s="175"/>
      <c r="AF11" s="176"/>
      <c r="AG11" s="176"/>
      <c r="AH11" s="176"/>
      <c r="AI11" s="188"/>
      <c r="AJ11" s="50"/>
      <c r="AK11" s="51"/>
      <c r="AL11" s="51"/>
      <c r="AM11" s="51"/>
      <c r="AN11" s="52"/>
      <c r="AO11" s="175"/>
      <c r="AP11" s="176"/>
      <c r="AQ11" s="176"/>
      <c r="AR11" s="176"/>
      <c r="AS11" s="176"/>
      <c r="AT11" s="50"/>
      <c r="AU11" s="51"/>
      <c r="AV11" s="51"/>
      <c r="AW11" s="51"/>
      <c r="AX11" s="51"/>
      <c r="AY11" s="175"/>
      <c r="AZ11" s="176"/>
      <c r="BA11" s="176"/>
      <c r="BB11" s="176"/>
      <c r="BC11" s="176"/>
      <c r="BD11" s="50"/>
      <c r="BE11" s="51"/>
      <c r="BF11" s="51"/>
      <c r="BG11" s="51"/>
      <c r="BH11" s="52"/>
      <c r="BI11" s="50"/>
      <c r="BJ11" s="51"/>
      <c r="BK11" s="51"/>
      <c r="BL11" s="51"/>
      <c r="BM11" s="52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250"/>
    </row>
    <row r="12" spans="1:68" ht="33.75" customHeight="1" x14ac:dyDescent="0.4">
      <c r="A12" s="38"/>
      <c r="B12" s="56"/>
      <c r="C12" s="58"/>
      <c r="D12" s="131">
        <f>D10</f>
        <v>7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8.33</v>
      </c>
      <c r="L12" s="106">
        <f t="shared" si="1"/>
        <v>8.4</v>
      </c>
      <c r="M12" s="107">
        <f t="shared" si="2"/>
        <v>8.4700000000000006</v>
      </c>
      <c r="N12" s="107">
        <f t="shared" si="2"/>
        <v>8.5399999999999991</v>
      </c>
      <c r="O12" s="108">
        <f t="shared" si="2"/>
        <v>8.61</v>
      </c>
      <c r="P12" s="50"/>
      <c r="Q12" s="51"/>
      <c r="R12" s="51"/>
      <c r="S12" s="51"/>
      <c r="T12" s="52"/>
      <c r="U12" s="175"/>
      <c r="V12" s="176"/>
      <c r="W12" s="176"/>
      <c r="X12" s="176"/>
      <c r="Y12" s="176"/>
      <c r="Z12" s="50"/>
      <c r="AA12" s="51"/>
      <c r="AB12" s="51"/>
      <c r="AC12" s="51"/>
      <c r="AD12" s="51"/>
      <c r="AE12" s="175"/>
      <c r="AF12" s="176"/>
      <c r="AG12" s="176"/>
      <c r="AH12" s="176"/>
      <c r="AI12" s="188"/>
      <c r="AJ12" s="50"/>
      <c r="AK12" s="51"/>
      <c r="AL12" s="51"/>
      <c r="AM12" s="51"/>
      <c r="AN12" s="52"/>
      <c r="AO12" s="175"/>
      <c r="AP12" s="176"/>
      <c r="AQ12" s="176"/>
      <c r="AR12" s="176"/>
      <c r="AS12" s="176"/>
      <c r="AT12" s="50"/>
      <c r="AU12" s="51"/>
      <c r="AV12" s="51"/>
      <c r="AW12" s="51"/>
      <c r="AX12" s="51"/>
      <c r="AY12" s="175"/>
      <c r="AZ12" s="176"/>
      <c r="BA12" s="176"/>
      <c r="BB12" s="176"/>
      <c r="BC12" s="176"/>
      <c r="BD12" s="50"/>
      <c r="BE12" s="51"/>
      <c r="BF12" s="51"/>
      <c r="BG12" s="51"/>
      <c r="BH12" s="52"/>
      <c r="BI12" s="175"/>
      <c r="BJ12" s="176"/>
      <c r="BK12" s="176"/>
      <c r="BL12" s="176"/>
      <c r="BM12" s="188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250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1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7"/>
      <c r="V13" s="178"/>
      <c r="W13" s="176"/>
      <c r="X13" s="178"/>
      <c r="Y13" s="178"/>
      <c r="Z13" s="66"/>
      <c r="AA13" s="67"/>
      <c r="AB13" s="68"/>
      <c r="AC13" s="67"/>
      <c r="AD13" s="67"/>
      <c r="AE13" s="177"/>
      <c r="AF13" s="178"/>
      <c r="AG13" s="176"/>
      <c r="AH13" s="178"/>
      <c r="AI13" s="189"/>
      <c r="AJ13" s="66"/>
      <c r="AK13" s="67"/>
      <c r="AL13" s="68"/>
      <c r="AM13" s="67"/>
      <c r="AN13" s="69"/>
      <c r="AO13" s="177"/>
      <c r="AP13" s="178"/>
      <c r="AQ13" s="176"/>
      <c r="AR13" s="178"/>
      <c r="AS13" s="178"/>
      <c r="AT13" s="66"/>
      <c r="AU13" s="67"/>
      <c r="AV13" s="68"/>
      <c r="AW13" s="67"/>
      <c r="AX13" s="67"/>
      <c r="AY13" s="177"/>
      <c r="AZ13" s="178"/>
      <c r="BA13" s="176"/>
      <c r="BB13" s="178"/>
      <c r="BC13" s="178"/>
      <c r="BD13" s="66"/>
      <c r="BE13" s="67"/>
      <c r="BF13" s="68"/>
      <c r="BG13" s="67"/>
      <c r="BH13" s="69"/>
      <c r="BI13" s="177"/>
      <c r="BJ13" s="178"/>
      <c r="BK13" s="176"/>
      <c r="BL13" s="178"/>
      <c r="BM13" s="189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250"/>
    </row>
    <row r="14" spans="1:68" ht="65.25" customHeight="1" x14ac:dyDescent="0.4">
      <c r="A14" s="38"/>
      <c r="B14" s="39" t="s">
        <v>118</v>
      </c>
      <c r="C14" s="40" t="str">
        <f>'рекоменд.цены на Октябрь 2019'!B17</f>
        <v>Столовая морковь н/у, кг</v>
      </c>
      <c r="D14" s="131">
        <v>11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13.530000000000001</v>
      </c>
      <c r="L14" s="106">
        <f t="shared" si="1"/>
        <v>13.64</v>
      </c>
      <c r="M14" s="107">
        <f t="shared" si="2"/>
        <v>13.75</v>
      </c>
      <c r="N14" s="107">
        <f t="shared" si="2"/>
        <v>13.86</v>
      </c>
      <c r="O14" s="108">
        <f t="shared" si="2"/>
        <v>13.97</v>
      </c>
      <c r="P14" s="50"/>
      <c r="Q14" s="57"/>
      <c r="R14" s="57"/>
      <c r="S14" s="57"/>
      <c r="T14" s="52"/>
      <c r="U14" s="50"/>
      <c r="V14" s="57"/>
      <c r="W14" s="57"/>
      <c r="X14" s="57"/>
      <c r="Y14" s="52"/>
      <c r="Z14" s="50"/>
      <c r="AA14" s="57"/>
      <c r="AB14" s="57"/>
      <c r="AC14" s="57"/>
      <c r="AD14" s="52"/>
      <c r="AE14" s="50"/>
      <c r="AF14" s="57"/>
      <c r="AG14" s="57"/>
      <c r="AH14" s="57"/>
      <c r="AI14" s="52"/>
      <c r="AJ14" s="50"/>
      <c r="AK14" s="51"/>
      <c r="AL14" s="51"/>
      <c r="AM14" s="51"/>
      <c r="AN14" s="52"/>
      <c r="AO14" s="50"/>
      <c r="AP14" s="57"/>
      <c r="AQ14" s="57"/>
      <c r="AR14" s="57"/>
      <c r="AS14" s="52"/>
      <c r="AT14" s="50"/>
      <c r="AU14" s="57"/>
      <c r="AV14" s="57"/>
      <c r="AW14" s="57"/>
      <c r="AX14" s="52"/>
      <c r="AY14" s="50">
        <v>13.42</v>
      </c>
      <c r="AZ14" s="51">
        <v>74.400000000000006</v>
      </c>
      <c r="BA14" s="51">
        <v>998.45</v>
      </c>
      <c r="BB14" s="51" t="s">
        <v>270</v>
      </c>
      <c r="BC14" s="52" t="s">
        <v>342</v>
      </c>
      <c r="BD14" s="50"/>
      <c r="BE14" s="57"/>
      <c r="BF14" s="57"/>
      <c r="BG14" s="57"/>
      <c r="BH14" s="52"/>
      <c r="BI14" s="50">
        <v>13.5</v>
      </c>
      <c r="BJ14" s="51">
        <v>26</v>
      </c>
      <c r="BK14" s="51">
        <v>351</v>
      </c>
      <c r="BL14" s="51" t="s">
        <v>362</v>
      </c>
      <c r="BM14" s="52" t="s">
        <v>382</v>
      </c>
      <c r="BN14" s="53"/>
      <c r="BO14" s="53"/>
      <c r="BP14" s="251"/>
    </row>
    <row r="15" spans="1:68" ht="27" customHeight="1" x14ac:dyDescent="0.4">
      <c r="A15" s="38"/>
      <c r="B15" s="54"/>
      <c r="C15" s="55"/>
      <c r="D15" s="131">
        <f>D14</f>
        <v>11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13.530000000000001</v>
      </c>
      <c r="L15" s="106">
        <f t="shared" si="1"/>
        <v>13.64</v>
      </c>
      <c r="M15" s="107">
        <f t="shared" si="2"/>
        <v>13.75</v>
      </c>
      <c r="N15" s="107">
        <f t="shared" si="2"/>
        <v>13.86</v>
      </c>
      <c r="O15" s="108">
        <f t="shared" si="2"/>
        <v>13.97</v>
      </c>
      <c r="P15" s="50"/>
      <c r="Q15" s="51"/>
      <c r="R15" s="51"/>
      <c r="S15" s="51"/>
      <c r="T15" s="52"/>
      <c r="U15" s="175"/>
      <c r="V15" s="176"/>
      <c r="W15" s="176"/>
      <c r="X15" s="176"/>
      <c r="Y15" s="176"/>
      <c r="Z15" s="50"/>
      <c r="AA15" s="51"/>
      <c r="AB15" s="51"/>
      <c r="AC15" s="51"/>
      <c r="AD15" s="51"/>
      <c r="AE15" s="50"/>
      <c r="AF15" s="51"/>
      <c r="AG15" s="51"/>
      <c r="AH15" s="51"/>
      <c r="AI15" s="52"/>
      <c r="AJ15" s="50"/>
      <c r="AK15" s="51"/>
      <c r="AL15" s="51"/>
      <c r="AM15" s="51"/>
      <c r="AN15" s="52"/>
      <c r="AO15" s="175"/>
      <c r="AP15" s="176"/>
      <c r="AQ15" s="176"/>
      <c r="AR15" s="176"/>
      <c r="AS15" s="176"/>
      <c r="AT15" s="50"/>
      <c r="AU15" s="51"/>
      <c r="AV15" s="51"/>
      <c r="AW15" s="51"/>
      <c r="AX15" s="51"/>
      <c r="AY15" s="175"/>
      <c r="AZ15" s="176"/>
      <c r="BA15" s="176"/>
      <c r="BB15" s="176"/>
      <c r="BC15" s="176"/>
      <c r="BD15" s="50"/>
      <c r="BE15" s="51"/>
      <c r="BF15" s="51"/>
      <c r="BG15" s="51"/>
      <c r="BH15" s="52"/>
      <c r="BI15" s="175"/>
      <c r="BJ15" s="176"/>
      <c r="BK15" s="176"/>
      <c r="BL15" s="176"/>
      <c r="BM15" s="188"/>
      <c r="BN15" s="53"/>
      <c r="BO15" s="53"/>
      <c r="BP15" s="250"/>
    </row>
    <row r="16" spans="1:68" ht="27" customHeight="1" x14ac:dyDescent="0.4">
      <c r="A16" s="38"/>
      <c r="B16" s="56"/>
      <c r="C16" s="55"/>
      <c r="D16" s="131">
        <f>D14</f>
        <v>11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13.530000000000001</v>
      </c>
      <c r="L16" s="106">
        <f t="shared" si="1"/>
        <v>13.64</v>
      </c>
      <c r="M16" s="107">
        <f t="shared" si="2"/>
        <v>13.75</v>
      </c>
      <c r="N16" s="107">
        <f t="shared" si="2"/>
        <v>13.86</v>
      </c>
      <c r="O16" s="108">
        <f t="shared" si="2"/>
        <v>13.97</v>
      </c>
      <c r="P16" s="50"/>
      <c r="Q16" s="51"/>
      <c r="R16" s="51"/>
      <c r="S16" s="51"/>
      <c r="T16" s="52"/>
      <c r="U16" s="175"/>
      <c r="V16" s="176"/>
      <c r="W16" s="176"/>
      <c r="X16" s="176"/>
      <c r="Y16" s="176"/>
      <c r="Z16" s="50"/>
      <c r="AA16" s="51"/>
      <c r="AB16" s="51"/>
      <c r="AC16" s="51"/>
      <c r="AD16" s="51"/>
      <c r="AE16" s="50"/>
      <c r="AF16" s="51"/>
      <c r="AG16" s="51"/>
      <c r="AH16" s="51"/>
      <c r="AI16" s="52"/>
      <c r="AJ16" s="50"/>
      <c r="AK16" s="51"/>
      <c r="AL16" s="51"/>
      <c r="AM16" s="51"/>
      <c r="AN16" s="52"/>
      <c r="AO16" s="175"/>
      <c r="AP16" s="176"/>
      <c r="AQ16" s="176"/>
      <c r="AR16" s="176"/>
      <c r="AS16" s="176"/>
      <c r="AT16" s="50"/>
      <c r="AU16" s="51"/>
      <c r="AV16" s="51"/>
      <c r="AW16" s="51"/>
      <c r="AX16" s="51"/>
      <c r="AY16" s="175"/>
      <c r="AZ16" s="176"/>
      <c r="BA16" s="176"/>
      <c r="BB16" s="176"/>
      <c r="BC16" s="176"/>
      <c r="BD16" s="50"/>
      <c r="BE16" s="51"/>
      <c r="BF16" s="51"/>
      <c r="BG16" s="51"/>
      <c r="BH16" s="52"/>
      <c r="BI16" s="175"/>
      <c r="BJ16" s="176"/>
      <c r="BK16" s="176"/>
      <c r="BL16" s="176"/>
      <c r="BM16" s="188"/>
      <c r="BN16" s="53"/>
      <c r="BO16" s="53"/>
      <c r="BP16" s="250"/>
    </row>
    <row r="17" spans="1:68" ht="41.25" customHeight="1" x14ac:dyDescent="0.4">
      <c r="A17" s="38"/>
      <c r="B17" s="71" t="s">
        <v>19</v>
      </c>
      <c r="C17" s="72" t="str">
        <f>'рекоменд.цены на Октябрь 2019'!B18</f>
        <v>Столовая свекла н/у, кг</v>
      </c>
      <c r="D17" s="131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2"/>
        <v>13.1</v>
      </c>
      <c r="O17" s="108">
        <f t="shared" si="2"/>
        <v>13.2</v>
      </c>
      <c r="P17" s="50"/>
      <c r="Q17" s="57"/>
      <c r="R17" s="57"/>
      <c r="S17" s="57"/>
      <c r="T17" s="52"/>
      <c r="U17" s="50"/>
      <c r="V17" s="57"/>
      <c r="W17" s="57"/>
      <c r="X17" s="57"/>
      <c r="Y17" s="52"/>
      <c r="Z17" s="50"/>
      <c r="AA17" s="57"/>
      <c r="AB17" s="57"/>
      <c r="AC17" s="57"/>
      <c r="AD17" s="52"/>
      <c r="AE17" s="50"/>
      <c r="AF17" s="57"/>
      <c r="AG17" s="57"/>
      <c r="AH17" s="57"/>
      <c r="AI17" s="52"/>
      <c r="AJ17" s="50"/>
      <c r="AK17" s="51"/>
      <c r="AL17" s="51"/>
      <c r="AM17" s="51"/>
      <c r="AN17" s="52"/>
      <c r="AO17" s="50"/>
      <c r="AP17" s="57"/>
      <c r="AQ17" s="57"/>
      <c r="AR17" s="57"/>
      <c r="AS17" s="52"/>
      <c r="AT17" s="50"/>
      <c r="AU17" s="57"/>
      <c r="AV17" s="57"/>
      <c r="AW17" s="57"/>
      <c r="AX17" s="52"/>
      <c r="AY17" s="50"/>
      <c r="AZ17" s="57"/>
      <c r="BA17" s="57"/>
      <c r="BB17" s="57"/>
      <c r="BC17" s="52"/>
      <c r="BD17" s="50"/>
      <c r="BE17" s="57"/>
      <c r="BF17" s="57"/>
      <c r="BG17" s="57"/>
      <c r="BH17" s="52"/>
      <c r="BI17" s="50"/>
      <c r="BJ17" s="57"/>
      <c r="BK17" s="57"/>
      <c r="BL17" s="57"/>
      <c r="BM17" s="52"/>
      <c r="BN17" s="53"/>
      <c r="BO17" s="53"/>
      <c r="BP17" s="251"/>
    </row>
    <row r="18" spans="1:68" ht="27" customHeight="1" x14ac:dyDescent="0.4">
      <c r="A18" s="38"/>
      <c r="B18" s="73"/>
      <c r="C18" s="74"/>
      <c r="D18" s="131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2"/>
        <v>13.1</v>
      </c>
      <c r="O18" s="108">
        <f t="shared" si="2"/>
        <v>13.2</v>
      </c>
      <c r="P18" s="50"/>
      <c r="Q18" s="51"/>
      <c r="R18" s="51"/>
      <c r="S18" s="51"/>
      <c r="T18" s="52"/>
      <c r="U18" s="50"/>
      <c r="V18" s="57"/>
      <c r="W18" s="57"/>
      <c r="X18" s="57"/>
      <c r="Y18" s="52"/>
      <c r="Z18" s="50"/>
      <c r="AA18" s="57"/>
      <c r="AB18" s="57"/>
      <c r="AC18" s="57"/>
      <c r="AD18" s="52"/>
      <c r="AE18" s="50"/>
      <c r="AF18" s="57"/>
      <c r="AG18" s="57"/>
      <c r="AH18" s="57"/>
      <c r="AI18" s="52"/>
      <c r="AJ18" s="50"/>
      <c r="AK18" s="51"/>
      <c r="AL18" s="51"/>
      <c r="AM18" s="51"/>
      <c r="AN18" s="52"/>
      <c r="AO18" s="50"/>
      <c r="AP18" s="57"/>
      <c r="AQ18" s="57"/>
      <c r="AR18" s="57"/>
      <c r="AS18" s="52"/>
      <c r="AT18" s="50"/>
      <c r="AU18" s="51"/>
      <c r="AV18" s="51"/>
      <c r="AW18" s="51"/>
      <c r="AX18" s="52"/>
      <c r="AY18" s="50"/>
      <c r="AZ18" s="57"/>
      <c r="BA18" s="57"/>
      <c r="BB18" s="57"/>
      <c r="BC18" s="52"/>
      <c r="BD18" s="50"/>
      <c r="BE18" s="57"/>
      <c r="BF18" s="57"/>
      <c r="BG18" s="57"/>
      <c r="BH18" s="52"/>
      <c r="BI18" s="50"/>
      <c r="BJ18" s="57"/>
      <c r="BK18" s="57"/>
      <c r="BL18" s="57"/>
      <c r="BM18" s="52"/>
      <c r="BN18" s="53"/>
      <c r="BO18" s="53"/>
      <c r="BP18" s="250"/>
    </row>
    <row r="19" spans="1:68" ht="27" customHeight="1" x14ac:dyDescent="0.4">
      <c r="A19" s="38"/>
      <c r="B19" s="73"/>
      <c r="C19" s="74"/>
      <c r="D19" s="131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2"/>
        <v>13.1</v>
      </c>
      <c r="O19" s="108">
        <f t="shared" si="2"/>
        <v>13.2</v>
      </c>
      <c r="P19" s="50"/>
      <c r="Q19" s="51"/>
      <c r="R19" s="51"/>
      <c r="S19" s="51"/>
      <c r="T19" s="52"/>
      <c r="U19" s="50"/>
      <c r="V19" s="57"/>
      <c r="W19" s="57"/>
      <c r="X19" s="57"/>
      <c r="Y19" s="52"/>
      <c r="Z19" s="50"/>
      <c r="AA19" s="57"/>
      <c r="AB19" s="57"/>
      <c r="AC19" s="57"/>
      <c r="AD19" s="52"/>
      <c r="AE19" s="50"/>
      <c r="AF19" s="57"/>
      <c r="AG19" s="57"/>
      <c r="AH19" s="57"/>
      <c r="AI19" s="52"/>
      <c r="AJ19" s="50"/>
      <c r="AK19" s="51"/>
      <c r="AL19" s="51"/>
      <c r="AM19" s="51"/>
      <c r="AN19" s="52"/>
      <c r="AO19" s="50"/>
      <c r="AP19" s="57"/>
      <c r="AQ19" s="57"/>
      <c r="AR19" s="57"/>
      <c r="AS19" s="52"/>
      <c r="AT19" s="50"/>
      <c r="AU19" s="51"/>
      <c r="AV19" s="51"/>
      <c r="AW19" s="51"/>
      <c r="AX19" s="52"/>
      <c r="AY19" s="50"/>
      <c r="AZ19" s="57"/>
      <c r="BA19" s="57"/>
      <c r="BB19" s="57"/>
      <c r="BC19" s="52"/>
      <c r="BD19" s="50"/>
      <c r="BE19" s="57"/>
      <c r="BF19" s="57"/>
      <c r="BG19" s="57"/>
      <c r="BH19" s="52"/>
      <c r="BI19" s="50"/>
      <c r="BJ19" s="57"/>
      <c r="BK19" s="57"/>
      <c r="BL19" s="57"/>
      <c r="BM19" s="52"/>
      <c r="BN19" s="53"/>
      <c r="BO19" s="53"/>
      <c r="BP19" s="250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Октябрь 2019'!B19</f>
        <v>Лук репчатый н/у, кг</v>
      </c>
      <c r="D20" s="131">
        <v>13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16.64</v>
      </c>
      <c r="L20" s="106">
        <f t="shared" si="1"/>
        <v>16.899999999999999</v>
      </c>
      <c r="M20" s="107">
        <f t="shared" si="2"/>
        <v>17.16</v>
      </c>
      <c r="N20" s="107">
        <f t="shared" si="2"/>
        <v>17.29</v>
      </c>
      <c r="O20" s="108">
        <f t="shared" si="2"/>
        <v>17.420000000000002</v>
      </c>
      <c r="P20" s="50"/>
      <c r="Q20" s="57"/>
      <c r="R20" s="57"/>
      <c r="S20" s="57"/>
      <c r="T20" s="52"/>
      <c r="U20" s="50"/>
      <c r="V20" s="57"/>
      <c r="W20" s="57"/>
      <c r="X20" s="57"/>
      <c r="Y20" s="52"/>
      <c r="Z20" s="50"/>
      <c r="AA20" s="57"/>
      <c r="AB20" s="57"/>
      <c r="AC20" s="57"/>
      <c r="AD20" s="52"/>
      <c r="AE20" s="50"/>
      <c r="AF20" s="57"/>
      <c r="AG20" s="57"/>
      <c r="AH20" s="57"/>
      <c r="AI20" s="57"/>
      <c r="AJ20" s="50"/>
      <c r="AK20" s="51"/>
      <c r="AL20" s="51"/>
      <c r="AM20" s="51"/>
      <c r="AN20" s="52"/>
      <c r="AO20" s="50"/>
      <c r="AP20" s="57"/>
      <c r="AQ20" s="57"/>
      <c r="AR20" s="57"/>
      <c r="AS20" s="52"/>
      <c r="AT20" s="50"/>
      <c r="AU20" s="57"/>
      <c r="AV20" s="57"/>
      <c r="AW20" s="57"/>
      <c r="AX20" s="52"/>
      <c r="AY20" s="50">
        <v>16.510000000000002</v>
      </c>
      <c r="AZ20" s="51">
        <v>63.7</v>
      </c>
      <c r="BA20" s="51">
        <v>1051.69</v>
      </c>
      <c r="BB20" s="51" t="s">
        <v>270</v>
      </c>
      <c r="BC20" s="52" t="s">
        <v>342</v>
      </c>
      <c r="BD20" s="50"/>
      <c r="BE20" s="57"/>
      <c r="BF20" s="57"/>
      <c r="BG20" s="57"/>
      <c r="BH20" s="52"/>
      <c r="BI20" s="50">
        <v>16.600000000000001</v>
      </c>
      <c r="BJ20" s="51">
        <v>23</v>
      </c>
      <c r="BK20" s="51">
        <v>381.8</v>
      </c>
      <c r="BL20" s="51" t="s">
        <v>362</v>
      </c>
      <c r="BM20" s="52" t="s">
        <v>383</v>
      </c>
      <c r="BN20" s="53">
        <f t="shared" ref="BN20:BN51" si="3">MIN($P20,$U20,$Z20,$AE20,$AJ20,$AO20,$AT20,$AY20,$BD20,$BI20)</f>
        <v>16.510000000000002</v>
      </c>
      <c r="BO20" s="53">
        <f t="shared" ref="BO20:BO51" si="4">MAX($P20,$U20,$Z20,$AE20,$AJ20,$AO20,$AT20,$AY20,$BD20,$BI20)</f>
        <v>16.600000000000001</v>
      </c>
      <c r="BP20" s="251"/>
    </row>
    <row r="21" spans="1:68" ht="27" customHeight="1" x14ac:dyDescent="0.4">
      <c r="A21" s="38"/>
      <c r="B21" s="73"/>
      <c r="C21" s="74"/>
      <c r="D21" s="131">
        <f>D20</f>
        <v>13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16.64</v>
      </c>
      <c r="L21" s="106">
        <f t="shared" si="1"/>
        <v>16.899999999999999</v>
      </c>
      <c r="M21" s="107">
        <f t="shared" si="2"/>
        <v>17.16</v>
      </c>
      <c r="N21" s="107">
        <f t="shared" si="2"/>
        <v>17.29</v>
      </c>
      <c r="O21" s="108">
        <f t="shared" si="2"/>
        <v>17.420000000000002</v>
      </c>
      <c r="P21" s="50"/>
      <c r="Q21" s="57"/>
      <c r="R21" s="57"/>
      <c r="S21" s="57"/>
      <c r="T21" s="52"/>
      <c r="U21" s="50"/>
      <c r="V21" s="57"/>
      <c r="W21" s="57"/>
      <c r="X21" s="57"/>
      <c r="Y21" s="52"/>
      <c r="Z21" s="50"/>
      <c r="AA21" s="57"/>
      <c r="AB21" s="57"/>
      <c r="AC21" s="57"/>
      <c r="AD21" s="52"/>
      <c r="AE21" s="50"/>
      <c r="AF21" s="57"/>
      <c r="AG21" s="57"/>
      <c r="AH21" s="57"/>
      <c r="AI21" s="52"/>
      <c r="AJ21" s="50"/>
      <c r="AK21" s="51"/>
      <c r="AL21" s="51"/>
      <c r="AM21" s="51"/>
      <c r="AN21" s="52"/>
      <c r="AO21" s="50"/>
      <c r="AP21" s="57"/>
      <c r="AQ21" s="57"/>
      <c r="AR21" s="57"/>
      <c r="AS21" s="52"/>
      <c r="AT21" s="50"/>
      <c r="AU21" s="57"/>
      <c r="AV21" s="57"/>
      <c r="AW21" s="57"/>
      <c r="AX21" s="52"/>
      <c r="AY21" s="50"/>
      <c r="AZ21" s="51"/>
      <c r="BA21" s="51"/>
      <c r="BB21" s="51"/>
      <c r="BC21" s="52"/>
      <c r="BD21" s="50"/>
      <c r="BE21" s="57"/>
      <c r="BF21" s="57"/>
      <c r="BG21" s="57"/>
      <c r="BH21" s="52"/>
      <c r="BI21" s="50"/>
      <c r="BJ21" s="51"/>
      <c r="BK21" s="51"/>
      <c r="BL21" s="51"/>
      <c r="BM21" s="52"/>
      <c r="BN21" s="53">
        <f t="shared" si="3"/>
        <v>0</v>
      </c>
      <c r="BO21" s="53">
        <f t="shared" si="4"/>
        <v>0</v>
      </c>
      <c r="BP21" s="250"/>
    </row>
    <row r="22" spans="1:68" ht="27" customHeight="1" x14ac:dyDescent="0.4">
      <c r="A22" s="38"/>
      <c r="B22" s="73"/>
      <c r="C22" s="74"/>
      <c r="D22" s="131">
        <f>D20</f>
        <v>13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16.64</v>
      </c>
      <c r="L22" s="106">
        <f t="shared" si="1"/>
        <v>16.899999999999999</v>
      </c>
      <c r="M22" s="107">
        <f t="shared" si="2"/>
        <v>17.16</v>
      </c>
      <c r="N22" s="107">
        <f t="shared" si="2"/>
        <v>17.29</v>
      </c>
      <c r="O22" s="108">
        <f t="shared" si="2"/>
        <v>17.420000000000002</v>
      </c>
      <c r="P22" s="50"/>
      <c r="Q22" s="57"/>
      <c r="R22" s="57"/>
      <c r="S22" s="57"/>
      <c r="T22" s="52"/>
      <c r="U22" s="50"/>
      <c r="V22" s="57"/>
      <c r="W22" s="57"/>
      <c r="X22" s="57"/>
      <c r="Y22" s="52"/>
      <c r="Z22" s="50"/>
      <c r="AA22" s="57"/>
      <c r="AB22" s="57"/>
      <c r="AC22" s="57"/>
      <c r="AD22" s="52"/>
      <c r="AE22" s="50"/>
      <c r="AF22" s="57"/>
      <c r="AG22" s="57"/>
      <c r="AH22" s="57"/>
      <c r="AI22" s="52"/>
      <c r="AJ22" s="50"/>
      <c r="AK22" s="51"/>
      <c r="AL22" s="51"/>
      <c r="AM22" s="51"/>
      <c r="AN22" s="52"/>
      <c r="AO22" s="50"/>
      <c r="AP22" s="57"/>
      <c r="AQ22" s="57"/>
      <c r="AR22" s="57"/>
      <c r="AS22" s="52"/>
      <c r="AT22" s="50"/>
      <c r="AU22" s="57"/>
      <c r="AV22" s="57"/>
      <c r="AW22" s="57"/>
      <c r="AX22" s="52"/>
      <c r="AY22" s="50"/>
      <c r="AZ22" s="51"/>
      <c r="BA22" s="51"/>
      <c r="BB22" s="51"/>
      <c r="BC22" s="52"/>
      <c r="BD22" s="50"/>
      <c r="BE22" s="57"/>
      <c r="BF22" s="57"/>
      <c r="BG22" s="57"/>
      <c r="BH22" s="52"/>
      <c r="BI22" s="50"/>
      <c r="BJ22" s="51"/>
      <c r="BK22" s="51"/>
      <c r="BL22" s="51"/>
      <c r="BM22" s="52"/>
      <c r="BN22" s="53">
        <f t="shared" si="3"/>
        <v>0</v>
      </c>
      <c r="BO22" s="53">
        <f t="shared" si="4"/>
        <v>0</v>
      </c>
      <c r="BP22" s="250"/>
    </row>
    <row r="23" spans="1:68" ht="27" customHeight="1" x14ac:dyDescent="0.4">
      <c r="A23" s="38" t="s">
        <v>22</v>
      </c>
      <c r="B23" s="71" t="s">
        <v>23</v>
      </c>
      <c r="C23" s="72" t="str">
        <f>'рекоменд.цены на Октябрь 2019'!B20</f>
        <v>Капуста н/у, кг</v>
      </c>
      <c r="D23" s="131">
        <v>10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11.9</v>
      </c>
      <c r="L23" s="106">
        <f t="shared" si="1"/>
        <v>12</v>
      </c>
      <c r="M23" s="107">
        <f t="shared" si="2"/>
        <v>12.1</v>
      </c>
      <c r="N23" s="107">
        <f t="shared" si="2"/>
        <v>12.2</v>
      </c>
      <c r="O23" s="108">
        <f t="shared" si="2"/>
        <v>12.2</v>
      </c>
      <c r="P23" s="50">
        <v>11.9</v>
      </c>
      <c r="Q23" s="51">
        <v>10</v>
      </c>
      <c r="R23" s="51">
        <f>IF(P23=0," ",IF(ISBLANK(P23)," ",P23*Q23))</f>
        <v>119</v>
      </c>
      <c r="S23" s="51" t="s">
        <v>248</v>
      </c>
      <c r="T23" s="52" t="s">
        <v>243</v>
      </c>
      <c r="U23" s="50"/>
      <c r="V23" s="57"/>
      <c r="W23" s="57"/>
      <c r="X23" s="57"/>
      <c r="Y23" s="52"/>
      <c r="Z23" s="50"/>
      <c r="AA23" s="57"/>
      <c r="AB23" s="57"/>
      <c r="AC23" s="57"/>
      <c r="AD23" s="52"/>
      <c r="AE23" s="50">
        <f>AG23/AF23</f>
        <v>11.8</v>
      </c>
      <c r="AF23" s="51">
        <v>70</v>
      </c>
      <c r="AG23" s="51">
        <v>826</v>
      </c>
      <c r="AH23" s="51" t="s">
        <v>284</v>
      </c>
      <c r="AI23" s="51" t="s">
        <v>285</v>
      </c>
      <c r="AJ23" s="50">
        <v>11.8</v>
      </c>
      <c r="AK23" s="51">
        <v>300</v>
      </c>
      <c r="AL23" s="51">
        <f>AJ23*AK23</f>
        <v>3540</v>
      </c>
      <c r="AM23" s="51" t="s">
        <v>296</v>
      </c>
      <c r="AN23" s="52" t="s">
        <v>297</v>
      </c>
      <c r="AO23" s="50"/>
      <c r="AP23" s="57"/>
      <c r="AQ23" s="57"/>
      <c r="AR23" s="57"/>
      <c r="AS23" s="52"/>
      <c r="AT23" s="50">
        <v>11.8</v>
      </c>
      <c r="AU23" s="51">
        <v>15</v>
      </c>
      <c r="AV23" s="51">
        <f>IF(AT23=0," ",IF(ISBLANK(AT23)," ",AT23*AU23))</f>
        <v>177</v>
      </c>
      <c r="AW23" s="51" t="s">
        <v>322</v>
      </c>
      <c r="AX23" s="52" t="s">
        <v>327</v>
      </c>
      <c r="AY23" s="50">
        <v>11.8</v>
      </c>
      <c r="AZ23" s="51">
        <v>126.1</v>
      </c>
      <c r="BA23" s="51">
        <v>1487.98</v>
      </c>
      <c r="BB23" s="51" t="s">
        <v>270</v>
      </c>
      <c r="BC23" s="52" t="s">
        <v>342</v>
      </c>
      <c r="BD23" s="50">
        <v>11.9</v>
      </c>
      <c r="BE23" s="51">
        <v>41</v>
      </c>
      <c r="BF23" s="51">
        <f>IF(BD23=0," ",IF(ISBLANK(BD23)," ",BD23*BE23))</f>
        <v>487.90000000000003</v>
      </c>
      <c r="BG23" s="51" t="s">
        <v>362</v>
      </c>
      <c r="BH23" s="52" t="s">
        <v>363</v>
      </c>
      <c r="BI23" s="50">
        <v>11.9</v>
      </c>
      <c r="BJ23" s="51">
        <v>40</v>
      </c>
      <c r="BK23" s="51">
        <v>476</v>
      </c>
      <c r="BL23" s="51" t="s">
        <v>362</v>
      </c>
      <c r="BM23" s="52" t="s">
        <v>382</v>
      </c>
      <c r="BN23" s="53">
        <f t="shared" si="3"/>
        <v>11.8</v>
      </c>
      <c r="BO23" s="53">
        <f t="shared" si="4"/>
        <v>11.9</v>
      </c>
      <c r="BP23" s="251"/>
    </row>
    <row r="24" spans="1:68" ht="27" customHeight="1" x14ac:dyDescent="0.4">
      <c r="A24" s="38"/>
      <c r="B24" s="73"/>
      <c r="C24" s="74"/>
      <c r="D24" s="131">
        <f>D23</f>
        <v>10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11.9</v>
      </c>
      <c r="L24" s="106">
        <f t="shared" si="1"/>
        <v>12</v>
      </c>
      <c r="M24" s="107">
        <f t="shared" si="2"/>
        <v>12.1</v>
      </c>
      <c r="N24" s="107">
        <f t="shared" si="2"/>
        <v>12.2</v>
      </c>
      <c r="O24" s="108">
        <f t="shared" si="2"/>
        <v>12.2</v>
      </c>
      <c r="P24" s="50"/>
      <c r="Q24" s="57"/>
      <c r="R24" s="57"/>
      <c r="S24" s="57"/>
      <c r="T24" s="52"/>
      <c r="U24" s="175"/>
      <c r="V24" s="176"/>
      <c r="W24" s="176"/>
      <c r="X24" s="176"/>
      <c r="Y24" s="176"/>
      <c r="Z24" s="50"/>
      <c r="AA24" s="57"/>
      <c r="AB24" s="57"/>
      <c r="AC24" s="57"/>
      <c r="AD24" s="52"/>
      <c r="AE24" s="50"/>
      <c r="AF24" s="57"/>
      <c r="AG24" s="57"/>
      <c r="AH24" s="57"/>
      <c r="AI24" s="52"/>
      <c r="AJ24" s="50"/>
      <c r="AK24" s="57"/>
      <c r="AL24" s="57"/>
      <c r="AM24" s="57"/>
      <c r="AN24" s="52"/>
      <c r="AO24" s="50"/>
      <c r="AP24" s="57"/>
      <c r="AQ24" s="57"/>
      <c r="AR24" s="57"/>
      <c r="AS24" s="52"/>
      <c r="AT24" s="50"/>
      <c r="AU24" s="57"/>
      <c r="AV24" s="57"/>
      <c r="AW24" s="57"/>
      <c r="AX24" s="52"/>
      <c r="AY24" s="50"/>
      <c r="AZ24" s="51"/>
      <c r="BA24" s="51"/>
      <c r="BB24" s="51"/>
      <c r="BC24" s="52"/>
      <c r="BD24" s="50"/>
      <c r="BE24" s="57"/>
      <c r="BF24" s="57"/>
      <c r="BG24" s="57"/>
      <c r="BH24" s="52"/>
      <c r="BI24" s="50">
        <v>11.9</v>
      </c>
      <c r="BJ24" s="51">
        <v>70</v>
      </c>
      <c r="BK24" s="51">
        <v>833</v>
      </c>
      <c r="BL24" s="51" t="s">
        <v>362</v>
      </c>
      <c r="BM24" s="52" t="s">
        <v>383</v>
      </c>
      <c r="BN24" s="53">
        <f t="shared" si="3"/>
        <v>11.9</v>
      </c>
      <c r="BO24" s="53">
        <f t="shared" si="4"/>
        <v>11.9</v>
      </c>
      <c r="BP24" s="250"/>
    </row>
    <row r="25" spans="1:68" ht="27" customHeight="1" x14ac:dyDescent="0.4">
      <c r="A25" s="38"/>
      <c r="B25" s="75"/>
      <c r="C25" s="76"/>
      <c r="D25" s="131">
        <f>D23</f>
        <v>10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11.9</v>
      </c>
      <c r="L25" s="106">
        <f t="shared" si="1"/>
        <v>12</v>
      </c>
      <c r="M25" s="107">
        <f t="shared" si="2"/>
        <v>12.1</v>
      </c>
      <c r="N25" s="107">
        <f t="shared" si="2"/>
        <v>12.2</v>
      </c>
      <c r="O25" s="108">
        <f t="shared" si="2"/>
        <v>12.2</v>
      </c>
      <c r="P25" s="50"/>
      <c r="Q25" s="57"/>
      <c r="R25" s="57"/>
      <c r="S25" s="57"/>
      <c r="T25" s="52"/>
      <c r="U25" s="175"/>
      <c r="V25" s="176"/>
      <c r="W25" s="176"/>
      <c r="X25" s="176"/>
      <c r="Y25" s="176"/>
      <c r="Z25" s="50"/>
      <c r="AA25" s="57"/>
      <c r="AB25" s="57"/>
      <c r="AC25" s="57"/>
      <c r="AD25" s="52"/>
      <c r="AE25" s="50"/>
      <c r="AF25" s="57"/>
      <c r="AG25" s="57"/>
      <c r="AH25" s="57"/>
      <c r="AI25" s="52"/>
      <c r="AJ25" s="50"/>
      <c r="AK25" s="57"/>
      <c r="AL25" s="57"/>
      <c r="AM25" s="57"/>
      <c r="AN25" s="52"/>
      <c r="AO25" s="50"/>
      <c r="AP25" s="57"/>
      <c r="AQ25" s="57"/>
      <c r="AR25" s="57"/>
      <c r="AS25" s="52"/>
      <c r="AT25" s="50"/>
      <c r="AU25" s="57"/>
      <c r="AV25" s="57"/>
      <c r="AW25" s="57"/>
      <c r="AX25" s="52"/>
      <c r="AY25" s="50"/>
      <c r="AZ25" s="51"/>
      <c r="BA25" s="51"/>
      <c r="BB25" s="51"/>
      <c r="BC25" s="52"/>
      <c r="BD25" s="50"/>
      <c r="BE25" s="57"/>
      <c r="BF25" s="57"/>
      <c r="BG25" s="57"/>
      <c r="BH25" s="52"/>
      <c r="BI25" s="50"/>
      <c r="BJ25" s="51"/>
      <c r="BK25" s="51"/>
      <c r="BL25" s="51"/>
      <c r="BM25" s="52"/>
      <c r="BN25" s="53">
        <f t="shared" si="3"/>
        <v>0</v>
      </c>
      <c r="BO25" s="53">
        <f t="shared" si="4"/>
        <v>0</v>
      </c>
      <c r="BP25" s="250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1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66"/>
      <c r="Q26" s="67"/>
      <c r="R26" s="68"/>
      <c r="S26" s="67"/>
      <c r="T26" s="69"/>
      <c r="U26" s="177"/>
      <c r="V26" s="178"/>
      <c r="W26" s="176"/>
      <c r="X26" s="178"/>
      <c r="Y26" s="178"/>
      <c r="Z26" s="66"/>
      <c r="AA26" s="67"/>
      <c r="AB26" s="68"/>
      <c r="AC26" s="67"/>
      <c r="AD26" s="69"/>
      <c r="AE26" s="66"/>
      <c r="AF26" s="67"/>
      <c r="AG26" s="68"/>
      <c r="AH26" s="67"/>
      <c r="AI26" s="69"/>
      <c r="AJ26" s="66"/>
      <c r="AK26" s="67"/>
      <c r="AL26" s="68"/>
      <c r="AM26" s="67"/>
      <c r="AN26" s="69"/>
      <c r="AO26" s="66"/>
      <c r="AP26" s="67"/>
      <c r="AQ26" s="68"/>
      <c r="AR26" s="67"/>
      <c r="AS26" s="69"/>
      <c r="AT26" s="66"/>
      <c r="AU26" s="67"/>
      <c r="AV26" s="68"/>
      <c r="AW26" s="67"/>
      <c r="AX26" s="69"/>
      <c r="AY26" s="66"/>
      <c r="AZ26" s="67"/>
      <c r="BA26" s="68"/>
      <c r="BB26" s="67"/>
      <c r="BC26" s="69"/>
      <c r="BD26" s="66"/>
      <c r="BE26" s="67"/>
      <c r="BF26" s="68"/>
      <c r="BG26" s="67"/>
      <c r="BH26" s="69"/>
      <c r="BI26" s="66"/>
      <c r="BJ26" s="67"/>
      <c r="BK26" s="68"/>
      <c r="BL26" s="67"/>
      <c r="BM26" s="69"/>
      <c r="BN26" s="53">
        <f t="shared" si="3"/>
        <v>0</v>
      </c>
      <c r="BO26" s="53">
        <f t="shared" si="4"/>
        <v>0</v>
      </c>
      <c r="BP26" s="250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Октябрь 2019'!B22</f>
        <v>Куриные яйца 1 категории, 10 шт</v>
      </c>
      <c r="D27" s="131">
        <v>42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49.980000000000004</v>
      </c>
      <c r="L27" s="106">
        <f t="shared" si="1"/>
        <v>50.4</v>
      </c>
      <c r="M27" s="107">
        <f t="shared" si="2"/>
        <v>50.82</v>
      </c>
      <c r="N27" s="107">
        <f t="shared" si="2"/>
        <v>51.24</v>
      </c>
      <c r="O27" s="108">
        <f t="shared" si="2"/>
        <v>51.66</v>
      </c>
      <c r="P27" s="50">
        <v>49</v>
      </c>
      <c r="Q27" s="51">
        <v>9</v>
      </c>
      <c r="R27" s="51">
        <f>IF(P27=0," ",IF(ISBLANK(P27)," ",P27*Q27))</f>
        <v>441</v>
      </c>
      <c r="S27" s="51" t="s">
        <v>244</v>
      </c>
      <c r="T27" s="52" t="s">
        <v>249</v>
      </c>
      <c r="U27" s="50">
        <v>4.78</v>
      </c>
      <c r="V27" s="51">
        <v>60</v>
      </c>
      <c r="W27" s="51">
        <f>IF(U27=0," ",IF(ISBLANK(U27)," ",U27*V27))</f>
        <v>286.8</v>
      </c>
      <c r="X27" s="51" t="s">
        <v>273</v>
      </c>
      <c r="Y27" s="52" t="s">
        <v>275</v>
      </c>
      <c r="Z27" s="50"/>
      <c r="AA27" s="57"/>
      <c r="AB27" s="57"/>
      <c r="AC27" s="57"/>
      <c r="AD27" s="52"/>
      <c r="AE27" s="50"/>
      <c r="AF27" s="57"/>
      <c r="AG27" s="57"/>
      <c r="AH27" s="57"/>
      <c r="AI27" s="52"/>
      <c r="AJ27" s="50">
        <v>4.9000000000000004</v>
      </c>
      <c r="AK27" s="51">
        <v>720</v>
      </c>
      <c r="AL27" s="51">
        <f>AJ27*AK27</f>
        <v>3528.0000000000005</v>
      </c>
      <c r="AM27" s="51" t="s">
        <v>298</v>
      </c>
      <c r="AN27" s="52" t="s">
        <v>299</v>
      </c>
      <c r="AO27" s="50">
        <f>AQ27/AP27</f>
        <v>45.6</v>
      </c>
      <c r="AP27" s="51">
        <v>30</v>
      </c>
      <c r="AQ27" s="51">
        <v>1368</v>
      </c>
      <c r="AR27" s="51" t="s">
        <v>300</v>
      </c>
      <c r="AS27" s="52" t="s">
        <v>306</v>
      </c>
      <c r="AT27" s="50">
        <v>47.9</v>
      </c>
      <c r="AU27" s="51">
        <v>12</v>
      </c>
      <c r="AV27" s="51">
        <f>AT27*AU27</f>
        <v>574.79999999999995</v>
      </c>
      <c r="AW27" s="51" t="s">
        <v>322</v>
      </c>
      <c r="AX27" s="52" t="s">
        <v>328</v>
      </c>
      <c r="AY27" s="50"/>
      <c r="AZ27" s="57"/>
      <c r="BA27" s="57"/>
      <c r="BB27" s="57"/>
      <c r="BC27" s="52"/>
      <c r="BD27" s="50"/>
      <c r="BE27" s="57"/>
      <c r="BF27" s="57"/>
      <c r="BG27" s="57"/>
      <c r="BH27" s="52"/>
      <c r="BI27" s="50">
        <v>4.9000000000000004</v>
      </c>
      <c r="BJ27" s="51">
        <v>360</v>
      </c>
      <c r="BK27" s="51">
        <v>1764</v>
      </c>
      <c r="BL27" s="51" t="s">
        <v>362</v>
      </c>
      <c r="BM27" s="52" t="s">
        <v>383</v>
      </c>
      <c r="BN27" s="53">
        <f t="shared" si="3"/>
        <v>4.78</v>
      </c>
      <c r="BO27" s="53">
        <f t="shared" si="4"/>
        <v>49</v>
      </c>
      <c r="BP27" s="250"/>
    </row>
    <row r="28" spans="1:68" ht="40.5" customHeight="1" x14ac:dyDescent="0.4">
      <c r="A28" s="38"/>
      <c r="B28" s="73"/>
      <c r="C28" s="74"/>
      <c r="D28" s="131">
        <f>D27</f>
        <v>42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49.980000000000004</v>
      </c>
      <c r="L28" s="106">
        <f t="shared" si="1"/>
        <v>50.4</v>
      </c>
      <c r="M28" s="107">
        <f t="shared" si="2"/>
        <v>50.82</v>
      </c>
      <c r="N28" s="107">
        <f t="shared" si="2"/>
        <v>51.24</v>
      </c>
      <c r="O28" s="108">
        <f t="shared" si="2"/>
        <v>51.66</v>
      </c>
      <c r="P28" s="50"/>
      <c r="Q28" s="51"/>
      <c r="R28" s="51"/>
      <c r="S28" s="51"/>
      <c r="T28" s="52"/>
      <c r="U28" s="175"/>
      <c r="V28" s="176"/>
      <c r="W28" s="176"/>
      <c r="X28" s="176"/>
      <c r="Y28" s="176"/>
      <c r="Z28" s="50"/>
      <c r="AA28" s="51"/>
      <c r="AB28" s="51"/>
      <c r="AC28" s="51"/>
      <c r="AD28" s="52"/>
      <c r="AE28" s="50"/>
      <c r="AF28" s="57"/>
      <c r="AG28" s="57"/>
      <c r="AH28" s="57"/>
      <c r="AI28" s="52"/>
      <c r="AJ28" s="50"/>
      <c r="AK28" s="57"/>
      <c r="AL28" s="57"/>
      <c r="AM28" s="57"/>
      <c r="AN28" s="52"/>
      <c r="AO28" s="50"/>
      <c r="AP28" s="51"/>
      <c r="AQ28" s="51"/>
      <c r="AR28" s="51"/>
      <c r="AS28" s="52"/>
      <c r="AT28" s="50"/>
      <c r="AU28" s="51"/>
      <c r="AV28" s="51"/>
      <c r="AW28" s="51"/>
      <c r="AX28" s="51"/>
      <c r="AY28" s="175"/>
      <c r="AZ28" s="176"/>
      <c r="BA28" s="176"/>
      <c r="BB28" s="176"/>
      <c r="BC28" s="176"/>
      <c r="BD28" s="203"/>
      <c r="BE28" s="203"/>
      <c r="BF28" s="203"/>
      <c r="BG28" s="203"/>
      <c r="BH28" s="203"/>
      <c r="BI28" s="50"/>
      <c r="BJ28" s="57"/>
      <c r="BK28" s="57"/>
      <c r="BL28" s="57"/>
      <c r="BM28" s="52"/>
      <c r="BN28" s="53">
        <f t="shared" si="3"/>
        <v>0</v>
      </c>
      <c r="BO28" s="53">
        <f t="shared" si="4"/>
        <v>0</v>
      </c>
      <c r="BP28" s="250"/>
    </row>
    <row r="29" spans="1:68" ht="41.1" customHeight="1" x14ac:dyDescent="0.4">
      <c r="A29" s="38"/>
      <c r="B29" s="75"/>
      <c r="C29" s="76"/>
      <c r="D29" s="131">
        <f>D27</f>
        <v>42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49.980000000000004</v>
      </c>
      <c r="L29" s="106">
        <f t="shared" si="1"/>
        <v>50.4</v>
      </c>
      <c r="M29" s="107">
        <f t="shared" si="2"/>
        <v>50.82</v>
      </c>
      <c r="N29" s="107">
        <f t="shared" si="2"/>
        <v>51.24</v>
      </c>
      <c r="O29" s="108">
        <f t="shared" si="2"/>
        <v>51.66</v>
      </c>
      <c r="P29" s="50"/>
      <c r="Q29" s="51"/>
      <c r="R29" s="51"/>
      <c r="S29" s="51"/>
      <c r="T29" s="52"/>
      <c r="U29" s="175"/>
      <c r="V29" s="176"/>
      <c r="W29" s="176"/>
      <c r="X29" s="176"/>
      <c r="Y29" s="176"/>
      <c r="Z29" s="50"/>
      <c r="AA29" s="51"/>
      <c r="AB29" s="51"/>
      <c r="AC29" s="51"/>
      <c r="AD29" s="51"/>
      <c r="AE29" s="50"/>
      <c r="AF29" s="57"/>
      <c r="AG29" s="57"/>
      <c r="AH29" s="57"/>
      <c r="AI29" s="52"/>
      <c r="AJ29" s="50"/>
      <c r="AK29" s="57"/>
      <c r="AL29" s="57"/>
      <c r="AM29" s="57"/>
      <c r="AN29" s="52"/>
      <c r="AO29" s="175"/>
      <c r="AP29" s="176"/>
      <c r="AQ29" s="176"/>
      <c r="AR29" s="176"/>
      <c r="AS29" s="176"/>
      <c r="AT29" s="50"/>
      <c r="AU29" s="51"/>
      <c r="AV29" s="51"/>
      <c r="AW29" s="51"/>
      <c r="AX29" s="51"/>
      <c r="AY29" s="175"/>
      <c r="AZ29" s="176"/>
      <c r="BA29" s="176"/>
      <c r="BB29" s="176"/>
      <c r="BC29" s="176"/>
      <c r="BD29" s="50"/>
      <c r="BE29" s="51"/>
      <c r="BF29" s="51"/>
      <c r="BG29" s="51"/>
      <c r="BH29" s="52"/>
      <c r="BI29" s="175"/>
      <c r="BJ29" s="176"/>
      <c r="BK29" s="176"/>
      <c r="BL29" s="176"/>
      <c r="BM29" s="188"/>
      <c r="BN29" s="53">
        <f t="shared" si="3"/>
        <v>0</v>
      </c>
      <c r="BO29" s="53">
        <f t="shared" si="4"/>
        <v>0</v>
      </c>
      <c r="BP29" s="250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Октябрь 2019'!B23</f>
        <v>Куриные яйца 2 категории, 10 шт</v>
      </c>
      <c r="D30" s="131">
        <v>32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38.08</v>
      </c>
      <c r="L30" s="106">
        <f t="shared" si="1"/>
        <v>38.4</v>
      </c>
      <c r="M30" s="107">
        <f t="shared" si="2"/>
        <v>38.72</v>
      </c>
      <c r="N30" s="107">
        <f t="shared" si="2"/>
        <v>39.04</v>
      </c>
      <c r="O30" s="108">
        <f t="shared" si="2"/>
        <v>39.36</v>
      </c>
      <c r="P30" s="50"/>
      <c r="Q30" s="51"/>
      <c r="R30" s="51"/>
      <c r="S30" s="51"/>
      <c r="T30" s="52"/>
      <c r="U30" s="175"/>
      <c r="V30" s="176"/>
      <c r="W30" s="176"/>
      <c r="X30" s="176"/>
      <c r="Y30" s="176"/>
      <c r="Z30" s="50"/>
      <c r="AA30" s="51"/>
      <c r="AB30" s="51"/>
      <c r="AC30" s="51"/>
      <c r="AD30" s="51"/>
      <c r="AE30" s="50"/>
      <c r="AF30" s="57"/>
      <c r="AG30" s="57"/>
      <c r="AH30" s="57"/>
      <c r="AI30" s="52"/>
      <c r="AJ30" s="50"/>
      <c r="AK30" s="57"/>
      <c r="AL30" s="57"/>
      <c r="AM30" s="57"/>
      <c r="AN30" s="52"/>
      <c r="AO30" s="175"/>
      <c r="AP30" s="176"/>
      <c r="AQ30" s="176"/>
      <c r="AR30" s="176"/>
      <c r="AS30" s="176"/>
      <c r="AT30" s="50"/>
      <c r="AU30" s="51"/>
      <c r="AV30" s="51"/>
      <c r="AW30" s="51"/>
      <c r="AX30" s="51"/>
      <c r="AY30" s="175"/>
      <c r="AZ30" s="176"/>
      <c r="BA30" s="176"/>
      <c r="BB30" s="176"/>
      <c r="BC30" s="176"/>
      <c r="BD30" s="50"/>
      <c r="BE30" s="51"/>
      <c r="BF30" s="51"/>
      <c r="BG30" s="51"/>
      <c r="BH30" s="52"/>
      <c r="BI30" s="175"/>
      <c r="BJ30" s="176"/>
      <c r="BK30" s="176"/>
      <c r="BL30" s="176"/>
      <c r="BM30" s="188"/>
      <c r="BN30" s="53">
        <f t="shared" si="3"/>
        <v>0</v>
      </c>
      <c r="BO30" s="53">
        <f t="shared" si="4"/>
        <v>0</v>
      </c>
      <c r="BP30" s="250"/>
    </row>
    <row r="31" spans="1:68" ht="41.1" customHeight="1" x14ac:dyDescent="0.4">
      <c r="A31" s="38"/>
      <c r="B31" s="79"/>
      <c r="C31" s="80"/>
      <c r="D31" s="131">
        <f>D30</f>
        <v>32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38.08</v>
      </c>
      <c r="L31" s="106">
        <f t="shared" si="1"/>
        <v>38.4</v>
      </c>
      <c r="M31" s="107">
        <f t="shared" si="2"/>
        <v>38.72</v>
      </c>
      <c r="N31" s="107">
        <f t="shared" si="2"/>
        <v>39.04</v>
      </c>
      <c r="O31" s="108">
        <f t="shared" si="2"/>
        <v>39.36</v>
      </c>
      <c r="P31" s="50"/>
      <c r="Q31" s="51"/>
      <c r="R31" s="51"/>
      <c r="S31" s="51"/>
      <c r="T31" s="52"/>
      <c r="U31" s="175"/>
      <c r="V31" s="176"/>
      <c r="W31" s="176"/>
      <c r="X31" s="176"/>
      <c r="Y31" s="176"/>
      <c r="Z31" s="50"/>
      <c r="AA31" s="51"/>
      <c r="AB31" s="51"/>
      <c r="AC31" s="51"/>
      <c r="AD31" s="51"/>
      <c r="AE31" s="50"/>
      <c r="AF31" s="57"/>
      <c r="AG31" s="57"/>
      <c r="AH31" s="57"/>
      <c r="AI31" s="52"/>
      <c r="AJ31" s="50"/>
      <c r="AK31" s="57"/>
      <c r="AL31" s="57"/>
      <c r="AM31" s="57"/>
      <c r="AN31" s="52"/>
      <c r="AO31" s="175"/>
      <c r="AP31" s="176"/>
      <c r="AQ31" s="176"/>
      <c r="AR31" s="176"/>
      <c r="AS31" s="176"/>
      <c r="AT31" s="50"/>
      <c r="AU31" s="51"/>
      <c r="AV31" s="51"/>
      <c r="AW31" s="51"/>
      <c r="AX31" s="51"/>
      <c r="AY31" s="175"/>
      <c r="AZ31" s="176"/>
      <c r="BA31" s="176"/>
      <c r="BB31" s="176"/>
      <c r="BC31" s="176"/>
      <c r="BD31" s="50"/>
      <c r="BE31" s="51"/>
      <c r="BF31" s="51"/>
      <c r="BG31" s="51"/>
      <c r="BH31" s="52"/>
      <c r="BI31" s="175"/>
      <c r="BJ31" s="176"/>
      <c r="BK31" s="176"/>
      <c r="BL31" s="176"/>
      <c r="BM31" s="188"/>
      <c r="BN31" s="53">
        <f t="shared" si="3"/>
        <v>0</v>
      </c>
      <c r="BO31" s="53">
        <f t="shared" si="4"/>
        <v>0</v>
      </c>
      <c r="BP31" s="250"/>
    </row>
    <row r="32" spans="1:68" ht="41.1" customHeight="1" x14ac:dyDescent="0.4">
      <c r="A32" s="38"/>
      <c r="B32" s="79"/>
      <c r="C32" s="80"/>
      <c r="D32" s="131">
        <f>D30</f>
        <v>32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38.08</v>
      </c>
      <c r="L32" s="106">
        <f t="shared" si="1"/>
        <v>38.4</v>
      </c>
      <c r="M32" s="107">
        <f t="shared" si="2"/>
        <v>38.72</v>
      </c>
      <c r="N32" s="107">
        <f t="shared" si="2"/>
        <v>39.04</v>
      </c>
      <c r="O32" s="108">
        <f t="shared" si="2"/>
        <v>39.36</v>
      </c>
      <c r="P32" s="50"/>
      <c r="Q32" s="51"/>
      <c r="R32" s="51"/>
      <c r="S32" s="51"/>
      <c r="T32" s="52"/>
      <c r="U32" s="175"/>
      <c r="V32" s="176"/>
      <c r="W32" s="176"/>
      <c r="X32" s="176"/>
      <c r="Y32" s="176"/>
      <c r="Z32" s="50"/>
      <c r="AA32" s="51"/>
      <c r="AB32" s="51"/>
      <c r="AC32" s="51"/>
      <c r="AD32" s="51"/>
      <c r="AE32" s="50"/>
      <c r="AF32" s="57"/>
      <c r="AG32" s="57"/>
      <c r="AH32" s="57"/>
      <c r="AI32" s="52"/>
      <c r="AJ32" s="50"/>
      <c r="AK32" s="57"/>
      <c r="AL32" s="57"/>
      <c r="AM32" s="57"/>
      <c r="AN32" s="52"/>
      <c r="AO32" s="175"/>
      <c r="AP32" s="176"/>
      <c r="AQ32" s="176"/>
      <c r="AR32" s="176"/>
      <c r="AS32" s="176"/>
      <c r="AT32" s="50"/>
      <c r="AU32" s="51"/>
      <c r="AV32" s="51"/>
      <c r="AW32" s="51"/>
      <c r="AX32" s="51"/>
      <c r="AY32" s="175"/>
      <c r="AZ32" s="176"/>
      <c r="BA32" s="176"/>
      <c r="BB32" s="176"/>
      <c r="BC32" s="176"/>
      <c r="BD32" s="50"/>
      <c r="BE32" s="51"/>
      <c r="BF32" s="51"/>
      <c r="BG32" s="51"/>
      <c r="BH32" s="52"/>
      <c r="BI32" s="175"/>
      <c r="BJ32" s="176"/>
      <c r="BK32" s="176"/>
      <c r="BL32" s="176"/>
      <c r="BM32" s="188"/>
      <c r="BN32" s="53">
        <f t="shared" si="3"/>
        <v>0</v>
      </c>
      <c r="BO32" s="53">
        <f t="shared" si="4"/>
        <v>0</v>
      </c>
      <c r="BP32" s="250"/>
    </row>
    <row r="33" spans="1:68" s="70" customFormat="1" ht="41.1" customHeight="1" x14ac:dyDescent="0.4">
      <c r="A33" s="59">
        <v>14.4</v>
      </c>
      <c r="B33" s="81" t="s">
        <v>32</v>
      </c>
      <c r="C33" s="165" t="str">
        <f>'рекоменд.цены на Октябрь 2019'!B24</f>
        <v>Соль</v>
      </c>
      <c r="D33" s="131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5">$D33+(($D33*($E33+H33)/100))</f>
        <v>0</v>
      </c>
      <c r="N33" s="107">
        <f t="shared" si="5"/>
        <v>0</v>
      </c>
      <c r="O33" s="108">
        <f t="shared" si="5"/>
        <v>0</v>
      </c>
      <c r="P33" s="66"/>
      <c r="Q33" s="67"/>
      <c r="R33" s="68"/>
      <c r="S33" s="67"/>
      <c r="T33" s="69"/>
      <c r="U33" s="177"/>
      <c r="V33" s="178"/>
      <c r="W33" s="176"/>
      <c r="X33" s="178"/>
      <c r="Y33" s="178"/>
      <c r="Z33" s="66"/>
      <c r="AA33" s="67"/>
      <c r="AB33" s="68"/>
      <c r="AC33" s="67"/>
      <c r="AD33" s="67"/>
      <c r="AE33" s="66"/>
      <c r="AF33" s="67"/>
      <c r="AG33" s="68"/>
      <c r="AH33" s="67"/>
      <c r="AI33" s="69"/>
      <c r="AJ33" s="66"/>
      <c r="AK33" s="67"/>
      <c r="AL33" s="68"/>
      <c r="AM33" s="67"/>
      <c r="AN33" s="69"/>
      <c r="AO33" s="177"/>
      <c r="AP33" s="178"/>
      <c r="AQ33" s="176"/>
      <c r="AR33" s="178"/>
      <c r="AS33" s="178"/>
      <c r="AT33" s="66"/>
      <c r="AU33" s="67"/>
      <c r="AV33" s="68"/>
      <c r="AW33" s="67"/>
      <c r="AX33" s="67"/>
      <c r="AY33" s="177"/>
      <c r="AZ33" s="178"/>
      <c r="BA33" s="176"/>
      <c r="BB33" s="178"/>
      <c r="BC33" s="178"/>
      <c r="BD33" s="66"/>
      <c r="BE33" s="67"/>
      <c r="BF33" s="68"/>
      <c r="BG33" s="67"/>
      <c r="BH33" s="69"/>
      <c r="BI33" s="177"/>
      <c r="BJ33" s="178"/>
      <c r="BK33" s="176"/>
      <c r="BL33" s="178"/>
      <c r="BM33" s="189"/>
      <c r="BN33" s="53">
        <f t="shared" si="3"/>
        <v>0</v>
      </c>
      <c r="BO33" s="53">
        <f t="shared" si="4"/>
        <v>0</v>
      </c>
      <c r="BP33" s="250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Октябрь 2019'!B25</f>
        <v>Соль поваренная пищевая, кг</v>
      </c>
      <c r="D34" s="131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5"/>
        <v>10.507</v>
      </c>
      <c r="N34" s="107">
        <f t="shared" si="5"/>
        <v>10.586</v>
      </c>
      <c r="O34" s="108">
        <f t="shared" si="5"/>
        <v>10.665000000000001</v>
      </c>
      <c r="P34" s="84">
        <v>10.3</v>
      </c>
      <c r="Q34" s="85">
        <v>3</v>
      </c>
      <c r="R34" s="51">
        <f>IF(P34=0," ",IF(ISBLANK(P34)," ",P34*Q34))</f>
        <v>30.900000000000002</v>
      </c>
      <c r="S34" s="51" t="s">
        <v>248</v>
      </c>
      <c r="T34" s="52" t="s">
        <v>243</v>
      </c>
      <c r="U34" s="84"/>
      <c r="V34" s="85"/>
      <c r="W34" s="57"/>
      <c r="X34" s="57"/>
      <c r="Y34" s="52"/>
      <c r="Z34" s="84"/>
      <c r="AA34" s="85"/>
      <c r="AB34" s="51"/>
      <c r="AC34" s="85"/>
      <c r="AD34" s="85"/>
      <c r="AE34" s="84"/>
      <c r="AF34" s="85"/>
      <c r="AG34" s="57"/>
      <c r="AH34" s="57"/>
      <c r="AI34" s="52"/>
      <c r="AJ34" s="50"/>
      <c r="AK34" s="57"/>
      <c r="AL34" s="57"/>
      <c r="AM34" s="57"/>
      <c r="AN34" s="52"/>
      <c r="AO34" s="50"/>
      <c r="AP34" s="57"/>
      <c r="AQ34" s="57"/>
      <c r="AR34" s="57"/>
      <c r="AS34" s="52"/>
      <c r="AT34" s="50"/>
      <c r="AU34" s="57"/>
      <c r="AV34" s="57"/>
      <c r="AW34" s="57"/>
      <c r="AX34" s="52"/>
      <c r="AY34" s="177"/>
      <c r="AZ34" s="178"/>
      <c r="BA34" s="176"/>
      <c r="BB34" s="178"/>
      <c r="BC34" s="178"/>
      <c r="BD34" s="84"/>
      <c r="BE34" s="85"/>
      <c r="BF34" s="57"/>
      <c r="BG34" s="85"/>
      <c r="BH34" s="86"/>
      <c r="BI34" s="177"/>
      <c r="BJ34" s="178"/>
      <c r="BK34" s="176"/>
      <c r="BL34" s="178"/>
      <c r="BM34" s="189"/>
      <c r="BN34" s="53">
        <f t="shared" si="3"/>
        <v>10.3</v>
      </c>
      <c r="BO34" s="53">
        <f t="shared" si="4"/>
        <v>10.3</v>
      </c>
      <c r="BP34" s="250"/>
    </row>
    <row r="35" spans="1:68" s="87" customFormat="1" ht="41.1" customHeight="1" x14ac:dyDescent="0.4">
      <c r="A35" s="83"/>
      <c r="B35" s="79"/>
      <c r="C35" s="80"/>
      <c r="D35" s="131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5"/>
        <v>10.507</v>
      </c>
      <c r="N35" s="107">
        <f t="shared" si="5"/>
        <v>10.586</v>
      </c>
      <c r="O35" s="108">
        <f t="shared" si="5"/>
        <v>10.665000000000001</v>
      </c>
      <c r="P35" s="84"/>
      <c r="Q35" s="85"/>
      <c r="R35" s="51"/>
      <c r="S35" s="85"/>
      <c r="T35" s="86"/>
      <c r="U35" s="177"/>
      <c r="V35" s="178"/>
      <c r="W35" s="176"/>
      <c r="X35" s="178"/>
      <c r="Y35" s="178"/>
      <c r="Z35" s="84"/>
      <c r="AA35" s="85"/>
      <c r="AB35" s="51"/>
      <c r="AC35" s="85"/>
      <c r="AD35" s="85"/>
      <c r="AE35" s="177"/>
      <c r="AF35" s="178"/>
      <c r="AG35" s="176"/>
      <c r="AH35" s="178"/>
      <c r="AI35" s="189"/>
      <c r="AJ35" s="84"/>
      <c r="AK35" s="85"/>
      <c r="AL35" s="51"/>
      <c r="AM35" s="85"/>
      <c r="AN35" s="86"/>
      <c r="AO35" s="177"/>
      <c r="AP35" s="178"/>
      <c r="AQ35" s="176"/>
      <c r="AR35" s="178"/>
      <c r="AS35" s="178"/>
      <c r="AT35" s="84"/>
      <c r="AU35" s="85"/>
      <c r="AV35" s="51"/>
      <c r="AW35" s="85"/>
      <c r="AX35" s="85"/>
      <c r="AY35" s="177"/>
      <c r="AZ35" s="178"/>
      <c r="BA35" s="176"/>
      <c r="BB35" s="178"/>
      <c r="BC35" s="178"/>
      <c r="BD35" s="84"/>
      <c r="BE35" s="85"/>
      <c r="BF35" s="51"/>
      <c r="BG35" s="85"/>
      <c r="BH35" s="86"/>
      <c r="BI35" s="177"/>
      <c r="BJ35" s="178"/>
      <c r="BK35" s="176"/>
      <c r="BL35" s="178"/>
      <c r="BM35" s="189"/>
      <c r="BN35" s="53">
        <f t="shared" si="3"/>
        <v>0</v>
      </c>
      <c r="BO35" s="53">
        <f t="shared" si="4"/>
        <v>0</v>
      </c>
      <c r="BP35" s="250"/>
    </row>
    <row r="36" spans="1:68" ht="41.1" customHeight="1" x14ac:dyDescent="0.4">
      <c r="A36" s="38" t="s">
        <v>34</v>
      </c>
      <c r="B36" s="79"/>
      <c r="C36" s="80"/>
      <c r="D36" s="131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5"/>
        <v>10.507</v>
      </c>
      <c r="N36" s="107">
        <f t="shared" si="5"/>
        <v>10.586</v>
      </c>
      <c r="O36" s="108">
        <f t="shared" si="5"/>
        <v>10.665000000000001</v>
      </c>
      <c r="P36" s="50"/>
      <c r="Q36" s="51"/>
      <c r="R36" s="51"/>
      <c r="S36" s="51"/>
      <c r="T36" s="52"/>
      <c r="U36" s="175"/>
      <c r="V36" s="176"/>
      <c r="W36" s="176"/>
      <c r="X36" s="176"/>
      <c r="Y36" s="176"/>
      <c r="Z36" s="50"/>
      <c r="AA36" s="51"/>
      <c r="AB36" s="51"/>
      <c r="AC36" s="51"/>
      <c r="AD36" s="51"/>
      <c r="AE36" s="175"/>
      <c r="AF36" s="176"/>
      <c r="AG36" s="176"/>
      <c r="AH36" s="176"/>
      <c r="AI36" s="188"/>
      <c r="AJ36" s="50"/>
      <c r="AK36" s="51"/>
      <c r="AL36" s="51"/>
      <c r="AM36" s="51"/>
      <c r="AN36" s="52"/>
      <c r="AO36" s="175"/>
      <c r="AP36" s="176"/>
      <c r="AQ36" s="176"/>
      <c r="AR36" s="176"/>
      <c r="AS36" s="176"/>
      <c r="AT36" s="50"/>
      <c r="AU36" s="51"/>
      <c r="AV36" s="51"/>
      <c r="AW36" s="51"/>
      <c r="AX36" s="51"/>
      <c r="AY36" s="175"/>
      <c r="AZ36" s="176"/>
      <c r="BA36" s="176"/>
      <c r="BB36" s="176"/>
      <c r="BC36" s="176"/>
      <c r="BD36" s="50"/>
      <c r="BE36" s="51"/>
      <c r="BF36" s="51"/>
      <c r="BG36" s="51"/>
      <c r="BH36" s="52"/>
      <c r="BI36" s="175"/>
      <c r="BJ36" s="176"/>
      <c r="BK36" s="176"/>
      <c r="BL36" s="176"/>
      <c r="BM36" s="188"/>
      <c r="BN36" s="53">
        <f t="shared" si="3"/>
        <v>0</v>
      </c>
      <c r="BO36" s="53">
        <f t="shared" si="4"/>
        <v>0</v>
      </c>
      <c r="BP36" s="250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1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5"/>
        <v>0</v>
      </c>
      <c r="N37" s="107">
        <f t="shared" si="5"/>
        <v>0</v>
      </c>
      <c r="O37" s="108">
        <f t="shared" si="5"/>
        <v>0</v>
      </c>
      <c r="P37" s="66"/>
      <c r="Q37" s="67"/>
      <c r="R37" s="68"/>
      <c r="S37" s="67"/>
      <c r="T37" s="69"/>
      <c r="U37" s="177"/>
      <c r="V37" s="178"/>
      <c r="W37" s="176"/>
      <c r="X37" s="178"/>
      <c r="Y37" s="178"/>
      <c r="Z37" s="66"/>
      <c r="AA37" s="67"/>
      <c r="AB37" s="68"/>
      <c r="AC37" s="67"/>
      <c r="AD37" s="67"/>
      <c r="AE37" s="177"/>
      <c r="AF37" s="178"/>
      <c r="AG37" s="176"/>
      <c r="AH37" s="178"/>
      <c r="AI37" s="189"/>
      <c r="AJ37" s="66"/>
      <c r="AK37" s="67"/>
      <c r="AL37" s="68"/>
      <c r="AM37" s="67"/>
      <c r="AN37" s="69"/>
      <c r="AO37" s="177"/>
      <c r="AP37" s="178"/>
      <c r="AQ37" s="176"/>
      <c r="AR37" s="178"/>
      <c r="AS37" s="178"/>
      <c r="AT37" s="66"/>
      <c r="AU37" s="67"/>
      <c r="AV37" s="68"/>
      <c r="AW37" s="67"/>
      <c r="AX37" s="67"/>
      <c r="AY37" s="177"/>
      <c r="AZ37" s="178"/>
      <c r="BA37" s="176"/>
      <c r="BB37" s="178"/>
      <c r="BC37" s="178"/>
      <c r="BD37" s="66"/>
      <c r="BE37" s="67"/>
      <c r="BF37" s="68"/>
      <c r="BG37" s="67"/>
      <c r="BH37" s="69"/>
      <c r="BI37" s="177"/>
      <c r="BJ37" s="178"/>
      <c r="BK37" s="176"/>
      <c r="BL37" s="178"/>
      <c r="BM37" s="189"/>
      <c r="BN37" s="53">
        <f t="shared" si="3"/>
        <v>0</v>
      </c>
      <c r="BO37" s="53">
        <f t="shared" si="4"/>
        <v>0</v>
      </c>
      <c r="BP37" s="250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Октябрь 2019'!B27</f>
        <v>Мясо КРС высшей упитанности в убойном весе</v>
      </c>
      <c r="D38" s="131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5"/>
        <v>212.47200000000001</v>
      </c>
      <c r="N38" s="107">
        <f t="shared" si="5"/>
        <v>214.51500000000001</v>
      </c>
      <c r="O38" s="108">
        <f t="shared" si="5"/>
        <v>214.51500000000001</v>
      </c>
      <c r="P38" s="50"/>
      <c r="Q38" s="51"/>
      <c r="R38" s="51"/>
      <c r="S38" s="51"/>
      <c r="T38" s="52"/>
      <c r="U38" s="175"/>
      <c r="V38" s="176"/>
      <c r="W38" s="176"/>
      <c r="X38" s="176"/>
      <c r="Y38" s="176"/>
      <c r="Z38" s="50"/>
      <c r="AA38" s="51"/>
      <c r="AB38" s="51"/>
      <c r="AC38" s="51"/>
      <c r="AD38" s="51"/>
      <c r="AE38" s="175"/>
      <c r="AF38" s="176"/>
      <c r="AG38" s="176"/>
      <c r="AH38" s="176"/>
      <c r="AI38" s="188"/>
      <c r="AJ38" s="50"/>
      <c r="AK38" s="51"/>
      <c r="AL38" s="51"/>
      <c r="AM38" s="51"/>
      <c r="AN38" s="52"/>
      <c r="AO38" s="175"/>
      <c r="AP38" s="176"/>
      <c r="AQ38" s="176"/>
      <c r="AR38" s="176"/>
      <c r="AS38" s="176"/>
      <c r="AT38" s="50"/>
      <c r="AU38" s="51"/>
      <c r="AV38" s="51"/>
      <c r="AW38" s="51"/>
      <c r="AX38" s="51"/>
      <c r="AY38" s="175"/>
      <c r="AZ38" s="176"/>
      <c r="BA38" s="176"/>
      <c r="BB38" s="176"/>
      <c r="BC38" s="176"/>
      <c r="BD38" s="50"/>
      <c r="BE38" s="51"/>
      <c r="BF38" s="51"/>
      <c r="BG38" s="51"/>
      <c r="BH38" s="52"/>
      <c r="BI38" s="175"/>
      <c r="BJ38" s="176"/>
      <c r="BK38" s="176"/>
      <c r="BL38" s="176"/>
      <c r="BM38" s="188"/>
      <c r="BN38" s="53">
        <f t="shared" si="3"/>
        <v>0</v>
      </c>
      <c r="BO38" s="53">
        <f t="shared" si="4"/>
        <v>0</v>
      </c>
      <c r="BP38" s="250"/>
    </row>
    <row r="39" spans="1:68" ht="33.75" customHeight="1" x14ac:dyDescent="0.4">
      <c r="A39" s="38"/>
      <c r="B39" s="79"/>
      <c r="C39" s="80"/>
      <c r="D39" s="131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5"/>
        <v>212.47200000000001</v>
      </c>
      <c r="N39" s="107">
        <f t="shared" si="5"/>
        <v>214.51500000000001</v>
      </c>
      <c r="O39" s="108">
        <f t="shared" si="5"/>
        <v>214.51500000000001</v>
      </c>
      <c r="P39" s="50"/>
      <c r="Q39" s="51"/>
      <c r="R39" s="51"/>
      <c r="S39" s="51"/>
      <c r="T39" s="52"/>
      <c r="U39" s="175"/>
      <c r="V39" s="176"/>
      <c r="W39" s="176"/>
      <c r="X39" s="176"/>
      <c r="Y39" s="176"/>
      <c r="Z39" s="50"/>
      <c r="AA39" s="51"/>
      <c r="AB39" s="51"/>
      <c r="AC39" s="51"/>
      <c r="AD39" s="51"/>
      <c r="AE39" s="175"/>
      <c r="AF39" s="176"/>
      <c r="AG39" s="176"/>
      <c r="AH39" s="176"/>
      <c r="AI39" s="188"/>
      <c r="AJ39" s="50"/>
      <c r="AK39" s="51"/>
      <c r="AL39" s="51"/>
      <c r="AM39" s="51"/>
      <c r="AN39" s="52"/>
      <c r="AO39" s="175"/>
      <c r="AP39" s="176"/>
      <c r="AQ39" s="176"/>
      <c r="AR39" s="176"/>
      <c r="AS39" s="176"/>
      <c r="AT39" s="50"/>
      <c r="AU39" s="51"/>
      <c r="AV39" s="51"/>
      <c r="AW39" s="51"/>
      <c r="AX39" s="51"/>
      <c r="AY39" s="175"/>
      <c r="AZ39" s="176"/>
      <c r="BA39" s="176"/>
      <c r="BB39" s="176"/>
      <c r="BC39" s="176"/>
      <c r="BD39" s="50"/>
      <c r="BE39" s="51"/>
      <c r="BF39" s="51"/>
      <c r="BG39" s="51"/>
      <c r="BH39" s="52"/>
      <c r="BI39" s="175"/>
      <c r="BJ39" s="176"/>
      <c r="BK39" s="176"/>
      <c r="BL39" s="176"/>
      <c r="BM39" s="188"/>
      <c r="BN39" s="53">
        <f t="shared" si="3"/>
        <v>0</v>
      </c>
      <c r="BO39" s="53">
        <f t="shared" si="4"/>
        <v>0</v>
      </c>
      <c r="BP39" s="250"/>
    </row>
    <row r="40" spans="1:68" ht="33.75" customHeight="1" x14ac:dyDescent="0.4">
      <c r="A40" s="38"/>
      <c r="B40" s="79"/>
      <c r="C40" s="80"/>
      <c r="D40" s="131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5"/>
        <v>212.47200000000001</v>
      </c>
      <c r="N40" s="107">
        <f t="shared" si="5"/>
        <v>214.51500000000001</v>
      </c>
      <c r="O40" s="108">
        <f t="shared" si="5"/>
        <v>214.51500000000001</v>
      </c>
      <c r="P40" s="50"/>
      <c r="Q40" s="51"/>
      <c r="R40" s="51"/>
      <c r="S40" s="51"/>
      <c r="T40" s="52"/>
      <c r="U40" s="175"/>
      <c r="V40" s="176"/>
      <c r="W40" s="176"/>
      <c r="X40" s="176"/>
      <c r="Y40" s="176"/>
      <c r="Z40" s="50"/>
      <c r="AA40" s="51"/>
      <c r="AB40" s="51"/>
      <c r="AC40" s="51"/>
      <c r="AD40" s="51"/>
      <c r="AE40" s="175"/>
      <c r="AF40" s="176"/>
      <c r="AG40" s="176"/>
      <c r="AH40" s="176"/>
      <c r="AI40" s="188"/>
      <c r="AJ40" s="50"/>
      <c r="AK40" s="51"/>
      <c r="AL40" s="51"/>
      <c r="AM40" s="51"/>
      <c r="AN40" s="52"/>
      <c r="AO40" s="175"/>
      <c r="AP40" s="176"/>
      <c r="AQ40" s="176"/>
      <c r="AR40" s="176"/>
      <c r="AS40" s="176"/>
      <c r="AT40" s="50"/>
      <c r="AU40" s="51"/>
      <c r="AV40" s="51"/>
      <c r="AW40" s="51"/>
      <c r="AX40" s="51"/>
      <c r="AY40" s="175"/>
      <c r="AZ40" s="176"/>
      <c r="BA40" s="176"/>
      <c r="BB40" s="176"/>
      <c r="BC40" s="176"/>
      <c r="BD40" s="50"/>
      <c r="BE40" s="51"/>
      <c r="BF40" s="51"/>
      <c r="BG40" s="51"/>
      <c r="BH40" s="52"/>
      <c r="BI40" s="175"/>
      <c r="BJ40" s="176"/>
      <c r="BK40" s="176"/>
      <c r="BL40" s="176"/>
      <c r="BM40" s="188"/>
      <c r="BN40" s="53">
        <f t="shared" si="3"/>
        <v>0</v>
      </c>
      <c r="BO40" s="53">
        <f t="shared" si="4"/>
        <v>0</v>
      </c>
      <c r="BP40" s="250"/>
    </row>
    <row r="41" spans="1:68" ht="42" customHeight="1" x14ac:dyDescent="0.4">
      <c r="A41" s="38"/>
      <c r="B41" s="79" t="s">
        <v>41</v>
      </c>
      <c r="C41" s="80" t="str">
        <f>'рекоменд.цены на Октябрь 2019'!B28</f>
        <v>Мясо КРС средней упитанности в убойном весе</v>
      </c>
      <c r="D41" s="131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5"/>
        <v>203.00799999999998</v>
      </c>
      <c r="N41" s="107">
        <f t="shared" si="5"/>
        <v>204.95999999999998</v>
      </c>
      <c r="O41" s="108">
        <f t="shared" si="5"/>
        <v>204.95999999999998</v>
      </c>
      <c r="P41" s="50"/>
      <c r="Q41" s="51"/>
      <c r="R41" s="51"/>
      <c r="S41" s="51"/>
      <c r="T41" s="52"/>
      <c r="U41" s="175"/>
      <c r="V41" s="176"/>
      <c r="W41" s="176"/>
      <c r="X41" s="176"/>
      <c r="Y41" s="176"/>
      <c r="Z41" s="50"/>
      <c r="AA41" s="51"/>
      <c r="AB41" s="51"/>
      <c r="AC41" s="51"/>
      <c r="AD41" s="51"/>
      <c r="AE41" s="175"/>
      <c r="AF41" s="176"/>
      <c r="AG41" s="176"/>
      <c r="AH41" s="176"/>
      <c r="AI41" s="188"/>
      <c r="AJ41" s="50"/>
      <c r="AK41" s="51"/>
      <c r="AL41" s="51"/>
      <c r="AM41" s="51"/>
      <c r="AN41" s="52"/>
      <c r="AO41" s="175"/>
      <c r="AP41" s="176"/>
      <c r="AQ41" s="176"/>
      <c r="AR41" s="176"/>
      <c r="AS41" s="176"/>
      <c r="AT41" s="50"/>
      <c r="AU41" s="51"/>
      <c r="AV41" s="51"/>
      <c r="AW41" s="51"/>
      <c r="AX41" s="51"/>
      <c r="AY41" s="175"/>
      <c r="AZ41" s="176"/>
      <c r="BA41" s="176"/>
      <c r="BB41" s="176"/>
      <c r="BC41" s="176"/>
      <c r="BD41" s="50"/>
      <c r="BE41" s="51"/>
      <c r="BF41" s="51"/>
      <c r="BG41" s="51"/>
      <c r="BH41" s="52"/>
      <c r="BI41" s="175"/>
      <c r="BJ41" s="176"/>
      <c r="BK41" s="176"/>
      <c r="BL41" s="176"/>
      <c r="BM41" s="188"/>
      <c r="BN41" s="53">
        <f t="shared" si="3"/>
        <v>0</v>
      </c>
      <c r="BO41" s="53">
        <f t="shared" si="4"/>
        <v>0</v>
      </c>
      <c r="BP41" s="250"/>
    </row>
    <row r="42" spans="1:68" ht="33.75" customHeight="1" x14ac:dyDescent="0.4">
      <c r="A42" s="38"/>
      <c r="B42" s="79"/>
      <c r="C42" s="80"/>
      <c r="D42" s="131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5"/>
        <v>203.00799999999998</v>
      </c>
      <c r="N42" s="107">
        <f t="shared" si="5"/>
        <v>204.95999999999998</v>
      </c>
      <c r="O42" s="108">
        <f t="shared" si="5"/>
        <v>204.95999999999998</v>
      </c>
      <c r="P42" s="50"/>
      <c r="Q42" s="51"/>
      <c r="R42" s="51"/>
      <c r="S42" s="51"/>
      <c r="T42" s="52"/>
      <c r="U42" s="175"/>
      <c r="V42" s="176"/>
      <c r="W42" s="176"/>
      <c r="X42" s="176"/>
      <c r="Y42" s="176"/>
      <c r="Z42" s="50"/>
      <c r="AA42" s="51"/>
      <c r="AB42" s="51"/>
      <c r="AC42" s="51"/>
      <c r="AD42" s="51"/>
      <c r="AE42" s="175"/>
      <c r="AF42" s="176"/>
      <c r="AG42" s="176"/>
      <c r="AH42" s="176"/>
      <c r="AI42" s="188"/>
      <c r="AJ42" s="50"/>
      <c r="AK42" s="51"/>
      <c r="AL42" s="51"/>
      <c r="AM42" s="51"/>
      <c r="AN42" s="52"/>
      <c r="AO42" s="175"/>
      <c r="AP42" s="176"/>
      <c r="AQ42" s="176"/>
      <c r="AR42" s="176"/>
      <c r="AS42" s="176"/>
      <c r="AT42" s="50"/>
      <c r="AU42" s="51"/>
      <c r="AV42" s="51"/>
      <c r="AW42" s="51"/>
      <c r="AX42" s="51"/>
      <c r="AY42" s="175"/>
      <c r="AZ42" s="176"/>
      <c r="BA42" s="176"/>
      <c r="BB42" s="176"/>
      <c r="BC42" s="176"/>
      <c r="BD42" s="50"/>
      <c r="BE42" s="51"/>
      <c r="BF42" s="51"/>
      <c r="BG42" s="51"/>
      <c r="BH42" s="52"/>
      <c r="BI42" s="175"/>
      <c r="BJ42" s="176"/>
      <c r="BK42" s="176"/>
      <c r="BL42" s="176"/>
      <c r="BM42" s="188"/>
      <c r="BN42" s="53">
        <f t="shared" si="3"/>
        <v>0</v>
      </c>
      <c r="BO42" s="53">
        <f t="shared" si="4"/>
        <v>0</v>
      </c>
      <c r="BP42" s="250"/>
    </row>
    <row r="43" spans="1:68" ht="33.75" customHeight="1" x14ac:dyDescent="0.4">
      <c r="A43" s="38"/>
      <c r="B43" s="79"/>
      <c r="C43" s="80"/>
      <c r="D43" s="131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5"/>
        <v>203.00799999999998</v>
      </c>
      <c r="N43" s="107">
        <f t="shared" si="5"/>
        <v>204.95999999999998</v>
      </c>
      <c r="O43" s="108">
        <f t="shared" si="5"/>
        <v>204.95999999999998</v>
      </c>
      <c r="P43" s="50"/>
      <c r="Q43" s="51"/>
      <c r="R43" s="51"/>
      <c r="S43" s="51"/>
      <c r="T43" s="52"/>
      <c r="U43" s="175"/>
      <c r="V43" s="176"/>
      <c r="W43" s="176"/>
      <c r="X43" s="176"/>
      <c r="Y43" s="176"/>
      <c r="Z43" s="50"/>
      <c r="AA43" s="51"/>
      <c r="AB43" s="51"/>
      <c r="AC43" s="51"/>
      <c r="AD43" s="51"/>
      <c r="AE43" s="175"/>
      <c r="AF43" s="176"/>
      <c r="AG43" s="176"/>
      <c r="AH43" s="176"/>
      <c r="AI43" s="188"/>
      <c r="AJ43" s="50"/>
      <c r="AK43" s="51"/>
      <c r="AL43" s="51"/>
      <c r="AM43" s="51"/>
      <c r="AN43" s="52"/>
      <c r="AO43" s="175"/>
      <c r="AP43" s="176"/>
      <c r="AQ43" s="176"/>
      <c r="AR43" s="176"/>
      <c r="AS43" s="176"/>
      <c r="AT43" s="50"/>
      <c r="AU43" s="51"/>
      <c r="AV43" s="51"/>
      <c r="AW43" s="51"/>
      <c r="AX43" s="51"/>
      <c r="AY43" s="175"/>
      <c r="AZ43" s="176"/>
      <c r="BA43" s="176"/>
      <c r="BB43" s="176"/>
      <c r="BC43" s="176"/>
      <c r="BD43" s="50"/>
      <c r="BE43" s="51"/>
      <c r="BF43" s="51"/>
      <c r="BG43" s="51"/>
      <c r="BH43" s="52"/>
      <c r="BI43" s="175"/>
      <c r="BJ43" s="176"/>
      <c r="BK43" s="176"/>
      <c r="BL43" s="176"/>
      <c r="BM43" s="188"/>
      <c r="BN43" s="53">
        <f t="shared" si="3"/>
        <v>0</v>
      </c>
      <c r="BO43" s="53">
        <f t="shared" si="4"/>
        <v>0</v>
      </c>
      <c r="BP43" s="250"/>
    </row>
    <row r="44" spans="1:68" ht="42" customHeight="1" x14ac:dyDescent="0.4">
      <c r="A44" s="38"/>
      <c r="B44" s="79" t="s">
        <v>42</v>
      </c>
      <c r="C44" s="80" t="str">
        <f>'рекоменд.цены на Октябрь 2019'!B29</f>
        <v>Мясо бычков высшей упитанности в убойном весе</v>
      </c>
      <c r="D44" s="131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5"/>
        <v>224.43200000000002</v>
      </c>
      <c r="N44" s="107">
        <f t="shared" si="5"/>
        <v>226.59</v>
      </c>
      <c r="O44" s="108">
        <f t="shared" si="5"/>
        <v>226.59</v>
      </c>
      <c r="P44" s="50"/>
      <c r="Q44" s="51"/>
      <c r="R44" s="51"/>
      <c r="S44" s="51"/>
      <c r="T44" s="52"/>
      <c r="U44" s="175"/>
      <c r="V44" s="176"/>
      <c r="W44" s="176"/>
      <c r="X44" s="176"/>
      <c r="Y44" s="176"/>
      <c r="Z44" s="50"/>
      <c r="AA44" s="51"/>
      <c r="AB44" s="51"/>
      <c r="AC44" s="51"/>
      <c r="AD44" s="51"/>
      <c r="AE44" s="175"/>
      <c r="AF44" s="176"/>
      <c r="AG44" s="176"/>
      <c r="AH44" s="176"/>
      <c r="AI44" s="188"/>
      <c r="AJ44" s="50"/>
      <c r="AK44" s="51"/>
      <c r="AL44" s="51"/>
      <c r="AM44" s="51"/>
      <c r="AN44" s="52"/>
      <c r="AO44" s="175"/>
      <c r="AP44" s="176"/>
      <c r="AQ44" s="176"/>
      <c r="AR44" s="176"/>
      <c r="AS44" s="176"/>
      <c r="AT44" s="50"/>
      <c r="AU44" s="51"/>
      <c r="AV44" s="51"/>
      <c r="AW44" s="51"/>
      <c r="AX44" s="51"/>
      <c r="AY44" s="175"/>
      <c r="AZ44" s="176"/>
      <c r="BA44" s="176"/>
      <c r="BB44" s="176"/>
      <c r="BC44" s="176"/>
      <c r="BD44" s="50"/>
      <c r="BE44" s="51"/>
      <c r="BF44" s="51"/>
      <c r="BG44" s="51"/>
      <c r="BH44" s="52"/>
      <c r="BI44" s="175"/>
      <c r="BJ44" s="176"/>
      <c r="BK44" s="176"/>
      <c r="BL44" s="176"/>
      <c r="BM44" s="188"/>
      <c r="BN44" s="53">
        <f t="shared" si="3"/>
        <v>0</v>
      </c>
      <c r="BO44" s="53">
        <f t="shared" si="4"/>
        <v>0</v>
      </c>
      <c r="BP44" s="250"/>
    </row>
    <row r="45" spans="1:68" ht="33.75" customHeight="1" x14ac:dyDescent="0.4">
      <c r="A45" s="38"/>
      <c r="B45" s="79"/>
      <c r="C45" s="80"/>
      <c r="D45" s="131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5"/>
        <v>224.43200000000002</v>
      </c>
      <c r="N45" s="107">
        <f t="shared" si="5"/>
        <v>226.59</v>
      </c>
      <c r="O45" s="108">
        <f t="shared" si="5"/>
        <v>226.59</v>
      </c>
      <c r="P45" s="50"/>
      <c r="Q45" s="51"/>
      <c r="R45" s="51"/>
      <c r="S45" s="51"/>
      <c r="T45" s="52"/>
      <c r="U45" s="175"/>
      <c r="V45" s="176"/>
      <c r="W45" s="176"/>
      <c r="X45" s="176"/>
      <c r="Y45" s="176"/>
      <c r="Z45" s="50"/>
      <c r="AA45" s="51"/>
      <c r="AB45" s="51"/>
      <c r="AC45" s="51"/>
      <c r="AD45" s="51"/>
      <c r="AE45" s="175"/>
      <c r="AF45" s="176"/>
      <c r="AG45" s="176"/>
      <c r="AH45" s="176"/>
      <c r="AI45" s="188"/>
      <c r="AJ45" s="50"/>
      <c r="AK45" s="51"/>
      <c r="AL45" s="51"/>
      <c r="AM45" s="51"/>
      <c r="AN45" s="52"/>
      <c r="AO45" s="175"/>
      <c r="AP45" s="176"/>
      <c r="AQ45" s="176"/>
      <c r="AR45" s="176"/>
      <c r="AS45" s="176"/>
      <c r="AT45" s="50"/>
      <c r="AU45" s="51"/>
      <c r="AV45" s="51"/>
      <c r="AW45" s="51"/>
      <c r="AX45" s="51"/>
      <c r="AY45" s="175"/>
      <c r="AZ45" s="176"/>
      <c r="BA45" s="176"/>
      <c r="BB45" s="176"/>
      <c r="BC45" s="176"/>
      <c r="BD45" s="50"/>
      <c r="BE45" s="51"/>
      <c r="BF45" s="51"/>
      <c r="BG45" s="51"/>
      <c r="BH45" s="52"/>
      <c r="BI45" s="175"/>
      <c r="BJ45" s="176"/>
      <c r="BK45" s="176"/>
      <c r="BL45" s="176"/>
      <c r="BM45" s="188"/>
      <c r="BN45" s="53">
        <f t="shared" si="3"/>
        <v>0</v>
      </c>
      <c r="BO45" s="53">
        <f t="shared" si="4"/>
        <v>0</v>
      </c>
      <c r="BP45" s="250"/>
    </row>
    <row r="46" spans="1:68" ht="33.75" customHeight="1" x14ac:dyDescent="0.4">
      <c r="A46" s="38"/>
      <c r="B46" s="79"/>
      <c r="C46" s="80"/>
      <c r="D46" s="131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5"/>
        <v>224.43200000000002</v>
      </c>
      <c r="N46" s="107">
        <f t="shared" si="5"/>
        <v>226.59</v>
      </c>
      <c r="O46" s="108">
        <f t="shared" si="5"/>
        <v>226.59</v>
      </c>
      <c r="P46" s="50"/>
      <c r="Q46" s="51"/>
      <c r="R46" s="51"/>
      <c r="S46" s="51"/>
      <c r="T46" s="52"/>
      <c r="U46" s="175"/>
      <c r="V46" s="176"/>
      <c r="W46" s="176"/>
      <c r="X46" s="176"/>
      <c r="Y46" s="176"/>
      <c r="Z46" s="50"/>
      <c r="AA46" s="51"/>
      <c r="AB46" s="51"/>
      <c r="AC46" s="51"/>
      <c r="AD46" s="51"/>
      <c r="AE46" s="175"/>
      <c r="AF46" s="176"/>
      <c r="AG46" s="176"/>
      <c r="AH46" s="176"/>
      <c r="AI46" s="188"/>
      <c r="AJ46" s="50"/>
      <c r="AK46" s="51"/>
      <c r="AL46" s="51"/>
      <c r="AM46" s="51"/>
      <c r="AN46" s="52"/>
      <c r="AO46" s="175"/>
      <c r="AP46" s="176"/>
      <c r="AQ46" s="176"/>
      <c r="AR46" s="176"/>
      <c r="AS46" s="176"/>
      <c r="AT46" s="50"/>
      <c r="AU46" s="51"/>
      <c r="AV46" s="51"/>
      <c r="AW46" s="51"/>
      <c r="AX46" s="51"/>
      <c r="AY46" s="175"/>
      <c r="AZ46" s="176"/>
      <c r="BA46" s="176"/>
      <c r="BB46" s="176"/>
      <c r="BC46" s="176"/>
      <c r="BD46" s="50"/>
      <c r="BE46" s="51"/>
      <c r="BF46" s="51"/>
      <c r="BG46" s="51"/>
      <c r="BH46" s="52"/>
      <c r="BI46" s="175"/>
      <c r="BJ46" s="176"/>
      <c r="BK46" s="176"/>
      <c r="BL46" s="176"/>
      <c r="BM46" s="188"/>
      <c r="BN46" s="53">
        <f t="shared" si="3"/>
        <v>0</v>
      </c>
      <c r="BO46" s="53">
        <f t="shared" si="4"/>
        <v>0</v>
      </c>
      <c r="BP46" s="250"/>
    </row>
    <row r="47" spans="1:68" ht="37.5" customHeight="1" x14ac:dyDescent="0.4">
      <c r="A47" s="38"/>
      <c r="B47" s="79" t="s">
        <v>43</v>
      </c>
      <c r="C47" s="80" t="str">
        <f>'рекоменд.цены на Октябрь 2019'!B30</f>
        <v>Мясо молодняка высшей упитанности в убойном весе</v>
      </c>
      <c r="D47" s="131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5"/>
        <v>220.06399999999999</v>
      </c>
      <c r="N47" s="107">
        <f t="shared" si="5"/>
        <v>222.18</v>
      </c>
      <c r="O47" s="108">
        <f t="shared" si="5"/>
        <v>222.18</v>
      </c>
      <c r="P47" s="50"/>
      <c r="Q47" s="51"/>
      <c r="R47" s="51"/>
      <c r="S47" s="51"/>
      <c r="T47" s="52"/>
      <c r="U47" s="175"/>
      <c r="V47" s="176"/>
      <c r="W47" s="176"/>
      <c r="X47" s="176"/>
      <c r="Y47" s="176"/>
      <c r="Z47" s="50"/>
      <c r="AA47" s="51"/>
      <c r="AB47" s="51"/>
      <c r="AC47" s="51"/>
      <c r="AD47" s="51"/>
      <c r="AE47" s="175"/>
      <c r="AF47" s="176"/>
      <c r="AG47" s="176"/>
      <c r="AH47" s="176"/>
      <c r="AI47" s="188"/>
      <c r="AJ47" s="50"/>
      <c r="AK47" s="51"/>
      <c r="AL47" s="51"/>
      <c r="AM47" s="51"/>
      <c r="AN47" s="52"/>
      <c r="AO47" s="175"/>
      <c r="AP47" s="176"/>
      <c r="AQ47" s="176"/>
      <c r="AR47" s="176"/>
      <c r="AS47" s="176"/>
      <c r="AT47" s="50"/>
      <c r="AU47" s="51"/>
      <c r="AV47" s="51"/>
      <c r="AW47" s="51"/>
      <c r="AX47" s="51"/>
      <c r="AY47" s="175"/>
      <c r="AZ47" s="176"/>
      <c r="BA47" s="176"/>
      <c r="BB47" s="176"/>
      <c r="BC47" s="176"/>
      <c r="BD47" s="50"/>
      <c r="BE47" s="51"/>
      <c r="BF47" s="51"/>
      <c r="BG47" s="51"/>
      <c r="BH47" s="52"/>
      <c r="BI47" s="175"/>
      <c r="BJ47" s="176"/>
      <c r="BK47" s="176"/>
      <c r="BL47" s="176"/>
      <c r="BM47" s="188"/>
      <c r="BN47" s="53">
        <f t="shared" si="3"/>
        <v>0</v>
      </c>
      <c r="BO47" s="53">
        <f t="shared" si="4"/>
        <v>0</v>
      </c>
      <c r="BP47" s="250"/>
    </row>
    <row r="48" spans="1:68" ht="33.75" customHeight="1" x14ac:dyDescent="0.4">
      <c r="A48" s="38"/>
      <c r="B48" s="79"/>
      <c r="C48" s="80"/>
      <c r="D48" s="131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5"/>
        <v>220.06399999999999</v>
      </c>
      <c r="N48" s="107">
        <f t="shared" si="5"/>
        <v>222.18</v>
      </c>
      <c r="O48" s="108">
        <f t="shared" si="5"/>
        <v>222.18</v>
      </c>
      <c r="P48" s="50"/>
      <c r="Q48" s="51"/>
      <c r="R48" s="51"/>
      <c r="S48" s="51"/>
      <c r="T48" s="52"/>
      <c r="U48" s="175"/>
      <c r="V48" s="176"/>
      <c r="W48" s="176"/>
      <c r="X48" s="176"/>
      <c r="Y48" s="176"/>
      <c r="Z48" s="50"/>
      <c r="AA48" s="51"/>
      <c r="AB48" s="51"/>
      <c r="AC48" s="51"/>
      <c r="AD48" s="51"/>
      <c r="AE48" s="175"/>
      <c r="AF48" s="176"/>
      <c r="AG48" s="176"/>
      <c r="AH48" s="176"/>
      <c r="AI48" s="188"/>
      <c r="AJ48" s="50"/>
      <c r="AK48" s="51"/>
      <c r="AL48" s="51"/>
      <c r="AM48" s="51"/>
      <c r="AN48" s="52"/>
      <c r="AO48" s="175"/>
      <c r="AP48" s="176"/>
      <c r="AQ48" s="176"/>
      <c r="AR48" s="176"/>
      <c r="AS48" s="176"/>
      <c r="AT48" s="50"/>
      <c r="AU48" s="51"/>
      <c r="AV48" s="51"/>
      <c r="AW48" s="51"/>
      <c r="AX48" s="51"/>
      <c r="AY48" s="175"/>
      <c r="AZ48" s="176"/>
      <c r="BA48" s="176"/>
      <c r="BB48" s="176"/>
      <c r="BC48" s="176"/>
      <c r="BD48" s="50"/>
      <c r="BE48" s="51"/>
      <c r="BF48" s="51"/>
      <c r="BG48" s="51"/>
      <c r="BH48" s="52"/>
      <c r="BI48" s="175"/>
      <c r="BJ48" s="176"/>
      <c r="BK48" s="176"/>
      <c r="BL48" s="176"/>
      <c r="BM48" s="188"/>
      <c r="BN48" s="53">
        <f t="shared" si="3"/>
        <v>0</v>
      </c>
      <c r="BO48" s="53">
        <f t="shared" si="4"/>
        <v>0</v>
      </c>
      <c r="BP48" s="250"/>
    </row>
    <row r="49" spans="1:68" ht="33.75" customHeight="1" x14ac:dyDescent="0.4">
      <c r="A49" s="38"/>
      <c r="B49" s="79"/>
      <c r="C49" s="80"/>
      <c r="D49" s="131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5"/>
        <v>220.06399999999999</v>
      </c>
      <c r="N49" s="107">
        <f t="shared" si="5"/>
        <v>222.18</v>
      </c>
      <c r="O49" s="108">
        <f t="shared" si="5"/>
        <v>222.18</v>
      </c>
      <c r="P49" s="50"/>
      <c r="Q49" s="51"/>
      <c r="R49" s="51"/>
      <c r="S49" s="51"/>
      <c r="T49" s="52"/>
      <c r="U49" s="175"/>
      <c r="V49" s="176"/>
      <c r="W49" s="176"/>
      <c r="X49" s="176"/>
      <c r="Y49" s="176"/>
      <c r="Z49" s="50"/>
      <c r="AA49" s="51"/>
      <c r="AB49" s="51"/>
      <c r="AC49" s="51"/>
      <c r="AD49" s="51"/>
      <c r="AE49" s="175"/>
      <c r="AF49" s="176"/>
      <c r="AG49" s="176"/>
      <c r="AH49" s="176"/>
      <c r="AI49" s="188"/>
      <c r="AJ49" s="50"/>
      <c r="AK49" s="51"/>
      <c r="AL49" s="51"/>
      <c r="AM49" s="51"/>
      <c r="AN49" s="52"/>
      <c r="AO49" s="175"/>
      <c r="AP49" s="176"/>
      <c r="AQ49" s="176"/>
      <c r="AR49" s="176"/>
      <c r="AS49" s="176"/>
      <c r="AT49" s="50"/>
      <c r="AU49" s="51"/>
      <c r="AV49" s="51"/>
      <c r="AW49" s="51"/>
      <c r="AX49" s="51"/>
      <c r="AY49" s="175"/>
      <c r="AZ49" s="176"/>
      <c r="BA49" s="176"/>
      <c r="BB49" s="176"/>
      <c r="BC49" s="176"/>
      <c r="BD49" s="50"/>
      <c r="BE49" s="51"/>
      <c r="BF49" s="51"/>
      <c r="BG49" s="51"/>
      <c r="BH49" s="52"/>
      <c r="BI49" s="175"/>
      <c r="BJ49" s="176"/>
      <c r="BK49" s="176"/>
      <c r="BL49" s="176"/>
      <c r="BM49" s="188"/>
      <c r="BN49" s="53">
        <f t="shared" si="3"/>
        <v>0</v>
      </c>
      <c r="BO49" s="53">
        <f t="shared" si="4"/>
        <v>0</v>
      </c>
      <c r="BP49" s="250"/>
    </row>
    <row r="50" spans="1:68" ht="45" customHeight="1" x14ac:dyDescent="0.4">
      <c r="A50" s="38"/>
      <c r="B50" s="79" t="s">
        <v>44</v>
      </c>
      <c r="C50" s="80" t="str">
        <f>'рекоменд.цены на Октябрь 2019'!B31</f>
        <v>Мясо молодняка средней упитанности в убойном весе</v>
      </c>
      <c r="D50" s="131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5"/>
        <v>220.06399999999999</v>
      </c>
      <c r="N50" s="107">
        <f t="shared" si="5"/>
        <v>222.18</v>
      </c>
      <c r="O50" s="108">
        <f t="shared" si="5"/>
        <v>222.18</v>
      </c>
      <c r="P50" s="50"/>
      <c r="Q50" s="51"/>
      <c r="R50" s="51"/>
      <c r="S50" s="51"/>
      <c r="T50" s="52"/>
      <c r="U50" s="175"/>
      <c r="V50" s="176"/>
      <c r="W50" s="176"/>
      <c r="X50" s="176"/>
      <c r="Y50" s="176"/>
      <c r="Z50" s="50"/>
      <c r="AA50" s="51"/>
      <c r="AB50" s="51"/>
      <c r="AC50" s="51"/>
      <c r="AD50" s="51"/>
      <c r="AE50" s="175"/>
      <c r="AF50" s="176"/>
      <c r="AG50" s="176"/>
      <c r="AH50" s="176"/>
      <c r="AI50" s="188"/>
      <c r="AJ50" s="50"/>
      <c r="AK50" s="51"/>
      <c r="AL50" s="51"/>
      <c r="AM50" s="51"/>
      <c r="AN50" s="52"/>
      <c r="AO50" s="175"/>
      <c r="AP50" s="176"/>
      <c r="AQ50" s="176"/>
      <c r="AR50" s="176"/>
      <c r="AS50" s="176"/>
      <c r="AT50" s="50"/>
      <c r="AU50" s="51"/>
      <c r="AV50" s="51"/>
      <c r="AW50" s="51"/>
      <c r="AX50" s="51"/>
      <c r="AY50" s="175"/>
      <c r="AZ50" s="176"/>
      <c r="BA50" s="176"/>
      <c r="BB50" s="176"/>
      <c r="BC50" s="176"/>
      <c r="BD50" s="50"/>
      <c r="BE50" s="51"/>
      <c r="BF50" s="51"/>
      <c r="BG50" s="51"/>
      <c r="BH50" s="52"/>
      <c r="BI50" s="175"/>
      <c r="BJ50" s="176"/>
      <c r="BK50" s="176"/>
      <c r="BL50" s="176"/>
      <c r="BM50" s="188"/>
      <c r="BN50" s="53">
        <f t="shared" si="3"/>
        <v>0</v>
      </c>
      <c r="BO50" s="53">
        <f t="shared" si="4"/>
        <v>0</v>
      </c>
      <c r="BP50" s="250"/>
    </row>
    <row r="51" spans="1:68" ht="33.75" customHeight="1" x14ac:dyDescent="0.4">
      <c r="A51" s="38"/>
      <c r="B51" s="79"/>
      <c r="C51" s="80"/>
      <c r="D51" s="131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5"/>
        <v>220.06399999999999</v>
      </c>
      <c r="N51" s="107">
        <f t="shared" si="5"/>
        <v>222.18</v>
      </c>
      <c r="O51" s="108">
        <f t="shared" si="5"/>
        <v>222.18</v>
      </c>
      <c r="P51" s="50"/>
      <c r="Q51" s="51"/>
      <c r="R51" s="51"/>
      <c r="S51" s="51"/>
      <c r="T51" s="52"/>
      <c r="U51" s="175"/>
      <c r="V51" s="176"/>
      <c r="W51" s="176"/>
      <c r="X51" s="176"/>
      <c r="Y51" s="176"/>
      <c r="Z51" s="50"/>
      <c r="AA51" s="51"/>
      <c r="AB51" s="51"/>
      <c r="AC51" s="51"/>
      <c r="AD51" s="51"/>
      <c r="AE51" s="175"/>
      <c r="AF51" s="176"/>
      <c r="AG51" s="176"/>
      <c r="AH51" s="176"/>
      <c r="AI51" s="188"/>
      <c r="AJ51" s="50"/>
      <c r="AK51" s="51"/>
      <c r="AL51" s="51"/>
      <c r="AM51" s="51"/>
      <c r="AN51" s="52"/>
      <c r="AO51" s="175"/>
      <c r="AP51" s="176"/>
      <c r="AQ51" s="176"/>
      <c r="AR51" s="176"/>
      <c r="AS51" s="176"/>
      <c r="AT51" s="50"/>
      <c r="AU51" s="51"/>
      <c r="AV51" s="51"/>
      <c r="AW51" s="51"/>
      <c r="AX51" s="51"/>
      <c r="AY51" s="175"/>
      <c r="AZ51" s="176"/>
      <c r="BA51" s="176"/>
      <c r="BB51" s="176"/>
      <c r="BC51" s="176"/>
      <c r="BD51" s="50"/>
      <c r="BE51" s="51"/>
      <c r="BF51" s="51"/>
      <c r="BG51" s="51"/>
      <c r="BH51" s="52"/>
      <c r="BI51" s="175"/>
      <c r="BJ51" s="176"/>
      <c r="BK51" s="176"/>
      <c r="BL51" s="176"/>
      <c r="BM51" s="188"/>
      <c r="BN51" s="53">
        <f t="shared" si="3"/>
        <v>0</v>
      </c>
      <c r="BO51" s="53">
        <f t="shared" si="4"/>
        <v>0</v>
      </c>
      <c r="BP51" s="250"/>
    </row>
    <row r="52" spans="1:68" ht="33.75" customHeight="1" x14ac:dyDescent="0.4">
      <c r="A52" s="38"/>
      <c r="B52" s="79"/>
      <c r="C52" s="80"/>
      <c r="D52" s="131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5"/>
        <v>220.06399999999999</v>
      </c>
      <c r="N52" s="107">
        <f t="shared" si="5"/>
        <v>222.18</v>
      </c>
      <c r="O52" s="108">
        <f t="shared" si="5"/>
        <v>222.18</v>
      </c>
      <c r="P52" s="50"/>
      <c r="Q52" s="51"/>
      <c r="R52" s="51"/>
      <c r="S52" s="51"/>
      <c r="T52" s="52"/>
      <c r="U52" s="175"/>
      <c r="V52" s="176"/>
      <c r="W52" s="176"/>
      <c r="X52" s="176"/>
      <c r="Y52" s="176"/>
      <c r="Z52" s="50"/>
      <c r="AA52" s="51"/>
      <c r="AB52" s="51"/>
      <c r="AC52" s="51"/>
      <c r="AD52" s="51"/>
      <c r="AE52" s="175"/>
      <c r="AF52" s="176"/>
      <c r="AG52" s="176"/>
      <c r="AH52" s="176"/>
      <c r="AI52" s="188"/>
      <c r="AJ52" s="50"/>
      <c r="AK52" s="51"/>
      <c r="AL52" s="51"/>
      <c r="AM52" s="51"/>
      <c r="AN52" s="52"/>
      <c r="AO52" s="175"/>
      <c r="AP52" s="176"/>
      <c r="AQ52" s="176"/>
      <c r="AR52" s="176"/>
      <c r="AS52" s="176"/>
      <c r="AT52" s="50"/>
      <c r="AU52" s="51"/>
      <c r="AV52" s="51"/>
      <c r="AW52" s="51"/>
      <c r="AX52" s="51"/>
      <c r="AY52" s="175"/>
      <c r="AZ52" s="176"/>
      <c r="BA52" s="176"/>
      <c r="BB52" s="176"/>
      <c r="BC52" s="176"/>
      <c r="BD52" s="50"/>
      <c r="BE52" s="51"/>
      <c r="BF52" s="51"/>
      <c r="BG52" s="51"/>
      <c r="BH52" s="52"/>
      <c r="BI52" s="175"/>
      <c r="BJ52" s="176"/>
      <c r="BK52" s="176"/>
      <c r="BL52" s="176"/>
      <c r="BM52" s="188"/>
      <c r="BN52" s="53">
        <f t="shared" ref="BN52:BN83" si="6">MIN($P52,$U52,$Z52,$AE52,$AJ52,$AO52,$AT52,$AY52,$BD52,$BI52)</f>
        <v>0</v>
      </c>
      <c r="BO52" s="53">
        <f t="shared" ref="BO52:BO83" si="7">MAX($P52,$U52,$Z52,$AE52,$AJ52,$AO52,$AT52,$AY52,$BD52,$BI52)</f>
        <v>0</v>
      </c>
      <c r="BP52" s="250"/>
    </row>
    <row r="53" spans="1:68" ht="33.75" customHeight="1" x14ac:dyDescent="0.4">
      <c r="A53" s="38"/>
      <c r="B53" s="79" t="s">
        <v>45</v>
      </c>
      <c r="C53" s="80" t="str">
        <f>'рекоменд.цены на Октябрь 2019'!B32</f>
        <v>Свинина 2 категории в убойном весе, кг</v>
      </c>
      <c r="D53" s="131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5"/>
        <v>133.536</v>
      </c>
      <c r="N53" s="107">
        <f t="shared" si="5"/>
        <v>134.82</v>
      </c>
      <c r="O53" s="108">
        <f t="shared" si="5"/>
        <v>134.82</v>
      </c>
      <c r="P53" s="50"/>
      <c r="Q53" s="51"/>
      <c r="R53" s="51"/>
      <c r="S53" s="51"/>
      <c r="T53" s="52"/>
      <c r="U53" s="175"/>
      <c r="V53" s="176"/>
      <c r="W53" s="176"/>
      <c r="X53" s="176"/>
      <c r="Y53" s="176"/>
      <c r="Z53" s="50"/>
      <c r="AA53" s="51"/>
      <c r="AB53" s="51"/>
      <c r="AC53" s="51"/>
      <c r="AD53" s="51"/>
      <c r="AE53" s="175"/>
      <c r="AF53" s="176"/>
      <c r="AG53" s="176"/>
      <c r="AH53" s="176"/>
      <c r="AI53" s="188"/>
      <c r="AJ53" s="50"/>
      <c r="AK53" s="51"/>
      <c r="AL53" s="51"/>
      <c r="AM53" s="51"/>
      <c r="AN53" s="52"/>
      <c r="AO53" s="175"/>
      <c r="AP53" s="176"/>
      <c r="AQ53" s="176"/>
      <c r="AR53" s="176"/>
      <c r="AS53" s="176"/>
      <c r="AT53" s="50"/>
      <c r="AU53" s="51"/>
      <c r="AV53" s="51"/>
      <c r="AW53" s="51"/>
      <c r="AX53" s="51"/>
      <c r="AY53" s="175"/>
      <c r="AZ53" s="176"/>
      <c r="BA53" s="176"/>
      <c r="BB53" s="176"/>
      <c r="BC53" s="176"/>
      <c r="BD53" s="50"/>
      <c r="BE53" s="51"/>
      <c r="BF53" s="51"/>
      <c r="BG53" s="51"/>
      <c r="BH53" s="52"/>
      <c r="BI53" s="175"/>
      <c r="BJ53" s="176"/>
      <c r="BK53" s="176"/>
      <c r="BL53" s="176"/>
      <c r="BM53" s="188"/>
      <c r="BN53" s="53">
        <f t="shared" si="6"/>
        <v>0</v>
      </c>
      <c r="BO53" s="53">
        <f t="shared" si="7"/>
        <v>0</v>
      </c>
      <c r="BP53" s="250"/>
    </row>
    <row r="54" spans="1:68" ht="33.75" customHeight="1" x14ac:dyDescent="0.4">
      <c r="A54" s="38"/>
      <c r="B54" s="79"/>
      <c r="C54" s="80"/>
      <c r="D54" s="131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5"/>
        <v>133.536</v>
      </c>
      <c r="N54" s="107">
        <f t="shared" si="5"/>
        <v>134.82</v>
      </c>
      <c r="O54" s="108">
        <f t="shared" si="5"/>
        <v>134.82</v>
      </c>
      <c r="P54" s="50"/>
      <c r="Q54" s="51"/>
      <c r="R54" s="51"/>
      <c r="S54" s="51"/>
      <c r="T54" s="52"/>
      <c r="U54" s="175"/>
      <c r="V54" s="176"/>
      <c r="W54" s="176"/>
      <c r="X54" s="176"/>
      <c r="Y54" s="176"/>
      <c r="Z54" s="50"/>
      <c r="AA54" s="51"/>
      <c r="AB54" s="51"/>
      <c r="AC54" s="51"/>
      <c r="AD54" s="51"/>
      <c r="AE54" s="175"/>
      <c r="AF54" s="176"/>
      <c r="AG54" s="176"/>
      <c r="AH54" s="176"/>
      <c r="AI54" s="188"/>
      <c r="AJ54" s="50"/>
      <c r="AK54" s="51"/>
      <c r="AL54" s="51"/>
      <c r="AM54" s="51"/>
      <c r="AN54" s="52"/>
      <c r="AO54" s="175"/>
      <c r="AP54" s="176"/>
      <c r="AQ54" s="176"/>
      <c r="AR54" s="176"/>
      <c r="AS54" s="176"/>
      <c r="AT54" s="50"/>
      <c r="AU54" s="51"/>
      <c r="AV54" s="51"/>
      <c r="AW54" s="51"/>
      <c r="AX54" s="51"/>
      <c r="AY54" s="175"/>
      <c r="AZ54" s="176"/>
      <c r="BA54" s="176"/>
      <c r="BB54" s="176"/>
      <c r="BC54" s="176"/>
      <c r="BD54" s="50"/>
      <c r="BE54" s="51"/>
      <c r="BF54" s="51"/>
      <c r="BG54" s="51"/>
      <c r="BH54" s="52"/>
      <c r="BI54" s="175"/>
      <c r="BJ54" s="176"/>
      <c r="BK54" s="176"/>
      <c r="BL54" s="176"/>
      <c r="BM54" s="188"/>
      <c r="BN54" s="53">
        <f t="shared" si="6"/>
        <v>0</v>
      </c>
      <c r="BO54" s="53">
        <f t="shared" si="7"/>
        <v>0</v>
      </c>
      <c r="BP54" s="250"/>
    </row>
    <row r="55" spans="1:68" ht="33.75" customHeight="1" x14ac:dyDescent="0.4">
      <c r="A55" s="38"/>
      <c r="B55" s="79"/>
      <c r="C55" s="80"/>
      <c r="D55" s="131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5"/>
        <v>133.536</v>
      </c>
      <c r="N55" s="107">
        <f t="shared" si="5"/>
        <v>134.82</v>
      </c>
      <c r="O55" s="108">
        <f t="shared" si="5"/>
        <v>134.82</v>
      </c>
      <c r="P55" s="50"/>
      <c r="Q55" s="51"/>
      <c r="R55" s="51"/>
      <c r="S55" s="51"/>
      <c r="T55" s="52"/>
      <c r="U55" s="175"/>
      <c r="V55" s="176"/>
      <c r="W55" s="176"/>
      <c r="X55" s="176"/>
      <c r="Y55" s="176"/>
      <c r="Z55" s="50"/>
      <c r="AA55" s="51"/>
      <c r="AB55" s="51"/>
      <c r="AC55" s="51"/>
      <c r="AD55" s="51"/>
      <c r="AE55" s="175"/>
      <c r="AF55" s="176"/>
      <c r="AG55" s="176"/>
      <c r="AH55" s="176"/>
      <c r="AI55" s="188"/>
      <c r="AJ55" s="50"/>
      <c r="AK55" s="51"/>
      <c r="AL55" s="51"/>
      <c r="AM55" s="51"/>
      <c r="AN55" s="52"/>
      <c r="AO55" s="175"/>
      <c r="AP55" s="176"/>
      <c r="AQ55" s="176"/>
      <c r="AR55" s="176"/>
      <c r="AS55" s="176"/>
      <c r="AT55" s="50"/>
      <c r="AU55" s="51"/>
      <c r="AV55" s="51"/>
      <c r="AW55" s="51"/>
      <c r="AX55" s="51"/>
      <c r="AY55" s="175"/>
      <c r="AZ55" s="176"/>
      <c r="BA55" s="176"/>
      <c r="BB55" s="176"/>
      <c r="BC55" s="176"/>
      <c r="BD55" s="50"/>
      <c r="BE55" s="51"/>
      <c r="BF55" s="51"/>
      <c r="BG55" s="51"/>
      <c r="BH55" s="52"/>
      <c r="BI55" s="175"/>
      <c r="BJ55" s="176"/>
      <c r="BK55" s="176"/>
      <c r="BL55" s="176"/>
      <c r="BM55" s="188"/>
      <c r="BN55" s="53">
        <f t="shared" si="6"/>
        <v>0</v>
      </c>
      <c r="BO55" s="53">
        <f t="shared" si="7"/>
        <v>0</v>
      </c>
      <c r="BP55" s="250"/>
    </row>
    <row r="56" spans="1:68" ht="47.25" customHeight="1" x14ac:dyDescent="0.4">
      <c r="A56" s="38"/>
      <c r="B56" s="79" t="s">
        <v>124</v>
      </c>
      <c r="C56" s="80" t="str">
        <f>'рекоменд.цены на Октябрь 2019'!B33</f>
        <v>Говядина 1 категории в полутушах (ГОСТ Р 54315-2011)*, кг</v>
      </c>
      <c r="D56" s="131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5"/>
        <v>269.464</v>
      </c>
      <c r="N56" s="107">
        <f t="shared" si="5"/>
        <v>272.05500000000001</v>
      </c>
      <c r="O56" s="108">
        <f t="shared" si="5"/>
        <v>272.05500000000001</v>
      </c>
      <c r="P56" s="50"/>
      <c r="Q56" s="51"/>
      <c r="R56" s="51"/>
      <c r="S56" s="51"/>
      <c r="T56" s="52"/>
      <c r="U56" s="175"/>
      <c r="V56" s="176"/>
      <c r="W56" s="176"/>
      <c r="X56" s="176"/>
      <c r="Y56" s="176"/>
      <c r="Z56" s="50"/>
      <c r="AA56" s="51"/>
      <c r="AB56" s="51"/>
      <c r="AC56" s="51"/>
      <c r="AD56" s="51"/>
      <c r="AE56" s="175"/>
      <c r="AF56" s="176"/>
      <c r="AG56" s="176"/>
      <c r="AH56" s="176"/>
      <c r="AI56" s="188"/>
      <c r="AJ56" s="50"/>
      <c r="AK56" s="51"/>
      <c r="AL56" s="51"/>
      <c r="AM56" s="51"/>
      <c r="AN56" s="52"/>
      <c r="AO56" s="175"/>
      <c r="AP56" s="176"/>
      <c r="AQ56" s="176"/>
      <c r="AR56" s="176"/>
      <c r="AS56" s="176"/>
      <c r="AT56" s="50"/>
      <c r="AU56" s="51"/>
      <c r="AV56" s="51"/>
      <c r="AW56" s="51"/>
      <c r="AX56" s="51"/>
      <c r="AY56" s="50"/>
      <c r="AZ56" s="57"/>
      <c r="BA56" s="57"/>
      <c r="BB56" s="57"/>
      <c r="BC56" s="52"/>
      <c r="BD56" s="50"/>
      <c r="BE56" s="51"/>
      <c r="BF56" s="51"/>
      <c r="BG56" s="51"/>
      <c r="BH56" s="52"/>
      <c r="BI56" s="50">
        <v>260</v>
      </c>
      <c r="BJ56" s="51">
        <v>230</v>
      </c>
      <c r="BK56" s="51">
        <v>59800</v>
      </c>
      <c r="BL56" s="51" t="s">
        <v>384</v>
      </c>
      <c r="BM56" s="52" t="s">
        <v>385</v>
      </c>
      <c r="BN56" s="53">
        <f t="shared" si="6"/>
        <v>260</v>
      </c>
      <c r="BO56" s="53">
        <f t="shared" si="7"/>
        <v>260</v>
      </c>
      <c r="BP56" s="250"/>
    </row>
    <row r="57" spans="1:68" ht="33.75" customHeight="1" x14ac:dyDescent="0.4">
      <c r="A57" s="38" t="s">
        <v>39</v>
      </c>
      <c r="B57" s="79"/>
      <c r="C57" s="80"/>
      <c r="D57" s="131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5"/>
        <v>269.464</v>
      </c>
      <c r="N57" s="107">
        <f t="shared" si="5"/>
        <v>272.05500000000001</v>
      </c>
      <c r="O57" s="108">
        <f t="shared" si="5"/>
        <v>272.05500000000001</v>
      </c>
      <c r="P57" s="50"/>
      <c r="Q57" s="51"/>
      <c r="R57" s="51"/>
      <c r="S57" s="51"/>
      <c r="T57" s="52"/>
      <c r="U57" s="175"/>
      <c r="V57" s="176"/>
      <c r="W57" s="176"/>
      <c r="X57" s="176"/>
      <c r="Y57" s="176"/>
      <c r="Z57" s="50"/>
      <c r="AA57" s="51"/>
      <c r="AB57" s="51"/>
      <c r="AC57" s="51"/>
      <c r="AD57" s="51"/>
      <c r="AE57" s="175"/>
      <c r="AF57" s="176"/>
      <c r="AG57" s="176"/>
      <c r="AH57" s="176"/>
      <c r="AI57" s="188"/>
      <c r="AJ57" s="50"/>
      <c r="AK57" s="51"/>
      <c r="AL57" s="51"/>
      <c r="AM57" s="51"/>
      <c r="AN57" s="52"/>
      <c r="AO57" s="175"/>
      <c r="AP57" s="176"/>
      <c r="AQ57" s="176"/>
      <c r="AR57" s="176"/>
      <c r="AS57" s="176"/>
      <c r="AT57" s="50"/>
      <c r="AU57" s="51"/>
      <c r="AV57" s="51"/>
      <c r="AW57" s="51"/>
      <c r="AX57" s="51"/>
      <c r="AY57" s="175"/>
      <c r="AZ57" s="176"/>
      <c r="BA57" s="176"/>
      <c r="BB57" s="176"/>
      <c r="BC57" s="176"/>
      <c r="BD57" s="50"/>
      <c r="BE57" s="51"/>
      <c r="BF57" s="51"/>
      <c r="BG57" s="51"/>
      <c r="BH57" s="52"/>
      <c r="BI57" s="50"/>
      <c r="BJ57" s="51"/>
      <c r="BK57" s="51"/>
      <c r="BL57" s="51"/>
      <c r="BM57" s="52"/>
      <c r="BN57" s="53">
        <f t="shared" si="6"/>
        <v>0</v>
      </c>
      <c r="BO57" s="53">
        <f t="shared" si="7"/>
        <v>0</v>
      </c>
      <c r="BP57" s="250"/>
    </row>
    <row r="58" spans="1:68" ht="51.75" customHeight="1" x14ac:dyDescent="0.4">
      <c r="A58" s="38"/>
      <c r="B58" s="79" t="s">
        <v>125</v>
      </c>
      <c r="C58" s="80" t="str">
        <f>'рекоменд.цены на Октябрь 2019'!B34</f>
        <v>Говядина 1 категории передний отруб   (ГОСТ Р 54315-2011)*, кг</v>
      </c>
      <c r="D58" s="131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5"/>
        <v>242.00799999999998</v>
      </c>
      <c r="N58" s="107">
        <f t="shared" si="5"/>
        <v>244.33499999999998</v>
      </c>
      <c r="O58" s="108">
        <f t="shared" si="5"/>
        <v>244.33499999999998</v>
      </c>
      <c r="P58" s="50"/>
      <c r="Q58" s="51"/>
      <c r="R58" s="51"/>
      <c r="S58" s="51"/>
      <c r="T58" s="52"/>
      <c r="U58" s="175"/>
      <c r="V58" s="176"/>
      <c r="W58" s="176"/>
      <c r="X58" s="176"/>
      <c r="Y58" s="176"/>
      <c r="Z58" s="50"/>
      <c r="AA58" s="51"/>
      <c r="AB58" s="51"/>
      <c r="AC58" s="51"/>
      <c r="AD58" s="51"/>
      <c r="AE58" s="175"/>
      <c r="AF58" s="176"/>
      <c r="AG58" s="176"/>
      <c r="AH58" s="176"/>
      <c r="AI58" s="188"/>
      <c r="AJ58" s="50"/>
      <c r="AK58" s="51"/>
      <c r="AL58" s="51"/>
      <c r="AM58" s="51"/>
      <c r="AN58" s="52"/>
      <c r="AO58" s="175"/>
      <c r="AP58" s="176"/>
      <c r="AQ58" s="176"/>
      <c r="AR58" s="176"/>
      <c r="AS58" s="176"/>
      <c r="AT58" s="50"/>
      <c r="AU58" s="51"/>
      <c r="AV58" s="51"/>
      <c r="AW58" s="51"/>
      <c r="AX58" s="51"/>
      <c r="AY58" s="175"/>
      <c r="AZ58" s="176"/>
      <c r="BA58" s="176"/>
      <c r="BB58" s="176"/>
      <c r="BC58" s="176"/>
      <c r="BD58" s="50"/>
      <c r="BE58" s="51"/>
      <c r="BF58" s="51"/>
      <c r="BG58" s="51"/>
      <c r="BH58" s="52"/>
      <c r="BI58" s="175"/>
      <c r="BJ58" s="176"/>
      <c r="BK58" s="176"/>
      <c r="BL58" s="176"/>
      <c r="BM58" s="188"/>
      <c r="BN58" s="53">
        <f t="shared" si="6"/>
        <v>0</v>
      </c>
      <c r="BO58" s="53">
        <f t="shared" si="7"/>
        <v>0</v>
      </c>
      <c r="BP58" s="250"/>
    </row>
    <row r="59" spans="1:68" ht="33.75" customHeight="1" x14ac:dyDescent="0.4">
      <c r="A59" s="38"/>
      <c r="B59" s="79"/>
      <c r="C59" s="80"/>
      <c r="D59" s="131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5"/>
        <v>242.00799999999998</v>
      </c>
      <c r="N59" s="107">
        <f t="shared" si="5"/>
        <v>244.33499999999998</v>
      </c>
      <c r="O59" s="108">
        <f t="shared" si="5"/>
        <v>244.33499999999998</v>
      </c>
      <c r="P59" s="50"/>
      <c r="Q59" s="51"/>
      <c r="R59" s="51"/>
      <c r="S59" s="51"/>
      <c r="T59" s="52"/>
      <c r="U59" s="175"/>
      <c r="V59" s="176"/>
      <c r="W59" s="176"/>
      <c r="X59" s="176"/>
      <c r="Y59" s="176"/>
      <c r="Z59" s="50"/>
      <c r="AA59" s="51"/>
      <c r="AB59" s="51"/>
      <c r="AC59" s="51"/>
      <c r="AD59" s="51"/>
      <c r="AE59" s="175"/>
      <c r="AF59" s="176"/>
      <c r="AG59" s="176"/>
      <c r="AH59" s="176"/>
      <c r="AI59" s="188"/>
      <c r="AJ59" s="50"/>
      <c r="AK59" s="51"/>
      <c r="AL59" s="51"/>
      <c r="AM59" s="51"/>
      <c r="AN59" s="52"/>
      <c r="AO59" s="175"/>
      <c r="AP59" s="176"/>
      <c r="AQ59" s="176"/>
      <c r="AR59" s="176"/>
      <c r="AS59" s="176"/>
      <c r="AT59" s="50"/>
      <c r="AU59" s="51"/>
      <c r="AV59" s="51"/>
      <c r="AW59" s="51"/>
      <c r="AX59" s="51"/>
      <c r="AY59" s="175"/>
      <c r="AZ59" s="176"/>
      <c r="BA59" s="176"/>
      <c r="BB59" s="176"/>
      <c r="BC59" s="176"/>
      <c r="BD59" s="50"/>
      <c r="BE59" s="51"/>
      <c r="BF59" s="51"/>
      <c r="BG59" s="51"/>
      <c r="BH59" s="52"/>
      <c r="BI59" s="175"/>
      <c r="BJ59" s="176"/>
      <c r="BK59" s="176"/>
      <c r="BL59" s="176"/>
      <c r="BM59" s="188"/>
      <c r="BN59" s="53">
        <f t="shared" si="6"/>
        <v>0</v>
      </c>
      <c r="BO59" s="53">
        <f t="shared" si="7"/>
        <v>0</v>
      </c>
      <c r="BP59" s="250"/>
    </row>
    <row r="60" spans="1:68" ht="41.1" customHeight="1" x14ac:dyDescent="0.4">
      <c r="A60" s="38" t="s">
        <v>39</v>
      </c>
      <c r="B60" s="79"/>
      <c r="C60" s="80"/>
      <c r="D60" s="131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5"/>
        <v>242.00799999999998</v>
      </c>
      <c r="N60" s="107">
        <f t="shared" si="5"/>
        <v>244.33499999999998</v>
      </c>
      <c r="O60" s="108">
        <f t="shared" si="5"/>
        <v>244.33499999999998</v>
      </c>
      <c r="P60" s="50"/>
      <c r="Q60" s="51"/>
      <c r="R60" s="51"/>
      <c r="S60" s="51"/>
      <c r="T60" s="52"/>
      <c r="U60" s="175"/>
      <c r="V60" s="176"/>
      <c r="W60" s="176"/>
      <c r="X60" s="176"/>
      <c r="Y60" s="176"/>
      <c r="Z60" s="50"/>
      <c r="AA60" s="51"/>
      <c r="AB60" s="51"/>
      <c r="AC60" s="51"/>
      <c r="AD60" s="51"/>
      <c r="AE60" s="175"/>
      <c r="AF60" s="176"/>
      <c r="AG60" s="176"/>
      <c r="AH60" s="176"/>
      <c r="AI60" s="188"/>
      <c r="AJ60" s="50"/>
      <c r="AK60" s="51"/>
      <c r="AL60" s="51"/>
      <c r="AM60" s="51"/>
      <c r="AN60" s="52"/>
      <c r="AO60" s="175"/>
      <c r="AP60" s="176"/>
      <c r="AQ60" s="176"/>
      <c r="AR60" s="176"/>
      <c r="AS60" s="176"/>
      <c r="AT60" s="50"/>
      <c r="AU60" s="51"/>
      <c r="AV60" s="51"/>
      <c r="AW60" s="51"/>
      <c r="AX60" s="51"/>
      <c r="AY60" s="175"/>
      <c r="AZ60" s="176"/>
      <c r="BA60" s="176"/>
      <c r="BB60" s="176"/>
      <c r="BC60" s="176"/>
      <c r="BD60" s="50"/>
      <c r="BE60" s="51"/>
      <c r="BF60" s="51"/>
      <c r="BG60" s="51"/>
      <c r="BH60" s="52"/>
      <c r="BI60" s="175"/>
      <c r="BJ60" s="176"/>
      <c r="BK60" s="176"/>
      <c r="BL60" s="176"/>
      <c r="BM60" s="188"/>
      <c r="BN60" s="53">
        <f t="shared" si="6"/>
        <v>0</v>
      </c>
      <c r="BO60" s="53">
        <f t="shared" si="7"/>
        <v>0</v>
      </c>
      <c r="BP60" s="250"/>
    </row>
    <row r="61" spans="1:68" ht="47.25" customHeight="1" x14ac:dyDescent="0.4">
      <c r="A61" s="38"/>
      <c r="B61" s="79" t="s">
        <v>126</v>
      </c>
      <c r="C61" s="80" t="str">
        <f>'рекоменд.цены на Октябрь 2019'!B35</f>
        <v>Говядина 1 категории задняя четверть  (ГОСТ Р 54315-2011)*, кг</v>
      </c>
      <c r="D61" s="131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5"/>
        <v>296.92</v>
      </c>
      <c r="N61" s="107">
        <f t="shared" si="5"/>
        <v>299.77499999999998</v>
      </c>
      <c r="O61" s="108">
        <f t="shared" si="5"/>
        <v>299.77499999999998</v>
      </c>
      <c r="P61" s="50"/>
      <c r="Q61" s="51"/>
      <c r="R61" s="51"/>
      <c r="S61" s="51"/>
      <c r="T61" s="52"/>
      <c r="U61" s="175"/>
      <c r="V61" s="176"/>
      <c r="W61" s="176"/>
      <c r="X61" s="176"/>
      <c r="Y61" s="176"/>
      <c r="Z61" s="50"/>
      <c r="AA61" s="51"/>
      <c r="AB61" s="51"/>
      <c r="AC61" s="51"/>
      <c r="AD61" s="51"/>
      <c r="AE61" s="175"/>
      <c r="AF61" s="176"/>
      <c r="AG61" s="176"/>
      <c r="AH61" s="176"/>
      <c r="AI61" s="188"/>
      <c r="AJ61" s="50"/>
      <c r="AK61" s="51"/>
      <c r="AL61" s="51"/>
      <c r="AM61" s="51"/>
      <c r="AN61" s="52"/>
      <c r="AO61" s="175"/>
      <c r="AP61" s="176"/>
      <c r="AQ61" s="176"/>
      <c r="AR61" s="176"/>
      <c r="AS61" s="176"/>
      <c r="AT61" s="50"/>
      <c r="AU61" s="57"/>
      <c r="AV61" s="57"/>
      <c r="AW61" s="57"/>
      <c r="AX61" s="52"/>
      <c r="AY61" s="175"/>
      <c r="AZ61" s="176"/>
      <c r="BA61" s="176"/>
      <c r="BB61" s="176"/>
      <c r="BC61" s="176"/>
      <c r="BD61" s="50"/>
      <c r="BE61" s="51"/>
      <c r="BF61" s="51"/>
      <c r="BG61" s="51"/>
      <c r="BH61" s="52"/>
      <c r="BI61" s="175"/>
      <c r="BJ61" s="176"/>
      <c r="BK61" s="176"/>
      <c r="BL61" s="176"/>
      <c r="BM61" s="188"/>
      <c r="BN61" s="53">
        <f t="shared" si="6"/>
        <v>0</v>
      </c>
      <c r="BO61" s="53">
        <f t="shared" si="7"/>
        <v>0</v>
      </c>
      <c r="BP61" s="250"/>
    </row>
    <row r="62" spans="1:68" ht="30.75" customHeight="1" x14ac:dyDescent="0.4">
      <c r="A62" s="38"/>
      <c r="B62" s="79"/>
      <c r="C62" s="80"/>
      <c r="D62" s="131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0"/>
        <v>291.20999999999998</v>
      </c>
      <c r="L62" s="106">
        <f t="shared" si="1"/>
        <v>294.065</v>
      </c>
      <c r="M62" s="107">
        <f t="shared" si="5"/>
        <v>296.92</v>
      </c>
      <c r="N62" s="107">
        <f t="shared" si="5"/>
        <v>299.77499999999998</v>
      </c>
      <c r="O62" s="108">
        <f t="shared" si="5"/>
        <v>299.77499999999998</v>
      </c>
      <c r="P62" s="50"/>
      <c r="Q62" s="51"/>
      <c r="R62" s="51"/>
      <c r="S62" s="51"/>
      <c r="T62" s="52"/>
      <c r="U62" s="175"/>
      <c r="V62" s="176"/>
      <c r="W62" s="176"/>
      <c r="X62" s="176"/>
      <c r="Y62" s="176"/>
      <c r="Z62" s="50"/>
      <c r="AA62" s="51"/>
      <c r="AB62" s="51"/>
      <c r="AC62" s="51"/>
      <c r="AD62" s="51"/>
      <c r="AE62" s="175"/>
      <c r="AF62" s="176"/>
      <c r="AG62" s="176"/>
      <c r="AH62" s="176"/>
      <c r="AI62" s="188"/>
      <c r="AJ62" s="50"/>
      <c r="AK62" s="51"/>
      <c r="AL62" s="51"/>
      <c r="AM62" s="51"/>
      <c r="AN62" s="52"/>
      <c r="AO62" s="175"/>
      <c r="AP62" s="176"/>
      <c r="AQ62" s="176"/>
      <c r="AR62" s="176"/>
      <c r="AS62" s="176"/>
      <c r="AT62" s="50"/>
      <c r="AU62" s="51"/>
      <c r="AV62" s="51"/>
      <c r="AW62" s="51"/>
      <c r="AX62" s="51"/>
      <c r="AY62" s="175"/>
      <c r="AZ62" s="176"/>
      <c r="BA62" s="176"/>
      <c r="BB62" s="176"/>
      <c r="BC62" s="176"/>
      <c r="BD62" s="50"/>
      <c r="BE62" s="51"/>
      <c r="BF62" s="51"/>
      <c r="BG62" s="51"/>
      <c r="BH62" s="52"/>
      <c r="BI62" s="175"/>
      <c r="BJ62" s="176"/>
      <c r="BK62" s="176"/>
      <c r="BL62" s="176"/>
      <c r="BM62" s="188"/>
      <c r="BN62" s="53">
        <f t="shared" si="6"/>
        <v>0</v>
      </c>
      <c r="BO62" s="53">
        <f t="shared" si="7"/>
        <v>0</v>
      </c>
      <c r="BP62" s="250"/>
    </row>
    <row r="63" spans="1:68" ht="28.5" customHeight="1" x14ac:dyDescent="0.4">
      <c r="A63" s="38" t="s">
        <v>39</v>
      </c>
      <c r="B63" s="79"/>
      <c r="C63" s="80"/>
      <c r="D63" s="131"/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v>0</v>
      </c>
      <c r="L63" s="106">
        <v>0</v>
      </c>
      <c r="M63" s="107">
        <v>0</v>
      </c>
      <c r="N63" s="107">
        <v>0</v>
      </c>
      <c r="O63" s="108">
        <v>0</v>
      </c>
      <c r="P63" s="50"/>
      <c r="Q63" s="51"/>
      <c r="R63" s="51"/>
      <c r="S63" s="51"/>
      <c r="T63" s="52"/>
      <c r="U63" s="175"/>
      <c r="V63" s="176"/>
      <c r="W63" s="176"/>
      <c r="X63" s="176"/>
      <c r="Y63" s="176"/>
      <c r="Z63" s="50"/>
      <c r="AA63" s="51"/>
      <c r="AB63" s="51"/>
      <c r="AC63" s="51"/>
      <c r="AD63" s="51"/>
      <c r="AE63" s="175"/>
      <c r="AF63" s="176"/>
      <c r="AG63" s="176"/>
      <c r="AH63" s="176"/>
      <c r="AI63" s="188"/>
      <c r="AJ63" s="50"/>
      <c r="AK63" s="57"/>
      <c r="AL63" s="57"/>
      <c r="AM63" s="57"/>
      <c r="AN63" s="52"/>
      <c r="AO63" s="175"/>
      <c r="AP63" s="176"/>
      <c r="AQ63" s="176"/>
      <c r="AR63" s="176"/>
      <c r="AS63" s="176"/>
      <c r="AT63" s="50"/>
      <c r="AU63" s="51"/>
      <c r="AV63" s="51"/>
      <c r="AW63" s="51"/>
      <c r="AX63" s="51"/>
      <c r="AY63" s="175"/>
      <c r="AZ63" s="176"/>
      <c r="BA63" s="176"/>
      <c r="BB63" s="176"/>
      <c r="BC63" s="176"/>
      <c r="BD63" s="50"/>
      <c r="BE63" s="51"/>
      <c r="BF63" s="51"/>
      <c r="BG63" s="51"/>
      <c r="BH63" s="52"/>
      <c r="BI63" s="175"/>
      <c r="BJ63" s="176"/>
      <c r="BK63" s="176"/>
      <c r="BL63" s="176"/>
      <c r="BM63" s="188"/>
      <c r="BN63" s="53">
        <f t="shared" si="6"/>
        <v>0</v>
      </c>
      <c r="BO63" s="53">
        <f t="shared" si="7"/>
        <v>0</v>
      </c>
      <c r="BP63" s="250"/>
    </row>
    <row r="64" spans="1:68" ht="42" customHeight="1" x14ac:dyDescent="0.4">
      <c r="A64" s="38"/>
      <c r="B64" s="79" t="s">
        <v>127</v>
      </c>
      <c r="C64" s="80" t="str">
        <f>'рекоменд.цены на Октябрь 2019'!B36</f>
        <v>Свинина 2 категории (ГОСТ Р53221-2008)*, кг</v>
      </c>
      <c r="D64" s="131">
        <v>206.8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8">$D64+($D64*(SUM($E64%,F64%)))</f>
        <v>210.93600000000001</v>
      </c>
      <c r="L64" s="106">
        <f t="shared" ref="L64:L69" si="9">$D64+(($D64*SUM($E64,G64)/100))</f>
        <v>213.00400000000002</v>
      </c>
      <c r="M64" s="107">
        <f t="shared" si="5"/>
        <v>215.072</v>
      </c>
      <c r="N64" s="107">
        <f t="shared" si="5"/>
        <v>217.14000000000001</v>
      </c>
      <c r="O64" s="108">
        <f t="shared" si="5"/>
        <v>217.14000000000001</v>
      </c>
      <c r="P64" s="50">
        <v>215</v>
      </c>
      <c r="Q64" s="51">
        <v>15.9</v>
      </c>
      <c r="R64" s="51">
        <f>IF(P64=0," ",IF(ISBLANK(P64)," ",P64*Q64))</f>
        <v>3418.5</v>
      </c>
      <c r="S64" s="51" t="s">
        <v>250</v>
      </c>
      <c r="T64" s="52" t="s">
        <v>243</v>
      </c>
      <c r="U64" s="175"/>
      <c r="V64" s="176"/>
      <c r="W64" s="176"/>
      <c r="X64" s="176"/>
      <c r="Y64" s="176"/>
      <c r="Z64" s="50"/>
      <c r="AA64" s="51"/>
      <c r="AB64" s="51"/>
      <c r="AC64" s="51"/>
      <c r="AD64" s="52"/>
      <c r="AE64" s="175"/>
      <c r="AF64" s="176"/>
      <c r="AG64" s="176"/>
      <c r="AH64" s="176"/>
      <c r="AI64" s="188"/>
      <c r="AJ64" s="50"/>
      <c r="AK64" s="51"/>
      <c r="AL64" s="51"/>
      <c r="AM64" s="51"/>
      <c r="AN64" s="52"/>
      <c r="AO64" s="175"/>
      <c r="AP64" s="176"/>
      <c r="AQ64" s="176"/>
      <c r="AR64" s="176"/>
      <c r="AS64" s="176"/>
      <c r="AT64" s="50"/>
      <c r="AU64" s="51"/>
      <c r="AV64" s="51"/>
      <c r="AW64" s="51"/>
      <c r="AX64" s="51"/>
      <c r="AY64" s="175"/>
      <c r="AZ64" s="176"/>
      <c r="BA64" s="176"/>
      <c r="BB64" s="176"/>
      <c r="BC64" s="176"/>
      <c r="BD64" s="50"/>
      <c r="BE64" s="51"/>
      <c r="BF64" s="51"/>
      <c r="BG64" s="51"/>
      <c r="BH64" s="52"/>
      <c r="BI64" s="50"/>
      <c r="BJ64" s="51"/>
      <c r="BK64" s="51"/>
      <c r="BL64" s="51"/>
      <c r="BM64" s="52"/>
      <c r="BN64" s="53">
        <f t="shared" si="6"/>
        <v>215</v>
      </c>
      <c r="BO64" s="53">
        <f t="shared" si="7"/>
        <v>215</v>
      </c>
      <c r="BP64" s="250"/>
    </row>
    <row r="65" spans="1:68" ht="28.5" customHeight="1" x14ac:dyDescent="0.4">
      <c r="A65" s="38"/>
      <c r="B65" s="79"/>
      <c r="C65" s="80"/>
      <c r="D65" s="131">
        <f>D64</f>
        <v>206.8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8"/>
        <v>210.93600000000001</v>
      </c>
      <c r="L65" s="106">
        <f t="shared" si="9"/>
        <v>213.00400000000002</v>
      </c>
      <c r="M65" s="107">
        <f t="shared" si="5"/>
        <v>215.072</v>
      </c>
      <c r="N65" s="107">
        <f t="shared" si="5"/>
        <v>217.14000000000001</v>
      </c>
      <c r="O65" s="108">
        <f t="shared" si="5"/>
        <v>217.14000000000001</v>
      </c>
      <c r="P65" s="50"/>
      <c r="Q65" s="51"/>
      <c r="R65" s="51"/>
      <c r="S65" s="51"/>
      <c r="T65" s="52"/>
      <c r="U65" s="175"/>
      <c r="V65" s="176"/>
      <c r="W65" s="176"/>
      <c r="X65" s="176"/>
      <c r="Y65" s="176"/>
      <c r="Z65" s="50"/>
      <c r="AA65" s="51"/>
      <c r="AB65" s="51"/>
      <c r="AC65" s="51"/>
      <c r="AD65" s="51"/>
      <c r="AE65" s="175"/>
      <c r="AF65" s="176"/>
      <c r="AG65" s="176"/>
      <c r="AH65" s="176"/>
      <c r="AI65" s="188"/>
      <c r="AJ65" s="50"/>
      <c r="AK65" s="51"/>
      <c r="AL65" s="51"/>
      <c r="AM65" s="51"/>
      <c r="AN65" s="52"/>
      <c r="AO65" s="175"/>
      <c r="AP65" s="176"/>
      <c r="AQ65" s="176"/>
      <c r="AR65" s="176"/>
      <c r="AS65" s="176"/>
      <c r="AT65" s="50"/>
      <c r="AU65" s="51"/>
      <c r="AV65" s="51"/>
      <c r="AW65" s="51"/>
      <c r="AX65" s="51"/>
      <c r="AY65" s="175"/>
      <c r="AZ65" s="176"/>
      <c r="BA65" s="176"/>
      <c r="BB65" s="176"/>
      <c r="BC65" s="176"/>
      <c r="BD65" s="50"/>
      <c r="BE65" s="51"/>
      <c r="BF65" s="51"/>
      <c r="BG65" s="51"/>
      <c r="BH65" s="52"/>
      <c r="BI65" s="175"/>
      <c r="BJ65" s="176"/>
      <c r="BK65" s="176"/>
      <c r="BL65" s="176"/>
      <c r="BM65" s="188"/>
      <c r="BN65" s="53">
        <f t="shared" si="6"/>
        <v>0</v>
      </c>
      <c r="BO65" s="53">
        <f t="shared" si="7"/>
        <v>0</v>
      </c>
      <c r="BP65" s="250"/>
    </row>
    <row r="66" spans="1:68" ht="28.5" customHeight="1" x14ac:dyDescent="0.4">
      <c r="A66" s="38" t="s">
        <v>39</v>
      </c>
      <c r="B66" s="79"/>
      <c r="C66" s="80"/>
      <c r="D66" s="131">
        <f>D64</f>
        <v>206.8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8"/>
        <v>210.93600000000001</v>
      </c>
      <c r="L66" s="106">
        <f t="shared" si="9"/>
        <v>213.00400000000002</v>
      </c>
      <c r="M66" s="107">
        <f t="shared" si="5"/>
        <v>215.072</v>
      </c>
      <c r="N66" s="107">
        <f t="shared" si="5"/>
        <v>217.14000000000001</v>
      </c>
      <c r="O66" s="108">
        <f t="shared" si="5"/>
        <v>217.14000000000001</v>
      </c>
      <c r="P66" s="50"/>
      <c r="Q66" s="51"/>
      <c r="R66" s="51"/>
      <c r="S66" s="51"/>
      <c r="T66" s="52"/>
      <c r="U66" s="175"/>
      <c r="V66" s="176"/>
      <c r="W66" s="176"/>
      <c r="X66" s="176"/>
      <c r="Y66" s="176"/>
      <c r="Z66" s="50"/>
      <c r="AA66" s="51"/>
      <c r="AB66" s="51"/>
      <c r="AC66" s="51"/>
      <c r="AD66" s="51"/>
      <c r="AE66" s="175"/>
      <c r="AF66" s="176"/>
      <c r="AG66" s="176"/>
      <c r="AH66" s="176"/>
      <c r="AI66" s="188"/>
      <c r="AJ66" s="50"/>
      <c r="AK66" s="51"/>
      <c r="AL66" s="51"/>
      <c r="AM66" s="51"/>
      <c r="AN66" s="52"/>
      <c r="AO66" s="175"/>
      <c r="AP66" s="176"/>
      <c r="AQ66" s="176"/>
      <c r="AR66" s="176"/>
      <c r="AS66" s="176"/>
      <c r="AT66" s="50"/>
      <c r="AU66" s="51"/>
      <c r="AV66" s="51"/>
      <c r="AW66" s="51"/>
      <c r="AX66" s="51"/>
      <c r="AY66" s="175"/>
      <c r="AZ66" s="176"/>
      <c r="BA66" s="176"/>
      <c r="BB66" s="176"/>
      <c r="BC66" s="176"/>
      <c r="BD66" s="50"/>
      <c r="BE66" s="51"/>
      <c r="BF66" s="51"/>
      <c r="BG66" s="51"/>
      <c r="BH66" s="52"/>
      <c r="BI66" s="175"/>
      <c r="BJ66" s="176"/>
      <c r="BK66" s="176"/>
      <c r="BL66" s="176"/>
      <c r="BM66" s="188"/>
      <c r="BN66" s="53">
        <f t="shared" si="6"/>
        <v>0</v>
      </c>
      <c r="BO66" s="53">
        <f t="shared" si="7"/>
        <v>0</v>
      </c>
      <c r="BP66" s="250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1"/>
      <c r="E67" s="109"/>
      <c r="F67" s="110"/>
      <c r="G67" s="111"/>
      <c r="H67" s="111"/>
      <c r="I67" s="111"/>
      <c r="J67" s="112"/>
      <c r="K67" s="105">
        <f t="shared" si="8"/>
        <v>0</v>
      </c>
      <c r="L67" s="106">
        <f t="shared" si="9"/>
        <v>0</v>
      </c>
      <c r="M67" s="107">
        <f t="shared" si="5"/>
        <v>0</v>
      </c>
      <c r="N67" s="107">
        <f t="shared" si="5"/>
        <v>0</v>
      </c>
      <c r="O67" s="108">
        <f t="shared" si="5"/>
        <v>0</v>
      </c>
      <c r="P67" s="66"/>
      <c r="Q67" s="67"/>
      <c r="R67" s="68"/>
      <c r="S67" s="67"/>
      <c r="T67" s="69"/>
      <c r="U67" s="177"/>
      <c r="V67" s="178"/>
      <c r="W67" s="176"/>
      <c r="X67" s="178"/>
      <c r="Y67" s="178"/>
      <c r="Z67" s="66"/>
      <c r="AA67" s="67"/>
      <c r="AB67" s="68"/>
      <c r="AC67" s="67"/>
      <c r="AD67" s="67"/>
      <c r="AE67" s="177"/>
      <c r="AF67" s="178"/>
      <c r="AG67" s="176"/>
      <c r="AH67" s="178"/>
      <c r="AI67" s="189"/>
      <c r="AJ67" s="66"/>
      <c r="AK67" s="67"/>
      <c r="AL67" s="68"/>
      <c r="AM67" s="67"/>
      <c r="AN67" s="69"/>
      <c r="AO67" s="177"/>
      <c r="AP67" s="178"/>
      <c r="AQ67" s="176"/>
      <c r="AR67" s="178"/>
      <c r="AS67" s="178"/>
      <c r="AT67" s="66"/>
      <c r="AU67" s="67"/>
      <c r="AV67" s="68"/>
      <c r="AW67" s="67"/>
      <c r="AX67" s="67"/>
      <c r="AY67" s="177"/>
      <c r="AZ67" s="178"/>
      <c r="BA67" s="176"/>
      <c r="BB67" s="178"/>
      <c r="BC67" s="178"/>
      <c r="BD67" s="66"/>
      <c r="BE67" s="67"/>
      <c r="BF67" s="68"/>
      <c r="BG67" s="67"/>
      <c r="BH67" s="69"/>
      <c r="BI67" s="177"/>
      <c r="BJ67" s="178"/>
      <c r="BK67" s="176"/>
      <c r="BL67" s="178"/>
      <c r="BM67" s="189"/>
      <c r="BN67" s="53">
        <f t="shared" si="6"/>
        <v>0</v>
      </c>
      <c r="BO67" s="53">
        <f t="shared" si="7"/>
        <v>0</v>
      </c>
      <c r="BP67" s="250"/>
    </row>
    <row r="68" spans="1:68" ht="54" customHeight="1" x14ac:dyDescent="0.4">
      <c r="A68" s="38" t="s">
        <v>49</v>
      </c>
      <c r="B68" s="79" t="s">
        <v>50</v>
      </c>
      <c r="C68" s="80" t="str">
        <f>'рекоменд.цены на Октябрь 2019'!B38</f>
        <v>Мясо цыплят бройлеров, кг</v>
      </c>
      <c r="D68" s="131">
        <v>113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8"/>
        <v>124.3</v>
      </c>
      <c r="L68" s="106">
        <f t="shared" si="9"/>
        <v>125.43</v>
      </c>
      <c r="M68" s="107">
        <f t="shared" si="5"/>
        <v>126.56</v>
      </c>
      <c r="N68" s="107">
        <f t="shared" si="5"/>
        <v>127.69</v>
      </c>
      <c r="O68" s="108">
        <f t="shared" si="5"/>
        <v>128.82</v>
      </c>
      <c r="P68" s="50"/>
      <c r="Q68" s="57"/>
      <c r="R68" s="57"/>
      <c r="S68" s="57"/>
      <c r="T68" s="52"/>
      <c r="U68" s="175"/>
      <c r="V68" s="176"/>
      <c r="W68" s="176"/>
      <c r="X68" s="176"/>
      <c r="Y68" s="176"/>
      <c r="Z68" s="50"/>
      <c r="AA68" s="57"/>
      <c r="AB68" s="57"/>
      <c r="AC68" s="57"/>
      <c r="AD68" s="52"/>
      <c r="AE68" s="50">
        <f>AG68/AF68</f>
        <v>123.17</v>
      </c>
      <c r="AF68" s="51">
        <v>25</v>
      </c>
      <c r="AG68" s="51">
        <v>3079.25</v>
      </c>
      <c r="AH68" s="51" t="s">
        <v>284</v>
      </c>
      <c r="AI68" s="52" t="s">
        <v>285</v>
      </c>
      <c r="AJ68" s="50">
        <v>127</v>
      </c>
      <c r="AK68" s="51">
        <v>172.23400000000001</v>
      </c>
      <c r="AL68" s="51">
        <f>AJ68*AK68</f>
        <v>21873.718000000001</v>
      </c>
      <c r="AM68" s="51" t="s">
        <v>291</v>
      </c>
      <c r="AN68" s="52" t="s">
        <v>292</v>
      </c>
      <c r="AO68" s="50">
        <f>AQ68/AP68</f>
        <v>110</v>
      </c>
      <c r="AP68" s="51">
        <v>13</v>
      </c>
      <c r="AQ68" s="51">
        <v>1430</v>
      </c>
      <c r="AR68" s="51" t="s">
        <v>300</v>
      </c>
      <c r="AS68" s="52" t="s">
        <v>307</v>
      </c>
      <c r="AT68" s="50">
        <v>128.09</v>
      </c>
      <c r="AU68" s="51">
        <v>13</v>
      </c>
      <c r="AV68" s="51">
        <f>IF(AT68=0," ",IF(ISBLANK(AT68)," ",AT68*AU68))</f>
        <v>1665.17</v>
      </c>
      <c r="AW68" s="51" t="s">
        <v>322</v>
      </c>
      <c r="AX68" s="52" t="s">
        <v>328</v>
      </c>
      <c r="AY68" s="50">
        <v>123.17</v>
      </c>
      <c r="AZ68" s="51">
        <v>14</v>
      </c>
      <c r="BA68" s="51">
        <v>1724.38</v>
      </c>
      <c r="BB68" s="51" t="s">
        <v>273</v>
      </c>
      <c r="BC68" s="52" t="s">
        <v>343</v>
      </c>
      <c r="BD68" s="50"/>
      <c r="BE68" s="57"/>
      <c r="BF68" s="57"/>
      <c r="BG68" s="57"/>
      <c r="BH68" s="52"/>
      <c r="BI68" s="50"/>
      <c r="BJ68" s="57"/>
      <c r="BK68" s="57"/>
      <c r="BL68" s="57"/>
      <c r="BM68" s="52"/>
      <c r="BN68" s="53">
        <f t="shared" si="6"/>
        <v>110</v>
      </c>
      <c r="BO68" s="53">
        <f t="shared" si="7"/>
        <v>128.09</v>
      </c>
      <c r="BP68" s="250"/>
    </row>
    <row r="69" spans="1:68" ht="27" customHeight="1" x14ac:dyDescent="0.4">
      <c r="A69" s="38"/>
      <c r="B69" s="79"/>
      <c r="C69" s="80"/>
      <c r="D69" s="131">
        <f>D68</f>
        <v>113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8"/>
        <v>124.3</v>
      </c>
      <c r="L69" s="106">
        <f t="shared" si="9"/>
        <v>125.43</v>
      </c>
      <c r="M69" s="107">
        <f t="shared" si="5"/>
        <v>126.56</v>
      </c>
      <c r="N69" s="107">
        <f t="shared" si="5"/>
        <v>127.69</v>
      </c>
      <c r="O69" s="108">
        <f t="shared" si="5"/>
        <v>128.82</v>
      </c>
      <c r="P69" s="50"/>
      <c r="Q69" s="51"/>
      <c r="R69" s="51"/>
      <c r="S69" s="51"/>
      <c r="T69" s="52"/>
      <c r="U69" s="175"/>
      <c r="V69" s="176"/>
      <c r="W69" s="176"/>
      <c r="X69" s="176"/>
      <c r="Y69" s="176"/>
      <c r="Z69" s="50"/>
      <c r="AA69" s="51"/>
      <c r="AB69" s="51"/>
      <c r="AC69" s="51"/>
      <c r="AD69" s="51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50"/>
      <c r="AP69" s="51"/>
      <c r="AQ69" s="51"/>
      <c r="AR69" s="51"/>
      <c r="AS69" s="52"/>
      <c r="AT69" s="50"/>
      <c r="AU69" s="57"/>
      <c r="AV69" s="57"/>
      <c r="AW69" s="57"/>
      <c r="AX69" s="52"/>
      <c r="AY69" s="50"/>
      <c r="AZ69" s="51"/>
      <c r="BA69" s="51"/>
      <c r="BB69" s="51"/>
      <c r="BC69" s="52"/>
      <c r="BD69" s="50"/>
      <c r="BE69" s="51"/>
      <c r="BF69" s="51"/>
      <c r="BG69" s="51"/>
      <c r="BH69" s="52"/>
      <c r="BI69" s="50"/>
      <c r="BJ69" s="51"/>
      <c r="BK69" s="51"/>
      <c r="BL69" s="51"/>
      <c r="BM69" s="52"/>
      <c r="BN69" s="53">
        <f t="shared" si="6"/>
        <v>0</v>
      </c>
      <c r="BO69" s="53">
        <f t="shared" si="7"/>
        <v>0</v>
      </c>
      <c r="BP69" s="250"/>
    </row>
    <row r="70" spans="1:68" ht="27" customHeight="1" x14ac:dyDescent="0.4">
      <c r="A70" s="38"/>
      <c r="B70" s="79"/>
      <c r="C70" s="80"/>
      <c r="D70" s="131">
        <f>D68</f>
        <v>113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5"/>
      <c r="V70" s="176"/>
      <c r="W70" s="176"/>
      <c r="X70" s="176"/>
      <c r="Y70" s="176"/>
      <c r="Z70" s="50"/>
      <c r="AA70" s="51"/>
      <c r="AB70" s="51"/>
      <c r="AC70" s="51"/>
      <c r="AD70" s="51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50"/>
      <c r="AP70" s="51"/>
      <c r="AQ70" s="51"/>
      <c r="AR70" s="51"/>
      <c r="AS70" s="52"/>
      <c r="AT70" s="50"/>
      <c r="AU70" s="57"/>
      <c r="AV70" s="57"/>
      <c r="AW70" s="57"/>
      <c r="AX70" s="52"/>
      <c r="AY70" s="50"/>
      <c r="AZ70" s="51"/>
      <c r="BA70" s="51"/>
      <c r="BB70" s="51"/>
      <c r="BC70" s="52"/>
      <c r="BD70" s="50"/>
      <c r="BE70" s="51"/>
      <c r="BF70" s="51"/>
      <c r="BG70" s="51"/>
      <c r="BH70" s="52"/>
      <c r="BI70" s="50"/>
      <c r="BJ70" s="51"/>
      <c r="BK70" s="51"/>
      <c r="BL70" s="51"/>
      <c r="BM70" s="52"/>
      <c r="BN70" s="53">
        <f t="shared" si="6"/>
        <v>0</v>
      </c>
      <c r="BO70" s="53">
        <f t="shared" si="7"/>
        <v>0</v>
      </c>
      <c r="BP70" s="250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1"/>
      <c r="E71" s="113"/>
      <c r="F71" s="114"/>
      <c r="G71" s="115"/>
      <c r="H71" s="115"/>
      <c r="I71" s="115"/>
      <c r="J71" s="116"/>
      <c r="K71" s="105">
        <f t="shared" ref="K71:K119" si="10">$D71+($D71*(SUM($E71%,F71%)))</f>
        <v>0</v>
      </c>
      <c r="L71" s="106">
        <f t="shared" ref="L71:L119" si="11">$D71+(($D71*SUM($E71,G71)/100))</f>
        <v>0</v>
      </c>
      <c r="M71" s="107">
        <f t="shared" ref="M71:O102" si="12">$D71+(($D71*($E71+H71)/100))</f>
        <v>0</v>
      </c>
      <c r="N71" s="107">
        <f t="shared" si="12"/>
        <v>0</v>
      </c>
      <c r="O71" s="108">
        <f t="shared" si="12"/>
        <v>0</v>
      </c>
      <c r="P71" s="93"/>
      <c r="Q71" s="94"/>
      <c r="R71" s="68"/>
      <c r="S71" s="94"/>
      <c r="T71" s="95"/>
      <c r="U71" s="179"/>
      <c r="V71" s="180"/>
      <c r="W71" s="176"/>
      <c r="X71" s="180"/>
      <c r="Y71" s="180"/>
      <c r="Z71" s="93"/>
      <c r="AA71" s="94"/>
      <c r="AB71" s="68"/>
      <c r="AC71" s="94"/>
      <c r="AD71" s="94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93"/>
      <c r="AP71" s="94"/>
      <c r="AQ71" s="68"/>
      <c r="AR71" s="94"/>
      <c r="AS71" s="95"/>
      <c r="AT71" s="93"/>
      <c r="AU71" s="94"/>
      <c r="AV71" s="68"/>
      <c r="AW71" s="94"/>
      <c r="AX71" s="95"/>
      <c r="AY71" s="93"/>
      <c r="AZ71" s="94"/>
      <c r="BA71" s="68"/>
      <c r="BB71" s="94"/>
      <c r="BC71" s="95"/>
      <c r="BD71" s="93"/>
      <c r="BE71" s="94"/>
      <c r="BF71" s="68"/>
      <c r="BG71" s="94"/>
      <c r="BH71" s="95"/>
      <c r="BI71" s="93"/>
      <c r="BJ71" s="94"/>
      <c r="BK71" s="68"/>
      <c r="BL71" s="94"/>
      <c r="BM71" s="95"/>
      <c r="BN71" s="53">
        <f t="shared" si="6"/>
        <v>0</v>
      </c>
      <c r="BO71" s="53">
        <f t="shared" si="7"/>
        <v>0</v>
      </c>
      <c r="BP71" s="250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Октябрь 2019'!B40</f>
        <v>Подсолнечное масло и его фракции, рафинированные, но без изменения химического состава, л</v>
      </c>
      <c r="D72" s="131">
        <v>66.8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0"/>
        <v>70.807999999999993</v>
      </c>
      <c r="L72" s="106">
        <f t="shared" si="11"/>
        <v>71.475999999999999</v>
      </c>
      <c r="M72" s="107">
        <f t="shared" si="12"/>
        <v>72.143999999999991</v>
      </c>
      <c r="N72" s="107">
        <f t="shared" si="12"/>
        <v>72.811999999999998</v>
      </c>
      <c r="O72" s="108">
        <f t="shared" si="12"/>
        <v>73.47999999999999</v>
      </c>
      <c r="P72" s="50"/>
      <c r="Q72" s="57"/>
      <c r="R72" s="57"/>
      <c r="S72" s="57"/>
      <c r="T72" s="52"/>
      <c r="U72" s="50"/>
      <c r="V72" s="57"/>
      <c r="W72" s="57"/>
      <c r="X72" s="57"/>
      <c r="Y72" s="52"/>
      <c r="Z72" s="50"/>
      <c r="AA72" s="51"/>
      <c r="AB72" s="51"/>
      <c r="AC72" s="51"/>
      <c r="AD72" s="51"/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50"/>
      <c r="AP72" s="57"/>
      <c r="AQ72" s="57"/>
      <c r="AR72" s="57"/>
      <c r="AS72" s="52"/>
      <c r="AT72" s="50"/>
      <c r="AU72" s="57"/>
      <c r="AV72" s="57"/>
      <c r="AW72" s="57"/>
      <c r="AX72" s="52"/>
      <c r="AY72" s="50">
        <v>70.14</v>
      </c>
      <c r="AZ72" s="51">
        <v>13.5</v>
      </c>
      <c r="BA72" s="51">
        <v>946.8</v>
      </c>
      <c r="BB72" s="51" t="s">
        <v>273</v>
      </c>
      <c r="BC72" s="52" t="s">
        <v>343</v>
      </c>
      <c r="BD72" s="50"/>
      <c r="BE72" s="51"/>
      <c r="BF72" s="51"/>
      <c r="BG72" s="51"/>
      <c r="BH72" s="52"/>
      <c r="BI72" s="50"/>
      <c r="BJ72" s="57"/>
      <c r="BK72" s="57"/>
      <c r="BL72" s="57"/>
      <c r="BM72" s="52"/>
      <c r="BN72" s="53">
        <f t="shared" si="6"/>
        <v>70.14</v>
      </c>
      <c r="BO72" s="53">
        <f t="shared" si="7"/>
        <v>70.14</v>
      </c>
      <c r="BP72" s="250"/>
    </row>
    <row r="73" spans="1:68" ht="33.75" customHeight="1" x14ac:dyDescent="0.4">
      <c r="A73" s="38"/>
      <c r="B73" s="79"/>
      <c r="C73" s="80"/>
      <c r="D73" s="131">
        <f>D72</f>
        <v>66.8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0"/>
        <v>70.807999999999993</v>
      </c>
      <c r="L73" s="106">
        <f t="shared" si="11"/>
        <v>71.475999999999999</v>
      </c>
      <c r="M73" s="107">
        <f t="shared" si="12"/>
        <v>72.143999999999991</v>
      </c>
      <c r="N73" s="107">
        <f t="shared" si="12"/>
        <v>72.811999999999998</v>
      </c>
      <c r="O73" s="108">
        <f t="shared" si="12"/>
        <v>73.47999999999999</v>
      </c>
      <c r="P73" s="50"/>
      <c r="Q73" s="51"/>
      <c r="R73" s="51"/>
      <c r="S73" s="51"/>
      <c r="T73" s="52"/>
      <c r="U73" s="175"/>
      <c r="V73" s="176"/>
      <c r="W73" s="176"/>
      <c r="X73" s="176"/>
      <c r="Y73" s="176"/>
      <c r="Z73" s="50"/>
      <c r="AA73" s="51"/>
      <c r="AB73" s="51"/>
      <c r="AC73" s="51"/>
      <c r="AD73" s="51"/>
      <c r="AE73" s="175"/>
      <c r="AF73" s="176"/>
      <c r="AG73" s="176"/>
      <c r="AH73" s="176"/>
      <c r="AI73" s="188"/>
      <c r="AJ73" s="50"/>
      <c r="AK73" s="51"/>
      <c r="AL73" s="51"/>
      <c r="AM73" s="51"/>
      <c r="AN73" s="52"/>
      <c r="AO73" s="175"/>
      <c r="AP73" s="176"/>
      <c r="AQ73" s="176"/>
      <c r="AR73" s="176"/>
      <c r="AS73" s="176"/>
      <c r="AT73" s="50"/>
      <c r="AU73" s="51"/>
      <c r="AV73" s="51"/>
      <c r="AW73" s="51"/>
      <c r="AX73" s="51"/>
      <c r="AY73" s="50"/>
      <c r="AZ73" s="57"/>
      <c r="BA73" s="57"/>
      <c r="BB73" s="57"/>
      <c r="BC73" s="52"/>
      <c r="BD73" s="50"/>
      <c r="BE73" s="51"/>
      <c r="BF73" s="51"/>
      <c r="BG73" s="51"/>
      <c r="BH73" s="52"/>
      <c r="BI73" s="50"/>
      <c r="BJ73" s="51"/>
      <c r="BK73" s="51"/>
      <c r="BL73" s="51"/>
      <c r="BM73" s="52"/>
      <c r="BN73" s="53">
        <f t="shared" si="6"/>
        <v>0</v>
      </c>
      <c r="BO73" s="53">
        <f t="shared" si="7"/>
        <v>0</v>
      </c>
      <c r="BP73" s="250"/>
    </row>
    <row r="74" spans="1:68" ht="33.75" customHeight="1" x14ac:dyDescent="0.4">
      <c r="A74" s="38"/>
      <c r="B74" s="79"/>
      <c r="C74" s="80"/>
      <c r="D74" s="131">
        <f>D72</f>
        <v>66.8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0"/>
        <v>70.807999999999993</v>
      </c>
      <c r="L74" s="106">
        <f t="shared" si="11"/>
        <v>71.475999999999999</v>
      </c>
      <c r="M74" s="107">
        <f t="shared" si="12"/>
        <v>72.143999999999991</v>
      </c>
      <c r="N74" s="107">
        <f t="shared" si="12"/>
        <v>72.811999999999998</v>
      </c>
      <c r="O74" s="108">
        <f t="shared" si="12"/>
        <v>73.47999999999999</v>
      </c>
      <c r="P74" s="50"/>
      <c r="Q74" s="51"/>
      <c r="R74" s="51"/>
      <c r="S74" s="51"/>
      <c r="T74" s="52"/>
      <c r="U74" s="175"/>
      <c r="V74" s="176"/>
      <c r="W74" s="176"/>
      <c r="X74" s="176"/>
      <c r="Y74" s="176"/>
      <c r="Z74" s="50"/>
      <c r="AA74" s="51"/>
      <c r="AB74" s="51"/>
      <c r="AC74" s="51"/>
      <c r="AD74" s="51"/>
      <c r="AE74" s="175"/>
      <c r="AF74" s="176"/>
      <c r="AG74" s="176"/>
      <c r="AH74" s="176"/>
      <c r="AI74" s="188"/>
      <c r="AJ74" s="50"/>
      <c r="AK74" s="51"/>
      <c r="AL74" s="51"/>
      <c r="AM74" s="51"/>
      <c r="AN74" s="52"/>
      <c r="AO74" s="175"/>
      <c r="AP74" s="176"/>
      <c r="AQ74" s="176"/>
      <c r="AR74" s="176"/>
      <c r="AS74" s="176"/>
      <c r="AT74" s="50"/>
      <c r="AU74" s="51"/>
      <c r="AV74" s="51"/>
      <c r="AW74" s="51"/>
      <c r="AX74" s="51"/>
      <c r="AY74" s="50"/>
      <c r="AZ74" s="57"/>
      <c r="BA74" s="57"/>
      <c r="BB74" s="57"/>
      <c r="BC74" s="52"/>
      <c r="BD74" s="50"/>
      <c r="BE74" s="51"/>
      <c r="BF74" s="51"/>
      <c r="BG74" s="51"/>
      <c r="BH74" s="52"/>
      <c r="BI74" s="50"/>
      <c r="BJ74" s="51"/>
      <c r="BK74" s="51"/>
      <c r="BL74" s="51"/>
      <c r="BM74" s="52"/>
      <c r="BN74" s="53">
        <f t="shared" si="6"/>
        <v>0</v>
      </c>
      <c r="BO74" s="53">
        <f t="shared" si="7"/>
        <v>0</v>
      </c>
      <c r="BP74" s="250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1"/>
      <c r="E75" s="109"/>
      <c r="F75" s="110"/>
      <c r="G75" s="111"/>
      <c r="H75" s="111"/>
      <c r="I75" s="111"/>
      <c r="J75" s="112"/>
      <c r="K75" s="105">
        <f t="shared" si="10"/>
        <v>0</v>
      </c>
      <c r="L75" s="106">
        <f t="shared" si="11"/>
        <v>0</v>
      </c>
      <c r="M75" s="107">
        <f t="shared" si="12"/>
        <v>0</v>
      </c>
      <c r="N75" s="107">
        <f t="shared" si="12"/>
        <v>0</v>
      </c>
      <c r="O75" s="108">
        <f t="shared" si="12"/>
        <v>0</v>
      </c>
      <c r="P75" s="66"/>
      <c r="Q75" s="67"/>
      <c r="R75" s="68"/>
      <c r="S75" s="67"/>
      <c r="T75" s="69"/>
      <c r="U75" s="177"/>
      <c r="V75" s="178"/>
      <c r="W75" s="176"/>
      <c r="X75" s="178"/>
      <c r="Y75" s="178"/>
      <c r="Z75" s="66"/>
      <c r="AA75" s="67"/>
      <c r="AB75" s="68"/>
      <c r="AC75" s="67"/>
      <c r="AD75" s="67"/>
      <c r="AE75" s="177"/>
      <c r="AF75" s="178"/>
      <c r="AG75" s="176"/>
      <c r="AH75" s="178"/>
      <c r="AI75" s="189"/>
      <c r="AJ75" s="66"/>
      <c r="AK75" s="67"/>
      <c r="AL75" s="68"/>
      <c r="AM75" s="67"/>
      <c r="AN75" s="69"/>
      <c r="AO75" s="177"/>
      <c r="AP75" s="178"/>
      <c r="AQ75" s="176"/>
      <c r="AR75" s="178"/>
      <c r="AS75" s="178"/>
      <c r="AT75" s="66"/>
      <c r="AU75" s="67"/>
      <c r="AV75" s="68"/>
      <c r="AW75" s="67"/>
      <c r="AX75" s="67"/>
      <c r="AY75" s="66"/>
      <c r="AZ75" s="67"/>
      <c r="BA75" s="68"/>
      <c r="BB75" s="67"/>
      <c r="BC75" s="69"/>
      <c r="BD75" s="66"/>
      <c r="BE75" s="67"/>
      <c r="BF75" s="68"/>
      <c r="BG75" s="67"/>
      <c r="BH75" s="69"/>
      <c r="BI75" s="66"/>
      <c r="BJ75" s="67"/>
      <c r="BK75" s="68"/>
      <c r="BL75" s="67"/>
      <c r="BM75" s="69"/>
      <c r="BN75" s="53">
        <f t="shared" si="6"/>
        <v>0</v>
      </c>
      <c r="BO75" s="53">
        <f t="shared" si="7"/>
        <v>0</v>
      </c>
      <c r="BP75" s="250"/>
    </row>
    <row r="76" spans="1:68" ht="52.5" customHeight="1" x14ac:dyDescent="0.4">
      <c r="A76" s="38" t="s">
        <v>60</v>
      </c>
      <c r="B76" s="79" t="s">
        <v>62</v>
      </c>
      <c r="C76" s="80" t="str">
        <f>'рекоменд.цены на Октябрь 2019'!B42</f>
        <v>Молоко 2,5% жирности (в пленке, пастеризованное), в расфасовке 0,9 л</v>
      </c>
      <c r="D76" s="131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0"/>
        <v>40.252000000000002</v>
      </c>
      <c r="L76" s="106">
        <f t="shared" si="11"/>
        <v>40.599000000000004</v>
      </c>
      <c r="M76" s="107">
        <f t="shared" si="12"/>
        <v>40.946000000000005</v>
      </c>
      <c r="N76" s="107">
        <f t="shared" si="12"/>
        <v>41.293000000000006</v>
      </c>
      <c r="O76" s="108">
        <f t="shared" si="12"/>
        <v>41.64</v>
      </c>
      <c r="P76" s="50">
        <v>40</v>
      </c>
      <c r="Q76" s="51">
        <v>30</v>
      </c>
      <c r="R76" s="51">
        <f>IF(P76=0," ",IF(ISBLANK(P76)," ",P76*Q76))</f>
        <v>1200</v>
      </c>
      <c r="S76" s="51" t="s">
        <v>251</v>
      </c>
      <c r="T76" s="52" t="s">
        <v>243</v>
      </c>
      <c r="U76" s="50"/>
      <c r="V76" s="51"/>
      <c r="W76" s="51"/>
      <c r="X76" s="51"/>
      <c r="Y76" s="52"/>
      <c r="Z76" s="50">
        <v>39.9</v>
      </c>
      <c r="AA76" s="51">
        <v>49.5</v>
      </c>
      <c r="AB76" s="51">
        <f>IF(Z76=0," ",IF(ISBLANK(Z76)," ",Z76*AA76))</f>
        <v>1975.05</v>
      </c>
      <c r="AC76" s="51" t="s">
        <v>273</v>
      </c>
      <c r="AD76" s="52" t="s">
        <v>275</v>
      </c>
      <c r="AE76" s="50">
        <f>AG76/AF76</f>
        <v>41.5</v>
      </c>
      <c r="AF76" s="51">
        <v>192</v>
      </c>
      <c r="AG76" s="51">
        <v>7968</v>
      </c>
      <c r="AH76" s="51" t="s">
        <v>284</v>
      </c>
      <c r="AI76" s="52" t="s">
        <v>285</v>
      </c>
      <c r="AJ76" s="50">
        <v>35</v>
      </c>
      <c r="AK76" s="51">
        <v>290</v>
      </c>
      <c r="AL76" s="51">
        <f>IF(AJ76=0," ",IF(ISBLANK(AJ76)," ",AJ76*AK76))</f>
        <v>10150</v>
      </c>
      <c r="AM76" s="51" t="s">
        <v>252</v>
      </c>
      <c r="AN76" s="52" t="s">
        <v>293</v>
      </c>
      <c r="AO76" s="50">
        <f>AQ76/AP76</f>
        <v>27</v>
      </c>
      <c r="AP76" s="51">
        <v>200</v>
      </c>
      <c r="AQ76" s="51">
        <v>5400</v>
      </c>
      <c r="AR76" s="51" t="s">
        <v>300</v>
      </c>
      <c r="AS76" s="52" t="s">
        <v>308</v>
      </c>
      <c r="AT76" s="50"/>
      <c r="AU76" s="51"/>
      <c r="AV76" s="51"/>
      <c r="AW76" s="51"/>
      <c r="AX76" s="52"/>
      <c r="AY76" s="50">
        <v>39.9</v>
      </c>
      <c r="AZ76" s="51">
        <v>75</v>
      </c>
      <c r="BA76" s="51">
        <v>2992.5</v>
      </c>
      <c r="BB76" s="51" t="s">
        <v>273</v>
      </c>
      <c r="BC76" s="52" t="s">
        <v>344</v>
      </c>
      <c r="BD76" s="50">
        <v>31</v>
      </c>
      <c r="BE76" s="51">
        <v>160</v>
      </c>
      <c r="BF76" s="51">
        <f>IF(BD76=0," ",IF(ISBLANK(BD76)," ",BD76*BE76))</f>
        <v>4960</v>
      </c>
      <c r="BG76" s="51" t="s">
        <v>284</v>
      </c>
      <c r="BH76" s="52" t="s">
        <v>364</v>
      </c>
      <c r="BI76" s="50"/>
      <c r="BJ76" s="57"/>
      <c r="BK76" s="57"/>
      <c r="BL76" s="57"/>
      <c r="BM76" s="52"/>
      <c r="BN76" s="53">
        <f t="shared" si="6"/>
        <v>27</v>
      </c>
      <c r="BO76" s="53">
        <f t="shared" si="7"/>
        <v>41.5</v>
      </c>
      <c r="BP76" s="250"/>
    </row>
    <row r="77" spans="1:68" ht="41.1" customHeight="1" x14ac:dyDescent="0.4">
      <c r="A77" s="38"/>
      <c r="B77" s="79"/>
      <c r="C77" s="80"/>
      <c r="D77" s="131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0"/>
        <v>40.252000000000002</v>
      </c>
      <c r="L77" s="106">
        <f t="shared" si="11"/>
        <v>40.599000000000004</v>
      </c>
      <c r="M77" s="107">
        <f t="shared" si="12"/>
        <v>40.946000000000005</v>
      </c>
      <c r="N77" s="107">
        <f t="shared" si="12"/>
        <v>41.293000000000006</v>
      </c>
      <c r="O77" s="108">
        <f t="shared" si="12"/>
        <v>41.64</v>
      </c>
      <c r="P77" s="50"/>
      <c r="Q77" s="57"/>
      <c r="R77" s="57"/>
      <c r="S77" s="57"/>
      <c r="T77" s="52"/>
      <c r="U77" s="50"/>
      <c r="V77" s="51"/>
      <c r="W77" s="51"/>
      <c r="X77" s="51"/>
      <c r="Y77" s="52"/>
      <c r="Z77" s="50"/>
      <c r="AA77" s="57"/>
      <c r="AB77" s="57"/>
      <c r="AC77" s="57"/>
      <c r="AD77" s="52"/>
      <c r="AE77" s="175"/>
      <c r="AF77" s="176"/>
      <c r="AG77" s="176"/>
      <c r="AH77" s="176"/>
      <c r="AI77" s="188"/>
      <c r="AJ77" s="50"/>
      <c r="AK77" s="51"/>
      <c r="AL77" s="51"/>
      <c r="AM77" s="51"/>
      <c r="AN77" s="52"/>
      <c r="AO77" s="175"/>
      <c r="AP77" s="176"/>
      <c r="AQ77" s="176"/>
      <c r="AR77" s="176"/>
      <c r="AS77" s="176"/>
      <c r="AT77" s="50"/>
      <c r="AU77" s="51"/>
      <c r="AV77" s="51"/>
      <c r="AW77" s="51"/>
      <c r="AX77" s="52"/>
      <c r="AY77" s="50"/>
      <c r="AZ77" s="57"/>
      <c r="BA77" s="57"/>
      <c r="BB77" s="57"/>
      <c r="BC77" s="52"/>
      <c r="BD77" s="50"/>
      <c r="BE77" s="57"/>
      <c r="BF77" s="57"/>
      <c r="BG77" s="57"/>
      <c r="BH77" s="52"/>
      <c r="BI77" s="50"/>
      <c r="BJ77" s="57"/>
      <c r="BK77" s="57"/>
      <c r="BL77" s="57"/>
      <c r="BM77" s="52"/>
      <c r="BN77" s="53">
        <f t="shared" si="6"/>
        <v>0</v>
      </c>
      <c r="BO77" s="53">
        <f t="shared" si="7"/>
        <v>0</v>
      </c>
      <c r="BP77" s="250"/>
    </row>
    <row r="78" spans="1:68" ht="41.1" customHeight="1" x14ac:dyDescent="0.4">
      <c r="A78" s="38"/>
      <c r="B78" s="79"/>
      <c r="C78" s="80"/>
      <c r="D78" s="131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0"/>
        <v>40.252000000000002</v>
      </c>
      <c r="L78" s="106">
        <f t="shared" si="11"/>
        <v>40.599000000000004</v>
      </c>
      <c r="M78" s="107">
        <f t="shared" si="12"/>
        <v>40.946000000000005</v>
      </c>
      <c r="N78" s="107">
        <f t="shared" si="12"/>
        <v>41.293000000000006</v>
      </c>
      <c r="O78" s="108">
        <f t="shared" si="12"/>
        <v>41.64</v>
      </c>
      <c r="P78" s="50"/>
      <c r="Q78" s="57"/>
      <c r="R78" s="57"/>
      <c r="S78" s="57"/>
      <c r="T78" s="52"/>
      <c r="U78" s="175"/>
      <c r="V78" s="176"/>
      <c r="W78" s="176"/>
      <c r="X78" s="176"/>
      <c r="Y78" s="176"/>
      <c r="Z78" s="50"/>
      <c r="AA78" s="57"/>
      <c r="AB78" s="57"/>
      <c r="AC78" s="57"/>
      <c r="AD78" s="52"/>
      <c r="AE78" s="175"/>
      <c r="AF78" s="176"/>
      <c r="AG78" s="176"/>
      <c r="AH78" s="176"/>
      <c r="AI78" s="188"/>
      <c r="AJ78" s="50"/>
      <c r="AK78" s="51"/>
      <c r="AL78" s="51"/>
      <c r="AM78" s="51"/>
      <c r="AN78" s="52"/>
      <c r="AO78" s="175"/>
      <c r="AP78" s="176"/>
      <c r="AQ78" s="176"/>
      <c r="AR78" s="176"/>
      <c r="AS78" s="176"/>
      <c r="AT78" s="50"/>
      <c r="AU78" s="51"/>
      <c r="AV78" s="51"/>
      <c r="AW78" s="51"/>
      <c r="AX78" s="52"/>
      <c r="AY78" s="50"/>
      <c r="AZ78" s="57"/>
      <c r="BA78" s="57"/>
      <c r="BB78" s="57"/>
      <c r="BC78" s="52"/>
      <c r="BD78" s="50"/>
      <c r="BE78" s="57"/>
      <c r="BF78" s="57"/>
      <c r="BG78" s="57"/>
      <c r="BH78" s="52"/>
      <c r="BI78" s="50"/>
      <c r="BJ78" s="57"/>
      <c r="BK78" s="57"/>
      <c r="BL78" s="57"/>
      <c r="BM78" s="52"/>
      <c r="BN78" s="53">
        <f t="shared" si="6"/>
        <v>0</v>
      </c>
      <c r="BO78" s="53">
        <f t="shared" si="7"/>
        <v>0</v>
      </c>
      <c r="BP78" s="250"/>
    </row>
    <row r="79" spans="1:68" s="128" customFormat="1" ht="57" customHeight="1" x14ac:dyDescent="0.4">
      <c r="A79" s="127"/>
      <c r="B79" s="79" t="s">
        <v>128</v>
      </c>
      <c r="C79" s="80" t="str">
        <f>'рекоменд.цены на Октябрь 2019'!B43</f>
        <v>Молоко 3,2% жирности (в пленке, пастеризованное), в расфасовке 0,9 л</v>
      </c>
      <c r="D79" s="131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0"/>
        <v>43.616</v>
      </c>
      <c r="L79" s="106">
        <f t="shared" si="11"/>
        <v>43.992000000000004</v>
      </c>
      <c r="M79" s="107">
        <f t="shared" si="12"/>
        <v>44.368000000000002</v>
      </c>
      <c r="N79" s="107">
        <f t="shared" si="12"/>
        <v>44.744</v>
      </c>
      <c r="O79" s="108">
        <f t="shared" si="12"/>
        <v>45.120000000000005</v>
      </c>
      <c r="P79" s="50"/>
      <c r="Q79" s="57"/>
      <c r="R79" s="57"/>
      <c r="S79" s="57"/>
      <c r="T79" s="52"/>
      <c r="U79" s="175"/>
      <c r="V79" s="176"/>
      <c r="W79" s="176"/>
      <c r="X79" s="176"/>
      <c r="Y79" s="176"/>
      <c r="Z79" s="50"/>
      <c r="AA79" s="57"/>
      <c r="AB79" s="57"/>
      <c r="AC79" s="57"/>
      <c r="AD79" s="52"/>
      <c r="AE79" s="175"/>
      <c r="AF79" s="176"/>
      <c r="AG79" s="176"/>
      <c r="AH79" s="176"/>
      <c r="AI79" s="188"/>
      <c r="AJ79" s="50"/>
      <c r="AK79" s="51"/>
      <c r="AL79" s="51"/>
      <c r="AM79" s="51"/>
      <c r="AN79" s="52"/>
      <c r="AO79" s="175"/>
      <c r="AP79" s="176"/>
      <c r="AQ79" s="176"/>
      <c r="AR79" s="176"/>
      <c r="AS79" s="176"/>
      <c r="AT79" s="50">
        <v>39.26</v>
      </c>
      <c r="AU79" s="51">
        <v>25</v>
      </c>
      <c r="AV79" s="51">
        <f>AT79*AU79</f>
        <v>981.5</v>
      </c>
      <c r="AW79" s="51" t="s">
        <v>322</v>
      </c>
      <c r="AX79" s="52" t="s">
        <v>329</v>
      </c>
      <c r="AY79" s="50"/>
      <c r="AZ79" s="57"/>
      <c r="BA79" s="57"/>
      <c r="BB79" s="57"/>
      <c r="BC79" s="52"/>
      <c r="BD79" s="50"/>
      <c r="BE79" s="57"/>
      <c r="BF79" s="57"/>
      <c r="BG79" s="57"/>
      <c r="BH79" s="52"/>
      <c r="BI79" s="50">
        <v>39.9</v>
      </c>
      <c r="BJ79" s="51">
        <v>70</v>
      </c>
      <c r="BK79" s="51">
        <v>2793</v>
      </c>
      <c r="BL79" s="51" t="s">
        <v>273</v>
      </c>
      <c r="BM79" s="52" t="s">
        <v>385</v>
      </c>
      <c r="BN79" s="53">
        <f t="shared" si="6"/>
        <v>39.26</v>
      </c>
      <c r="BO79" s="53">
        <f t="shared" si="7"/>
        <v>39.9</v>
      </c>
      <c r="BP79" s="250"/>
    </row>
    <row r="80" spans="1:68" s="128" customFormat="1" ht="41.1" customHeight="1" x14ac:dyDescent="0.4">
      <c r="A80" s="127"/>
      <c r="B80" s="79"/>
      <c r="C80" s="80"/>
      <c r="D80" s="131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0"/>
        <v>43.616</v>
      </c>
      <c r="L80" s="106">
        <f t="shared" si="11"/>
        <v>43.992000000000004</v>
      </c>
      <c r="M80" s="107">
        <f t="shared" si="12"/>
        <v>44.368000000000002</v>
      </c>
      <c r="N80" s="107">
        <f t="shared" si="12"/>
        <v>44.744</v>
      </c>
      <c r="O80" s="108">
        <f t="shared" si="12"/>
        <v>45.120000000000005</v>
      </c>
      <c r="P80" s="50"/>
      <c r="Q80" s="57"/>
      <c r="R80" s="57"/>
      <c r="S80" s="57"/>
      <c r="T80" s="52"/>
      <c r="U80" s="175"/>
      <c r="V80" s="176"/>
      <c r="W80" s="176"/>
      <c r="X80" s="176"/>
      <c r="Y80" s="176"/>
      <c r="Z80" s="50"/>
      <c r="AA80" s="57"/>
      <c r="AB80" s="57"/>
      <c r="AC80" s="57"/>
      <c r="AD80" s="52"/>
      <c r="AE80" s="175"/>
      <c r="AF80" s="176"/>
      <c r="AG80" s="176"/>
      <c r="AH80" s="176"/>
      <c r="AI80" s="188"/>
      <c r="AJ80" s="50"/>
      <c r="AK80" s="51"/>
      <c r="AL80" s="51"/>
      <c r="AM80" s="51"/>
      <c r="AN80" s="52"/>
      <c r="AO80" s="175"/>
      <c r="AP80" s="176"/>
      <c r="AQ80" s="176"/>
      <c r="AR80" s="176"/>
      <c r="AS80" s="176"/>
      <c r="AT80" s="50"/>
      <c r="AU80" s="57"/>
      <c r="AV80" s="57"/>
      <c r="AW80" s="57"/>
      <c r="AX80" s="52"/>
      <c r="AY80" s="50"/>
      <c r="AZ80" s="57"/>
      <c r="BA80" s="57"/>
      <c r="BB80" s="57"/>
      <c r="BC80" s="52"/>
      <c r="BD80" s="50"/>
      <c r="BE80" s="57"/>
      <c r="BF80" s="57"/>
      <c r="BG80" s="57"/>
      <c r="BH80" s="52"/>
      <c r="BI80" s="50">
        <v>39.9</v>
      </c>
      <c r="BJ80" s="51">
        <v>70</v>
      </c>
      <c r="BK80" s="51">
        <v>2793</v>
      </c>
      <c r="BL80" s="51" t="s">
        <v>273</v>
      </c>
      <c r="BM80" s="52" t="s">
        <v>383</v>
      </c>
      <c r="BN80" s="53">
        <f t="shared" si="6"/>
        <v>39.9</v>
      </c>
      <c r="BO80" s="53">
        <f t="shared" si="7"/>
        <v>39.9</v>
      </c>
      <c r="BP80" s="250"/>
    </row>
    <row r="81" spans="1:68" s="128" customFormat="1" ht="41.1" customHeight="1" x14ac:dyDescent="0.4">
      <c r="A81" s="127"/>
      <c r="B81" s="79"/>
      <c r="C81" s="80"/>
      <c r="D81" s="131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0"/>
        <v>43.616</v>
      </c>
      <c r="L81" s="106">
        <f t="shared" si="11"/>
        <v>43.992000000000004</v>
      </c>
      <c r="M81" s="107">
        <f t="shared" si="12"/>
        <v>44.368000000000002</v>
      </c>
      <c r="N81" s="107">
        <f t="shared" si="12"/>
        <v>44.744</v>
      </c>
      <c r="O81" s="108">
        <f t="shared" si="12"/>
        <v>45.120000000000005</v>
      </c>
      <c r="P81" s="50"/>
      <c r="Q81" s="57"/>
      <c r="R81" s="57"/>
      <c r="S81" s="57"/>
      <c r="T81" s="52"/>
      <c r="U81" s="175"/>
      <c r="V81" s="176"/>
      <c r="W81" s="176"/>
      <c r="X81" s="176"/>
      <c r="Y81" s="176"/>
      <c r="Z81" s="50"/>
      <c r="AA81" s="57"/>
      <c r="AB81" s="57"/>
      <c r="AC81" s="57"/>
      <c r="AD81" s="52"/>
      <c r="AE81" s="175"/>
      <c r="AF81" s="176"/>
      <c r="AG81" s="176"/>
      <c r="AH81" s="176"/>
      <c r="AI81" s="188"/>
      <c r="AJ81" s="50"/>
      <c r="AK81" s="51"/>
      <c r="AL81" s="51"/>
      <c r="AM81" s="51"/>
      <c r="AN81" s="52"/>
      <c r="AO81" s="175"/>
      <c r="AP81" s="176"/>
      <c r="AQ81" s="176"/>
      <c r="AR81" s="176"/>
      <c r="AS81" s="176"/>
      <c r="AT81" s="50"/>
      <c r="AU81" s="57"/>
      <c r="AV81" s="57"/>
      <c r="AW81" s="57"/>
      <c r="AX81" s="52"/>
      <c r="AY81" s="50"/>
      <c r="AZ81" s="57"/>
      <c r="BA81" s="57"/>
      <c r="BB81" s="57"/>
      <c r="BC81" s="52"/>
      <c r="BD81" s="50"/>
      <c r="BE81" s="57"/>
      <c r="BF81" s="57"/>
      <c r="BG81" s="57"/>
      <c r="BH81" s="52"/>
      <c r="BI81" s="175"/>
      <c r="BJ81" s="176"/>
      <c r="BK81" s="176"/>
      <c r="BL81" s="176"/>
      <c r="BM81" s="188"/>
      <c r="BN81" s="53">
        <f t="shared" si="6"/>
        <v>0</v>
      </c>
      <c r="BO81" s="53">
        <f t="shared" si="7"/>
        <v>0</v>
      </c>
      <c r="BP81" s="250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Октябрь 2019'!B44</f>
        <v>Сливочное масло, кг</v>
      </c>
      <c r="D82" s="131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0"/>
        <v>407</v>
      </c>
      <c r="L82" s="106">
        <f t="shared" si="11"/>
        <v>410.7</v>
      </c>
      <c r="M82" s="107">
        <f t="shared" si="12"/>
        <v>414.4</v>
      </c>
      <c r="N82" s="107">
        <f t="shared" si="12"/>
        <v>418.1</v>
      </c>
      <c r="O82" s="108">
        <f t="shared" si="12"/>
        <v>421.8</v>
      </c>
      <c r="P82" s="50"/>
      <c r="Q82" s="57"/>
      <c r="R82" s="57"/>
      <c r="S82" s="57"/>
      <c r="T82" s="52"/>
      <c r="U82" s="50"/>
      <c r="V82" s="51"/>
      <c r="W82" s="51"/>
      <c r="X82" s="51"/>
      <c r="Y82" s="52"/>
      <c r="Z82" s="50"/>
      <c r="AA82" s="57"/>
      <c r="AB82" s="57"/>
      <c r="AC82" s="57"/>
      <c r="AD82" s="52"/>
      <c r="AE82" s="50">
        <f>AG82/AF82</f>
        <v>403.3</v>
      </c>
      <c r="AF82" s="51">
        <v>5</v>
      </c>
      <c r="AG82" s="51">
        <v>2016.5</v>
      </c>
      <c r="AH82" s="51" t="s">
        <v>284</v>
      </c>
      <c r="AI82" s="52" t="s">
        <v>285</v>
      </c>
      <c r="AJ82" s="50">
        <v>310</v>
      </c>
      <c r="AK82" s="51">
        <v>20</v>
      </c>
      <c r="AL82" s="51">
        <f>AJ82*AK82</f>
        <v>6200</v>
      </c>
      <c r="AM82" s="51" t="s">
        <v>252</v>
      </c>
      <c r="AN82" s="52" t="s">
        <v>293</v>
      </c>
      <c r="AO82" s="50">
        <f>AQ82/AP82</f>
        <v>290</v>
      </c>
      <c r="AP82" s="51">
        <v>19.600000000000001</v>
      </c>
      <c r="AQ82" s="51">
        <v>5684</v>
      </c>
      <c r="AR82" s="51" t="s">
        <v>300</v>
      </c>
      <c r="AS82" s="52" t="s">
        <v>309</v>
      </c>
      <c r="AT82" s="50"/>
      <c r="AU82" s="57"/>
      <c r="AV82" s="57"/>
      <c r="AW82" s="57"/>
      <c r="AX82" s="52"/>
      <c r="AY82" s="50">
        <v>403</v>
      </c>
      <c r="AZ82" s="51">
        <v>16</v>
      </c>
      <c r="BA82" s="51">
        <v>6448</v>
      </c>
      <c r="BB82" s="51" t="s">
        <v>273</v>
      </c>
      <c r="BC82" s="52" t="s">
        <v>343</v>
      </c>
      <c r="BD82" s="50"/>
      <c r="BE82" s="57"/>
      <c r="BF82" s="57"/>
      <c r="BG82" s="57"/>
      <c r="BH82" s="52"/>
      <c r="BI82" s="50"/>
      <c r="BJ82" s="57"/>
      <c r="BK82" s="57"/>
      <c r="BL82" s="57"/>
      <c r="BM82" s="52"/>
      <c r="BN82" s="53">
        <f t="shared" si="6"/>
        <v>290</v>
      </c>
      <c r="BO82" s="53">
        <f t="shared" si="7"/>
        <v>403.3</v>
      </c>
      <c r="BP82" s="250"/>
    </row>
    <row r="83" spans="1:68" ht="41.1" customHeight="1" x14ac:dyDescent="0.4">
      <c r="A83" s="38"/>
      <c r="B83" s="79"/>
      <c r="C83" s="80"/>
      <c r="D83" s="131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0"/>
        <v>407</v>
      </c>
      <c r="L83" s="106">
        <f t="shared" si="11"/>
        <v>410.7</v>
      </c>
      <c r="M83" s="107">
        <f t="shared" si="12"/>
        <v>414.4</v>
      </c>
      <c r="N83" s="107">
        <f t="shared" si="12"/>
        <v>418.1</v>
      </c>
      <c r="O83" s="108">
        <f t="shared" si="12"/>
        <v>421.8</v>
      </c>
      <c r="P83" s="50"/>
      <c r="Q83" s="51"/>
      <c r="R83" s="51"/>
      <c r="S83" s="51"/>
      <c r="T83" s="52"/>
      <c r="U83" s="175"/>
      <c r="V83" s="176"/>
      <c r="W83" s="176"/>
      <c r="X83" s="176"/>
      <c r="Y83" s="176"/>
      <c r="Z83" s="50"/>
      <c r="AA83" s="57"/>
      <c r="AB83" s="57"/>
      <c r="AC83" s="57"/>
      <c r="AD83" s="52"/>
      <c r="AE83" s="175"/>
      <c r="AF83" s="176"/>
      <c r="AG83" s="176"/>
      <c r="AH83" s="176"/>
      <c r="AI83" s="188"/>
      <c r="AJ83" s="50"/>
      <c r="AK83" s="57"/>
      <c r="AL83" s="57"/>
      <c r="AM83" s="57"/>
      <c r="AN83" s="52"/>
      <c r="AO83" s="50"/>
      <c r="AP83" s="57"/>
      <c r="AQ83" s="57"/>
      <c r="AR83" s="57"/>
      <c r="AS83" s="52"/>
      <c r="AT83" s="50"/>
      <c r="AU83" s="57"/>
      <c r="AV83" s="57"/>
      <c r="AW83" s="57"/>
      <c r="AX83" s="52"/>
      <c r="AY83" s="50"/>
      <c r="AZ83" s="57"/>
      <c r="BA83" s="57"/>
      <c r="BB83" s="57"/>
      <c r="BC83" s="52"/>
      <c r="BD83" s="50"/>
      <c r="BE83" s="57"/>
      <c r="BF83" s="57"/>
      <c r="BG83" s="57"/>
      <c r="BH83" s="52"/>
      <c r="BI83" s="50"/>
      <c r="BJ83" s="57"/>
      <c r="BK83" s="57"/>
      <c r="BL83" s="57"/>
      <c r="BM83" s="52"/>
      <c r="BN83" s="53">
        <f t="shared" si="6"/>
        <v>0</v>
      </c>
      <c r="BO83" s="53">
        <f t="shared" si="7"/>
        <v>0</v>
      </c>
      <c r="BP83" s="250"/>
    </row>
    <row r="84" spans="1:68" ht="41.1" customHeight="1" x14ac:dyDescent="0.4">
      <c r="A84" s="38"/>
      <c r="B84" s="79"/>
      <c r="C84" s="80"/>
      <c r="D84" s="131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0"/>
        <v>407</v>
      </c>
      <c r="L84" s="106">
        <f t="shared" si="11"/>
        <v>410.7</v>
      </c>
      <c r="M84" s="107">
        <f t="shared" si="12"/>
        <v>414.4</v>
      </c>
      <c r="N84" s="107">
        <f t="shared" si="12"/>
        <v>418.1</v>
      </c>
      <c r="O84" s="108">
        <f t="shared" si="12"/>
        <v>421.8</v>
      </c>
      <c r="P84" s="50"/>
      <c r="Q84" s="51"/>
      <c r="R84" s="51"/>
      <c r="S84" s="51"/>
      <c r="T84" s="52"/>
      <c r="U84" s="175"/>
      <c r="V84" s="176"/>
      <c r="W84" s="176"/>
      <c r="X84" s="176"/>
      <c r="Y84" s="176"/>
      <c r="Z84" s="50"/>
      <c r="AA84" s="57"/>
      <c r="AB84" s="57"/>
      <c r="AC84" s="57"/>
      <c r="AD84" s="52"/>
      <c r="AE84" s="175"/>
      <c r="AF84" s="176"/>
      <c r="AG84" s="176"/>
      <c r="AH84" s="176"/>
      <c r="AI84" s="188"/>
      <c r="AJ84" s="50"/>
      <c r="AK84" s="57"/>
      <c r="AL84" s="57"/>
      <c r="AM84" s="57"/>
      <c r="AN84" s="52"/>
      <c r="AO84" s="50"/>
      <c r="AP84" s="57"/>
      <c r="AQ84" s="57"/>
      <c r="AR84" s="57"/>
      <c r="AS84" s="52"/>
      <c r="AT84" s="50"/>
      <c r="AU84" s="57"/>
      <c r="AV84" s="57"/>
      <c r="AW84" s="57"/>
      <c r="AX84" s="52"/>
      <c r="AY84" s="50"/>
      <c r="AZ84" s="57"/>
      <c r="BA84" s="57"/>
      <c r="BB84" s="57"/>
      <c r="BC84" s="52"/>
      <c r="BD84" s="50"/>
      <c r="BE84" s="57"/>
      <c r="BF84" s="57"/>
      <c r="BG84" s="57"/>
      <c r="BH84" s="52"/>
      <c r="BI84" s="50"/>
      <c r="BJ84" s="57"/>
      <c r="BK84" s="57"/>
      <c r="BL84" s="57"/>
      <c r="BM84" s="52"/>
      <c r="BN84" s="53">
        <f t="shared" ref="BN84:BN109" si="13">MIN($P84,$U84,$Z84,$AE84,$AJ84,$AO84,$AT84,$AY84,$BD84,$BI84)</f>
        <v>0</v>
      </c>
      <c r="BO84" s="53">
        <f t="shared" ref="BO84:BO109" si="14">MAX($P84,$U84,$Z84,$AE84,$AJ84,$AO84,$AT84,$AY84,$BD84,$BI84)</f>
        <v>0</v>
      </c>
      <c r="BP84" s="250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1"/>
      <c r="E85" s="109"/>
      <c r="F85" s="110"/>
      <c r="G85" s="111"/>
      <c r="H85" s="111"/>
      <c r="I85" s="111"/>
      <c r="J85" s="112"/>
      <c r="K85" s="105">
        <f t="shared" si="10"/>
        <v>0</v>
      </c>
      <c r="L85" s="106">
        <f t="shared" si="11"/>
        <v>0</v>
      </c>
      <c r="M85" s="107">
        <f t="shared" si="12"/>
        <v>0</v>
      </c>
      <c r="N85" s="107">
        <f t="shared" si="12"/>
        <v>0</v>
      </c>
      <c r="O85" s="108">
        <f t="shared" si="12"/>
        <v>0</v>
      </c>
      <c r="P85" s="66"/>
      <c r="Q85" s="67"/>
      <c r="R85" s="51"/>
      <c r="S85" s="67"/>
      <c r="T85" s="69"/>
      <c r="U85" s="177"/>
      <c r="V85" s="178"/>
      <c r="W85" s="176"/>
      <c r="X85" s="178"/>
      <c r="Y85" s="178"/>
      <c r="Z85" s="66"/>
      <c r="AA85" s="67"/>
      <c r="AB85" s="68"/>
      <c r="AC85" s="67"/>
      <c r="AD85" s="69"/>
      <c r="AE85" s="177"/>
      <c r="AF85" s="178"/>
      <c r="AG85" s="176"/>
      <c r="AH85" s="178"/>
      <c r="AI85" s="189"/>
      <c r="AJ85" s="66"/>
      <c r="AK85" s="67"/>
      <c r="AL85" s="68"/>
      <c r="AM85" s="67"/>
      <c r="AN85" s="69"/>
      <c r="AO85" s="66"/>
      <c r="AP85" s="67"/>
      <c r="AQ85" s="68"/>
      <c r="AR85" s="67"/>
      <c r="AS85" s="69"/>
      <c r="AT85" s="66"/>
      <c r="AU85" s="67"/>
      <c r="AV85" s="68"/>
      <c r="AW85" s="67"/>
      <c r="AX85" s="69"/>
      <c r="AY85" s="66"/>
      <c r="AZ85" s="67"/>
      <c r="BA85" s="68"/>
      <c r="BB85" s="67"/>
      <c r="BC85" s="69"/>
      <c r="BD85" s="66"/>
      <c r="BE85" s="67"/>
      <c r="BF85" s="68"/>
      <c r="BG85" s="67"/>
      <c r="BH85" s="69"/>
      <c r="BI85" s="66"/>
      <c r="BJ85" s="67"/>
      <c r="BK85" s="68"/>
      <c r="BL85" s="67"/>
      <c r="BM85" s="69"/>
      <c r="BN85" s="53">
        <f t="shared" si="13"/>
        <v>0</v>
      </c>
      <c r="BO85" s="53">
        <f t="shared" si="14"/>
        <v>0</v>
      </c>
      <c r="BP85" s="250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Октябрь 2019'!B46</f>
        <v>Пропаренный шелушеный рис, кг</v>
      </c>
      <c r="D86" s="131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0"/>
        <v>48.195</v>
      </c>
      <c r="L86" s="106">
        <f t="shared" si="11"/>
        <v>48.653999999999996</v>
      </c>
      <c r="M86" s="107">
        <f t="shared" si="12"/>
        <v>49.113</v>
      </c>
      <c r="N86" s="107">
        <f t="shared" si="12"/>
        <v>49.571999999999996</v>
      </c>
      <c r="O86" s="108">
        <f t="shared" si="12"/>
        <v>50.030999999999999</v>
      </c>
      <c r="P86" s="50"/>
      <c r="Q86" s="57"/>
      <c r="R86" s="57"/>
      <c r="S86" s="57"/>
      <c r="T86" s="52"/>
      <c r="U86" s="50"/>
      <c r="V86" s="57"/>
      <c r="W86" s="57"/>
      <c r="X86" s="57"/>
      <c r="Y86" s="52"/>
      <c r="Z86" s="50"/>
      <c r="AA86" s="57"/>
      <c r="AB86" s="57"/>
      <c r="AC86" s="57"/>
      <c r="AD86" s="52"/>
      <c r="AE86" s="50"/>
      <c r="AF86" s="51"/>
      <c r="AG86" s="51"/>
      <c r="AH86" s="51"/>
      <c r="AI86" s="52"/>
      <c r="AJ86" s="50"/>
      <c r="AK86" s="57"/>
      <c r="AL86" s="57"/>
      <c r="AM86" s="57"/>
      <c r="AN86" s="52"/>
      <c r="AO86" s="50"/>
      <c r="AP86" s="57"/>
      <c r="AQ86" s="57"/>
      <c r="AR86" s="57"/>
      <c r="AS86" s="52"/>
      <c r="AT86" s="50"/>
      <c r="AU86" s="57"/>
      <c r="AV86" s="57"/>
      <c r="AW86" s="57"/>
      <c r="AX86" s="52"/>
      <c r="AY86" s="50"/>
      <c r="AZ86" s="57"/>
      <c r="BA86" s="57"/>
      <c r="BB86" s="57"/>
      <c r="BC86" s="52"/>
      <c r="BD86" s="50"/>
      <c r="BE86" s="57"/>
      <c r="BF86" s="57"/>
      <c r="BG86" s="57"/>
      <c r="BH86" s="52"/>
      <c r="BI86" s="50"/>
      <c r="BJ86" s="57"/>
      <c r="BK86" s="57"/>
      <c r="BL86" s="57"/>
      <c r="BM86" s="52"/>
      <c r="BN86" s="53">
        <f t="shared" si="13"/>
        <v>0</v>
      </c>
      <c r="BO86" s="53">
        <f t="shared" si="14"/>
        <v>0</v>
      </c>
      <c r="BP86" s="251"/>
    </row>
    <row r="87" spans="1:68" ht="41.1" customHeight="1" x14ac:dyDescent="0.4">
      <c r="A87" s="38"/>
      <c r="B87" s="79"/>
      <c r="C87" s="80"/>
      <c r="D87" s="131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0"/>
        <v>48.195</v>
      </c>
      <c r="L87" s="106">
        <f t="shared" si="11"/>
        <v>48.653999999999996</v>
      </c>
      <c r="M87" s="107">
        <f t="shared" si="12"/>
        <v>49.113</v>
      </c>
      <c r="N87" s="107">
        <f t="shared" si="12"/>
        <v>49.571999999999996</v>
      </c>
      <c r="O87" s="108">
        <f t="shared" si="12"/>
        <v>50.030999999999999</v>
      </c>
      <c r="P87" s="50"/>
      <c r="Q87" s="57"/>
      <c r="R87" s="57"/>
      <c r="S87" s="57"/>
      <c r="T87" s="52"/>
      <c r="U87" s="175"/>
      <c r="V87" s="176"/>
      <c r="W87" s="176"/>
      <c r="X87" s="176"/>
      <c r="Y87" s="176"/>
      <c r="Z87" s="50"/>
      <c r="AA87" s="57"/>
      <c r="AB87" s="57"/>
      <c r="AC87" s="57"/>
      <c r="AD87" s="52"/>
      <c r="AE87" s="175"/>
      <c r="AF87" s="176"/>
      <c r="AG87" s="176"/>
      <c r="AH87" s="176"/>
      <c r="AI87" s="188"/>
      <c r="AJ87" s="50"/>
      <c r="AK87" s="57"/>
      <c r="AL87" s="57"/>
      <c r="AM87" s="57"/>
      <c r="AN87" s="52"/>
      <c r="AO87" s="50"/>
      <c r="AP87" s="57"/>
      <c r="AQ87" s="57"/>
      <c r="AR87" s="57"/>
      <c r="AS87" s="52"/>
      <c r="AT87" s="50"/>
      <c r="AU87" s="57"/>
      <c r="AV87" s="57"/>
      <c r="AW87" s="57"/>
      <c r="AX87" s="52"/>
      <c r="AY87" s="50"/>
      <c r="AZ87" s="57"/>
      <c r="BA87" s="57"/>
      <c r="BB87" s="57"/>
      <c r="BC87" s="52"/>
      <c r="BD87" s="50"/>
      <c r="BE87" s="57"/>
      <c r="BF87" s="57"/>
      <c r="BG87" s="57"/>
      <c r="BH87" s="52"/>
      <c r="BI87" s="50"/>
      <c r="BJ87" s="57"/>
      <c r="BK87" s="57"/>
      <c r="BL87" s="57"/>
      <c r="BM87" s="52"/>
      <c r="BN87" s="53">
        <f t="shared" si="13"/>
        <v>0</v>
      </c>
      <c r="BO87" s="53">
        <f t="shared" si="14"/>
        <v>0</v>
      </c>
      <c r="BP87" s="250"/>
    </row>
    <row r="88" spans="1:68" ht="41.1" customHeight="1" x14ac:dyDescent="0.4">
      <c r="A88" s="38"/>
      <c r="B88" s="79"/>
      <c r="C88" s="80"/>
      <c r="D88" s="131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0"/>
        <v>48.195</v>
      </c>
      <c r="L88" s="106">
        <f t="shared" si="11"/>
        <v>48.653999999999996</v>
      </c>
      <c r="M88" s="107">
        <f t="shared" si="12"/>
        <v>49.113</v>
      </c>
      <c r="N88" s="107">
        <f t="shared" si="12"/>
        <v>49.571999999999996</v>
      </c>
      <c r="O88" s="108">
        <f t="shared" si="12"/>
        <v>50.030999999999999</v>
      </c>
      <c r="P88" s="50"/>
      <c r="Q88" s="57"/>
      <c r="R88" s="57"/>
      <c r="S88" s="57"/>
      <c r="T88" s="52"/>
      <c r="U88" s="175"/>
      <c r="V88" s="176"/>
      <c r="W88" s="176"/>
      <c r="X88" s="176"/>
      <c r="Y88" s="176"/>
      <c r="Z88" s="50"/>
      <c r="AA88" s="57"/>
      <c r="AB88" s="57"/>
      <c r="AC88" s="57"/>
      <c r="AD88" s="52"/>
      <c r="AE88" s="175"/>
      <c r="AF88" s="176"/>
      <c r="AG88" s="176"/>
      <c r="AH88" s="176"/>
      <c r="AI88" s="188"/>
      <c r="AJ88" s="50"/>
      <c r="AK88" s="57"/>
      <c r="AL88" s="57"/>
      <c r="AM88" s="57"/>
      <c r="AN88" s="52"/>
      <c r="AO88" s="50"/>
      <c r="AP88" s="57"/>
      <c r="AQ88" s="57"/>
      <c r="AR88" s="57"/>
      <c r="AS88" s="52"/>
      <c r="AT88" s="50"/>
      <c r="AU88" s="57"/>
      <c r="AV88" s="57"/>
      <c r="AW88" s="57"/>
      <c r="AX88" s="52"/>
      <c r="AY88" s="50"/>
      <c r="AZ88" s="57"/>
      <c r="BA88" s="57"/>
      <c r="BB88" s="57"/>
      <c r="BC88" s="52"/>
      <c r="BD88" s="50"/>
      <c r="BE88" s="57"/>
      <c r="BF88" s="57"/>
      <c r="BG88" s="57"/>
      <c r="BH88" s="52"/>
      <c r="BI88" s="50"/>
      <c r="BJ88" s="57"/>
      <c r="BK88" s="57"/>
      <c r="BL88" s="57"/>
      <c r="BM88" s="52"/>
      <c r="BN88" s="53">
        <f t="shared" si="13"/>
        <v>0</v>
      </c>
      <c r="BO88" s="53">
        <f t="shared" si="14"/>
        <v>0</v>
      </c>
      <c r="BP88" s="250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Октябрь 2019'!B47</f>
        <v>Мука пшеничная хлебопекарная высший сорт (в таре), кг</v>
      </c>
      <c r="D89" s="131">
        <v>19.2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0"/>
        <v>22.847999999999999</v>
      </c>
      <c r="L89" s="106">
        <f t="shared" si="11"/>
        <v>23.04</v>
      </c>
      <c r="M89" s="107">
        <f t="shared" si="12"/>
        <v>23.231999999999999</v>
      </c>
      <c r="N89" s="107">
        <f t="shared" si="12"/>
        <v>23.423999999999999</v>
      </c>
      <c r="O89" s="108">
        <f t="shared" si="12"/>
        <v>23.616</v>
      </c>
      <c r="P89" s="50"/>
      <c r="Q89" s="57"/>
      <c r="R89" s="57"/>
      <c r="S89" s="57"/>
      <c r="T89" s="52"/>
      <c r="U89" s="50"/>
      <c r="V89" s="57"/>
      <c r="W89" s="57"/>
      <c r="X89" s="57"/>
      <c r="Y89" s="52"/>
      <c r="Z89" s="50"/>
      <c r="AA89" s="57"/>
      <c r="AB89" s="57"/>
      <c r="AC89" s="57"/>
      <c r="AD89" s="52"/>
      <c r="AE89" s="50"/>
      <c r="AF89" s="51"/>
      <c r="AG89" s="51"/>
      <c r="AH89" s="51"/>
      <c r="AI89" s="52"/>
      <c r="AJ89" s="50"/>
      <c r="AK89" s="57"/>
      <c r="AL89" s="57"/>
      <c r="AM89" s="57"/>
      <c r="AN89" s="52"/>
      <c r="AO89" s="50"/>
      <c r="AP89" s="57"/>
      <c r="AQ89" s="57"/>
      <c r="AR89" s="57"/>
      <c r="AS89" s="52"/>
      <c r="AT89" s="50"/>
      <c r="AU89" s="57"/>
      <c r="AV89" s="57"/>
      <c r="AW89" s="57"/>
      <c r="AX89" s="52"/>
      <c r="AY89" s="50"/>
      <c r="AZ89" s="57"/>
      <c r="BA89" s="57"/>
      <c r="BB89" s="57"/>
      <c r="BC89" s="52"/>
      <c r="BD89" s="50"/>
      <c r="BE89" s="57"/>
      <c r="BF89" s="57"/>
      <c r="BG89" s="57"/>
      <c r="BH89" s="52"/>
      <c r="BI89" s="50">
        <v>22.65</v>
      </c>
      <c r="BJ89" s="51">
        <v>50</v>
      </c>
      <c r="BK89" s="51">
        <v>1132.5</v>
      </c>
      <c r="BL89" s="51" t="s">
        <v>273</v>
      </c>
      <c r="BM89" s="52" t="s">
        <v>383</v>
      </c>
      <c r="BN89" s="53">
        <f t="shared" si="13"/>
        <v>22.65</v>
      </c>
      <c r="BO89" s="53">
        <f t="shared" si="14"/>
        <v>22.65</v>
      </c>
      <c r="BP89" s="251"/>
    </row>
    <row r="90" spans="1:68" ht="48.75" customHeight="1" x14ac:dyDescent="0.4">
      <c r="A90" s="38"/>
      <c r="B90" s="79"/>
      <c r="C90" s="80"/>
      <c r="D90" s="131">
        <f>D89</f>
        <v>19.2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0"/>
        <v>22.847999999999999</v>
      </c>
      <c r="L90" s="106">
        <f t="shared" si="11"/>
        <v>23.04</v>
      </c>
      <c r="M90" s="107">
        <f t="shared" si="12"/>
        <v>23.231999999999999</v>
      </c>
      <c r="N90" s="107">
        <f t="shared" si="12"/>
        <v>23.423999999999999</v>
      </c>
      <c r="O90" s="108">
        <f t="shared" si="12"/>
        <v>23.616</v>
      </c>
      <c r="P90" s="50"/>
      <c r="Q90" s="51"/>
      <c r="R90" s="51"/>
      <c r="S90" s="51"/>
      <c r="T90" s="52"/>
      <c r="U90" s="175"/>
      <c r="V90" s="176"/>
      <c r="W90" s="176"/>
      <c r="X90" s="176"/>
      <c r="Y90" s="176"/>
      <c r="Z90" s="50"/>
      <c r="AA90" s="57"/>
      <c r="AB90" s="57"/>
      <c r="AC90" s="57"/>
      <c r="AD90" s="52"/>
      <c r="AE90" s="175"/>
      <c r="AF90" s="176"/>
      <c r="AG90" s="176"/>
      <c r="AH90" s="176"/>
      <c r="AI90" s="188"/>
      <c r="AJ90" s="50"/>
      <c r="AK90" s="57"/>
      <c r="AL90" s="57"/>
      <c r="AM90" s="57"/>
      <c r="AN90" s="52"/>
      <c r="AO90" s="50"/>
      <c r="AP90" s="57"/>
      <c r="AQ90" s="57"/>
      <c r="AR90" s="57"/>
      <c r="AS90" s="52"/>
      <c r="AT90" s="50"/>
      <c r="AU90" s="57"/>
      <c r="AV90" s="57"/>
      <c r="AW90" s="57"/>
      <c r="AX90" s="52"/>
      <c r="AY90" s="50"/>
      <c r="AZ90" s="57"/>
      <c r="BA90" s="57"/>
      <c r="BB90" s="57"/>
      <c r="BC90" s="52"/>
      <c r="BD90" s="50"/>
      <c r="BE90" s="57"/>
      <c r="BF90" s="57"/>
      <c r="BG90" s="57"/>
      <c r="BH90" s="52"/>
      <c r="BI90" s="50"/>
      <c r="BJ90" s="57"/>
      <c r="BK90" s="57"/>
      <c r="BL90" s="57"/>
      <c r="BM90" s="52"/>
      <c r="BN90" s="53">
        <f t="shared" si="13"/>
        <v>0</v>
      </c>
      <c r="BO90" s="53">
        <f t="shared" si="14"/>
        <v>0</v>
      </c>
      <c r="BP90" s="250"/>
    </row>
    <row r="91" spans="1:68" ht="48.75" customHeight="1" x14ac:dyDescent="0.4">
      <c r="A91" s="38"/>
      <c r="B91" s="79"/>
      <c r="C91" s="80"/>
      <c r="D91" s="131">
        <f>D89</f>
        <v>19.2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0"/>
        <v>22.847999999999999</v>
      </c>
      <c r="L91" s="106">
        <f t="shared" si="11"/>
        <v>23.04</v>
      </c>
      <c r="M91" s="107">
        <f t="shared" si="12"/>
        <v>23.231999999999999</v>
      </c>
      <c r="N91" s="107">
        <f t="shared" si="12"/>
        <v>23.423999999999999</v>
      </c>
      <c r="O91" s="108">
        <f t="shared" si="12"/>
        <v>23.616</v>
      </c>
      <c r="P91" s="50"/>
      <c r="Q91" s="51"/>
      <c r="R91" s="51"/>
      <c r="S91" s="51"/>
      <c r="T91" s="52"/>
      <c r="U91" s="175"/>
      <c r="V91" s="176"/>
      <c r="W91" s="176"/>
      <c r="X91" s="176"/>
      <c r="Y91" s="176"/>
      <c r="Z91" s="50"/>
      <c r="AA91" s="57"/>
      <c r="AB91" s="57"/>
      <c r="AC91" s="57"/>
      <c r="AD91" s="52"/>
      <c r="AE91" s="175"/>
      <c r="AF91" s="176"/>
      <c r="AG91" s="176"/>
      <c r="AH91" s="176"/>
      <c r="AI91" s="188"/>
      <c r="AJ91" s="50"/>
      <c r="AK91" s="57"/>
      <c r="AL91" s="57"/>
      <c r="AM91" s="57"/>
      <c r="AN91" s="52"/>
      <c r="AO91" s="50"/>
      <c r="AP91" s="57"/>
      <c r="AQ91" s="57"/>
      <c r="AR91" s="57"/>
      <c r="AS91" s="52"/>
      <c r="AT91" s="50"/>
      <c r="AU91" s="57"/>
      <c r="AV91" s="57"/>
      <c r="AW91" s="57"/>
      <c r="AX91" s="52"/>
      <c r="AY91" s="50"/>
      <c r="AZ91" s="57"/>
      <c r="BA91" s="57"/>
      <c r="BB91" s="57"/>
      <c r="BC91" s="52"/>
      <c r="BD91" s="50"/>
      <c r="BE91" s="57"/>
      <c r="BF91" s="57"/>
      <c r="BG91" s="57"/>
      <c r="BH91" s="52"/>
      <c r="BI91" s="50"/>
      <c r="BJ91" s="57"/>
      <c r="BK91" s="57"/>
      <c r="BL91" s="57"/>
      <c r="BM91" s="52"/>
      <c r="BN91" s="53">
        <f t="shared" si="13"/>
        <v>0</v>
      </c>
      <c r="BO91" s="53">
        <f t="shared" si="14"/>
        <v>0</v>
      </c>
      <c r="BP91" s="250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Октябрь 2019'!B48</f>
        <v>Мука ржано - обдирная, кг</v>
      </c>
      <c r="D92" s="131">
        <v>17.5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0"/>
        <v>20.824999999999999</v>
      </c>
      <c r="L92" s="106">
        <f t="shared" si="11"/>
        <v>21</v>
      </c>
      <c r="M92" s="107">
        <f t="shared" si="12"/>
        <v>21.175000000000001</v>
      </c>
      <c r="N92" s="107">
        <f t="shared" si="12"/>
        <v>21.35</v>
      </c>
      <c r="O92" s="108">
        <f t="shared" si="12"/>
        <v>21.524999999999999</v>
      </c>
      <c r="P92" s="50"/>
      <c r="Q92" s="51"/>
      <c r="R92" s="51"/>
      <c r="S92" s="51"/>
      <c r="T92" s="52"/>
      <c r="U92" s="175"/>
      <c r="V92" s="176"/>
      <c r="W92" s="176"/>
      <c r="X92" s="176"/>
      <c r="Y92" s="176"/>
      <c r="Z92" s="50"/>
      <c r="AA92" s="57"/>
      <c r="AB92" s="57"/>
      <c r="AC92" s="57"/>
      <c r="AD92" s="52"/>
      <c r="AE92" s="175"/>
      <c r="AF92" s="176"/>
      <c r="AG92" s="176"/>
      <c r="AH92" s="176"/>
      <c r="AI92" s="188"/>
      <c r="AJ92" s="50"/>
      <c r="AK92" s="57"/>
      <c r="AL92" s="57"/>
      <c r="AM92" s="57"/>
      <c r="AN92" s="52"/>
      <c r="AO92" s="50"/>
      <c r="AP92" s="57"/>
      <c r="AQ92" s="57"/>
      <c r="AR92" s="57"/>
      <c r="AS92" s="52"/>
      <c r="AT92" s="50"/>
      <c r="AU92" s="57"/>
      <c r="AV92" s="57"/>
      <c r="AW92" s="57"/>
      <c r="AX92" s="52"/>
      <c r="AY92" s="50"/>
      <c r="AZ92" s="57"/>
      <c r="BA92" s="57"/>
      <c r="BB92" s="57"/>
      <c r="BC92" s="52"/>
      <c r="BD92" s="50"/>
      <c r="BE92" s="57"/>
      <c r="BF92" s="57"/>
      <c r="BG92" s="57"/>
      <c r="BH92" s="52"/>
      <c r="BI92" s="50"/>
      <c r="BJ92" s="57"/>
      <c r="BK92" s="57"/>
      <c r="BL92" s="57"/>
      <c r="BM92" s="52"/>
      <c r="BN92" s="53">
        <f t="shared" si="13"/>
        <v>0</v>
      </c>
      <c r="BO92" s="53">
        <f t="shared" si="14"/>
        <v>0</v>
      </c>
      <c r="BP92" s="250"/>
    </row>
    <row r="93" spans="1:68" ht="41.1" customHeight="1" x14ac:dyDescent="0.4">
      <c r="A93" s="38"/>
      <c r="B93" s="79"/>
      <c r="C93" s="80"/>
      <c r="D93" s="131">
        <f>D92</f>
        <v>17.5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0"/>
        <v>20.824999999999999</v>
      </c>
      <c r="L93" s="106">
        <f t="shared" si="11"/>
        <v>21</v>
      </c>
      <c r="M93" s="107">
        <f t="shared" si="12"/>
        <v>21.175000000000001</v>
      </c>
      <c r="N93" s="107">
        <f t="shared" si="12"/>
        <v>21.35</v>
      </c>
      <c r="O93" s="108">
        <f t="shared" si="12"/>
        <v>21.524999999999999</v>
      </c>
      <c r="P93" s="50"/>
      <c r="Q93" s="51"/>
      <c r="R93" s="51"/>
      <c r="S93" s="51"/>
      <c r="T93" s="52"/>
      <c r="U93" s="175"/>
      <c r="V93" s="176"/>
      <c r="W93" s="176"/>
      <c r="X93" s="176"/>
      <c r="Y93" s="176"/>
      <c r="Z93" s="50"/>
      <c r="AA93" s="57"/>
      <c r="AB93" s="57"/>
      <c r="AC93" s="57"/>
      <c r="AD93" s="52"/>
      <c r="AE93" s="175"/>
      <c r="AF93" s="176"/>
      <c r="AG93" s="176"/>
      <c r="AH93" s="176"/>
      <c r="AI93" s="188"/>
      <c r="AJ93" s="50"/>
      <c r="AK93" s="57"/>
      <c r="AL93" s="57"/>
      <c r="AM93" s="57"/>
      <c r="AN93" s="52"/>
      <c r="AO93" s="50"/>
      <c r="AP93" s="57"/>
      <c r="AQ93" s="57"/>
      <c r="AR93" s="57"/>
      <c r="AS93" s="52"/>
      <c r="AT93" s="50"/>
      <c r="AU93" s="57"/>
      <c r="AV93" s="57"/>
      <c r="AW93" s="57"/>
      <c r="AX93" s="52"/>
      <c r="AY93" s="50"/>
      <c r="AZ93" s="57"/>
      <c r="BA93" s="57"/>
      <c r="BB93" s="57"/>
      <c r="BC93" s="52"/>
      <c r="BD93" s="50"/>
      <c r="BE93" s="57"/>
      <c r="BF93" s="57"/>
      <c r="BG93" s="57"/>
      <c r="BH93" s="52"/>
      <c r="BI93" s="50"/>
      <c r="BJ93" s="57"/>
      <c r="BK93" s="57"/>
      <c r="BL93" s="57"/>
      <c r="BM93" s="52"/>
      <c r="BN93" s="53">
        <f t="shared" si="13"/>
        <v>0</v>
      </c>
      <c r="BO93" s="53">
        <f t="shared" si="14"/>
        <v>0</v>
      </c>
      <c r="BP93" s="250"/>
    </row>
    <row r="94" spans="1:68" ht="41.1" customHeight="1" x14ac:dyDescent="0.4">
      <c r="A94" s="38"/>
      <c r="B94" s="79"/>
      <c r="C94" s="80"/>
      <c r="D94" s="131">
        <f>D92</f>
        <v>17.5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0"/>
        <v>20.824999999999999</v>
      </c>
      <c r="L94" s="106">
        <f t="shared" si="11"/>
        <v>21</v>
      </c>
      <c r="M94" s="107">
        <f t="shared" si="12"/>
        <v>21.175000000000001</v>
      </c>
      <c r="N94" s="107">
        <f t="shared" si="12"/>
        <v>21.35</v>
      </c>
      <c r="O94" s="108">
        <f t="shared" si="12"/>
        <v>21.524999999999999</v>
      </c>
      <c r="P94" s="50"/>
      <c r="Q94" s="51"/>
      <c r="R94" s="51"/>
      <c r="S94" s="51"/>
      <c r="T94" s="52"/>
      <c r="U94" s="175"/>
      <c r="V94" s="176"/>
      <c r="W94" s="176"/>
      <c r="X94" s="176"/>
      <c r="Y94" s="176"/>
      <c r="Z94" s="50"/>
      <c r="AA94" s="57"/>
      <c r="AB94" s="57"/>
      <c r="AC94" s="57"/>
      <c r="AD94" s="52"/>
      <c r="AE94" s="175"/>
      <c r="AF94" s="176"/>
      <c r="AG94" s="176"/>
      <c r="AH94" s="176"/>
      <c r="AI94" s="188"/>
      <c r="AJ94" s="50"/>
      <c r="AK94" s="57"/>
      <c r="AL94" s="57"/>
      <c r="AM94" s="57"/>
      <c r="AN94" s="52"/>
      <c r="AO94" s="50"/>
      <c r="AP94" s="57"/>
      <c r="AQ94" s="57"/>
      <c r="AR94" s="57"/>
      <c r="AS94" s="52"/>
      <c r="AT94" s="50"/>
      <c r="AU94" s="57"/>
      <c r="AV94" s="57"/>
      <c r="AW94" s="57"/>
      <c r="AX94" s="52"/>
      <c r="AY94" s="50"/>
      <c r="AZ94" s="57"/>
      <c r="BA94" s="57"/>
      <c r="BB94" s="57"/>
      <c r="BC94" s="52"/>
      <c r="BD94" s="50"/>
      <c r="BE94" s="57"/>
      <c r="BF94" s="57"/>
      <c r="BG94" s="57"/>
      <c r="BH94" s="52"/>
      <c r="BI94" s="50"/>
      <c r="BJ94" s="57"/>
      <c r="BK94" s="57"/>
      <c r="BL94" s="57"/>
      <c r="BM94" s="52"/>
      <c r="BN94" s="53">
        <f t="shared" si="13"/>
        <v>0</v>
      </c>
      <c r="BO94" s="53">
        <f t="shared" si="14"/>
        <v>0</v>
      </c>
      <c r="BP94" s="250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Октябрь 2019'!B49</f>
        <v>Гречневая крупа, кг</v>
      </c>
      <c r="D95" s="131">
        <v>37.6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0"/>
        <v>40.231999999999999</v>
      </c>
      <c r="L95" s="106">
        <f t="shared" si="11"/>
        <v>40.608000000000004</v>
      </c>
      <c r="M95" s="107">
        <f t="shared" si="12"/>
        <v>40.984000000000002</v>
      </c>
      <c r="N95" s="107">
        <f t="shared" si="12"/>
        <v>41.36</v>
      </c>
      <c r="O95" s="108">
        <f t="shared" si="12"/>
        <v>41.736000000000004</v>
      </c>
      <c r="P95" s="50"/>
      <c r="Q95" s="57"/>
      <c r="R95" s="57"/>
      <c r="S95" s="57"/>
      <c r="T95" s="52"/>
      <c r="U95" s="50"/>
      <c r="V95" s="57"/>
      <c r="W95" s="57"/>
      <c r="X95" s="57"/>
      <c r="Y95" s="52"/>
      <c r="Z95" s="50"/>
      <c r="AA95" s="57"/>
      <c r="AB95" s="57"/>
      <c r="AC95" s="57"/>
      <c r="AD95" s="52"/>
      <c r="AE95" s="50"/>
      <c r="AF95" s="51"/>
      <c r="AG95" s="51"/>
      <c r="AH95" s="51"/>
      <c r="AI95" s="52"/>
      <c r="AJ95" s="50"/>
      <c r="AK95" s="57"/>
      <c r="AL95" s="57"/>
      <c r="AM95" s="57"/>
      <c r="AN95" s="52"/>
      <c r="AO95" s="50"/>
      <c r="AP95" s="57"/>
      <c r="AQ95" s="57"/>
      <c r="AR95" s="57"/>
      <c r="AS95" s="52"/>
      <c r="AT95" s="50"/>
      <c r="AU95" s="57"/>
      <c r="AV95" s="57"/>
      <c r="AW95" s="57"/>
      <c r="AX95" s="52"/>
      <c r="AY95" s="50"/>
      <c r="AZ95" s="57"/>
      <c r="BA95" s="57"/>
      <c r="BB95" s="57"/>
      <c r="BC95" s="52"/>
      <c r="BD95" s="50"/>
      <c r="BE95" s="57"/>
      <c r="BF95" s="57"/>
      <c r="BG95" s="57"/>
      <c r="BH95" s="52"/>
      <c r="BI95" s="50"/>
      <c r="BJ95" s="57"/>
      <c r="BK95" s="57"/>
      <c r="BL95" s="57"/>
      <c r="BM95" s="52"/>
      <c r="BN95" s="53">
        <f t="shared" si="13"/>
        <v>0</v>
      </c>
      <c r="BO95" s="53">
        <f t="shared" si="14"/>
        <v>0</v>
      </c>
      <c r="BP95" s="251"/>
    </row>
    <row r="96" spans="1:68" ht="41.1" customHeight="1" x14ac:dyDescent="0.4">
      <c r="A96" s="38"/>
      <c r="B96" s="79"/>
      <c r="C96" s="80"/>
      <c r="D96" s="131">
        <f>D95</f>
        <v>37.6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0"/>
        <v>40.231999999999999</v>
      </c>
      <c r="L96" s="106">
        <f t="shared" si="11"/>
        <v>40.608000000000004</v>
      </c>
      <c r="M96" s="107">
        <f t="shared" si="12"/>
        <v>40.984000000000002</v>
      </c>
      <c r="N96" s="107">
        <f t="shared" si="12"/>
        <v>41.36</v>
      </c>
      <c r="O96" s="108">
        <f t="shared" si="12"/>
        <v>41.736000000000004</v>
      </c>
      <c r="P96" s="50"/>
      <c r="Q96" s="51"/>
      <c r="R96" s="51"/>
      <c r="S96" s="51"/>
      <c r="T96" s="52"/>
      <c r="U96" s="50"/>
      <c r="V96" s="51"/>
      <c r="W96" s="51"/>
      <c r="X96" s="51"/>
      <c r="Y96" s="52"/>
      <c r="Z96" s="50"/>
      <c r="AA96" s="57"/>
      <c r="AB96" s="57"/>
      <c r="AC96" s="57"/>
      <c r="AD96" s="52"/>
      <c r="AE96" s="175"/>
      <c r="AF96" s="176"/>
      <c r="AG96" s="176"/>
      <c r="AH96" s="176"/>
      <c r="AI96" s="188"/>
      <c r="AJ96" s="50"/>
      <c r="AK96" s="57"/>
      <c r="AL96" s="57"/>
      <c r="AM96" s="57"/>
      <c r="AN96" s="52"/>
      <c r="AO96" s="50"/>
      <c r="AP96" s="57"/>
      <c r="AQ96" s="57"/>
      <c r="AR96" s="57"/>
      <c r="AS96" s="52"/>
      <c r="AT96" s="50"/>
      <c r="AU96" s="57"/>
      <c r="AV96" s="57"/>
      <c r="AW96" s="57"/>
      <c r="AX96" s="52"/>
      <c r="AY96" s="50"/>
      <c r="AZ96" s="57"/>
      <c r="BA96" s="57"/>
      <c r="BB96" s="57"/>
      <c r="BC96" s="52"/>
      <c r="BD96" s="50"/>
      <c r="BE96" s="57"/>
      <c r="BF96" s="57"/>
      <c r="BG96" s="57"/>
      <c r="BH96" s="52"/>
      <c r="BI96" s="50"/>
      <c r="BJ96" s="57"/>
      <c r="BK96" s="57"/>
      <c r="BL96" s="57"/>
      <c r="BM96" s="52"/>
      <c r="BN96" s="53">
        <f t="shared" si="13"/>
        <v>0</v>
      </c>
      <c r="BO96" s="53">
        <f t="shared" si="14"/>
        <v>0</v>
      </c>
      <c r="BP96" s="250"/>
    </row>
    <row r="97" spans="1:68" ht="41.1" customHeight="1" x14ac:dyDescent="0.4">
      <c r="A97" s="38"/>
      <c r="B97" s="79"/>
      <c r="C97" s="80"/>
      <c r="D97" s="131">
        <f>D95</f>
        <v>37.6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0"/>
        <v>40.231999999999999</v>
      </c>
      <c r="L97" s="106">
        <f t="shared" si="11"/>
        <v>40.608000000000004</v>
      </c>
      <c r="M97" s="107">
        <f t="shared" si="12"/>
        <v>40.984000000000002</v>
      </c>
      <c r="N97" s="107">
        <f t="shared" si="12"/>
        <v>41.36</v>
      </c>
      <c r="O97" s="108">
        <f t="shared" si="12"/>
        <v>41.736000000000004</v>
      </c>
      <c r="P97" s="50"/>
      <c r="Q97" s="51"/>
      <c r="R97" s="51"/>
      <c r="S97" s="51"/>
      <c r="T97" s="52"/>
      <c r="U97" s="50"/>
      <c r="V97" s="51"/>
      <c r="W97" s="51"/>
      <c r="X97" s="51"/>
      <c r="Y97" s="52"/>
      <c r="Z97" s="50"/>
      <c r="AA97" s="57"/>
      <c r="AB97" s="57"/>
      <c r="AC97" s="57"/>
      <c r="AD97" s="52"/>
      <c r="AE97" s="175"/>
      <c r="AF97" s="176"/>
      <c r="AG97" s="176"/>
      <c r="AH97" s="176"/>
      <c r="AI97" s="188"/>
      <c r="AJ97" s="50"/>
      <c r="AK97" s="57"/>
      <c r="AL97" s="57"/>
      <c r="AM97" s="57"/>
      <c r="AN97" s="52"/>
      <c r="AO97" s="50"/>
      <c r="AP97" s="57"/>
      <c r="AQ97" s="57"/>
      <c r="AR97" s="57"/>
      <c r="AS97" s="52"/>
      <c r="AT97" s="50"/>
      <c r="AU97" s="57"/>
      <c r="AV97" s="57"/>
      <c r="AW97" s="57"/>
      <c r="AX97" s="52"/>
      <c r="AY97" s="50"/>
      <c r="AZ97" s="57"/>
      <c r="BA97" s="57"/>
      <c r="BB97" s="57"/>
      <c r="BC97" s="52"/>
      <c r="BD97" s="50"/>
      <c r="BE97" s="57"/>
      <c r="BF97" s="57"/>
      <c r="BG97" s="57"/>
      <c r="BH97" s="52"/>
      <c r="BI97" s="50"/>
      <c r="BJ97" s="57"/>
      <c r="BK97" s="57"/>
      <c r="BL97" s="57"/>
      <c r="BM97" s="52"/>
      <c r="BN97" s="53">
        <f t="shared" si="13"/>
        <v>0</v>
      </c>
      <c r="BO97" s="53">
        <f t="shared" si="14"/>
        <v>0</v>
      </c>
      <c r="BP97" s="250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Октябрь 2019'!B50</f>
        <v>Пшено (крупа из просо), кг</v>
      </c>
      <c r="D98" s="131">
        <v>36.6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0"/>
        <v>37.698</v>
      </c>
      <c r="L98" s="106">
        <f t="shared" si="11"/>
        <v>38.064</v>
      </c>
      <c r="M98" s="107">
        <f t="shared" si="12"/>
        <v>38.43</v>
      </c>
      <c r="N98" s="107">
        <f t="shared" si="12"/>
        <v>38.795999999999999</v>
      </c>
      <c r="O98" s="108">
        <f t="shared" si="12"/>
        <v>39.161999999999999</v>
      </c>
      <c r="P98" s="50">
        <v>37.6</v>
      </c>
      <c r="Q98" s="51">
        <v>3</v>
      </c>
      <c r="R98" s="51">
        <f>IF(P98=0," ",IF(ISBLANK(P98)," ",P98*Q98))</f>
        <v>112.80000000000001</v>
      </c>
      <c r="S98" s="51" t="s">
        <v>248</v>
      </c>
      <c r="T98" s="52" t="s">
        <v>243</v>
      </c>
      <c r="U98" s="50"/>
      <c r="V98" s="57"/>
      <c r="W98" s="57"/>
      <c r="X98" s="57"/>
      <c r="Y98" s="52"/>
      <c r="Z98" s="50"/>
      <c r="AA98" s="57"/>
      <c r="AB98" s="57"/>
      <c r="AC98" s="57"/>
      <c r="AD98" s="52"/>
      <c r="AE98" s="50"/>
      <c r="AF98" s="51"/>
      <c r="AG98" s="51"/>
      <c r="AH98" s="51"/>
      <c r="AI98" s="52"/>
      <c r="AJ98" s="50"/>
      <c r="AK98" s="57"/>
      <c r="AL98" s="57"/>
      <c r="AM98" s="57"/>
      <c r="AN98" s="52"/>
      <c r="AO98" s="50"/>
      <c r="AP98" s="57"/>
      <c r="AQ98" s="57"/>
      <c r="AR98" s="57"/>
      <c r="AS98" s="52"/>
      <c r="AT98" s="50"/>
      <c r="AU98" s="57"/>
      <c r="AV98" s="57"/>
      <c r="AW98" s="57"/>
      <c r="AX98" s="52"/>
      <c r="AY98" s="50"/>
      <c r="AZ98" s="57"/>
      <c r="BA98" s="57"/>
      <c r="BB98" s="57"/>
      <c r="BC98" s="52"/>
      <c r="BD98" s="50"/>
      <c r="BE98" s="57"/>
      <c r="BF98" s="57"/>
      <c r="BG98" s="57"/>
      <c r="BH98" s="52"/>
      <c r="BI98" s="50"/>
      <c r="BJ98" s="57"/>
      <c r="BK98" s="57"/>
      <c r="BL98" s="57"/>
      <c r="BM98" s="52"/>
      <c r="BN98" s="53">
        <f t="shared" si="13"/>
        <v>37.6</v>
      </c>
      <c r="BO98" s="53">
        <f t="shared" si="14"/>
        <v>37.6</v>
      </c>
      <c r="BP98" s="250"/>
    </row>
    <row r="99" spans="1:68" ht="41.1" customHeight="1" x14ac:dyDescent="0.4">
      <c r="A99" s="38"/>
      <c r="B99" s="79"/>
      <c r="C99" s="80"/>
      <c r="D99" s="131">
        <f>D98</f>
        <v>36.6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0"/>
        <v>37.698</v>
      </c>
      <c r="L99" s="106">
        <f t="shared" si="11"/>
        <v>38.064</v>
      </c>
      <c r="M99" s="107">
        <f t="shared" si="12"/>
        <v>38.43</v>
      </c>
      <c r="N99" s="107">
        <f t="shared" si="12"/>
        <v>38.795999999999999</v>
      </c>
      <c r="O99" s="108">
        <f t="shared" si="12"/>
        <v>39.161999999999999</v>
      </c>
      <c r="P99" s="50"/>
      <c r="Q99" s="51"/>
      <c r="R99" s="51"/>
      <c r="S99" s="51"/>
      <c r="T99" s="52"/>
      <c r="U99" s="50"/>
      <c r="V99" s="51"/>
      <c r="W99" s="51"/>
      <c r="X99" s="51"/>
      <c r="Y99" s="52"/>
      <c r="Z99" s="50"/>
      <c r="AA99" s="57"/>
      <c r="AB99" s="57"/>
      <c r="AC99" s="57"/>
      <c r="AD99" s="52"/>
      <c r="AE99" s="50"/>
      <c r="AF99" s="51"/>
      <c r="AG99" s="51"/>
      <c r="AH99" s="51"/>
      <c r="AI99" s="52"/>
      <c r="AJ99" s="50"/>
      <c r="AK99" s="57"/>
      <c r="AL99" s="57"/>
      <c r="AM99" s="57"/>
      <c r="AN99" s="52"/>
      <c r="AO99" s="50"/>
      <c r="AP99" s="57"/>
      <c r="AQ99" s="57"/>
      <c r="AR99" s="57"/>
      <c r="AS99" s="52"/>
      <c r="AT99" s="50"/>
      <c r="AU99" s="57"/>
      <c r="AV99" s="57"/>
      <c r="AW99" s="57"/>
      <c r="AX99" s="52"/>
      <c r="AY99" s="50"/>
      <c r="AZ99" s="57"/>
      <c r="BA99" s="57"/>
      <c r="BB99" s="57"/>
      <c r="BC99" s="52"/>
      <c r="BD99" s="50"/>
      <c r="BE99" s="57"/>
      <c r="BF99" s="57"/>
      <c r="BG99" s="57"/>
      <c r="BH99" s="52"/>
      <c r="BI99" s="50"/>
      <c r="BJ99" s="57"/>
      <c r="BK99" s="57"/>
      <c r="BL99" s="57"/>
      <c r="BM99" s="52"/>
      <c r="BN99" s="53">
        <f t="shared" si="13"/>
        <v>0</v>
      </c>
      <c r="BO99" s="53">
        <f t="shared" si="14"/>
        <v>0</v>
      </c>
      <c r="BP99" s="250"/>
    </row>
    <row r="100" spans="1:68" ht="41.1" customHeight="1" x14ac:dyDescent="0.4">
      <c r="A100" s="38"/>
      <c r="B100" s="79"/>
      <c r="C100" s="80"/>
      <c r="D100" s="131">
        <f>D98</f>
        <v>36.6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0"/>
        <v>37.698</v>
      </c>
      <c r="L100" s="106">
        <f t="shared" si="11"/>
        <v>38.064</v>
      </c>
      <c r="M100" s="107">
        <f t="shared" si="12"/>
        <v>38.43</v>
      </c>
      <c r="N100" s="107">
        <f t="shared" si="12"/>
        <v>38.795999999999999</v>
      </c>
      <c r="O100" s="108">
        <f t="shared" si="12"/>
        <v>39.161999999999999</v>
      </c>
      <c r="P100" s="50"/>
      <c r="Q100" s="51"/>
      <c r="R100" s="51"/>
      <c r="S100" s="51"/>
      <c r="T100" s="52"/>
      <c r="U100" s="50"/>
      <c r="V100" s="51"/>
      <c r="W100" s="51"/>
      <c r="X100" s="51"/>
      <c r="Y100" s="52"/>
      <c r="Z100" s="50"/>
      <c r="AA100" s="57"/>
      <c r="AB100" s="57"/>
      <c r="AC100" s="57"/>
      <c r="AD100" s="52"/>
      <c r="AE100" s="50"/>
      <c r="AF100" s="51"/>
      <c r="AG100" s="51"/>
      <c r="AH100" s="51"/>
      <c r="AI100" s="52"/>
      <c r="AJ100" s="50"/>
      <c r="AK100" s="57"/>
      <c r="AL100" s="57"/>
      <c r="AM100" s="57"/>
      <c r="AN100" s="52"/>
      <c r="AO100" s="50"/>
      <c r="AP100" s="57"/>
      <c r="AQ100" s="57"/>
      <c r="AR100" s="57"/>
      <c r="AS100" s="52"/>
      <c r="AT100" s="50"/>
      <c r="AU100" s="57"/>
      <c r="AV100" s="57"/>
      <c r="AW100" s="57"/>
      <c r="AX100" s="52"/>
      <c r="AY100" s="50"/>
      <c r="AZ100" s="57"/>
      <c r="BA100" s="57"/>
      <c r="BB100" s="57"/>
      <c r="BC100" s="52"/>
      <c r="BD100" s="50"/>
      <c r="BE100" s="57"/>
      <c r="BF100" s="57"/>
      <c r="BG100" s="57"/>
      <c r="BH100" s="52"/>
      <c r="BI100" s="50"/>
      <c r="BJ100" s="57"/>
      <c r="BK100" s="57"/>
      <c r="BL100" s="57"/>
      <c r="BM100" s="52"/>
      <c r="BN100" s="53">
        <f t="shared" si="13"/>
        <v>0</v>
      </c>
      <c r="BO100" s="53">
        <f t="shared" si="14"/>
        <v>0</v>
      </c>
      <c r="BP100" s="250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1"/>
      <c r="E101" s="109"/>
      <c r="F101" s="110"/>
      <c r="G101" s="111"/>
      <c r="H101" s="111"/>
      <c r="I101" s="111"/>
      <c r="J101" s="112"/>
      <c r="K101" s="105">
        <f t="shared" si="10"/>
        <v>0</v>
      </c>
      <c r="L101" s="106">
        <f t="shared" si="11"/>
        <v>0</v>
      </c>
      <c r="M101" s="107">
        <f t="shared" si="12"/>
        <v>0</v>
      </c>
      <c r="N101" s="107">
        <f t="shared" si="12"/>
        <v>0</v>
      </c>
      <c r="O101" s="108">
        <f t="shared" si="12"/>
        <v>0</v>
      </c>
      <c r="P101" s="66"/>
      <c r="Q101" s="67"/>
      <c r="R101" s="68"/>
      <c r="S101" s="67"/>
      <c r="T101" s="69"/>
      <c r="U101" s="66"/>
      <c r="V101" s="67"/>
      <c r="W101" s="68"/>
      <c r="X101" s="67"/>
      <c r="Y101" s="69"/>
      <c r="Z101" s="66"/>
      <c r="AA101" s="67"/>
      <c r="AB101" s="68"/>
      <c r="AC101" s="67"/>
      <c r="AD101" s="69"/>
      <c r="AE101" s="66"/>
      <c r="AF101" s="67"/>
      <c r="AG101" s="68"/>
      <c r="AH101" s="67"/>
      <c r="AI101" s="69"/>
      <c r="AJ101" s="66"/>
      <c r="AK101" s="67"/>
      <c r="AL101" s="68"/>
      <c r="AM101" s="67"/>
      <c r="AN101" s="69"/>
      <c r="AO101" s="66"/>
      <c r="AP101" s="67"/>
      <c r="AQ101" s="68"/>
      <c r="AR101" s="67"/>
      <c r="AS101" s="69"/>
      <c r="AT101" s="66"/>
      <c r="AU101" s="67"/>
      <c r="AV101" s="68"/>
      <c r="AW101" s="67"/>
      <c r="AX101" s="69"/>
      <c r="AY101" s="66"/>
      <c r="AZ101" s="67"/>
      <c r="BA101" s="68"/>
      <c r="BB101" s="67"/>
      <c r="BC101" s="69"/>
      <c r="BD101" s="66"/>
      <c r="BE101" s="67"/>
      <c r="BF101" s="68"/>
      <c r="BG101" s="67"/>
      <c r="BH101" s="69"/>
      <c r="BI101" s="66"/>
      <c r="BJ101" s="67"/>
      <c r="BK101" s="68"/>
      <c r="BL101" s="67"/>
      <c r="BM101" s="69"/>
      <c r="BN101" s="53">
        <f t="shared" si="13"/>
        <v>0</v>
      </c>
      <c r="BO101" s="53">
        <f t="shared" si="14"/>
        <v>0</v>
      </c>
      <c r="BP101" s="250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Октябрь 2019'!B52</f>
        <v>Хлеб ржано - пшеничный формовой, 0,7 кг</v>
      </c>
      <c r="D102" s="131">
        <f>'рекоменд.цены на Октябрь 2019'!D52</f>
        <v>23.3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0"/>
        <v>23.999000000000002</v>
      </c>
      <c r="L102" s="106">
        <f t="shared" si="11"/>
        <v>24.231999999999999</v>
      </c>
      <c r="M102" s="107">
        <f t="shared" si="12"/>
        <v>24.465</v>
      </c>
      <c r="N102" s="107">
        <f t="shared" si="12"/>
        <v>24.698</v>
      </c>
      <c r="O102" s="108">
        <f t="shared" si="12"/>
        <v>24.931000000000001</v>
      </c>
      <c r="P102" s="50"/>
      <c r="Q102" s="51"/>
      <c r="R102" s="51"/>
      <c r="S102" s="51"/>
      <c r="T102" s="52"/>
      <c r="U102" s="50">
        <v>19.84</v>
      </c>
      <c r="V102" s="51">
        <v>10</v>
      </c>
      <c r="W102" s="51">
        <f>IF(U102=0," ",IF(ISBLANK(U102)," ",U102*V102))</f>
        <v>198.4</v>
      </c>
      <c r="X102" s="51" t="s">
        <v>257</v>
      </c>
      <c r="Y102" s="52" t="s">
        <v>260</v>
      </c>
      <c r="Z102" s="50"/>
      <c r="AA102" s="57"/>
      <c r="AB102" s="57"/>
      <c r="AC102" s="57"/>
      <c r="AD102" s="52"/>
      <c r="AE102" s="50"/>
      <c r="AF102" s="51"/>
      <c r="AG102" s="51"/>
      <c r="AH102" s="51"/>
      <c r="AI102" s="52"/>
      <c r="AJ102" s="50"/>
      <c r="AK102" s="57"/>
      <c r="AL102" s="57"/>
      <c r="AM102" s="57"/>
      <c r="AN102" s="52"/>
      <c r="AO102" s="50"/>
      <c r="AP102" s="57"/>
      <c r="AQ102" s="57"/>
      <c r="AR102" s="57"/>
      <c r="AS102" s="52"/>
      <c r="AT102" s="50">
        <v>23.6</v>
      </c>
      <c r="AU102" s="51">
        <v>11</v>
      </c>
      <c r="AV102" s="51">
        <f>IF(AT102=0," ",IF(ISBLANK(AT102)," ",AT102*AU102))</f>
        <v>259.60000000000002</v>
      </c>
      <c r="AW102" s="51" t="s">
        <v>326</v>
      </c>
      <c r="AX102" s="52" t="s">
        <v>329</v>
      </c>
      <c r="AY102" s="50">
        <v>21.1</v>
      </c>
      <c r="AZ102" s="51">
        <v>91</v>
      </c>
      <c r="BA102" s="51">
        <v>1920.1</v>
      </c>
      <c r="BB102" s="51" t="s">
        <v>340</v>
      </c>
      <c r="BC102" s="52" t="s">
        <v>345</v>
      </c>
      <c r="BD102" s="50">
        <v>21</v>
      </c>
      <c r="BE102" s="51">
        <v>218</v>
      </c>
      <c r="BF102" s="51">
        <f>IF(BD102=0," ",IF(ISBLANK(BD102)," ",BD102*BE102))</f>
        <v>4578</v>
      </c>
      <c r="BG102" s="51" t="s">
        <v>356</v>
      </c>
      <c r="BH102" s="52" t="s">
        <v>365</v>
      </c>
      <c r="BI102" s="50">
        <v>19.5</v>
      </c>
      <c r="BJ102" s="51">
        <v>78</v>
      </c>
      <c r="BK102" s="51">
        <v>1521</v>
      </c>
      <c r="BL102" s="51" t="s">
        <v>386</v>
      </c>
      <c r="BM102" s="52" t="s">
        <v>387</v>
      </c>
      <c r="BN102" s="53">
        <f t="shared" si="13"/>
        <v>19.5</v>
      </c>
      <c r="BO102" s="53">
        <f t="shared" si="14"/>
        <v>23.6</v>
      </c>
      <c r="BP102" s="250"/>
    </row>
    <row r="103" spans="1:68" ht="41.1" customHeight="1" x14ac:dyDescent="0.4">
      <c r="A103" s="38"/>
      <c r="B103" s="79"/>
      <c r="C103" s="80"/>
      <c r="D103" s="131">
        <f>D102</f>
        <v>23.3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0"/>
        <v>23.999000000000002</v>
      </c>
      <c r="L103" s="106">
        <f t="shared" si="11"/>
        <v>24.231999999999999</v>
      </c>
      <c r="M103" s="107">
        <f t="shared" ref="M103:O119" si="15">$D103+(($D103*($E103+H103)/100))</f>
        <v>24.465</v>
      </c>
      <c r="N103" s="107">
        <f t="shared" si="15"/>
        <v>24.698</v>
      </c>
      <c r="O103" s="108">
        <f t="shared" si="15"/>
        <v>24.931000000000001</v>
      </c>
      <c r="P103" s="50"/>
      <c r="Q103" s="51"/>
      <c r="R103" s="51"/>
      <c r="S103" s="51"/>
      <c r="T103" s="52"/>
      <c r="U103" s="50"/>
      <c r="V103" s="57"/>
      <c r="W103" s="57"/>
      <c r="X103" s="57"/>
      <c r="Y103" s="52"/>
      <c r="Z103" s="50"/>
      <c r="AA103" s="57"/>
      <c r="AB103" s="57"/>
      <c r="AC103" s="57"/>
      <c r="AD103" s="52"/>
      <c r="AE103" s="50"/>
      <c r="AF103" s="51"/>
      <c r="AG103" s="51"/>
      <c r="AH103" s="51"/>
      <c r="AI103" s="52"/>
      <c r="AJ103" s="50"/>
      <c r="AK103" s="57"/>
      <c r="AL103" s="57"/>
      <c r="AM103" s="57"/>
      <c r="AN103" s="52"/>
      <c r="AO103" s="50"/>
      <c r="AP103" s="57"/>
      <c r="AQ103" s="57"/>
      <c r="AR103" s="57"/>
      <c r="AS103" s="52"/>
      <c r="AT103" s="50"/>
      <c r="AU103" s="57"/>
      <c r="AV103" s="57"/>
      <c r="AW103" s="57"/>
      <c r="AX103" s="52"/>
      <c r="AY103" s="50"/>
      <c r="AZ103" s="57"/>
      <c r="BA103" s="57"/>
      <c r="BB103" s="57"/>
      <c r="BC103" s="52"/>
      <c r="BD103" s="50"/>
      <c r="BE103" s="57"/>
      <c r="BF103" s="57"/>
      <c r="BG103" s="57"/>
      <c r="BH103" s="52"/>
      <c r="BI103" s="50"/>
      <c r="BJ103" s="57"/>
      <c r="BK103" s="57"/>
      <c r="BL103" s="57"/>
      <c r="BM103" s="52"/>
      <c r="BN103" s="53">
        <f t="shared" si="13"/>
        <v>0</v>
      </c>
      <c r="BO103" s="53">
        <f t="shared" si="14"/>
        <v>0</v>
      </c>
      <c r="BP103" s="250"/>
    </row>
    <row r="104" spans="1:68" ht="41.1" customHeight="1" x14ac:dyDescent="0.4">
      <c r="A104" s="38"/>
      <c r="B104" s="79"/>
      <c r="C104" s="80"/>
      <c r="D104" s="131">
        <f>D102</f>
        <v>23.3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0"/>
        <v>23.999000000000002</v>
      </c>
      <c r="L104" s="106">
        <f t="shared" si="11"/>
        <v>24.231999999999999</v>
      </c>
      <c r="M104" s="107">
        <f t="shared" si="15"/>
        <v>24.465</v>
      </c>
      <c r="N104" s="107">
        <f t="shared" si="15"/>
        <v>24.698</v>
      </c>
      <c r="O104" s="108">
        <f t="shared" si="15"/>
        <v>24.931000000000001</v>
      </c>
      <c r="P104" s="50"/>
      <c r="Q104" s="51"/>
      <c r="R104" s="51"/>
      <c r="S104" s="51"/>
      <c r="T104" s="52"/>
      <c r="U104" s="50"/>
      <c r="V104" s="57"/>
      <c r="W104" s="57"/>
      <c r="X104" s="57"/>
      <c r="Y104" s="52"/>
      <c r="Z104" s="50"/>
      <c r="AA104" s="57"/>
      <c r="AB104" s="57"/>
      <c r="AC104" s="57"/>
      <c r="AD104" s="52"/>
      <c r="AE104" s="50"/>
      <c r="AF104" s="51"/>
      <c r="AG104" s="51"/>
      <c r="AH104" s="51"/>
      <c r="AI104" s="52"/>
      <c r="AJ104" s="50"/>
      <c r="AK104" s="57"/>
      <c r="AL104" s="57"/>
      <c r="AM104" s="57"/>
      <c r="AN104" s="52"/>
      <c r="AO104" s="50"/>
      <c r="AP104" s="57"/>
      <c r="AQ104" s="57"/>
      <c r="AR104" s="57"/>
      <c r="AS104" s="52"/>
      <c r="AT104" s="50"/>
      <c r="AU104" s="57"/>
      <c r="AV104" s="57"/>
      <c r="AW104" s="57"/>
      <c r="AX104" s="52"/>
      <c r="AY104" s="50"/>
      <c r="AZ104" s="57"/>
      <c r="BA104" s="57"/>
      <c r="BB104" s="57"/>
      <c r="BC104" s="52"/>
      <c r="BD104" s="50"/>
      <c r="BE104" s="57"/>
      <c r="BF104" s="57"/>
      <c r="BG104" s="57"/>
      <c r="BH104" s="52"/>
      <c r="BI104" s="50"/>
      <c r="BJ104" s="57"/>
      <c r="BK104" s="57"/>
      <c r="BL104" s="57"/>
      <c r="BM104" s="52"/>
      <c r="BN104" s="53">
        <f t="shared" si="13"/>
        <v>0</v>
      </c>
      <c r="BO104" s="53">
        <f t="shared" si="14"/>
        <v>0</v>
      </c>
      <c r="BP104" s="250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Октябрь 2019'!B53</f>
        <v>Хлеб "Дарницкий" подовый,0,7 кг</v>
      </c>
      <c r="D105" s="131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0"/>
        <v>23.071999999999999</v>
      </c>
      <c r="L105" s="106">
        <f t="shared" si="11"/>
        <v>23.295999999999999</v>
      </c>
      <c r="M105" s="107">
        <f t="shared" si="15"/>
        <v>23.52</v>
      </c>
      <c r="N105" s="107">
        <f t="shared" si="15"/>
        <v>23.744</v>
      </c>
      <c r="O105" s="108">
        <f t="shared" si="15"/>
        <v>23.968</v>
      </c>
      <c r="P105" s="50"/>
      <c r="Q105" s="57"/>
      <c r="R105" s="57"/>
      <c r="S105" s="57"/>
      <c r="T105" s="52"/>
      <c r="U105" s="50">
        <v>19.84</v>
      </c>
      <c r="V105" s="51">
        <v>10</v>
      </c>
      <c r="W105" s="51">
        <f>IF(U105=0," ",IF(ISBLANK(U105)," ",U105*V105))</f>
        <v>198.4</v>
      </c>
      <c r="X105" s="51" t="s">
        <v>257</v>
      </c>
      <c r="Y105" s="52" t="s">
        <v>261</v>
      </c>
      <c r="Z105" s="50">
        <v>21.1</v>
      </c>
      <c r="AA105" s="51">
        <v>20</v>
      </c>
      <c r="AB105" s="51">
        <f>IF(Z105=0," ",IF(ISBLANK(Z105)," ",Z105*AA105))</f>
        <v>422</v>
      </c>
      <c r="AC105" s="51" t="s">
        <v>276</v>
      </c>
      <c r="AD105" s="52" t="s">
        <v>277</v>
      </c>
      <c r="AE105" s="50">
        <f>AG105/AF105</f>
        <v>20.301818181818181</v>
      </c>
      <c r="AF105" s="51">
        <v>55</v>
      </c>
      <c r="AG105" s="51">
        <v>1116.5999999999999</v>
      </c>
      <c r="AH105" s="51" t="s">
        <v>286</v>
      </c>
      <c r="AI105" s="52" t="s">
        <v>285</v>
      </c>
      <c r="AJ105" s="50">
        <v>19.18</v>
      </c>
      <c r="AK105" s="51">
        <v>74</v>
      </c>
      <c r="AL105" s="51">
        <f>IF(AJ105=0," ",IF(ISBLANK(AJ105)," ",AJ105*AK105))</f>
        <v>1419.32</v>
      </c>
      <c r="AM105" s="51" t="s">
        <v>294</v>
      </c>
      <c r="AN105" s="52" t="s">
        <v>295</v>
      </c>
      <c r="AO105" s="50">
        <f>AQ105/AP105</f>
        <v>20.3</v>
      </c>
      <c r="AP105" s="51">
        <v>54</v>
      </c>
      <c r="AQ105" s="51">
        <v>1096.2</v>
      </c>
      <c r="AR105" s="51" t="s">
        <v>304</v>
      </c>
      <c r="AS105" s="52" t="s">
        <v>310</v>
      </c>
      <c r="AT105" s="50"/>
      <c r="AU105" s="57"/>
      <c r="AV105" s="57"/>
      <c r="AW105" s="57"/>
      <c r="AX105" s="52"/>
      <c r="AY105" s="50"/>
      <c r="AZ105" s="57"/>
      <c r="BA105" s="57"/>
      <c r="BB105" s="57"/>
      <c r="BC105" s="52"/>
      <c r="BD105" s="50"/>
      <c r="BE105" s="57"/>
      <c r="BF105" s="57"/>
      <c r="BG105" s="57"/>
      <c r="BH105" s="52"/>
      <c r="BI105" s="50"/>
      <c r="BJ105" s="57"/>
      <c r="BK105" s="57"/>
      <c r="BL105" s="57"/>
      <c r="BM105" s="52"/>
      <c r="BN105" s="53">
        <f t="shared" si="13"/>
        <v>19.18</v>
      </c>
      <c r="BO105" s="53">
        <f t="shared" si="14"/>
        <v>21.1</v>
      </c>
      <c r="BP105" s="250"/>
    </row>
    <row r="106" spans="1:68" ht="41.1" customHeight="1" x14ac:dyDescent="0.4">
      <c r="A106" s="38"/>
      <c r="B106" s="79"/>
      <c r="C106" s="80"/>
      <c r="D106" s="131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0"/>
        <v>23.071999999999999</v>
      </c>
      <c r="L106" s="106">
        <f t="shared" si="11"/>
        <v>23.295999999999999</v>
      </c>
      <c r="M106" s="107">
        <f t="shared" si="15"/>
        <v>23.52</v>
      </c>
      <c r="N106" s="107">
        <f t="shared" si="15"/>
        <v>23.744</v>
      </c>
      <c r="O106" s="108">
        <f t="shared" si="15"/>
        <v>23.968</v>
      </c>
      <c r="P106" s="50"/>
      <c r="Q106" s="57"/>
      <c r="R106" s="57"/>
      <c r="S106" s="57"/>
      <c r="T106" s="52"/>
      <c r="U106" s="50">
        <v>19.84</v>
      </c>
      <c r="V106" s="51">
        <v>5</v>
      </c>
      <c r="W106" s="51">
        <f>IF(U106=0," ",IF(ISBLANK(U106)," ",U106*V106))</f>
        <v>99.2</v>
      </c>
      <c r="X106" s="51" t="s">
        <v>257</v>
      </c>
      <c r="Y106" s="52" t="s">
        <v>262</v>
      </c>
      <c r="Z106" s="50"/>
      <c r="AA106" s="51"/>
      <c r="AB106" s="51" t="str">
        <f>IF(Z106=0," ",IF(ISBLANK(Z106)," ",Z106*AA106))</f>
        <v xml:space="preserve"> </v>
      </c>
      <c r="AC106" s="51"/>
      <c r="AD106" s="52"/>
      <c r="AE106" s="50"/>
      <c r="AF106" s="57"/>
      <c r="AG106" s="57"/>
      <c r="AH106" s="57"/>
      <c r="AI106" s="52"/>
      <c r="AJ106" s="50"/>
      <c r="AK106" s="57"/>
      <c r="AL106" s="57"/>
      <c r="AM106" s="57"/>
      <c r="AN106" s="52"/>
      <c r="AO106" s="50"/>
      <c r="AP106" s="57"/>
      <c r="AQ106" s="57"/>
      <c r="AR106" s="57"/>
      <c r="AS106" s="52"/>
      <c r="AT106" s="50"/>
      <c r="AU106" s="57"/>
      <c r="AV106" s="57"/>
      <c r="AW106" s="57"/>
      <c r="AX106" s="52"/>
      <c r="AY106" s="50"/>
      <c r="AZ106" s="57"/>
      <c r="BA106" s="57"/>
      <c r="BB106" s="57"/>
      <c r="BC106" s="52"/>
      <c r="BD106" s="50"/>
      <c r="BE106" s="57"/>
      <c r="BF106" s="57"/>
      <c r="BG106" s="57"/>
      <c r="BH106" s="52"/>
      <c r="BI106" s="50"/>
      <c r="BJ106" s="57"/>
      <c r="BK106" s="57"/>
      <c r="BL106" s="57"/>
      <c r="BM106" s="52"/>
      <c r="BN106" s="53">
        <f t="shared" si="13"/>
        <v>19.84</v>
      </c>
      <c r="BO106" s="53">
        <f t="shared" si="14"/>
        <v>19.84</v>
      </c>
      <c r="BP106" s="250"/>
    </row>
    <row r="107" spans="1:68" ht="41.1" customHeight="1" x14ac:dyDescent="0.4">
      <c r="A107" s="38"/>
      <c r="B107" s="79"/>
      <c r="C107" s="80"/>
      <c r="D107" s="131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0"/>
        <v>23.071999999999999</v>
      </c>
      <c r="L107" s="106">
        <f t="shared" si="11"/>
        <v>23.295999999999999</v>
      </c>
      <c r="M107" s="107">
        <f t="shared" si="15"/>
        <v>23.52</v>
      </c>
      <c r="N107" s="107">
        <f t="shared" si="15"/>
        <v>23.744</v>
      </c>
      <c r="O107" s="108">
        <f t="shared" si="15"/>
        <v>23.968</v>
      </c>
      <c r="P107" s="50"/>
      <c r="Q107" s="57"/>
      <c r="R107" s="57"/>
      <c r="S107" s="57"/>
      <c r="T107" s="52"/>
      <c r="U107" s="50"/>
      <c r="V107" s="57"/>
      <c r="W107" s="57"/>
      <c r="X107" s="57"/>
      <c r="Y107" s="52"/>
      <c r="Z107" s="50"/>
      <c r="AA107" s="51"/>
      <c r="AB107" s="51" t="str">
        <f>IF(Z107=0," ",IF(ISBLANK(Z107)," ",Z107*AA107))</f>
        <v xml:space="preserve"> </v>
      </c>
      <c r="AC107" s="51"/>
      <c r="AD107" s="52"/>
      <c r="AE107" s="50"/>
      <c r="AF107" s="57"/>
      <c r="AG107" s="57"/>
      <c r="AH107" s="57"/>
      <c r="AI107" s="52"/>
      <c r="AJ107" s="50"/>
      <c r="AK107" s="57"/>
      <c r="AL107" s="57"/>
      <c r="AM107" s="57"/>
      <c r="AN107" s="52"/>
      <c r="AO107" s="50"/>
      <c r="AP107" s="57"/>
      <c r="AQ107" s="57"/>
      <c r="AR107" s="57"/>
      <c r="AS107" s="52"/>
      <c r="AT107" s="50"/>
      <c r="AU107" s="57"/>
      <c r="AV107" s="57"/>
      <c r="AW107" s="57"/>
      <c r="AX107" s="52"/>
      <c r="AY107" s="50"/>
      <c r="AZ107" s="57"/>
      <c r="BA107" s="57"/>
      <c r="BB107" s="57"/>
      <c r="BC107" s="52"/>
      <c r="BD107" s="50"/>
      <c r="BE107" s="57"/>
      <c r="BF107" s="57"/>
      <c r="BG107" s="57"/>
      <c r="BH107" s="52"/>
      <c r="BI107" s="50"/>
      <c r="BJ107" s="57"/>
      <c r="BK107" s="57"/>
      <c r="BL107" s="57"/>
      <c r="BM107" s="52"/>
      <c r="BN107" s="53">
        <f t="shared" si="13"/>
        <v>0</v>
      </c>
      <c r="BO107" s="53">
        <f t="shared" si="14"/>
        <v>0</v>
      </c>
      <c r="BP107" s="250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Октябрь 2019'!B54</f>
        <v>Хлеб пшеничный формовой, 0,45 - 0,5 кг</v>
      </c>
      <c r="D108" s="131">
        <v>23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0"/>
        <v>23.69</v>
      </c>
      <c r="L108" s="106">
        <f t="shared" si="11"/>
        <v>23.92</v>
      </c>
      <c r="M108" s="107">
        <f t="shared" si="15"/>
        <v>24.15</v>
      </c>
      <c r="N108" s="107">
        <f t="shared" si="15"/>
        <v>24.38</v>
      </c>
      <c r="O108" s="108">
        <f t="shared" si="15"/>
        <v>24.61</v>
      </c>
      <c r="P108" s="50"/>
      <c r="Q108" s="57"/>
      <c r="R108" s="57"/>
      <c r="S108" s="57"/>
      <c r="T108" s="52"/>
      <c r="U108" s="50"/>
      <c r="V108" s="57"/>
      <c r="W108" s="57"/>
      <c r="X108" s="57"/>
      <c r="Y108" s="52"/>
      <c r="Z108" s="50">
        <v>20.9</v>
      </c>
      <c r="AA108" s="51">
        <v>48</v>
      </c>
      <c r="AB108" s="51">
        <f>IF(Z108=0," ",IF(ISBLANK(Z108)," ",Z108*AA108))</f>
        <v>1003.1999999999999</v>
      </c>
      <c r="AC108" s="51" t="s">
        <v>276</v>
      </c>
      <c r="AD108" s="52" t="s">
        <v>277</v>
      </c>
      <c r="AE108" s="50"/>
      <c r="AF108" s="57"/>
      <c r="AG108" s="57"/>
      <c r="AH108" s="57"/>
      <c r="AI108" s="52"/>
      <c r="AJ108" s="50"/>
      <c r="AK108" s="57"/>
      <c r="AL108" s="57"/>
      <c r="AM108" s="57"/>
      <c r="AN108" s="52"/>
      <c r="AO108" s="50"/>
      <c r="AP108" s="57"/>
      <c r="AQ108" s="57"/>
      <c r="AR108" s="57"/>
      <c r="AS108" s="52"/>
      <c r="AT108" s="50"/>
      <c r="AU108" s="57"/>
      <c r="AV108" s="57"/>
      <c r="AW108" s="57"/>
      <c r="AX108" s="52"/>
      <c r="AY108" s="50"/>
      <c r="AZ108" s="57"/>
      <c r="BA108" s="57"/>
      <c r="BB108" s="57"/>
      <c r="BC108" s="52"/>
      <c r="BD108" s="50"/>
      <c r="BE108" s="57"/>
      <c r="BF108" s="57"/>
      <c r="BG108" s="57"/>
      <c r="BH108" s="52"/>
      <c r="BI108" s="50"/>
      <c r="BJ108" s="57"/>
      <c r="BK108" s="57"/>
      <c r="BL108" s="57"/>
      <c r="BM108" s="52"/>
      <c r="BN108" s="53">
        <f t="shared" si="13"/>
        <v>20.9</v>
      </c>
      <c r="BO108" s="53">
        <f t="shared" si="14"/>
        <v>20.9</v>
      </c>
      <c r="BP108" s="250"/>
    </row>
    <row r="109" spans="1:68" ht="41.1" customHeight="1" x14ac:dyDescent="0.4">
      <c r="A109" s="38"/>
      <c r="B109" s="79"/>
      <c r="C109" s="80"/>
      <c r="D109" s="131">
        <f>D108</f>
        <v>23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0"/>
        <v>23.69</v>
      </c>
      <c r="L109" s="106">
        <f t="shared" si="11"/>
        <v>23.92</v>
      </c>
      <c r="M109" s="107">
        <f t="shared" si="15"/>
        <v>24.15</v>
      </c>
      <c r="N109" s="107">
        <f t="shared" si="15"/>
        <v>24.38</v>
      </c>
      <c r="O109" s="108">
        <f t="shared" si="15"/>
        <v>24.61</v>
      </c>
      <c r="P109" s="50"/>
      <c r="Q109" s="57"/>
      <c r="R109" s="57"/>
      <c r="S109" s="57"/>
      <c r="T109" s="52"/>
      <c r="U109" s="50"/>
      <c r="V109" s="57"/>
      <c r="W109" s="57"/>
      <c r="X109" s="57"/>
      <c r="Y109" s="52"/>
      <c r="Z109" s="50"/>
      <c r="AA109" s="57"/>
      <c r="AB109" s="57"/>
      <c r="AC109" s="57"/>
      <c r="AD109" s="52"/>
      <c r="AE109" s="50"/>
      <c r="AF109" s="57"/>
      <c r="AG109" s="57"/>
      <c r="AH109" s="57"/>
      <c r="AI109" s="52"/>
      <c r="AJ109" s="50"/>
      <c r="AK109" s="57"/>
      <c r="AL109" s="57"/>
      <c r="AM109" s="57"/>
      <c r="AN109" s="52"/>
      <c r="AO109" s="50"/>
      <c r="AP109" s="57"/>
      <c r="AQ109" s="57"/>
      <c r="AR109" s="57"/>
      <c r="AS109" s="52"/>
      <c r="AT109" s="50"/>
      <c r="AU109" s="57"/>
      <c r="AV109" s="57"/>
      <c r="AW109" s="57"/>
      <c r="AX109" s="52"/>
      <c r="AY109" s="50"/>
      <c r="AZ109" s="57"/>
      <c r="BA109" s="57"/>
      <c r="BB109" s="57"/>
      <c r="BC109" s="52"/>
      <c r="BD109" s="50"/>
      <c r="BE109" s="57"/>
      <c r="BF109" s="57"/>
      <c r="BG109" s="57"/>
      <c r="BH109" s="52"/>
      <c r="BI109" s="50"/>
      <c r="BJ109" s="57"/>
      <c r="BK109" s="57"/>
      <c r="BL109" s="57"/>
      <c r="BM109" s="52"/>
      <c r="BN109" s="53">
        <f t="shared" si="13"/>
        <v>0</v>
      </c>
      <c r="BO109" s="53">
        <f t="shared" si="14"/>
        <v>0</v>
      </c>
      <c r="BP109" s="250"/>
    </row>
    <row r="110" spans="1:68" ht="41.1" customHeight="1" x14ac:dyDescent="0.4">
      <c r="A110" s="38"/>
      <c r="B110" s="79"/>
      <c r="C110" s="80"/>
      <c r="D110" s="131"/>
      <c r="E110" s="101"/>
      <c r="F110" s="102"/>
      <c r="G110" s="103"/>
      <c r="H110" s="103"/>
      <c r="I110" s="103"/>
      <c r="J110" s="104"/>
      <c r="K110" s="105"/>
      <c r="L110" s="106"/>
      <c r="M110" s="107"/>
      <c r="N110" s="107"/>
      <c r="O110" s="108"/>
      <c r="P110" s="50"/>
      <c r="Q110" s="57"/>
      <c r="R110" s="57"/>
      <c r="S110" s="57"/>
      <c r="T110" s="52"/>
      <c r="U110" s="50"/>
      <c r="V110" s="57"/>
      <c r="W110" s="57"/>
      <c r="X110" s="57"/>
      <c r="Y110" s="52"/>
      <c r="Z110" s="50"/>
      <c r="AA110" s="57"/>
      <c r="AB110" s="57"/>
      <c r="AC110" s="57"/>
      <c r="AD110" s="52"/>
      <c r="AE110" s="50"/>
      <c r="AF110" s="57"/>
      <c r="AG110" s="57"/>
      <c r="AH110" s="57"/>
      <c r="AI110" s="52"/>
      <c r="AJ110" s="50"/>
      <c r="AK110" s="57"/>
      <c r="AL110" s="57"/>
      <c r="AM110" s="57"/>
      <c r="AN110" s="52"/>
      <c r="AO110" s="50"/>
      <c r="AP110" s="57"/>
      <c r="AQ110" s="57"/>
      <c r="AR110" s="57"/>
      <c r="AS110" s="52"/>
      <c r="AT110" s="50"/>
      <c r="AU110" s="57"/>
      <c r="AV110" s="57"/>
      <c r="AW110" s="57"/>
      <c r="AX110" s="52"/>
      <c r="AY110" s="50"/>
      <c r="AZ110" s="57"/>
      <c r="BA110" s="57"/>
      <c r="BB110" s="57"/>
      <c r="BC110" s="52"/>
      <c r="BD110" s="50"/>
      <c r="BE110" s="57"/>
      <c r="BF110" s="57"/>
      <c r="BG110" s="57"/>
      <c r="BH110" s="52"/>
      <c r="BI110" s="50"/>
      <c r="BJ110" s="57"/>
      <c r="BK110" s="57"/>
      <c r="BL110" s="57"/>
      <c r="BM110" s="52"/>
      <c r="BN110" s="53"/>
      <c r="BO110" s="53"/>
      <c r="BP110" s="250"/>
    </row>
    <row r="111" spans="1:68" ht="41.1" customHeight="1" x14ac:dyDescent="0.4">
      <c r="A111" s="38"/>
      <c r="B111" s="79"/>
      <c r="C111" s="80"/>
      <c r="D111" s="131"/>
      <c r="E111" s="101"/>
      <c r="F111" s="102"/>
      <c r="G111" s="103"/>
      <c r="H111" s="103"/>
      <c r="I111" s="103"/>
      <c r="J111" s="104"/>
      <c r="K111" s="105"/>
      <c r="L111" s="106"/>
      <c r="M111" s="107"/>
      <c r="N111" s="107"/>
      <c r="O111" s="108"/>
      <c r="P111" s="50"/>
      <c r="Q111" s="57"/>
      <c r="R111" s="57"/>
      <c r="S111" s="57"/>
      <c r="T111" s="52"/>
      <c r="U111" s="50"/>
      <c r="V111" s="57"/>
      <c r="W111" s="57"/>
      <c r="X111" s="57"/>
      <c r="Y111" s="52"/>
      <c r="Z111" s="50"/>
      <c r="AA111" s="57"/>
      <c r="AB111" s="57"/>
      <c r="AC111" s="57"/>
      <c r="AD111" s="52"/>
      <c r="AE111" s="50"/>
      <c r="AF111" s="57"/>
      <c r="AG111" s="57"/>
      <c r="AH111" s="57"/>
      <c r="AI111" s="52"/>
      <c r="AJ111" s="50"/>
      <c r="AK111" s="57"/>
      <c r="AL111" s="57"/>
      <c r="AM111" s="57"/>
      <c r="AN111" s="52"/>
      <c r="AO111" s="50"/>
      <c r="AP111" s="57"/>
      <c r="AQ111" s="57"/>
      <c r="AR111" s="57"/>
      <c r="AS111" s="52"/>
      <c r="AT111" s="50"/>
      <c r="AU111" s="57"/>
      <c r="AV111" s="57"/>
      <c r="AW111" s="57"/>
      <c r="AX111" s="52"/>
      <c r="AY111" s="50"/>
      <c r="AZ111" s="57"/>
      <c r="BA111" s="57"/>
      <c r="BB111" s="57"/>
      <c r="BC111" s="52"/>
      <c r="BD111" s="50"/>
      <c r="BE111" s="57"/>
      <c r="BF111" s="57"/>
      <c r="BG111" s="57"/>
      <c r="BH111" s="52"/>
      <c r="BI111" s="50"/>
      <c r="BJ111" s="57"/>
      <c r="BK111" s="57"/>
      <c r="BL111" s="57"/>
      <c r="BM111" s="52"/>
      <c r="BN111" s="53"/>
      <c r="BO111" s="53"/>
      <c r="BP111" s="250"/>
    </row>
    <row r="112" spans="1:68" ht="41.1" customHeight="1" x14ac:dyDescent="0.4">
      <c r="A112" s="38"/>
      <c r="B112" s="79"/>
      <c r="C112" s="80"/>
      <c r="D112" s="131"/>
      <c r="E112" s="101"/>
      <c r="F112" s="102"/>
      <c r="G112" s="103"/>
      <c r="H112" s="103"/>
      <c r="I112" s="103"/>
      <c r="J112" s="104"/>
      <c r="K112" s="105"/>
      <c r="L112" s="106"/>
      <c r="M112" s="107"/>
      <c r="N112" s="107"/>
      <c r="O112" s="108"/>
      <c r="P112" s="50"/>
      <c r="Q112" s="57"/>
      <c r="R112" s="57"/>
      <c r="S112" s="57"/>
      <c r="T112" s="52"/>
      <c r="U112" s="50"/>
      <c r="V112" s="57"/>
      <c r="W112" s="57"/>
      <c r="X112" s="57"/>
      <c r="Y112" s="52"/>
      <c r="Z112" s="50"/>
      <c r="AA112" s="57"/>
      <c r="AB112" s="57"/>
      <c r="AC112" s="57"/>
      <c r="AD112" s="52"/>
      <c r="AE112" s="50"/>
      <c r="AF112" s="57"/>
      <c r="AG112" s="57"/>
      <c r="AH112" s="57"/>
      <c r="AI112" s="52"/>
      <c r="AJ112" s="50"/>
      <c r="AK112" s="57"/>
      <c r="AL112" s="57"/>
      <c r="AM112" s="57"/>
      <c r="AN112" s="52"/>
      <c r="AO112" s="50"/>
      <c r="AP112" s="57"/>
      <c r="AQ112" s="57"/>
      <c r="AR112" s="57"/>
      <c r="AS112" s="52"/>
      <c r="AT112" s="50"/>
      <c r="AU112" s="57"/>
      <c r="AV112" s="57"/>
      <c r="AW112" s="57"/>
      <c r="AX112" s="52"/>
      <c r="AY112" s="50"/>
      <c r="AZ112" s="57"/>
      <c r="BA112" s="57"/>
      <c r="BB112" s="57"/>
      <c r="BC112" s="52"/>
      <c r="BD112" s="50"/>
      <c r="BE112" s="57"/>
      <c r="BF112" s="57"/>
      <c r="BG112" s="57"/>
      <c r="BH112" s="52"/>
      <c r="BI112" s="50"/>
      <c r="BJ112" s="57"/>
      <c r="BK112" s="57"/>
      <c r="BL112" s="57"/>
      <c r="BM112" s="52"/>
      <c r="BN112" s="53"/>
      <c r="BO112" s="53"/>
      <c r="BP112" s="250"/>
    </row>
    <row r="113" spans="1:68" ht="41.1" customHeight="1" x14ac:dyDescent="0.4">
      <c r="A113" s="38" t="s">
        <v>88</v>
      </c>
      <c r="B113" s="79" t="s">
        <v>89</v>
      </c>
      <c r="C113" s="80" t="str">
        <f>'рекоменд.цены на Октябрь 2019'!B55</f>
        <v>Батон нарезной из муки высшего сорта, 0,35 - 0,4 кг</v>
      </c>
      <c r="D113" s="131">
        <f>'рекоменд.цены на Октябрь 2019'!D55</f>
        <v>21.3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0"/>
        <v>22.577999999999999</v>
      </c>
      <c r="L113" s="106">
        <f t="shared" si="11"/>
        <v>22.791</v>
      </c>
      <c r="M113" s="107">
        <f t="shared" si="15"/>
        <v>23.004000000000001</v>
      </c>
      <c r="N113" s="107">
        <f t="shared" si="15"/>
        <v>23.217000000000002</v>
      </c>
      <c r="O113" s="108">
        <f t="shared" si="15"/>
        <v>23.43</v>
      </c>
      <c r="P113" s="50"/>
      <c r="Q113" s="57"/>
      <c r="R113" s="57"/>
      <c r="S113" s="57"/>
      <c r="T113" s="52"/>
      <c r="U113" s="50">
        <v>22.66</v>
      </c>
      <c r="V113" s="51">
        <v>10</v>
      </c>
      <c r="W113" s="51">
        <f>IF(U113=0," ",IF(ISBLANK(U113)," ",U113*V113))</f>
        <v>226.6</v>
      </c>
      <c r="X113" s="51" t="s">
        <v>257</v>
      </c>
      <c r="Y113" s="52" t="s">
        <v>261</v>
      </c>
      <c r="Z113" s="50"/>
      <c r="AA113" s="57"/>
      <c r="AB113" s="57"/>
      <c r="AC113" s="57"/>
      <c r="AD113" s="52"/>
      <c r="AE113" s="50">
        <f>AG113/AF113</f>
        <v>20.399999999999999</v>
      </c>
      <c r="AF113" s="51">
        <v>154</v>
      </c>
      <c r="AG113" s="51">
        <v>3141.6</v>
      </c>
      <c r="AH113" s="51" t="s">
        <v>286</v>
      </c>
      <c r="AI113" s="52" t="s">
        <v>285</v>
      </c>
      <c r="AJ113" s="50">
        <v>15.84</v>
      </c>
      <c r="AK113" s="51">
        <v>280</v>
      </c>
      <c r="AL113" s="51">
        <f>IF(AJ113=0," ",IF(ISBLANK(AJ113)," ",AJ113*AK113))</f>
        <v>4435.2</v>
      </c>
      <c r="AM113" s="51" t="s">
        <v>294</v>
      </c>
      <c r="AN113" s="52" t="s">
        <v>295</v>
      </c>
      <c r="AO113" s="50">
        <f>AQ113/AP113</f>
        <v>20.399999999999999</v>
      </c>
      <c r="AP113" s="51">
        <v>173</v>
      </c>
      <c r="AQ113" s="51">
        <v>3529.2</v>
      </c>
      <c r="AR113" s="51" t="s">
        <v>304</v>
      </c>
      <c r="AS113" s="52" t="s">
        <v>310</v>
      </c>
      <c r="AT113" s="50"/>
      <c r="AU113" s="57"/>
      <c r="AV113" s="57"/>
      <c r="AW113" s="57"/>
      <c r="AX113" s="52"/>
      <c r="AY113" s="50">
        <v>20.100000000000001</v>
      </c>
      <c r="AZ113" s="51">
        <v>104</v>
      </c>
      <c r="BA113" s="51">
        <v>2090.4</v>
      </c>
      <c r="BB113" s="51" t="s">
        <v>340</v>
      </c>
      <c r="BC113" s="52" t="s">
        <v>345</v>
      </c>
      <c r="BD113" s="50">
        <v>21.3</v>
      </c>
      <c r="BE113" s="51">
        <v>263</v>
      </c>
      <c r="BF113" s="51">
        <f>IF(BD113=0," ",IF(ISBLANK(BD113)," ",BD113*BE113))</f>
        <v>5601.9000000000005</v>
      </c>
      <c r="BG113" s="51" t="s">
        <v>356</v>
      </c>
      <c r="BH113" s="52" t="s">
        <v>365</v>
      </c>
      <c r="BI113" s="50">
        <v>19.5</v>
      </c>
      <c r="BJ113" s="51">
        <v>173</v>
      </c>
      <c r="BK113" s="51">
        <v>3373.5</v>
      </c>
      <c r="BL113" s="51" t="s">
        <v>386</v>
      </c>
      <c r="BM113" s="52" t="s">
        <v>387</v>
      </c>
      <c r="BN113" s="53">
        <f t="shared" ref="BN113:BN119" si="16">MIN($P113,$U113,$Z113,$AE113,$AJ113,$AO113,$AT113,$AY113,$BD113,$BI113)</f>
        <v>15.84</v>
      </c>
      <c r="BO113" s="53">
        <f t="shared" ref="BO113:BO119" si="17">MAX($P113,$U113,$Z113,$AE113,$AJ113,$AO113,$AT113,$AY113,$BD113,$BI113)</f>
        <v>22.66</v>
      </c>
      <c r="BP113" s="250"/>
    </row>
    <row r="114" spans="1:68" ht="41.1" customHeight="1" x14ac:dyDescent="0.4">
      <c r="A114" s="38"/>
      <c r="B114" s="79"/>
      <c r="C114" s="80"/>
      <c r="D114" s="131">
        <f>D113</f>
        <v>21.3</v>
      </c>
      <c r="E114" s="101">
        <v>5</v>
      </c>
      <c r="F114" s="102">
        <v>1</v>
      </c>
      <c r="G114" s="103">
        <v>2</v>
      </c>
      <c r="H114" s="103">
        <v>3</v>
      </c>
      <c r="I114" s="103">
        <v>4</v>
      </c>
      <c r="J114" s="104">
        <v>5</v>
      </c>
      <c r="K114" s="105">
        <f t="shared" si="10"/>
        <v>22.577999999999999</v>
      </c>
      <c r="L114" s="106">
        <f t="shared" si="11"/>
        <v>22.791</v>
      </c>
      <c r="M114" s="107">
        <f t="shared" si="15"/>
        <v>23.004000000000001</v>
      </c>
      <c r="N114" s="107">
        <f t="shared" si="15"/>
        <v>23.217000000000002</v>
      </c>
      <c r="O114" s="108">
        <f t="shared" si="15"/>
        <v>23.43</v>
      </c>
      <c r="P114" s="50"/>
      <c r="Q114" s="57"/>
      <c r="R114" s="57"/>
      <c r="S114" s="57"/>
      <c r="T114" s="52"/>
      <c r="U114" s="50">
        <v>22.66</v>
      </c>
      <c r="V114" s="51">
        <v>5</v>
      </c>
      <c r="W114" s="51">
        <f>IF(U114=0," ",IF(ISBLANK(U114)," ",U114*V114))</f>
        <v>113.3</v>
      </c>
      <c r="X114" s="51" t="s">
        <v>257</v>
      </c>
      <c r="Y114" s="52" t="s">
        <v>262</v>
      </c>
      <c r="Z114" s="50"/>
      <c r="AA114" s="57"/>
      <c r="AB114" s="57"/>
      <c r="AC114" s="57"/>
      <c r="AD114" s="52"/>
      <c r="AE114" s="195"/>
      <c r="AF114" s="196"/>
      <c r="AG114" s="197"/>
      <c r="AH114" s="196"/>
      <c r="AI114" s="196"/>
      <c r="AJ114" s="50"/>
      <c r="AK114" s="57"/>
      <c r="AL114" s="57"/>
      <c r="AM114" s="57"/>
      <c r="AN114" s="52"/>
      <c r="AO114" s="50"/>
      <c r="AP114" s="51"/>
      <c r="AQ114" s="51"/>
      <c r="AR114" s="51"/>
      <c r="AS114" s="52"/>
      <c r="AT114" s="50"/>
      <c r="AU114" s="57"/>
      <c r="AV114" s="57"/>
      <c r="AW114" s="57"/>
      <c r="AX114" s="52"/>
      <c r="AY114" s="50"/>
      <c r="AZ114" s="57"/>
      <c r="BA114" s="57"/>
      <c r="BB114" s="57"/>
      <c r="BC114" s="52"/>
      <c r="BD114" s="50"/>
      <c r="BE114" s="57"/>
      <c r="BF114" s="57"/>
      <c r="BG114" s="57"/>
      <c r="BH114" s="52"/>
      <c r="BI114" s="50"/>
      <c r="BJ114" s="51"/>
      <c r="BK114" s="51"/>
      <c r="BL114" s="51"/>
      <c r="BM114" s="52"/>
      <c r="BN114" s="53">
        <f t="shared" si="16"/>
        <v>22.66</v>
      </c>
      <c r="BO114" s="53">
        <f t="shared" si="17"/>
        <v>22.66</v>
      </c>
      <c r="BP114" s="250"/>
    </row>
    <row r="115" spans="1:68" ht="41.1" customHeight="1" x14ac:dyDescent="0.4">
      <c r="A115" s="38"/>
      <c r="B115" s="79"/>
      <c r="C115" s="80"/>
      <c r="D115" s="131">
        <f>D113</f>
        <v>21.3</v>
      </c>
      <c r="E115" s="101">
        <v>5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0"/>
        <v>22.577999999999999</v>
      </c>
      <c r="L115" s="106">
        <f t="shared" si="11"/>
        <v>22.791</v>
      </c>
      <c r="M115" s="107">
        <f t="shared" si="15"/>
        <v>23.004000000000001</v>
      </c>
      <c r="N115" s="107">
        <f t="shared" si="15"/>
        <v>23.217000000000002</v>
      </c>
      <c r="O115" s="108">
        <f t="shared" si="15"/>
        <v>23.43</v>
      </c>
      <c r="P115" s="50"/>
      <c r="Q115" s="57"/>
      <c r="R115" s="57"/>
      <c r="S115" s="57"/>
      <c r="T115" s="52"/>
      <c r="U115" s="175"/>
      <c r="V115" s="176"/>
      <c r="W115" s="176"/>
      <c r="X115" s="176"/>
      <c r="Y115" s="176"/>
      <c r="Z115" s="50"/>
      <c r="AA115" s="57"/>
      <c r="AB115" s="57"/>
      <c r="AC115" s="57"/>
      <c r="AD115" s="52"/>
      <c r="AE115" s="195"/>
      <c r="AF115" s="196"/>
      <c r="AG115" s="197"/>
      <c r="AH115" s="196"/>
      <c r="AI115" s="196"/>
      <c r="AJ115" s="50"/>
      <c r="AK115" s="57"/>
      <c r="AL115" s="57"/>
      <c r="AM115" s="57"/>
      <c r="AN115" s="52"/>
      <c r="AO115" s="50"/>
      <c r="AP115" s="51"/>
      <c r="AQ115" s="51"/>
      <c r="AR115" s="51"/>
      <c r="AS115" s="52"/>
      <c r="AT115" s="50"/>
      <c r="AU115" s="57"/>
      <c r="AV115" s="57"/>
      <c r="AW115" s="57"/>
      <c r="AX115" s="52"/>
      <c r="AY115" s="50"/>
      <c r="AZ115" s="57"/>
      <c r="BA115" s="57"/>
      <c r="BB115" s="57"/>
      <c r="BC115" s="52"/>
      <c r="BD115" s="50"/>
      <c r="BE115" s="57"/>
      <c r="BF115" s="57"/>
      <c r="BG115" s="57"/>
      <c r="BH115" s="52"/>
      <c r="BI115" s="50"/>
      <c r="BJ115" s="51"/>
      <c r="BK115" s="51"/>
      <c r="BL115" s="51"/>
      <c r="BM115" s="52"/>
      <c r="BN115" s="53">
        <f t="shared" si="16"/>
        <v>0</v>
      </c>
      <c r="BO115" s="53">
        <f t="shared" si="17"/>
        <v>0</v>
      </c>
      <c r="BP115" s="250"/>
    </row>
    <row r="116" spans="1:68" s="70" customFormat="1" ht="54.95" customHeight="1" x14ac:dyDescent="0.4">
      <c r="A116" s="59" t="s">
        <v>91</v>
      </c>
      <c r="B116" s="81" t="s">
        <v>92</v>
      </c>
      <c r="C116" s="82" t="s">
        <v>93</v>
      </c>
      <c r="D116" s="131"/>
      <c r="E116" s="109"/>
      <c r="F116" s="110"/>
      <c r="G116" s="111"/>
      <c r="H116" s="111"/>
      <c r="I116" s="111"/>
      <c r="J116" s="112"/>
      <c r="K116" s="105">
        <f t="shared" si="10"/>
        <v>0</v>
      </c>
      <c r="L116" s="106">
        <f t="shared" si="11"/>
        <v>0</v>
      </c>
      <c r="M116" s="107">
        <f t="shared" si="15"/>
        <v>0</v>
      </c>
      <c r="N116" s="107">
        <f t="shared" si="15"/>
        <v>0</v>
      </c>
      <c r="O116" s="108">
        <f t="shared" si="15"/>
        <v>0</v>
      </c>
      <c r="P116" s="66"/>
      <c r="Q116" s="67"/>
      <c r="R116" s="68"/>
      <c r="S116" s="67"/>
      <c r="T116" s="69"/>
      <c r="U116" s="177"/>
      <c r="V116" s="178"/>
      <c r="W116" s="176"/>
      <c r="X116" s="178"/>
      <c r="Y116" s="178"/>
      <c r="Z116" s="66"/>
      <c r="AA116" s="67"/>
      <c r="AB116" s="68"/>
      <c r="AC116" s="67"/>
      <c r="AD116" s="69"/>
      <c r="AE116" s="199"/>
      <c r="AF116" s="200"/>
      <c r="AG116" s="201"/>
      <c r="AH116" s="200"/>
      <c r="AI116" s="200"/>
      <c r="AJ116" s="66"/>
      <c r="AK116" s="67"/>
      <c r="AL116" s="68"/>
      <c r="AM116" s="67"/>
      <c r="AN116" s="69"/>
      <c r="AO116" s="66"/>
      <c r="AP116" s="67"/>
      <c r="AQ116" s="68"/>
      <c r="AR116" s="67"/>
      <c r="AS116" s="69"/>
      <c r="AT116" s="66"/>
      <c r="AU116" s="67"/>
      <c r="AV116" s="68"/>
      <c r="AW116" s="67"/>
      <c r="AX116" s="69"/>
      <c r="AY116" s="66"/>
      <c r="AZ116" s="67"/>
      <c r="BA116" s="68"/>
      <c r="BB116" s="67"/>
      <c r="BC116" s="69"/>
      <c r="BD116" s="66"/>
      <c r="BE116" s="67"/>
      <c r="BF116" s="68"/>
      <c r="BG116" s="67"/>
      <c r="BH116" s="69"/>
      <c r="BI116" s="66"/>
      <c r="BJ116" s="67"/>
      <c r="BK116" s="68"/>
      <c r="BL116" s="67"/>
      <c r="BM116" s="69"/>
      <c r="BN116" s="53">
        <f t="shared" si="16"/>
        <v>0</v>
      </c>
      <c r="BO116" s="53">
        <f t="shared" si="17"/>
        <v>0</v>
      </c>
      <c r="BP116" s="250"/>
    </row>
    <row r="117" spans="1:68" ht="40.5" customHeight="1" thickBot="1" x14ac:dyDescent="0.45">
      <c r="A117" s="38" t="s">
        <v>94</v>
      </c>
      <c r="B117" s="96" t="s">
        <v>95</v>
      </c>
      <c r="C117" s="97" t="str">
        <f>'рекоменд.цены на Октябрь 2019'!B57</f>
        <v>Сахар-песок, кг</v>
      </c>
      <c r="D117" s="131">
        <v>24.5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0"/>
        <v>25.725000000000001</v>
      </c>
      <c r="L117" s="106">
        <f t="shared" si="11"/>
        <v>25.97</v>
      </c>
      <c r="M117" s="107">
        <f t="shared" si="15"/>
        <v>26.215</v>
      </c>
      <c r="N117" s="107">
        <f t="shared" si="15"/>
        <v>26.46</v>
      </c>
      <c r="O117" s="108">
        <f t="shared" si="15"/>
        <v>26.704999999999998</v>
      </c>
      <c r="P117" s="50"/>
      <c r="Q117" s="57"/>
      <c r="R117" s="57"/>
      <c r="S117" s="57"/>
      <c r="T117" s="52"/>
      <c r="U117" s="50"/>
      <c r="V117" s="51"/>
      <c r="W117" s="51"/>
      <c r="X117" s="51"/>
      <c r="Y117" s="52"/>
      <c r="Z117" s="50"/>
      <c r="AA117" s="57"/>
      <c r="AB117" s="57"/>
      <c r="AC117" s="57"/>
      <c r="AD117" s="52"/>
      <c r="AE117" s="195"/>
      <c r="AF117" s="196"/>
      <c r="AG117" s="197"/>
      <c r="AH117" s="196"/>
      <c r="AI117" s="196"/>
      <c r="AJ117" s="50"/>
      <c r="AK117" s="57"/>
      <c r="AL117" s="57"/>
      <c r="AM117" s="57"/>
      <c r="AN117" s="52"/>
      <c r="AO117" s="50"/>
      <c r="AP117" s="51"/>
      <c r="AQ117" s="51"/>
      <c r="AR117" s="51"/>
      <c r="AS117" s="52"/>
      <c r="AT117" s="50"/>
      <c r="AU117" s="57"/>
      <c r="AV117" s="57"/>
      <c r="AW117" s="57"/>
      <c r="AX117" s="52"/>
      <c r="AY117" s="50"/>
      <c r="AZ117" s="57"/>
      <c r="BA117" s="57"/>
      <c r="BB117" s="57"/>
      <c r="BC117" s="52"/>
      <c r="BD117" s="50"/>
      <c r="BE117" s="57"/>
      <c r="BF117" s="57"/>
      <c r="BG117" s="57"/>
      <c r="BH117" s="52"/>
      <c r="BI117" s="50">
        <v>25.48</v>
      </c>
      <c r="BJ117" s="51">
        <v>50</v>
      </c>
      <c r="BK117" s="51">
        <v>1274</v>
      </c>
      <c r="BL117" s="51" t="s">
        <v>273</v>
      </c>
      <c r="BM117" s="52" t="s">
        <v>383</v>
      </c>
      <c r="BN117" s="53">
        <f t="shared" si="16"/>
        <v>25.48</v>
      </c>
      <c r="BO117" s="53">
        <f t="shared" si="17"/>
        <v>25.48</v>
      </c>
      <c r="BP117" s="251"/>
    </row>
    <row r="118" spans="1:68" ht="40.5" customHeight="1" thickTop="1" thickBot="1" x14ac:dyDescent="0.45">
      <c r="A118" s="99"/>
      <c r="B118" s="96"/>
      <c r="C118" s="97"/>
      <c r="D118" s="131">
        <f>D117</f>
        <v>24.5</v>
      </c>
      <c r="E118" s="117">
        <v>4</v>
      </c>
      <c r="F118" s="102">
        <v>1</v>
      </c>
      <c r="G118" s="103">
        <v>2</v>
      </c>
      <c r="H118" s="103">
        <v>3</v>
      </c>
      <c r="I118" s="103">
        <v>4</v>
      </c>
      <c r="J118" s="104">
        <v>5</v>
      </c>
      <c r="K118" s="105">
        <f t="shared" si="10"/>
        <v>25.725000000000001</v>
      </c>
      <c r="L118" s="106">
        <f t="shared" si="11"/>
        <v>25.97</v>
      </c>
      <c r="M118" s="107">
        <f t="shared" si="15"/>
        <v>26.215</v>
      </c>
      <c r="N118" s="107">
        <f t="shared" si="15"/>
        <v>26.46</v>
      </c>
      <c r="O118" s="108">
        <f t="shared" si="15"/>
        <v>26.704999999999998</v>
      </c>
      <c r="P118" s="50"/>
      <c r="Q118" s="51"/>
      <c r="R118" s="51"/>
      <c r="S118" s="51"/>
      <c r="T118" s="52"/>
      <c r="U118" s="175"/>
      <c r="V118" s="176"/>
      <c r="W118" s="176"/>
      <c r="X118" s="176"/>
      <c r="Y118" s="176"/>
      <c r="Z118" s="50"/>
      <c r="AA118" s="51"/>
      <c r="AB118" s="51"/>
      <c r="AC118" s="51"/>
      <c r="AD118" s="51"/>
      <c r="AE118" s="50"/>
      <c r="AF118" s="51"/>
      <c r="AG118" s="51"/>
      <c r="AH118" s="51"/>
      <c r="AI118" s="52"/>
      <c r="AJ118" s="50"/>
      <c r="AK118" s="51"/>
      <c r="AL118" s="51"/>
      <c r="AM118" s="51"/>
      <c r="AN118" s="52"/>
      <c r="AO118" s="175"/>
      <c r="AP118" s="176"/>
      <c r="AQ118" s="176"/>
      <c r="AR118" s="176"/>
      <c r="AS118" s="176"/>
      <c r="AT118" s="50"/>
      <c r="AU118" s="51"/>
      <c r="AV118" s="51"/>
      <c r="AW118" s="51"/>
      <c r="AX118" s="51"/>
      <c r="AY118" s="175"/>
      <c r="AZ118" s="176"/>
      <c r="BA118" s="176"/>
      <c r="BB118" s="176"/>
      <c r="BC118" s="176"/>
      <c r="BD118" s="50"/>
      <c r="BE118" s="51"/>
      <c r="BF118" s="51"/>
      <c r="BG118" s="51"/>
      <c r="BH118" s="52"/>
      <c r="BI118" s="175"/>
      <c r="BJ118" s="176"/>
      <c r="BK118" s="176"/>
      <c r="BL118" s="176"/>
      <c r="BM118" s="188"/>
      <c r="BN118" s="53">
        <f t="shared" si="16"/>
        <v>0</v>
      </c>
      <c r="BO118" s="53">
        <f t="shared" si="17"/>
        <v>0</v>
      </c>
      <c r="BP118" s="250"/>
    </row>
    <row r="119" spans="1:68" ht="40.5" customHeight="1" thickTop="1" thickBot="1" x14ac:dyDescent="0.45">
      <c r="A119" s="99"/>
      <c r="B119" s="96"/>
      <c r="C119" s="97"/>
      <c r="D119" s="131">
        <f>D117</f>
        <v>24.5</v>
      </c>
      <c r="E119" s="117">
        <v>4</v>
      </c>
      <c r="F119" s="102">
        <v>1</v>
      </c>
      <c r="G119" s="103">
        <v>2</v>
      </c>
      <c r="H119" s="103">
        <v>3</v>
      </c>
      <c r="I119" s="103">
        <v>4</v>
      </c>
      <c r="J119" s="104">
        <v>5</v>
      </c>
      <c r="K119" s="105">
        <f t="shared" si="10"/>
        <v>25.725000000000001</v>
      </c>
      <c r="L119" s="106">
        <f t="shared" si="11"/>
        <v>25.97</v>
      </c>
      <c r="M119" s="107">
        <f t="shared" si="15"/>
        <v>26.215</v>
      </c>
      <c r="N119" s="107">
        <f t="shared" si="15"/>
        <v>26.46</v>
      </c>
      <c r="O119" s="108">
        <f t="shared" si="15"/>
        <v>26.704999999999998</v>
      </c>
      <c r="P119" s="50"/>
      <c r="Q119" s="51"/>
      <c r="R119" s="51"/>
      <c r="S119" s="51"/>
      <c r="T119" s="52"/>
      <c r="U119" s="175"/>
      <c r="V119" s="176"/>
      <c r="W119" s="176"/>
      <c r="X119" s="176"/>
      <c r="Y119" s="176"/>
      <c r="Z119" s="50"/>
      <c r="AA119" s="51"/>
      <c r="AB119" s="51"/>
      <c r="AC119" s="51"/>
      <c r="AD119" s="51"/>
      <c r="AE119" s="175"/>
      <c r="AF119" s="176"/>
      <c r="AG119" s="176"/>
      <c r="AH119" s="176"/>
      <c r="AI119" s="188"/>
      <c r="AJ119" s="50"/>
      <c r="AK119" s="51"/>
      <c r="AL119" s="51"/>
      <c r="AM119" s="51"/>
      <c r="AN119" s="52"/>
      <c r="AO119" s="175"/>
      <c r="AP119" s="176"/>
      <c r="AQ119" s="176"/>
      <c r="AR119" s="176"/>
      <c r="AS119" s="176"/>
      <c r="AT119" s="50"/>
      <c r="AU119" s="51"/>
      <c r="AV119" s="51"/>
      <c r="AW119" s="51"/>
      <c r="AX119" s="51"/>
      <c r="AY119" s="175"/>
      <c r="AZ119" s="176"/>
      <c r="BA119" s="176"/>
      <c r="BB119" s="176"/>
      <c r="BC119" s="176"/>
      <c r="BD119" s="50"/>
      <c r="BE119" s="51"/>
      <c r="BF119" s="51"/>
      <c r="BG119" s="51"/>
      <c r="BH119" s="52"/>
      <c r="BI119" s="175"/>
      <c r="BJ119" s="176"/>
      <c r="BK119" s="176"/>
      <c r="BL119" s="176"/>
      <c r="BM119" s="188"/>
      <c r="BN119" s="53">
        <f t="shared" si="16"/>
        <v>0</v>
      </c>
      <c r="BO119" s="53">
        <f t="shared" si="17"/>
        <v>0</v>
      </c>
      <c r="BP119" s="250"/>
    </row>
    <row r="120" spans="1:68" s="136" customFormat="1" ht="57.75" customHeight="1" thickTop="1" thickBot="1" x14ac:dyDescent="0.45">
      <c r="B120" s="137">
        <v>2</v>
      </c>
      <c r="K120" s="138"/>
      <c r="L120" s="138"/>
      <c r="M120" s="138"/>
      <c r="N120" s="138"/>
      <c r="O120" s="138"/>
      <c r="BP120" s="250"/>
    </row>
    <row r="121" spans="1:68" ht="30.75" customHeight="1" thickTop="1" x14ac:dyDescent="0.4">
      <c r="B121" s="298" t="s">
        <v>0</v>
      </c>
      <c r="C121" s="300" t="s">
        <v>1</v>
      </c>
      <c r="D121" s="327" t="str">
        <f>D6</f>
        <v>Средняя цена без учета доставки на 11.10.2019, рублей</v>
      </c>
      <c r="E121" s="305" t="s">
        <v>6</v>
      </c>
      <c r="F121" s="284" t="s">
        <v>7</v>
      </c>
      <c r="G121" s="285"/>
      <c r="H121" s="285"/>
      <c r="I121" s="285"/>
      <c r="J121" s="286"/>
      <c r="K121" s="309" t="s">
        <v>8</v>
      </c>
      <c r="L121" s="310"/>
      <c r="M121" s="310"/>
      <c r="N121" s="310"/>
      <c r="O121" s="311"/>
      <c r="P121" s="295" t="str">
        <f>'1 неделя'!P120:T120</f>
        <v>БОУ "Цивильская общеобразовательная школа-интернат для обучающихся с ОВЗ №1"</v>
      </c>
      <c r="Q121" s="296"/>
      <c r="R121" s="296"/>
      <c r="S121" s="296"/>
      <c r="T121" s="297"/>
      <c r="U121" s="318" t="str">
        <f>'1 неделя'!U120:Y120</f>
        <v>ГАПОУ ЧР "Алатырский технологический колледж"</v>
      </c>
      <c r="V121" s="319"/>
      <c r="W121" s="319"/>
      <c r="X121" s="319"/>
      <c r="Y121" s="320"/>
      <c r="Z121" s="295" t="str">
        <f>'1 неделя'!Z120:AD120</f>
        <v>ГАПОУ ЧР "Мариинско-Посадский технологический техникум"</v>
      </c>
      <c r="AA121" s="296"/>
      <c r="AB121" s="296"/>
      <c r="AC121" s="296"/>
      <c r="AD121" s="297"/>
      <c r="AE121" s="318" t="str">
        <f>'1 неделя'!AE120:AI120</f>
        <v>ГАПОУ "Батыревский агротехнический техникум"</v>
      </c>
      <c r="AF121" s="319"/>
      <c r="AG121" s="319"/>
      <c r="AH121" s="319"/>
      <c r="AI121" s="320"/>
      <c r="AJ121" s="295" t="str">
        <f>'1 неделя'!AJ120:AN120</f>
        <v>ГАПОУ ЧР "КанТЭТ" г.Канаш</v>
      </c>
      <c r="AK121" s="296"/>
      <c r="AL121" s="296"/>
      <c r="AM121" s="296"/>
      <c r="AN121" s="297"/>
      <c r="AO121" s="318" t="str">
        <f>'1 неделя'!AO120:AS120</f>
        <v>ГАПОУ "Канашский строительный техникум"</v>
      </c>
      <c r="AP121" s="319"/>
      <c r="AQ121" s="319"/>
      <c r="AR121" s="319"/>
      <c r="AS121" s="320"/>
      <c r="AT121" s="295" t="str">
        <f>'1 неделя'!AT120:AX120</f>
        <v>ГАПОУ ЧР "Шумерлинский политехнический техникум" Минобразования Чувашии</v>
      </c>
      <c r="AU121" s="296"/>
      <c r="AV121" s="296"/>
      <c r="AW121" s="296"/>
      <c r="AX121" s="297"/>
      <c r="AY121" s="318" t="str">
        <f>'1 неделя'!AY120:BC120</f>
        <v>ГАПОУ "ЧТТПиК" Минобразования Чувашии</v>
      </c>
      <c r="AZ121" s="319"/>
      <c r="BA121" s="319"/>
      <c r="BB121" s="319"/>
      <c r="BC121" s="320"/>
      <c r="BD121" s="295" t="str">
        <f>'1 неделя'!BD120:BH120</f>
        <v>ГАПОУ ЧР  "ЦАТТ" Минобразования Чувашии</v>
      </c>
      <c r="BE121" s="296"/>
      <c r="BF121" s="296"/>
      <c r="BG121" s="296"/>
      <c r="BH121" s="297"/>
      <c r="BI121" s="318" t="str">
        <f>'1 неделя'!BI120:BM120</f>
        <v>ГАПОУ ЧР "Чебоксарский техникум ТрансСтройТех"  г. Чебоксары</v>
      </c>
      <c r="BJ121" s="319"/>
      <c r="BK121" s="319"/>
      <c r="BL121" s="319"/>
      <c r="BM121" s="320"/>
      <c r="BN121" s="293" t="s">
        <v>97</v>
      </c>
      <c r="BO121" s="293" t="s">
        <v>98</v>
      </c>
      <c r="BP121" s="250"/>
    </row>
    <row r="122" spans="1:68" ht="126.75" customHeight="1" thickBot="1" x14ac:dyDescent="0.45">
      <c r="B122" s="299"/>
      <c r="C122" s="301"/>
      <c r="D122" s="328"/>
      <c r="E122" s="306"/>
      <c r="F122" s="287"/>
      <c r="G122" s="288"/>
      <c r="H122" s="288"/>
      <c r="I122" s="288"/>
      <c r="J122" s="289"/>
      <c r="K122" s="312"/>
      <c r="L122" s="313"/>
      <c r="M122" s="313"/>
      <c r="N122" s="313"/>
      <c r="O122" s="314"/>
      <c r="P122" s="11" t="s">
        <v>2</v>
      </c>
      <c r="Q122" s="12" t="s">
        <v>3</v>
      </c>
      <c r="R122" s="12" t="s">
        <v>4</v>
      </c>
      <c r="S122" s="12" t="s">
        <v>5</v>
      </c>
      <c r="T122" s="12" t="s">
        <v>119</v>
      </c>
      <c r="U122" s="166" t="s">
        <v>2</v>
      </c>
      <c r="V122" s="167" t="s">
        <v>3</v>
      </c>
      <c r="W122" s="168" t="s">
        <v>4</v>
      </c>
      <c r="X122" s="168" t="s">
        <v>5</v>
      </c>
      <c r="Y122" s="168" t="s">
        <v>119</v>
      </c>
      <c r="Z122" s="13" t="s">
        <v>2</v>
      </c>
      <c r="AA122" s="12" t="s">
        <v>3</v>
      </c>
      <c r="AB122" s="12" t="s">
        <v>4</v>
      </c>
      <c r="AC122" s="12" t="s">
        <v>5</v>
      </c>
      <c r="AD122" s="12" t="s">
        <v>119</v>
      </c>
      <c r="AE122" s="182" t="s">
        <v>2</v>
      </c>
      <c r="AF122" s="168" t="s">
        <v>3</v>
      </c>
      <c r="AG122" s="168" t="s">
        <v>4</v>
      </c>
      <c r="AH122" s="168" t="s">
        <v>5</v>
      </c>
      <c r="AI122" s="168" t="s">
        <v>119</v>
      </c>
      <c r="AJ122" s="13" t="s">
        <v>2</v>
      </c>
      <c r="AK122" s="12" t="s">
        <v>3</v>
      </c>
      <c r="AL122" s="12" t="s">
        <v>4</v>
      </c>
      <c r="AM122" s="12" t="s">
        <v>5</v>
      </c>
      <c r="AN122" s="12" t="s">
        <v>119</v>
      </c>
      <c r="AO122" s="182" t="s">
        <v>2</v>
      </c>
      <c r="AP122" s="168" t="s">
        <v>3</v>
      </c>
      <c r="AQ122" s="168" t="s">
        <v>4</v>
      </c>
      <c r="AR122" s="168" t="s">
        <v>5</v>
      </c>
      <c r="AS122" s="168" t="s">
        <v>119</v>
      </c>
      <c r="AT122" s="13" t="s">
        <v>2</v>
      </c>
      <c r="AU122" s="12" t="s">
        <v>3</v>
      </c>
      <c r="AV122" s="12" t="s">
        <v>4</v>
      </c>
      <c r="AW122" s="12" t="s">
        <v>5</v>
      </c>
      <c r="AX122" s="12" t="s">
        <v>119</v>
      </c>
      <c r="AY122" s="182" t="s">
        <v>2</v>
      </c>
      <c r="AZ122" s="168" t="s">
        <v>3</v>
      </c>
      <c r="BA122" s="168" t="s">
        <v>4</v>
      </c>
      <c r="BB122" s="168" t="s">
        <v>5</v>
      </c>
      <c r="BC122" s="168" t="s">
        <v>119</v>
      </c>
      <c r="BD122" s="13" t="s">
        <v>2</v>
      </c>
      <c r="BE122" s="12" t="s">
        <v>3</v>
      </c>
      <c r="BF122" s="12" t="s">
        <v>4</v>
      </c>
      <c r="BG122" s="12" t="s">
        <v>5</v>
      </c>
      <c r="BH122" s="12" t="s">
        <v>119</v>
      </c>
      <c r="BI122" s="182" t="s">
        <v>2</v>
      </c>
      <c r="BJ122" s="168" t="s">
        <v>3</v>
      </c>
      <c r="BK122" s="168" t="s">
        <v>4</v>
      </c>
      <c r="BL122" s="168" t="s">
        <v>5</v>
      </c>
      <c r="BM122" s="168" t="s">
        <v>119</v>
      </c>
      <c r="BN122" s="294"/>
      <c r="BO122" s="294"/>
      <c r="BP122" s="250"/>
    </row>
    <row r="123" spans="1:68" ht="55.5" thickTop="1" thickBot="1" x14ac:dyDescent="0.45">
      <c r="B123" s="15"/>
      <c r="C123" s="16"/>
      <c r="D123" s="17"/>
      <c r="E123" s="18"/>
      <c r="F123" s="19" t="s">
        <v>10</v>
      </c>
      <c r="G123" s="20" t="s">
        <v>11</v>
      </c>
      <c r="H123" s="20" t="s">
        <v>12</v>
      </c>
      <c r="I123" s="20" t="s">
        <v>13</v>
      </c>
      <c r="J123" s="21" t="s">
        <v>14</v>
      </c>
      <c r="K123" s="22" t="s">
        <v>10</v>
      </c>
      <c r="L123" s="23" t="s">
        <v>11</v>
      </c>
      <c r="M123" s="23" t="s">
        <v>12</v>
      </c>
      <c r="N123" s="23" t="s">
        <v>13</v>
      </c>
      <c r="O123" s="24" t="s">
        <v>14</v>
      </c>
      <c r="P123" s="25"/>
      <c r="Q123" s="25"/>
      <c r="R123" s="25"/>
      <c r="S123" s="25"/>
      <c r="T123" s="25"/>
      <c r="U123" s="169"/>
      <c r="V123" s="170"/>
      <c r="W123" s="171"/>
      <c r="X123" s="171"/>
      <c r="Y123" s="171"/>
      <c r="Z123" s="26"/>
      <c r="AA123" s="25"/>
      <c r="AB123" s="25"/>
      <c r="AC123" s="25"/>
      <c r="AD123" s="25"/>
      <c r="AE123" s="183"/>
      <c r="AF123" s="171"/>
      <c r="AG123" s="171"/>
      <c r="AH123" s="171"/>
      <c r="AI123" s="184"/>
      <c r="AJ123" s="26"/>
      <c r="AK123" s="25"/>
      <c r="AL123" s="25"/>
      <c r="AM123" s="25"/>
      <c r="AN123" s="27"/>
      <c r="AO123" s="183"/>
      <c r="AP123" s="171"/>
      <c r="AQ123" s="171"/>
      <c r="AR123" s="171"/>
      <c r="AS123" s="171"/>
      <c r="AT123" s="26"/>
      <c r="AU123" s="25"/>
      <c r="AV123" s="25"/>
      <c r="AW123" s="25"/>
      <c r="AX123" s="25"/>
      <c r="AY123" s="183"/>
      <c r="AZ123" s="171"/>
      <c r="BA123" s="171"/>
      <c r="BB123" s="171"/>
      <c r="BC123" s="171"/>
      <c r="BD123" s="26"/>
      <c r="BE123" s="25"/>
      <c r="BF123" s="25"/>
      <c r="BG123" s="25"/>
      <c r="BH123" s="27"/>
      <c r="BI123" s="183"/>
      <c r="BJ123" s="171"/>
      <c r="BK123" s="171"/>
      <c r="BL123" s="171"/>
      <c r="BM123" s="171"/>
      <c r="BN123" s="294"/>
      <c r="BO123" s="294"/>
      <c r="BP123" s="250"/>
    </row>
    <row r="124" spans="1:68" ht="31.5" thickTop="1" thickBot="1" x14ac:dyDescent="0.45">
      <c r="B124" s="29" t="s">
        <v>9</v>
      </c>
      <c r="C124" s="30">
        <v>2</v>
      </c>
      <c r="D124" s="31">
        <v>3</v>
      </c>
      <c r="E124" s="32">
        <v>9</v>
      </c>
      <c r="F124" s="307">
        <v>10</v>
      </c>
      <c r="G124" s="307"/>
      <c r="H124" s="307"/>
      <c r="I124" s="307"/>
      <c r="J124" s="308"/>
      <c r="K124" s="315">
        <v>11</v>
      </c>
      <c r="L124" s="316"/>
      <c r="M124" s="316"/>
      <c r="N124" s="316"/>
      <c r="O124" s="317"/>
      <c r="P124" s="33">
        <v>4</v>
      </c>
      <c r="Q124" s="33">
        <v>5</v>
      </c>
      <c r="R124" s="33">
        <v>6</v>
      </c>
      <c r="S124" s="33">
        <v>7</v>
      </c>
      <c r="T124" s="33">
        <v>8</v>
      </c>
      <c r="U124" s="172">
        <v>4</v>
      </c>
      <c r="V124" s="173">
        <v>5</v>
      </c>
      <c r="W124" s="174">
        <v>6</v>
      </c>
      <c r="X124" s="174">
        <v>7</v>
      </c>
      <c r="Y124" s="174">
        <v>8</v>
      </c>
      <c r="Z124" s="34">
        <v>4</v>
      </c>
      <c r="AA124" s="33">
        <v>5</v>
      </c>
      <c r="AB124" s="33">
        <v>6</v>
      </c>
      <c r="AC124" s="33">
        <v>7</v>
      </c>
      <c r="AD124" s="33">
        <v>8</v>
      </c>
      <c r="AE124" s="185">
        <v>4</v>
      </c>
      <c r="AF124" s="186">
        <v>5</v>
      </c>
      <c r="AG124" s="186">
        <v>6</v>
      </c>
      <c r="AH124" s="186">
        <v>7</v>
      </c>
      <c r="AI124" s="187">
        <v>8</v>
      </c>
      <c r="AJ124" s="36">
        <v>4</v>
      </c>
      <c r="AK124" s="33">
        <v>5</v>
      </c>
      <c r="AL124" s="33">
        <v>6</v>
      </c>
      <c r="AM124" s="33">
        <v>7</v>
      </c>
      <c r="AN124" s="35">
        <v>8</v>
      </c>
      <c r="AO124" s="185">
        <v>4</v>
      </c>
      <c r="AP124" s="186">
        <v>5</v>
      </c>
      <c r="AQ124" s="186">
        <v>6</v>
      </c>
      <c r="AR124" s="186">
        <v>7</v>
      </c>
      <c r="AS124" s="186">
        <v>8</v>
      </c>
      <c r="AT124" s="34">
        <v>4</v>
      </c>
      <c r="AU124" s="33">
        <v>5</v>
      </c>
      <c r="AV124" s="33">
        <v>6</v>
      </c>
      <c r="AW124" s="33">
        <v>7</v>
      </c>
      <c r="AX124" s="33">
        <v>8</v>
      </c>
      <c r="AY124" s="185">
        <v>4</v>
      </c>
      <c r="AZ124" s="186">
        <v>5</v>
      </c>
      <c r="BA124" s="186">
        <v>6</v>
      </c>
      <c r="BB124" s="186">
        <v>7</v>
      </c>
      <c r="BC124" s="186">
        <v>8</v>
      </c>
      <c r="BD124" s="34">
        <v>4</v>
      </c>
      <c r="BE124" s="33">
        <v>5</v>
      </c>
      <c r="BF124" s="33">
        <v>6</v>
      </c>
      <c r="BG124" s="33">
        <v>7</v>
      </c>
      <c r="BH124" s="35">
        <v>8</v>
      </c>
      <c r="BI124" s="185">
        <v>4</v>
      </c>
      <c r="BJ124" s="186">
        <v>5</v>
      </c>
      <c r="BK124" s="186">
        <v>6</v>
      </c>
      <c r="BL124" s="186">
        <v>7</v>
      </c>
      <c r="BM124" s="186">
        <v>8</v>
      </c>
      <c r="BN124" s="37"/>
      <c r="BO124" s="37"/>
      <c r="BP124" s="250"/>
    </row>
    <row r="125" spans="1:68" ht="108" customHeight="1" thickTop="1" x14ac:dyDescent="0.4">
      <c r="B125" s="54" t="s">
        <v>9</v>
      </c>
      <c r="C125" s="40" t="str">
        <f>C10</f>
        <v>Картофель, кг</v>
      </c>
      <c r="D125" s="41">
        <f>D10</f>
        <v>7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ref="K125:K178" si="18">$D125+($D125*(SUM($E125%,F125%)))</f>
        <v>8.33</v>
      </c>
      <c r="L125" s="47">
        <f t="shared" ref="L125:L178" si="19">$D125+(($D125*SUM($E125,G125)/100))</f>
        <v>8.4</v>
      </c>
      <c r="M125" s="48">
        <f t="shared" ref="M125:O178" si="20">$D125+(($D125*($E125+H125)/100))</f>
        <v>8.4700000000000006</v>
      </c>
      <c r="N125" s="48">
        <f t="shared" si="20"/>
        <v>8.5399999999999991</v>
      </c>
      <c r="O125" s="49">
        <f t="shared" si="20"/>
        <v>8.61</v>
      </c>
      <c r="P125" s="50"/>
      <c r="Q125" s="57"/>
      <c r="R125" s="57"/>
      <c r="S125" s="57"/>
      <c r="T125" s="52"/>
      <c r="U125" s="50">
        <v>8.3000000000000007</v>
      </c>
      <c r="V125" s="51">
        <v>79</v>
      </c>
      <c r="W125" s="51">
        <v>655.7</v>
      </c>
      <c r="X125" s="51" t="s">
        <v>405</v>
      </c>
      <c r="Y125" s="52" t="s">
        <v>412</v>
      </c>
      <c r="Z125" s="50"/>
      <c r="AA125" s="57"/>
      <c r="AB125" s="57"/>
      <c r="AC125" s="57"/>
      <c r="AD125" s="52"/>
      <c r="AE125" s="195"/>
      <c r="AF125" s="196"/>
      <c r="AG125" s="197"/>
      <c r="AH125" s="196"/>
      <c r="AI125" s="217"/>
      <c r="AJ125" s="50"/>
      <c r="AK125" s="57"/>
      <c r="AL125" s="57"/>
      <c r="AM125" s="57"/>
      <c r="AN125" s="52"/>
      <c r="AO125" s="50"/>
      <c r="AP125" s="57"/>
      <c r="AQ125" s="57"/>
      <c r="AR125" s="57"/>
      <c r="AS125" s="52"/>
      <c r="AT125" s="50">
        <v>8.26</v>
      </c>
      <c r="AU125" s="51">
        <v>64.8</v>
      </c>
      <c r="AV125" s="51">
        <v>535.25</v>
      </c>
      <c r="AW125" s="51" t="s">
        <v>501</v>
      </c>
      <c r="AX125" s="52" t="s">
        <v>365</v>
      </c>
      <c r="AY125" s="50"/>
      <c r="AZ125" s="57"/>
      <c r="BA125" s="57"/>
      <c r="BB125" s="57"/>
      <c r="BC125" s="52"/>
      <c r="BD125" s="50"/>
      <c r="BE125" s="51"/>
      <c r="BF125" s="51"/>
      <c r="BG125" s="51"/>
      <c r="BH125" s="52"/>
      <c r="BI125" s="50"/>
      <c r="BJ125" s="57"/>
      <c r="BK125" s="57"/>
      <c r="BL125" s="57"/>
      <c r="BM125" s="52"/>
      <c r="BN125" s="53"/>
      <c r="BO125" s="53"/>
      <c r="BP125" s="251"/>
    </row>
    <row r="126" spans="1:68" ht="30" x14ac:dyDescent="0.4">
      <c r="B126" s="54"/>
      <c r="C126" s="55"/>
      <c r="D126" s="41">
        <f t="shared" ref="D126:D157" si="21">D11</f>
        <v>7</v>
      </c>
      <c r="E126" s="42">
        <v>18</v>
      </c>
      <c r="F126" s="43">
        <v>1</v>
      </c>
      <c r="G126" s="44">
        <v>2</v>
      </c>
      <c r="H126" s="44">
        <v>3</v>
      </c>
      <c r="I126" s="44">
        <v>4</v>
      </c>
      <c r="J126" s="45">
        <v>5</v>
      </c>
      <c r="K126" s="46">
        <f t="shared" si="18"/>
        <v>8.33</v>
      </c>
      <c r="L126" s="47">
        <f t="shared" si="19"/>
        <v>8.4</v>
      </c>
      <c r="M126" s="48">
        <f t="shared" si="20"/>
        <v>8.4700000000000006</v>
      </c>
      <c r="N126" s="48">
        <f t="shared" si="20"/>
        <v>8.5399999999999991</v>
      </c>
      <c r="O126" s="49">
        <f t="shared" si="20"/>
        <v>8.61</v>
      </c>
      <c r="P126" s="50"/>
      <c r="Q126" s="51"/>
      <c r="R126" s="51"/>
      <c r="S126" s="51"/>
      <c r="T126" s="52"/>
      <c r="U126" s="175"/>
      <c r="V126" s="176"/>
      <c r="W126" s="176"/>
      <c r="X126" s="176"/>
      <c r="Y126" s="176"/>
      <c r="Z126" s="50"/>
      <c r="AA126" s="57"/>
      <c r="AB126" s="57"/>
      <c r="AC126" s="57"/>
      <c r="AD126" s="52"/>
      <c r="AE126" s="50"/>
      <c r="AF126" s="51"/>
      <c r="AG126" s="51"/>
      <c r="AH126" s="51"/>
      <c r="AI126" s="52"/>
      <c r="AJ126" s="50"/>
      <c r="AK126" s="57"/>
      <c r="AL126" s="57"/>
      <c r="AM126" s="57"/>
      <c r="AN126" s="52"/>
      <c r="AO126" s="175"/>
      <c r="AP126" s="176"/>
      <c r="AQ126" s="176"/>
      <c r="AR126" s="176"/>
      <c r="AS126" s="176"/>
      <c r="AT126" s="50"/>
      <c r="AU126" s="51"/>
      <c r="AV126" s="51"/>
      <c r="AW126" s="51"/>
      <c r="AX126" s="51"/>
      <c r="AY126" s="175"/>
      <c r="AZ126" s="176"/>
      <c r="BA126" s="176"/>
      <c r="BB126" s="176"/>
      <c r="BC126" s="176"/>
      <c r="BD126" s="50"/>
      <c r="BE126" s="51"/>
      <c r="BF126" s="51"/>
      <c r="BG126" s="51"/>
      <c r="BH126" s="52"/>
      <c r="BI126" s="50"/>
      <c r="BJ126" s="51"/>
      <c r="BK126" s="51"/>
      <c r="BL126" s="51"/>
      <c r="BM126" s="52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250"/>
    </row>
    <row r="127" spans="1:68" ht="30" x14ac:dyDescent="0.4">
      <c r="B127" s="56"/>
      <c r="C127" s="55"/>
      <c r="D127" s="41">
        <f t="shared" si="21"/>
        <v>7</v>
      </c>
      <c r="E127" s="42">
        <v>18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18"/>
        <v>8.33</v>
      </c>
      <c r="L127" s="47">
        <f t="shared" si="19"/>
        <v>8.4</v>
      </c>
      <c r="M127" s="48">
        <f t="shared" si="20"/>
        <v>8.4700000000000006</v>
      </c>
      <c r="N127" s="48">
        <f t="shared" si="20"/>
        <v>8.5399999999999991</v>
      </c>
      <c r="O127" s="49">
        <f t="shared" si="20"/>
        <v>8.61</v>
      </c>
      <c r="P127" s="50"/>
      <c r="Q127" s="51"/>
      <c r="R127" s="51"/>
      <c r="S127" s="51"/>
      <c r="T127" s="52"/>
      <c r="U127" s="175"/>
      <c r="V127" s="176"/>
      <c r="W127" s="176"/>
      <c r="X127" s="176"/>
      <c r="Y127" s="176"/>
      <c r="Z127" s="50"/>
      <c r="AA127" s="57"/>
      <c r="AB127" s="57"/>
      <c r="AC127" s="57"/>
      <c r="AD127" s="52"/>
      <c r="AE127" s="175"/>
      <c r="AF127" s="176"/>
      <c r="AG127" s="176"/>
      <c r="AH127" s="176"/>
      <c r="AI127" s="188"/>
      <c r="AJ127" s="50"/>
      <c r="AK127" s="57"/>
      <c r="AL127" s="57"/>
      <c r="AM127" s="57"/>
      <c r="AN127" s="52"/>
      <c r="AO127" s="175"/>
      <c r="AP127" s="176"/>
      <c r="AQ127" s="176"/>
      <c r="AR127" s="176"/>
      <c r="AS127" s="176"/>
      <c r="AT127" s="50"/>
      <c r="AU127" s="51"/>
      <c r="AV127" s="51"/>
      <c r="AW127" s="51"/>
      <c r="AX127" s="51"/>
      <c r="AY127" s="175"/>
      <c r="AZ127" s="176"/>
      <c r="BA127" s="176"/>
      <c r="BB127" s="176"/>
      <c r="BC127" s="176"/>
      <c r="BD127" s="50"/>
      <c r="BE127" s="51"/>
      <c r="BF127" s="51"/>
      <c r="BG127" s="51"/>
      <c r="BH127" s="52"/>
      <c r="BI127" s="175"/>
      <c r="BJ127" s="176"/>
      <c r="BK127" s="176"/>
      <c r="BL127" s="176"/>
      <c r="BM127" s="188"/>
      <c r="BN127" s="53">
        <f>MIN($P127,$U127,$Z127,$AE127,$AJ127,$AO127,$AT127,$AY127,$BD127,$BI127)</f>
        <v>0</v>
      </c>
      <c r="BO127" s="53">
        <f>MAX($P127,$U127,$Z127,$AE127,$AJ127,$AO127,$AT127,$AY127,$BD127,$BI127)</f>
        <v>0</v>
      </c>
      <c r="BP127" s="250"/>
    </row>
    <row r="128" spans="1:68" ht="58.5" x14ac:dyDescent="0.4">
      <c r="B128" s="60">
        <v>2</v>
      </c>
      <c r="C128" s="61" t="s">
        <v>17</v>
      </c>
      <c r="D128" s="41">
        <f t="shared" si="21"/>
        <v>0</v>
      </c>
      <c r="E128" s="62"/>
      <c r="F128" s="63"/>
      <c r="G128" s="64"/>
      <c r="H128" s="64"/>
      <c r="I128" s="64"/>
      <c r="J128" s="65"/>
      <c r="K128" s="46">
        <f t="shared" si="18"/>
        <v>0</v>
      </c>
      <c r="L128" s="47">
        <f t="shared" si="19"/>
        <v>0</v>
      </c>
      <c r="M128" s="48">
        <f t="shared" si="20"/>
        <v>0</v>
      </c>
      <c r="N128" s="48">
        <f t="shared" si="20"/>
        <v>0</v>
      </c>
      <c r="O128" s="49">
        <f t="shared" si="20"/>
        <v>0</v>
      </c>
      <c r="P128" s="66"/>
      <c r="Q128" s="67"/>
      <c r="R128" s="68"/>
      <c r="S128" s="67"/>
      <c r="T128" s="69"/>
      <c r="U128" s="177"/>
      <c r="V128" s="178"/>
      <c r="W128" s="176"/>
      <c r="X128" s="178"/>
      <c r="Y128" s="178"/>
      <c r="Z128" s="66"/>
      <c r="AA128" s="67"/>
      <c r="AB128" s="68"/>
      <c r="AC128" s="67"/>
      <c r="AD128" s="67"/>
      <c r="AE128" s="177"/>
      <c r="AF128" s="178"/>
      <c r="AG128" s="176"/>
      <c r="AH128" s="178"/>
      <c r="AI128" s="189"/>
      <c r="AJ128" s="66"/>
      <c r="AK128" s="67"/>
      <c r="AL128" s="68"/>
      <c r="AM128" s="67"/>
      <c r="AN128" s="69"/>
      <c r="AO128" s="177"/>
      <c r="AP128" s="178"/>
      <c r="AQ128" s="176"/>
      <c r="AR128" s="178"/>
      <c r="AS128" s="178"/>
      <c r="AT128" s="66"/>
      <c r="AU128" s="67"/>
      <c r="AV128" s="68"/>
      <c r="AW128" s="67"/>
      <c r="AX128" s="67"/>
      <c r="AY128" s="177"/>
      <c r="AZ128" s="178"/>
      <c r="BA128" s="176"/>
      <c r="BB128" s="178"/>
      <c r="BC128" s="178"/>
      <c r="BD128" s="66"/>
      <c r="BE128" s="67"/>
      <c r="BF128" s="68"/>
      <c r="BG128" s="67"/>
      <c r="BH128" s="69"/>
      <c r="BI128" s="177"/>
      <c r="BJ128" s="178"/>
      <c r="BK128" s="176"/>
      <c r="BL128" s="178"/>
      <c r="BM128" s="189"/>
      <c r="BN128" s="53">
        <f>MIN($P128,$U128,$Z128,$AE128,$AJ128,$AO128,$AT128,$AY128,$BD128,$BI128)</f>
        <v>0</v>
      </c>
      <c r="BO128" s="53">
        <f>MAX($P128,$U128,$Z128,$AE128,$AJ128,$AO128,$AT128,$AY128,$BD128,$BI128)</f>
        <v>0</v>
      </c>
      <c r="BP128" s="250"/>
    </row>
    <row r="129" spans="2:68" ht="54" x14ac:dyDescent="0.4">
      <c r="B129" s="39" t="s">
        <v>118</v>
      </c>
      <c r="C129" s="40" t="str">
        <f>C14</f>
        <v>Столовая морковь н/у, кг</v>
      </c>
      <c r="D129" s="41">
        <f t="shared" si="21"/>
        <v>11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18"/>
        <v>13.530000000000001</v>
      </c>
      <c r="L129" s="47">
        <f t="shared" si="19"/>
        <v>13.64</v>
      </c>
      <c r="M129" s="48">
        <f t="shared" si="20"/>
        <v>13.75</v>
      </c>
      <c r="N129" s="48">
        <f t="shared" si="20"/>
        <v>13.86</v>
      </c>
      <c r="O129" s="49">
        <f t="shared" si="20"/>
        <v>13.97</v>
      </c>
      <c r="P129" s="50"/>
      <c r="Q129" s="57"/>
      <c r="R129" s="57"/>
      <c r="S129" s="57"/>
      <c r="T129" s="52"/>
      <c r="U129" s="50">
        <v>13.5</v>
      </c>
      <c r="V129" s="51">
        <v>10</v>
      </c>
      <c r="W129" s="51">
        <v>135</v>
      </c>
      <c r="X129" s="51" t="s">
        <v>405</v>
      </c>
      <c r="Y129" s="52" t="s">
        <v>412</v>
      </c>
      <c r="Z129" s="50">
        <v>13.5</v>
      </c>
      <c r="AA129" s="51">
        <v>17</v>
      </c>
      <c r="AB129" s="51">
        <v>229.5</v>
      </c>
      <c r="AC129" s="51" t="s">
        <v>433</v>
      </c>
      <c r="AD129" s="52" t="s">
        <v>434</v>
      </c>
      <c r="AE129" s="195">
        <v>13.5</v>
      </c>
      <c r="AF129" s="196">
        <v>36</v>
      </c>
      <c r="AG129" s="197">
        <f>IF(AE129=0," ",IF(ISBLANK(AE129)," ",AE129*AF129))</f>
        <v>486</v>
      </c>
      <c r="AH129" s="196" t="s">
        <v>451</v>
      </c>
      <c r="AI129" s="198" t="s">
        <v>457</v>
      </c>
      <c r="AJ129" s="50"/>
      <c r="AK129" s="57"/>
      <c r="AL129" s="57"/>
      <c r="AM129" s="57"/>
      <c r="AN129" s="52"/>
      <c r="AO129" s="50"/>
      <c r="AP129" s="57"/>
      <c r="AQ129" s="57"/>
      <c r="AR129" s="57"/>
      <c r="AS129" s="52"/>
      <c r="AT129" s="50"/>
      <c r="AU129" s="51"/>
      <c r="AV129" s="51"/>
      <c r="AW129" s="51"/>
      <c r="AX129" s="52"/>
      <c r="AY129" s="50"/>
      <c r="AZ129" s="57"/>
      <c r="BA129" s="57"/>
      <c r="BB129" s="57"/>
      <c r="BC129" s="52"/>
      <c r="BD129" s="271">
        <v>13.5</v>
      </c>
      <c r="BE129" s="272">
        <v>119.5</v>
      </c>
      <c r="BF129" s="272">
        <f>BE129*BD129</f>
        <v>1613.25</v>
      </c>
      <c r="BG129" s="272" t="s">
        <v>529</v>
      </c>
      <c r="BH129" s="273" t="s">
        <v>530</v>
      </c>
      <c r="BI129" s="50"/>
      <c r="BJ129" s="57"/>
      <c r="BK129" s="57"/>
      <c r="BL129" s="57"/>
      <c r="BM129" s="52"/>
      <c r="BN129" s="53"/>
      <c r="BO129" s="53"/>
      <c r="BP129" s="251"/>
    </row>
    <row r="130" spans="2:68" ht="30" x14ac:dyDescent="0.4">
      <c r="B130" s="54"/>
      <c r="C130" s="55"/>
      <c r="D130" s="41">
        <f t="shared" si="21"/>
        <v>11</v>
      </c>
      <c r="E130" s="42">
        <v>22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18"/>
        <v>13.530000000000001</v>
      </c>
      <c r="L130" s="47">
        <f t="shared" si="19"/>
        <v>13.64</v>
      </c>
      <c r="M130" s="48">
        <f t="shared" si="20"/>
        <v>13.75</v>
      </c>
      <c r="N130" s="48">
        <f t="shared" si="20"/>
        <v>13.86</v>
      </c>
      <c r="O130" s="49">
        <f t="shared" si="20"/>
        <v>13.97</v>
      </c>
      <c r="P130" s="50"/>
      <c r="Q130" s="51"/>
      <c r="R130" s="51"/>
      <c r="S130" s="51"/>
      <c r="T130" s="52"/>
      <c r="U130" s="50"/>
      <c r="V130" s="57"/>
      <c r="W130" s="57"/>
      <c r="X130" s="57"/>
      <c r="Y130" s="52"/>
      <c r="Z130" s="50"/>
      <c r="AA130" s="57"/>
      <c r="AB130" s="57"/>
      <c r="AC130" s="57"/>
      <c r="AD130" s="52"/>
      <c r="AE130" s="50"/>
      <c r="AF130" s="51"/>
      <c r="AG130" s="51"/>
      <c r="AH130" s="51"/>
      <c r="AI130" s="52"/>
      <c r="AJ130" s="50"/>
      <c r="AK130" s="51"/>
      <c r="AL130" s="51"/>
      <c r="AM130" s="51"/>
      <c r="AN130" s="52"/>
      <c r="AO130" s="175"/>
      <c r="AP130" s="176"/>
      <c r="AQ130" s="176"/>
      <c r="AR130" s="176"/>
      <c r="AS130" s="176"/>
      <c r="AT130" s="50"/>
      <c r="AU130" s="51"/>
      <c r="AV130" s="51"/>
      <c r="AW130" s="51"/>
      <c r="AX130" s="51"/>
      <c r="AY130" s="175"/>
      <c r="AZ130" s="176"/>
      <c r="BA130" s="176"/>
      <c r="BB130" s="176"/>
      <c r="BC130" s="176"/>
      <c r="BD130" s="50"/>
      <c r="BE130" s="51"/>
      <c r="BF130" s="51"/>
      <c r="BG130" s="51"/>
      <c r="BH130" s="52"/>
      <c r="BI130" s="175"/>
      <c r="BJ130" s="176"/>
      <c r="BK130" s="176"/>
      <c r="BL130" s="176"/>
      <c r="BM130" s="188"/>
      <c r="BN130" s="53"/>
      <c r="BO130" s="53"/>
      <c r="BP130" s="250"/>
    </row>
    <row r="131" spans="2:68" ht="30" x14ac:dyDescent="0.4">
      <c r="B131" s="56"/>
      <c r="C131" s="55"/>
      <c r="D131" s="41">
        <f t="shared" si="21"/>
        <v>11</v>
      </c>
      <c r="E131" s="42">
        <v>22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18"/>
        <v>13.530000000000001</v>
      </c>
      <c r="L131" s="47">
        <f t="shared" si="19"/>
        <v>13.64</v>
      </c>
      <c r="M131" s="48">
        <f t="shared" si="20"/>
        <v>13.75</v>
      </c>
      <c r="N131" s="48">
        <f t="shared" si="20"/>
        <v>13.86</v>
      </c>
      <c r="O131" s="49">
        <f t="shared" si="20"/>
        <v>13.97</v>
      </c>
      <c r="P131" s="50"/>
      <c r="Q131" s="51"/>
      <c r="R131" s="51"/>
      <c r="S131" s="51"/>
      <c r="T131" s="52"/>
      <c r="U131" s="50"/>
      <c r="V131" s="57"/>
      <c r="W131" s="57"/>
      <c r="X131" s="57"/>
      <c r="Y131" s="52"/>
      <c r="Z131" s="50"/>
      <c r="AA131" s="51"/>
      <c r="AB131" s="51"/>
      <c r="AC131" s="51"/>
      <c r="AD131" s="51"/>
      <c r="AE131" s="175"/>
      <c r="AF131" s="176"/>
      <c r="AG131" s="176"/>
      <c r="AH131" s="176"/>
      <c r="AI131" s="188"/>
      <c r="AJ131" s="50"/>
      <c r="AK131" s="51"/>
      <c r="AL131" s="51"/>
      <c r="AM131" s="51"/>
      <c r="AN131" s="52"/>
      <c r="AO131" s="175"/>
      <c r="AP131" s="176"/>
      <c r="AQ131" s="176"/>
      <c r="AR131" s="176"/>
      <c r="AS131" s="176"/>
      <c r="AT131" s="50"/>
      <c r="AU131" s="51"/>
      <c r="AV131" s="51"/>
      <c r="AW131" s="51"/>
      <c r="AX131" s="51"/>
      <c r="AY131" s="175"/>
      <c r="AZ131" s="176"/>
      <c r="BA131" s="176"/>
      <c r="BB131" s="176"/>
      <c r="BC131" s="176"/>
      <c r="BD131" s="50"/>
      <c r="BE131" s="51"/>
      <c r="BF131" s="51"/>
      <c r="BG131" s="51"/>
      <c r="BH131" s="52"/>
      <c r="BI131" s="175"/>
      <c r="BJ131" s="176"/>
      <c r="BK131" s="176"/>
      <c r="BL131" s="176"/>
      <c r="BM131" s="188"/>
      <c r="BN131" s="53"/>
      <c r="BO131" s="53"/>
      <c r="BP131" s="250"/>
    </row>
    <row r="132" spans="2:68" ht="54" x14ac:dyDescent="0.4">
      <c r="B132" s="71" t="s">
        <v>19</v>
      </c>
      <c r="C132" s="40" t="str">
        <f>C17</f>
        <v>Столовая свекла н/у, кг</v>
      </c>
      <c r="D132" s="41">
        <f t="shared" si="21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18"/>
        <v>12.8</v>
      </c>
      <c r="L132" s="47">
        <f t="shared" si="19"/>
        <v>12.9</v>
      </c>
      <c r="M132" s="48">
        <f t="shared" si="20"/>
        <v>13</v>
      </c>
      <c r="N132" s="48">
        <f t="shared" si="20"/>
        <v>13.1</v>
      </c>
      <c r="O132" s="49">
        <f t="shared" si="20"/>
        <v>13.2</v>
      </c>
      <c r="P132" s="50"/>
      <c r="Q132" s="57"/>
      <c r="R132" s="57"/>
      <c r="S132" s="57"/>
      <c r="T132" s="52"/>
      <c r="U132" s="50">
        <v>12.8</v>
      </c>
      <c r="V132" s="51">
        <v>20</v>
      </c>
      <c r="W132" s="51">
        <v>256</v>
      </c>
      <c r="X132" s="51" t="s">
        <v>405</v>
      </c>
      <c r="Y132" s="52" t="s">
        <v>412</v>
      </c>
      <c r="Z132" s="50">
        <v>12.8</v>
      </c>
      <c r="AA132" s="51">
        <v>7</v>
      </c>
      <c r="AB132" s="51">
        <v>89.6</v>
      </c>
      <c r="AC132" s="51" t="s">
        <v>433</v>
      </c>
      <c r="AD132" s="52" t="s">
        <v>434</v>
      </c>
      <c r="AE132" s="195">
        <v>12.8</v>
      </c>
      <c r="AF132" s="196">
        <v>40.5</v>
      </c>
      <c r="AG132" s="197">
        <f>IF(AE132=0," ",IF(ISBLANK(AE132)," ",AE132*AF132))</f>
        <v>518.4</v>
      </c>
      <c r="AH132" s="196" t="s">
        <v>451</v>
      </c>
      <c r="AI132" s="198" t="s">
        <v>458</v>
      </c>
      <c r="AJ132" s="50"/>
      <c r="AK132" s="57"/>
      <c r="AL132" s="57"/>
      <c r="AM132" s="57"/>
      <c r="AN132" s="52"/>
      <c r="AO132" s="50"/>
      <c r="AP132" s="57"/>
      <c r="AQ132" s="57"/>
      <c r="AR132" s="57"/>
      <c r="AS132" s="52"/>
      <c r="AT132" s="50">
        <v>12.7</v>
      </c>
      <c r="AU132" s="51">
        <v>13.2</v>
      </c>
      <c r="AV132" s="51">
        <f>IF(AT132=0," ",IF(ISBLANK(AT132)," ",AT132*AU132))</f>
        <v>167.64</v>
      </c>
      <c r="AW132" s="51" t="s">
        <v>501</v>
      </c>
      <c r="AX132" s="52" t="s">
        <v>365</v>
      </c>
      <c r="AY132" s="50">
        <v>12.8</v>
      </c>
      <c r="AZ132" s="51">
        <v>149.6</v>
      </c>
      <c r="BA132" s="51">
        <f>IF(AY132=0," ",IF(ISBLANK(AY132)," ",AY132*AZ132))</f>
        <v>1914.88</v>
      </c>
      <c r="BB132" s="51" t="s">
        <v>517</v>
      </c>
      <c r="BC132" s="52" t="s">
        <v>285</v>
      </c>
      <c r="BD132" s="271">
        <v>12.7</v>
      </c>
      <c r="BE132" s="272">
        <v>88.2</v>
      </c>
      <c r="BF132" s="272">
        <f>BE132*BD132</f>
        <v>1120.1399999999999</v>
      </c>
      <c r="BG132" s="272" t="s">
        <v>531</v>
      </c>
      <c r="BH132" s="273" t="s">
        <v>530</v>
      </c>
      <c r="BI132" s="50"/>
      <c r="BJ132" s="57"/>
      <c r="BK132" s="57"/>
      <c r="BL132" s="57"/>
      <c r="BM132" s="52"/>
      <c r="BN132" s="53"/>
      <c r="BO132" s="53"/>
      <c r="BP132" s="251"/>
    </row>
    <row r="133" spans="2:68" ht="30" x14ac:dyDescent="0.4">
      <c r="B133" s="73"/>
      <c r="C133" s="74"/>
      <c r="D133" s="41">
        <f t="shared" si="21"/>
        <v>10</v>
      </c>
      <c r="E133" s="42">
        <v>27</v>
      </c>
      <c r="F133" s="43">
        <v>1</v>
      </c>
      <c r="G133" s="44">
        <v>2</v>
      </c>
      <c r="H133" s="44">
        <v>3</v>
      </c>
      <c r="I133" s="44">
        <v>4</v>
      </c>
      <c r="J133" s="45">
        <v>5</v>
      </c>
      <c r="K133" s="46">
        <f t="shared" si="18"/>
        <v>12.8</v>
      </c>
      <c r="L133" s="47">
        <f t="shared" si="19"/>
        <v>12.9</v>
      </c>
      <c r="M133" s="48">
        <f t="shared" si="20"/>
        <v>13</v>
      </c>
      <c r="N133" s="48">
        <f t="shared" si="20"/>
        <v>13.1</v>
      </c>
      <c r="O133" s="49">
        <f t="shared" si="20"/>
        <v>13.2</v>
      </c>
      <c r="P133" s="50"/>
      <c r="Q133" s="57"/>
      <c r="R133" s="57"/>
      <c r="S133" s="57"/>
      <c r="T133" s="52"/>
      <c r="U133" s="50"/>
      <c r="V133" s="57"/>
      <c r="W133" s="57"/>
      <c r="X133" s="57"/>
      <c r="Y133" s="52"/>
      <c r="Z133" s="50"/>
      <c r="AA133" s="57"/>
      <c r="AB133" s="57"/>
      <c r="AC133" s="57"/>
      <c r="AD133" s="52"/>
      <c r="AE133" s="50"/>
      <c r="AF133" s="51"/>
      <c r="AG133" s="51"/>
      <c r="AH133" s="51"/>
      <c r="AI133" s="52"/>
      <c r="AJ133" s="50"/>
      <c r="AK133" s="57"/>
      <c r="AL133" s="57"/>
      <c r="AM133" s="57"/>
      <c r="AN133" s="52"/>
      <c r="AO133" s="50"/>
      <c r="AP133" s="57"/>
      <c r="AQ133" s="57"/>
      <c r="AR133" s="57"/>
      <c r="AS133" s="52"/>
      <c r="AT133" s="50"/>
      <c r="AU133" s="51"/>
      <c r="AV133" s="51"/>
      <c r="AW133" s="51"/>
      <c r="AX133" s="52"/>
      <c r="AY133" s="50"/>
      <c r="AZ133" s="57"/>
      <c r="BA133" s="57"/>
      <c r="BB133" s="57"/>
      <c r="BC133" s="52"/>
      <c r="BD133" s="271"/>
      <c r="BE133" s="272"/>
      <c r="BF133" s="272"/>
      <c r="BG133" s="272"/>
      <c r="BH133" s="273"/>
      <c r="BI133" s="50"/>
      <c r="BJ133" s="57"/>
      <c r="BK133" s="57"/>
      <c r="BL133" s="57"/>
      <c r="BM133" s="52"/>
      <c r="BN133" s="53"/>
      <c r="BO133" s="53"/>
      <c r="BP133" s="250"/>
    </row>
    <row r="134" spans="2:68" ht="30" x14ac:dyDescent="0.4">
      <c r="B134" s="73"/>
      <c r="C134" s="74"/>
      <c r="D134" s="41">
        <f t="shared" si="21"/>
        <v>10</v>
      </c>
      <c r="E134" s="42">
        <v>27</v>
      </c>
      <c r="F134" s="43">
        <v>1</v>
      </c>
      <c r="G134" s="44">
        <v>2</v>
      </c>
      <c r="H134" s="44">
        <v>3</v>
      </c>
      <c r="I134" s="44">
        <v>4</v>
      </c>
      <c r="J134" s="45">
        <v>5</v>
      </c>
      <c r="K134" s="46">
        <f t="shared" si="18"/>
        <v>12.8</v>
      </c>
      <c r="L134" s="47">
        <f t="shared" si="19"/>
        <v>12.9</v>
      </c>
      <c r="M134" s="48">
        <f t="shared" si="20"/>
        <v>13</v>
      </c>
      <c r="N134" s="48">
        <f t="shared" si="20"/>
        <v>13.1</v>
      </c>
      <c r="O134" s="49">
        <f t="shared" si="20"/>
        <v>13.2</v>
      </c>
      <c r="P134" s="50"/>
      <c r="Q134" s="57"/>
      <c r="R134" s="57"/>
      <c r="S134" s="57"/>
      <c r="T134" s="52"/>
      <c r="U134" s="50"/>
      <c r="V134" s="57"/>
      <c r="W134" s="57"/>
      <c r="X134" s="57"/>
      <c r="Y134" s="52"/>
      <c r="Z134" s="50"/>
      <c r="AA134" s="51"/>
      <c r="AB134" s="51"/>
      <c r="AC134" s="51"/>
      <c r="AD134" s="52"/>
      <c r="AE134" s="50"/>
      <c r="AF134" s="51"/>
      <c r="AG134" s="51"/>
      <c r="AH134" s="51"/>
      <c r="AI134" s="52"/>
      <c r="AJ134" s="50"/>
      <c r="AK134" s="57"/>
      <c r="AL134" s="57"/>
      <c r="AM134" s="57"/>
      <c r="AN134" s="52"/>
      <c r="AO134" s="50"/>
      <c r="AP134" s="57"/>
      <c r="AQ134" s="57"/>
      <c r="AR134" s="57"/>
      <c r="AS134" s="52"/>
      <c r="AT134" s="50"/>
      <c r="AU134" s="51"/>
      <c r="AV134" s="51"/>
      <c r="AW134" s="51"/>
      <c r="AX134" s="52"/>
      <c r="AY134" s="50"/>
      <c r="AZ134" s="57"/>
      <c r="BA134" s="57"/>
      <c r="BB134" s="57"/>
      <c r="BC134" s="52"/>
      <c r="BD134" s="271"/>
      <c r="BE134" s="272"/>
      <c r="BF134" s="272"/>
      <c r="BG134" s="272"/>
      <c r="BH134" s="273"/>
      <c r="BI134" s="50"/>
      <c r="BJ134" s="57"/>
      <c r="BK134" s="57"/>
      <c r="BL134" s="57"/>
      <c r="BM134" s="52"/>
      <c r="BN134" s="53"/>
      <c r="BO134" s="53"/>
      <c r="BP134" s="250"/>
    </row>
    <row r="135" spans="2:68" ht="72" x14ac:dyDescent="0.4">
      <c r="B135" s="71" t="s">
        <v>21</v>
      </c>
      <c r="C135" s="40" t="str">
        <f>C20</f>
        <v>Лук репчатый н/у, кг</v>
      </c>
      <c r="D135" s="41">
        <f t="shared" si="21"/>
        <v>13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18"/>
        <v>16.64</v>
      </c>
      <c r="L135" s="47">
        <f t="shared" si="19"/>
        <v>16.899999999999999</v>
      </c>
      <c r="M135" s="48">
        <f t="shared" si="20"/>
        <v>17.16</v>
      </c>
      <c r="N135" s="48">
        <f t="shared" si="20"/>
        <v>17.29</v>
      </c>
      <c r="O135" s="49">
        <f t="shared" si="20"/>
        <v>17.420000000000002</v>
      </c>
      <c r="P135" s="50">
        <v>17</v>
      </c>
      <c r="Q135" s="51">
        <v>157</v>
      </c>
      <c r="R135" s="51">
        <f>IF(P135=0," ",IF(ISBLANK(P135)," ",P135*Q135))</f>
        <v>2669</v>
      </c>
      <c r="S135" s="51" t="s">
        <v>371</v>
      </c>
      <c r="T135" s="52" t="s">
        <v>394</v>
      </c>
      <c r="U135" s="50">
        <v>16.600000000000001</v>
      </c>
      <c r="V135" s="51">
        <v>20</v>
      </c>
      <c r="W135" s="51">
        <v>332</v>
      </c>
      <c r="X135" s="51" t="s">
        <v>405</v>
      </c>
      <c r="Y135" s="52" t="s">
        <v>412</v>
      </c>
      <c r="Z135" s="50">
        <v>16.600000000000001</v>
      </c>
      <c r="AA135" s="51">
        <v>10</v>
      </c>
      <c r="AB135" s="51">
        <v>166</v>
      </c>
      <c r="AC135" s="51" t="s">
        <v>433</v>
      </c>
      <c r="AD135" s="52" t="s">
        <v>434</v>
      </c>
      <c r="AE135" s="195">
        <v>16.600000000000001</v>
      </c>
      <c r="AF135" s="196">
        <v>26</v>
      </c>
      <c r="AG135" s="197">
        <f>IF(AE135=0," ",IF(ISBLANK(AE135)," ",AE135*AF135))</f>
        <v>431.6</v>
      </c>
      <c r="AH135" s="196" t="s">
        <v>451</v>
      </c>
      <c r="AI135" s="198" t="s">
        <v>458</v>
      </c>
      <c r="AJ135" s="50">
        <v>16.899999999999999</v>
      </c>
      <c r="AK135" s="51">
        <v>31</v>
      </c>
      <c r="AL135" s="51">
        <v>523.9</v>
      </c>
      <c r="AM135" s="51" t="s">
        <v>478</v>
      </c>
      <c r="AN135" s="52" t="s">
        <v>479</v>
      </c>
      <c r="AO135" s="50"/>
      <c r="AP135" s="57"/>
      <c r="AQ135" s="57"/>
      <c r="AR135" s="57"/>
      <c r="AS135" s="52"/>
      <c r="AT135" s="50">
        <v>16.510000000000002</v>
      </c>
      <c r="AU135" s="51">
        <v>15.6</v>
      </c>
      <c r="AV135" s="51">
        <f t="shared" ref="AV135:AV142" si="22">IF(AT135=0," ",IF(ISBLANK(AT135)," ",AT135*AU135))</f>
        <v>257.55600000000004</v>
      </c>
      <c r="AW135" s="51" t="s">
        <v>501</v>
      </c>
      <c r="AX135" s="52" t="s">
        <v>365</v>
      </c>
      <c r="AY135" s="50">
        <v>16.510000000000002</v>
      </c>
      <c r="AZ135" s="51">
        <v>60</v>
      </c>
      <c r="BA135" s="51">
        <v>990.6</v>
      </c>
      <c r="BB135" s="51" t="s">
        <v>514</v>
      </c>
      <c r="BC135" s="52" t="s">
        <v>285</v>
      </c>
      <c r="BD135" s="271">
        <v>16.5</v>
      </c>
      <c r="BE135" s="272">
        <v>62</v>
      </c>
      <c r="BF135" s="272">
        <f t="shared" ref="BF135:BF142" si="23">IF(BD135=0," ",IF(ISBLANK(BD135)," ",BD135*BE135))</f>
        <v>1023</v>
      </c>
      <c r="BG135" s="272" t="s">
        <v>525</v>
      </c>
      <c r="BH135" s="273" t="s">
        <v>530</v>
      </c>
      <c r="BI135" s="50">
        <v>16.5</v>
      </c>
      <c r="BJ135" s="51">
        <v>148</v>
      </c>
      <c r="BK135" s="51">
        <v>2442</v>
      </c>
      <c r="BL135" s="51" t="s">
        <v>547</v>
      </c>
      <c r="BM135" s="52" t="s">
        <v>557</v>
      </c>
      <c r="BN135" s="53">
        <f t="shared" ref="BN135:BN182" si="24">MIN($P135,$U135,$Z135,$AE135,$AJ135,$AO135,$AT135,$AY135,$BD135,$BI135)</f>
        <v>16.5</v>
      </c>
      <c r="BO135" s="53">
        <f t="shared" ref="BO135:BO182" si="25">MAX($P135,$U135,$Z135,$AE135,$AJ135,$AO135,$AT135,$AY135,$BD135,$BI135)</f>
        <v>17</v>
      </c>
      <c r="BP135" s="251"/>
    </row>
    <row r="136" spans="2:68" ht="30" x14ac:dyDescent="0.4">
      <c r="B136" s="73"/>
      <c r="C136" s="74"/>
      <c r="D136" s="41">
        <f t="shared" si="21"/>
        <v>13</v>
      </c>
      <c r="E136" s="42">
        <v>27</v>
      </c>
      <c r="F136" s="43">
        <v>1</v>
      </c>
      <c r="G136" s="44">
        <v>3</v>
      </c>
      <c r="H136" s="44">
        <v>5</v>
      </c>
      <c r="I136" s="44">
        <v>6</v>
      </c>
      <c r="J136" s="45">
        <v>7</v>
      </c>
      <c r="K136" s="46">
        <f t="shared" si="18"/>
        <v>16.64</v>
      </c>
      <c r="L136" s="47">
        <f t="shared" si="19"/>
        <v>16.899999999999999</v>
      </c>
      <c r="M136" s="48">
        <f t="shared" si="20"/>
        <v>17.16</v>
      </c>
      <c r="N136" s="48">
        <f t="shared" si="20"/>
        <v>17.29</v>
      </c>
      <c r="O136" s="49">
        <f t="shared" si="20"/>
        <v>17.420000000000002</v>
      </c>
      <c r="P136" s="50"/>
      <c r="Q136" s="57"/>
      <c r="R136" s="57"/>
      <c r="S136" s="57"/>
      <c r="T136" s="52"/>
      <c r="U136" s="50"/>
      <c r="V136" s="51"/>
      <c r="W136" s="51"/>
      <c r="X136" s="51"/>
      <c r="Y136" s="52"/>
      <c r="Z136" s="50"/>
      <c r="AA136" s="51"/>
      <c r="AB136" s="51"/>
      <c r="AC136" s="51"/>
      <c r="AD136" s="52"/>
      <c r="AE136" s="195"/>
      <c r="AF136" s="196"/>
      <c r="AG136" s="197"/>
      <c r="AH136" s="196"/>
      <c r="AI136" s="218"/>
      <c r="AJ136" s="50"/>
      <c r="AK136" s="57"/>
      <c r="AL136" s="57"/>
      <c r="AM136" s="57"/>
      <c r="AN136" s="52"/>
      <c r="AO136" s="50"/>
      <c r="AP136" s="57"/>
      <c r="AQ136" s="57"/>
      <c r="AR136" s="57"/>
      <c r="AS136" s="52"/>
      <c r="AT136" s="50"/>
      <c r="AU136" s="51"/>
      <c r="AV136" s="51" t="str">
        <f t="shared" si="22"/>
        <v xml:space="preserve"> </v>
      </c>
      <c r="AW136" s="51"/>
      <c r="AX136" s="52"/>
      <c r="AY136" s="50"/>
      <c r="AZ136" s="51"/>
      <c r="BA136" s="51" t="str">
        <f t="shared" ref="BA136:BA141" si="26">IF(AY136=0," ",IF(ISBLANK(AY136)," ",AY136*AZ136))</f>
        <v xml:space="preserve"> </v>
      </c>
      <c r="BB136" s="51"/>
      <c r="BC136" s="52"/>
      <c r="BD136" s="271"/>
      <c r="BE136" s="272"/>
      <c r="BF136" s="272" t="str">
        <f t="shared" si="23"/>
        <v xml:space="preserve"> </v>
      </c>
      <c r="BG136" s="272"/>
      <c r="BH136" s="273"/>
      <c r="BI136" s="50"/>
      <c r="BJ136" s="51"/>
      <c r="BK136" s="51"/>
      <c r="BL136" s="51"/>
      <c r="BM136" s="52"/>
      <c r="BN136" s="53">
        <f t="shared" si="24"/>
        <v>0</v>
      </c>
      <c r="BO136" s="53">
        <f t="shared" si="25"/>
        <v>0</v>
      </c>
      <c r="BP136" s="250"/>
    </row>
    <row r="137" spans="2:68" ht="30" x14ac:dyDescent="0.4">
      <c r="B137" s="73"/>
      <c r="C137" s="74"/>
      <c r="D137" s="41">
        <f t="shared" si="21"/>
        <v>13</v>
      </c>
      <c r="E137" s="42">
        <v>27</v>
      </c>
      <c r="F137" s="43">
        <v>1</v>
      </c>
      <c r="G137" s="44">
        <v>3</v>
      </c>
      <c r="H137" s="44">
        <v>5</v>
      </c>
      <c r="I137" s="44">
        <v>6</v>
      </c>
      <c r="J137" s="45">
        <v>7</v>
      </c>
      <c r="K137" s="46">
        <f t="shared" si="18"/>
        <v>16.64</v>
      </c>
      <c r="L137" s="47">
        <f t="shared" si="19"/>
        <v>16.899999999999999</v>
      </c>
      <c r="M137" s="48">
        <f t="shared" si="20"/>
        <v>17.16</v>
      </c>
      <c r="N137" s="48">
        <f t="shared" si="20"/>
        <v>17.29</v>
      </c>
      <c r="O137" s="49">
        <f t="shared" si="20"/>
        <v>17.420000000000002</v>
      </c>
      <c r="P137" s="50"/>
      <c r="Q137" s="57"/>
      <c r="R137" s="57"/>
      <c r="S137" s="57"/>
      <c r="T137" s="52"/>
      <c r="U137" s="50"/>
      <c r="V137" s="51"/>
      <c r="W137" s="51"/>
      <c r="X137" s="51"/>
      <c r="Y137" s="52"/>
      <c r="Z137" s="50"/>
      <c r="AA137" s="51"/>
      <c r="AB137" s="51"/>
      <c r="AC137" s="51"/>
      <c r="AD137" s="52"/>
      <c r="AE137" s="195"/>
      <c r="AF137" s="196"/>
      <c r="AG137" s="197"/>
      <c r="AH137" s="196"/>
      <c r="AI137" s="218"/>
      <c r="AJ137" s="50"/>
      <c r="AK137" s="57"/>
      <c r="AL137" s="57"/>
      <c r="AM137" s="57"/>
      <c r="AN137" s="52"/>
      <c r="AO137" s="50"/>
      <c r="AP137" s="57"/>
      <c r="AQ137" s="57"/>
      <c r="AR137" s="57"/>
      <c r="AS137" s="52"/>
      <c r="AT137" s="50"/>
      <c r="AU137" s="51"/>
      <c r="AV137" s="51" t="str">
        <f t="shared" si="22"/>
        <v xml:space="preserve"> </v>
      </c>
      <c r="AW137" s="51"/>
      <c r="AX137" s="52"/>
      <c r="AY137" s="50"/>
      <c r="AZ137" s="51"/>
      <c r="BA137" s="51" t="str">
        <f t="shared" si="26"/>
        <v xml:space="preserve"> </v>
      </c>
      <c r="BB137" s="51"/>
      <c r="BC137" s="52"/>
      <c r="BD137" s="271"/>
      <c r="BE137" s="272"/>
      <c r="BF137" s="272" t="str">
        <f t="shared" si="23"/>
        <v xml:space="preserve"> </v>
      </c>
      <c r="BG137" s="272"/>
      <c r="BH137" s="273"/>
      <c r="BI137" s="50"/>
      <c r="BJ137" s="51"/>
      <c r="BK137" s="51"/>
      <c r="BL137" s="51"/>
      <c r="BM137" s="52"/>
      <c r="BN137" s="53">
        <f t="shared" si="24"/>
        <v>0</v>
      </c>
      <c r="BO137" s="53">
        <f t="shared" si="25"/>
        <v>0</v>
      </c>
      <c r="BP137" s="250"/>
    </row>
    <row r="138" spans="2:68" ht="72" x14ac:dyDescent="0.4">
      <c r="B138" s="71" t="s">
        <v>23</v>
      </c>
      <c r="C138" s="40" t="str">
        <f>C23</f>
        <v>Капуста н/у, кг</v>
      </c>
      <c r="D138" s="41">
        <f t="shared" si="21"/>
        <v>10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18"/>
        <v>11.9</v>
      </c>
      <c r="L138" s="47">
        <f t="shared" si="19"/>
        <v>12</v>
      </c>
      <c r="M138" s="48">
        <f t="shared" si="20"/>
        <v>12.1</v>
      </c>
      <c r="N138" s="48">
        <f t="shared" si="20"/>
        <v>12.2</v>
      </c>
      <c r="O138" s="49">
        <f t="shared" si="20"/>
        <v>12.2</v>
      </c>
      <c r="P138" s="50"/>
      <c r="Q138" s="57"/>
      <c r="R138" s="57"/>
      <c r="S138" s="57"/>
      <c r="T138" s="52"/>
      <c r="U138" s="50">
        <v>11.9</v>
      </c>
      <c r="V138" s="51">
        <v>25</v>
      </c>
      <c r="W138" s="51">
        <v>297.5</v>
      </c>
      <c r="X138" s="51" t="s">
        <v>405</v>
      </c>
      <c r="Y138" s="52" t="s">
        <v>412</v>
      </c>
      <c r="Z138" s="50">
        <v>11.9</v>
      </c>
      <c r="AA138" s="51">
        <v>34</v>
      </c>
      <c r="AB138" s="51">
        <v>404.6</v>
      </c>
      <c r="AC138" s="51" t="s">
        <v>433</v>
      </c>
      <c r="AD138" s="52" t="s">
        <v>434</v>
      </c>
      <c r="AE138" s="195"/>
      <c r="AF138" s="196"/>
      <c r="AG138" s="197"/>
      <c r="AH138" s="196"/>
      <c r="AI138" s="218"/>
      <c r="AJ138" s="50"/>
      <c r="AK138" s="57"/>
      <c r="AL138" s="57"/>
      <c r="AM138" s="57"/>
      <c r="AN138" s="52"/>
      <c r="AO138" s="50"/>
      <c r="AP138" s="57"/>
      <c r="AQ138" s="57"/>
      <c r="AR138" s="57"/>
      <c r="AS138" s="52"/>
      <c r="AT138" s="50">
        <v>11.8</v>
      </c>
      <c r="AU138" s="51">
        <v>27.8</v>
      </c>
      <c r="AV138" s="51">
        <f t="shared" si="22"/>
        <v>328.04</v>
      </c>
      <c r="AW138" s="51" t="s">
        <v>501</v>
      </c>
      <c r="AX138" s="52" t="s">
        <v>365</v>
      </c>
      <c r="AY138" s="50">
        <v>11.8</v>
      </c>
      <c r="AZ138" s="51">
        <v>39</v>
      </c>
      <c r="BA138" s="51">
        <v>460.2</v>
      </c>
      <c r="BB138" s="51" t="s">
        <v>514</v>
      </c>
      <c r="BC138" s="52" t="s">
        <v>285</v>
      </c>
      <c r="BD138" s="271">
        <v>11.8</v>
      </c>
      <c r="BE138" s="272">
        <v>55</v>
      </c>
      <c r="BF138" s="272">
        <f t="shared" si="23"/>
        <v>649</v>
      </c>
      <c r="BG138" s="272" t="s">
        <v>525</v>
      </c>
      <c r="BH138" s="273" t="s">
        <v>530</v>
      </c>
      <c r="BI138" s="50"/>
      <c r="BJ138" s="51"/>
      <c r="BK138" s="51"/>
      <c r="BL138" s="51"/>
      <c r="BM138" s="52"/>
      <c r="BN138" s="53">
        <f t="shared" si="24"/>
        <v>11.8</v>
      </c>
      <c r="BO138" s="53">
        <f t="shared" si="25"/>
        <v>11.9</v>
      </c>
      <c r="BP138" s="251"/>
    </row>
    <row r="139" spans="2:68" ht="30" x14ac:dyDescent="0.4">
      <c r="B139" s="73"/>
      <c r="C139" s="74"/>
      <c r="D139" s="41">
        <f t="shared" si="21"/>
        <v>10</v>
      </c>
      <c r="E139" s="42">
        <v>18</v>
      </c>
      <c r="F139" s="43">
        <v>1</v>
      </c>
      <c r="G139" s="44">
        <v>2</v>
      </c>
      <c r="H139" s="44">
        <v>3</v>
      </c>
      <c r="I139" s="44">
        <v>4</v>
      </c>
      <c r="J139" s="45">
        <v>4</v>
      </c>
      <c r="K139" s="46">
        <f t="shared" si="18"/>
        <v>11.9</v>
      </c>
      <c r="L139" s="47">
        <f t="shared" si="19"/>
        <v>12</v>
      </c>
      <c r="M139" s="48">
        <f t="shared" si="20"/>
        <v>12.1</v>
      </c>
      <c r="N139" s="48">
        <f t="shared" si="20"/>
        <v>12.2</v>
      </c>
      <c r="O139" s="49">
        <f t="shared" si="20"/>
        <v>12.2</v>
      </c>
      <c r="P139" s="50"/>
      <c r="Q139" s="57"/>
      <c r="R139" s="57"/>
      <c r="S139" s="57"/>
      <c r="T139" s="52"/>
      <c r="U139" s="50"/>
      <c r="V139" s="57"/>
      <c r="W139" s="57"/>
      <c r="X139" s="57"/>
      <c r="Y139" s="52"/>
      <c r="Z139" s="50"/>
      <c r="AA139" s="51"/>
      <c r="AB139" s="51"/>
      <c r="AC139" s="51"/>
      <c r="AD139" s="52"/>
      <c r="AE139" s="50"/>
      <c r="AF139" s="51"/>
      <c r="AG139" s="51"/>
      <c r="AH139" s="51"/>
      <c r="AI139" s="52"/>
      <c r="AJ139" s="50"/>
      <c r="AK139" s="57"/>
      <c r="AL139" s="57"/>
      <c r="AM139" s="57"/>
      <c r="AN139" s="52"/>
      <c r="AO139" s="50"/>
      <c r="AP139" s="57"/>
      <c r="AQ139" s="57"/>
      <c r="AR139" s="57"/>
      <c r="AS139" s="52"/>
      <c r="AT139" s="50"/>
      <c r="AU139" s="51"/>
      <c r="AV139" s="51" t="str">
        <f t="shared" si="22"/>
        <v xml:space="preserve"> </v>
      </c>
      <c r="AW139" s="51"/>
      <c r="AX139" s="52"/>
      <c r="AY139" s="50"/>
      <c r="AZ139" s="51"/>
      <c r="BA139" s="51" t="str">
        <f t="shared" si="26"/>
        <v xml:space="preserve"> </v>
      </c>
      <c r="BB139" s="51"/>
      <c r="BC139" s="52"/>
      <c r="BD139" s="271"/>
      <c r="BE139" s="272"/>
      <c r="BF139" s="272" t="str">
        <f t="shared" si="23"/>
        <v xml:space="preserve"> </v>
      </c>
      <c r="BG139" s="272"/>
      <c r="BH139" s="273"/>
      <c r="BI139" s="50"/>
      <c r="BJ139" s="51"/>
      <c r="BK139" s="51"/>
      <c r="BL139" s="51"/>
      <c r="BM139" s="52"/>
      <c r="BN139" s="53">
        <f t="shared" si="24"/>
        <v>0</v>
      </c>
      <c r="BO139" s="53">
        <f t="shared" si="25"/>
        <v>0</v>
      </c>
      <c r="BP139" s="250"/>
    </row>
    <row r="140" spans="2:68" ht="30" x14ac:dyDescent="0.4">
      <c r="B140" s="75"/>
      <c r="C140" s="76"/>
      <c r="D140" s="41">
        <f t="shared" si="21"/>
        <v>10</v>
      </c>
      <c r="E140" s="42">
        <v>18</v>
      </c>
      <c r="F140" s="43">
        <v>1</v>
      </c>
      <c r="G140" s="44">
        <v>2</v>
      </c>
      <c r="H140" s="44">
        <v>3</v>
      </c>
      <c r="I140" s="44">
        <v>4</v>
      </c>
      <c r="J140" s="45">
        <v>4</v>
      </c>
      <c r="K140" s="46">
        <f t="shared" si="18"/>
        <v>11.9</v>
      </c>
      <c r="L140" s="47">
        <f t="shared" si="19"/>
        <v>12</v>
      </c>
      <c r="M140" s="48">
        <f t="shared" si="20"/>
        <v>12.1</v>
      </c>
      <c r="N140" s="48">
        <f t="shared" si="20"/>
        <v>12.2</v>
      </c>
      <c r="O140" s="49">
        <f t="shared" si="20"/>
        <v>12.2</v>
      </c>
      <c r="P140" s="50"/>
      <c r="Q140" s="57"/>
      <c r="R140" s="57"/>
      <c r="S140" s="57"/>
      <c r="T140" s="52"/>
      <c r="U140" s="50"/>
      <c r="V140" s="57"/>
      <c r="W140" s="57"/>
      <c r="X140" s="57"/>
      <c r="Y140" s="52"/>
      <c r="Z140" s="50"/>
      <c r="AA140" s="51"/>
      <c r="AB140" s="51"/>
      <c r="AC140" s="51"/>
      <c r="AD140" s="52"/>
      <c r="AE140" s="50"/>
      <c r="AF140" s="51"/>
      <c r="AG140" s="51"/>
      <c r="AH140" s="51"/>
      <c r="AI140" s="52"/>
      <c r="AJ140" s="50"/>
      <c r="AK140" s="57"/>
      <c r="AL140" s="57"/>
      <c r="AM140" s="57"/>
      <c r="AN140" s="52"/>
      <c r="AO140" s="50"/>
      <c r="AP140" s="57"/>
      <c r="AQ140" s="57"/>
      <c r="AR140" s="57"/>
      <c r="AS140" s="52"/>
      <c r="AT140" s="50"/>
      <c r="AU140" s="51"/>
      <c r="AV140" s="51" t="str">
        <f t="shared" si="22"/>
        <v xml:space="preserve"> </v>
      </c>
      <c r="AW140" s="51"/>
      <c r="AX140" s="52"/>
      <c r="AY140" s="50"/>
      <c r="AZ140" s="51"/>
      <c r="BA140" s="51" t="str">
        <f t="shared" si="26"/>
        <v xml:space="preserve"> </v>
      </c>
      <c r="BB140" s="51"/>
      <c r="BC140" s="52"/>
      <c r="BD140" s="271"/>
      <c r="BE140" s="272"/>
      <c r="BF140" s="272" t="str">
        <f t="shared" si="23"/>
        <v xml:space="preserve"> </v>
      </c>
      <c r="BG140" s="272"/>
      <c r="BH140" s="273"/>
      <c r="BI140" s="50"/>
      <c r="BJ140" s="51"/>
      <c r="BK140" s="51"/>
      <c r="BL140" s="51"/>
      <c r="BM140" s="52"/>
      <c r="BN140" s="53">
        <f t="shared" si="24"/>
        <v>0</v>
      </c>
      <c r="BO140" s="53">
        <f t="shared" si="25"/>
        <v>0</v>
      </c>
      <c r="BP140" s="250"/>
    </row>
    <row r="141" spans="2:68" ht="58.5" x14ac:dyDescent="0.4">
      <c r="B141" s="60" t="s">
        <v>25</v>
      </c>
      <c r="C141" s="61" t="s">
        <v>26</v>
      </c>
      <c r="D141" s="41">
        <f t="shared" si="21"/>
        <v>0</v>
      </c>
      <c r="E141" s="62"/>
      <c r="F141" s="63"/>
      <c r="G141" s="64"/>
      <c r="H141" s="64"/>
      <c r="I141" s="64"/>
      <c r="J141" s="65"/>
      <c r="K141" s="46">
        <f t="shared" si="18"/>
        <v>0</v>
      </c>
      <c r="L141" s="47">
        <f t="shared" si="19"/>
        <v>0</v>
      </c>
      <c r="M141" s="48">
        <f t="shared" si="20"/>
        <v>0</v>
      </c>
      <c r="N141" s="48">
        <f t="shared" si="20"/>
        <v>0</v>
      </c>
      <c r="O141" s="49">
        <f t="shared" si="20"/>
        <v>0</v>
      </c>
      <c r="P141" s="50"/>
      <c r="Q141" s="57"/>
      <c r="R141" s="57"/>
      <c r="S141" s="57"/>
      <c r="T141" s="52"/>
      <c r="U141" s="66"/>
      <c r="V141" s="67"/>
      <c r="W141" s="68"/>
      <c r="X141" s="67"/>
      <c r="Y141" s="69"/>
      <c r="Z141" s="66"/>
      <c r="AA141" s="67"/>
      <c r="AB141" s="68"/>
      <c r="AC141" s="67"/>
      <c r="AD141" s="69"/>
      <c r="AE141" s="66"/>
      <c r="AF141" s="67"/>
      <c r="AG141" s="68"/>
      <c r="AH141" s="67"/>
      <c r="AI141" s="69"/>
      <c r="AJ141" s="66"/>
      <c r="AK141" s="67"/>
      <c r="AL141" s="68"/>
      <c r="AM141" s="67"/>
      <c r="AN141" s="69"/>
      <c r="AO141" s="66"/>
      <c r="AP141" s="67"/>
      <c r="AQ141" s="68"/>
      <c r="AR141" s="67"/>
      <c r="AS141" s="69"/>
      <c r="AT141" s="66"/>
      <c r="AU141" s="67"/>
      <c r="AV141" s="68" t="str">
        <f t="shared" si="22"/>
        <v xml:space="preserve"> </v>
      </c>
      <c r="AW141" s="67"/>
      <c r="AX141" s="69"/>
      <c r="AY141" s="66"/>
      <c r="AZ141" s="67"/>
      <c r="BA141" s="68" t="str">
        <f t="shared" si="26"/>
        <v xml:space="preserve"> </v>
      </c>
      <c r="BB141" s="67"/>
      <c r="BC141" s="69"/>
      <c r="BD141" s="274"/>
      <c r="BE141" s="275"/>
      <c r="BF141" s="276" t="str">
        <f t="shared" si="23"/>
        <v xml:space="preserve"> </v>
      </c>
      <c r="BG141" s="275"/>
      <c r="BH141" s="277"/>
      <c r="BI141" s="66"/>
      <c r="BJ141" s="67"/>
      <c r="BK141" s="68"/>
      <c r="BL141" s="67"/>
      <c r="BM141" s="69"/>
      <c r="BN141" s="53">
        <f t="shared" si="24"/>
        <v>0</v>
      </c>
      <c r="BO141" s="53">
        <f t="shared" si="25"/>
        <v>0</v>
      </c>
      <c r="BP141" s="250"/>
    </row>
    <row r="142" spans="2:68" ht="72" x14ac:dyDescent="0.4">
      <c r="B142" s="71" t="s">
        <v>28</v>
      </c>
      <c r="C142" s="40" t="str">
        <f>C27</f>
        <v>Куриные яйца 1 категории, 10 шт</v>
      </c>
      <c r="D142" s="41">
        <f t="shared" si="21"/>
        <v>42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18"/>
        <v>49.980000000000004</v>
      </c>
      <c r="L142" s="47">
        <f t="shared" si="19"/>
        <v>50.4</v>
      </c>
      <c r="M142" s="48">
        <f t="shared" si="20"/>
        <v>50.82</v>
      </c>
      <c r="N142" s="48">
        <f t="shared" si="20"/>
        <v>51.24</v>
      </c>
      <c r="O142" s="49">
        <f t="shared" si="20"/>
        <v>51.66</v>
      </c>
      <c r="P142" s="50">
        <v>50</v>
      </c>
      <c r="Q142" s="51">
        <v>72</v>
      </c>
      <c r="R142" s="51">
        <f>IF(P142=0," ",IF(ISBLANK(P142)," ",P142*Q142))</f>
        <v>3600</v>
      </c>
      <c r="S142" s="51" t="s">
        <v>304</v>
      </c>
      <c r="T142" s="52" t="s">
        <v>363</v>
      </c>
      <c r="U142" s="50"/>
      <c r="V142" s="57"/>
      <c r="W142" s="57"/>
      <c r="X142" s="57"/>
      <c r="Y142" s="52"/>
      <c r="Z142" s="50">
        <v>50.2</v>
      </c>
      <c r="AA142" s="51">
        <v>12</v>
      </c>
      <c r="AB142" s="51">
        <v>602.4</v>
      </c>
      <c r="AC142" s="51" t="s">
        <v>425</v>
      </c>
      <c r="AD142" s="52" t="s">
        <v>435</v>
      </c>
      <c r="AE142" s="50"/>
      <c r="AF142" s="51"/>
      <c r="AG142" s="51"/>
      <c r="AH142" s="51"/>
      <c r="AI142" s="52"/>
      <c r="AJ142" s="50">
        <v>42.4</v>
      </c>
      <c r="AK142" s="51">
        <v>108</v>
      </c>
      <c r="AL142" s="51">
        <v>4579.2</v>
      </c>
      <c r="AM142" s="51" t="s">
        <v>480</v>
      </c>
      <c r="AN142" s="52" t="s">
        <v>479</v>
      </c>
      <c r="AO142" s="50"/>
      <c r="AP142" s="57"/>
      <c r="AQ142" s="57"/>
      <c r="AR142" s="57"/>
      <c r="AS142" s="52"/>
      <c r="AT142" s="50">
        <v>47.8</v>
      </c>
      <c r="AU142" s="51">
        <v>6</v>
      </c>
      <c r="AV142" s="51">
        <f t="shared" si="22"/>
        <v>286.79999999999995</v>
      </c>
      <c r="AW142" s="51" t="s">
        <v>502</v>
      </c>
      <c r="AX142" s="52" t="s">
        <v>506</v>
      </c>
      <c r="AY142" s="50">
        <v>47.8</v>
      </c>
      <c r="AZ142" s="51">
        <v>360</v>
      </c>
      <c r="BA142" s="51">
        <v>1720.8</v>
      </c>
      <c r="BB142" s="51" t="s">
        <v>514</v>
      </c>
      <c r="BC142" s="52" t="s">
        <v>285</v>
      </c>
      <c r="BD142" s="271">
        <v>5.0999999999999996</v>
      </c>
      <c r="BE142" s="272">
        <v>720</v>
      </c>
      <c r="BF142" s="272">
        <f t="shared" si="23"/>
        <v>3671.9999999999995</v>
      </c>
      <c r="BG142" s="272" t="s">
        <v>532</v>
      </c>
      <c r="BH142" s="273" t="s">
        <v>530</v>
      </c>
      <c r="BI142" s="50">
        <v>4.75</v>
      </c>
      <c r="BJ142" s="51">
        <v>720</v>
      </c>
      <c r="BK142" s="51">
        <v>3420</v>
      </c>
      <c r="BL142" s="51" t="s">
        <v>547</v>
      </c>
      <c r="BM142" s="52" t="s">
        <v>557</v>
      </c>
      <c r="BN142" s="53">
        <f t="shared" si="24"/>
        <v>4.75</v>
      </c>
      <c r="BO142" s="53">
        <f t="shared" si="25"/>
        <v>50.2</v>
      </c>
      <c r="BP142" s="250"/>
    </row>
    <row r="143" spans="2:68" ht="30" x14ac:dyDescent="0.4">
      <c r="B143" s="73"/>
      <c r="C143" s="74"/>
      <c r="D143" s="41">
        <f t="shared" si="21"/>
        <v>42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18"/>
        <v>49.980000000000004</v>
      </c>
      <c r="L143" s="47">
        <f t="shared" si="19"/>
        <v>50.4</v>
      </c>
      <c r="M143" s="48">
        <f t="shared" si="20"/>
        <v>50.82</v>
      </c>
      <c r="N143" s="48">
        <f t="shared" si="20"/>
        <v>51.24</v>
      </c>
      <c r="O143" s="49">
        <f t="shared" si="20"/>
        <v>51.66</v>
      </c>
      <c r="P143" s="50"/>
      <c r="Q143" s="51"/>
      <c r="R143" s="51"/>
      <c r="S143" s="51"/>
      <c r="T143" s="52"/>
      <c r="U143" s="50"/>
      <c r="V143" s="51"/>
      <c r="W143" s="51"/>
      <c r="X143" s="51"/>
      <c r="Y143" s="52"/>
      <c r="Z143" s="50"/>
      <c r="AA143" s="51"/>
      <c r="AB143" s="51"/>
      <c r="AC143" s="51"/>
      <c r="AD143" s="52"/>
      <c r="AE143" s="175"/>
      <c r="AF143" s="176"/>
      <c r="AG143" s="176"/>
      <c r="AH143" s="176"/>
      <c r="AI143" s="188"/>
      <c r="AJ143" s="50"/>
      <c r="AK143" s="51"/>
      <c r="AL143" s="51"/>
      <c r="AM143" s="51"/>
      <c r="AN143" s="52"/>
      <c r="AO143" s="50"/>
      <c r="AP143" s="57"/>
      <c r="AQ143" s="57"/>
      <c r="AR143" s="57"/>
      <c r="AS143" s="52"/>
      <c r="AT143" s="50"/>
      <c r="AU143" s="51"/>
      <c r="AV143" s="51"/>
      <c r="AW143" s="51"/>
      <c r="AX143" s="52"/>
      <c r="AY143" s="50"/>
      <c r="AZ143" s="51"/>
      <c r="BA143" s="51"/>
      <c r="BB143" s="51"/>
      <c r="BC143" s="52"/>
      <c r="BD143" s="50"/>
      <c r="BE143" s="57"/>
      <c r="BF143" s="57"/>
      <c r="BG143" s="57"/>
      <c r="BH143" s="52"/>
      <c r="BI143" s="50"/>
      <c r="BJ143" s="57"/>
      <c r="BK143" s="57"/>
      <c r="BL143" s="57"/>
      <c r="BM143" s="52"/>
      <c r="BN143" s="53">
        <f t="shared" si="24"/>
        <v>0</v>
      </c>
      <c r="BO143" s="53">
        <f t="shared" si="25"/>
        <v>0</v>
      </c>
      <c r="BP143" s="250"/>
    </row>
    <row r="144" spans="2:68" ht="30" x14ac:dyDescent="0.4">
      <c r="B144" s="75"/>
      <c r="C144" s="76"/>
      <c r="D144" s="41">
        <f t="shared" si="21"/>
        <v>42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18"/>
        <v>49.980000000000004</v>
      </c>
      <c r="L144" s="47">
        <f t="shared" si="19"/>
        <v>50.4</v>
      </c>
      <c r="M144" s="48">
        <f t="shared" si="20"/>
        <v>50.82</v>
      </c>
      <c r="N144" s="48">
        <f t="shared" si="20"/>
        <v>51.24</v>
      </c>
      <c r="O144" s="49">
        <f t="shared" si="20"/>
        <v>51.66</v>
      </c>
      <c r="P144" s="50"/>
      <c r="Q144" s="51"/>
      <c r="R144" s="51"/>
      <c r="S144" s="51"/>
      <c r="T144" s="52"/>
      <c r="U144" s="50"/>
      <c r="V144" s="51"/>
      <c r="W144" s="51"/>
      <c r="X144" s="51"/>
      <c r="Y144" s="52"/>
      <c r="Z144" s="50"/>
      <c r="AA144" s="51"/>
      <c r="AB144" s="51"/>
      <c r="AC144" s="51"/>
      <c r="AD144" s="51"/>
      <c r="AE144" s="175"/>
      <c r="AF144" s="176"/>
      <c r="AG144" s="176"/>
      <c r="AH144" s="176"/>
      <c r="AI144" s="188"/>
      <c r="AJ144" s="50"/>
      <c r="AK144" s="51"/>
      <c r="AL144" s="51"/>
      <c r="AM144" s="51"/>
      <c r="AN144" s="52"/>
      <c r="AO144" s="50"/>
      <c r="AP144" s="57"/>
      <c r="AQ144" s="57"/>
      <c r="AR144" s="57"/>
      <c r="AS144" s="52"/>
      <c r="AT144" s="50"/>
      <c r="AU144" s="51"/>
      <c r="AV144" s="51"/>
      <c r="AW144" s="51"/>
      <c r="AX144" s="52"/>
      <c r="AY144" s="50"/>
      <c r="AZ144" s="51"/>
      <c r="BA144" s="51"/>
      <c r="BB144" s="51"/>
      <c r="BC144" s="52"/>
      <c r="BD144" s="50"/>
      <c r="BE144" s="57"/>
      <c r="BF144" s="57"/>
      <c r="BG144" s="57"/>
      <c r="BH144" s="52"/>
      <c r="BI144" s="50"/>
      <c r="BJ144" s="57"/>
      <c r="BK144" s="57"/>
      <c r="BL144" s="57"/>
      <c r="BM144" s="52"/>
      <c r="BN144" s="53">
        <f t="shared" si="24"/>
        <v>0</v>
      </c>
      <c r="BO144" s="53">
        <f t="shared" si="25"/>
        <v>0</v>
      </c>
      <c r="BP144" s="250"/>
    </row>
    <row r="145" spans="2:68" ht="36" x14ac:dyDescent="0.4">
      <c r="B145" s="77" t="s">
        <v>30</v>
      </c>
      <c r="C145" s="40" t="str">
        <f>C30</f>
        <v>Куриные яйца 2 категории, 10 шт</v>
      </c>
      <c r="D145" s="41">
        <f t="shared" si="21"/>
        <v>32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18"/>
        <v>38.08</v>
      </c>
      <c r="L145" s="47">
        <f t="shared" si="19"/>
        <v>38.4</v>
      </c>
      <c r="M145" s="48">
        <f t="shared" si="20"/>
        <v>38.72</v>
      </c>
      <c r="N145" s="48">
        <f t="shared" si="20"/>
        <v>39.04</v>
      </c>
      <c r="O145" s="49">
        <f t="shared" si="20"/>
        <v>39.36</v>
      </c>
      <c r="P145" s="50"/>
      <c r="Q145" s="51"/>
      <c r="R145" s="51"/>
      <c r="S145" s="51"/>
      <c r="T145" s="52"/>
      <c r="U145" s="50"/>
      <c r="V145" s="51"/>
      <c r="W145" s="51"/>
      <c r="X145" s="51"/>
      <c r="Y145" s="52"/>
      <c r="Z145" s="50"/>
      <c r="AA145" s="51"/>
      <c r="AB145" s="51"/>
      <c r="AC145" s="51"/>
      <c r="AD145" s="51"/>
      <c r="AE145" s="175"/>
      <c r="AF145" s="176"/>
      <c r="AG145" s="176"/>
      <c r="AH145" s="176"/>
      <c r="AI145" s="188"/>
      <c r="AJ145" s="50"/>
      <c r="AK145" s="51"/>
      <c r="AL145" s="51"/>
      <c r="AM145" s="51"/>
      <c r="AN145" s="52"/>
      <c r="AO145" s="50"/>
      <c r="AP145" s="57"/>
      <c r="AQ145" s="57"/>
      <c r="AR145" s="57"/>
      <c r="AS145" s="52"/>
      <c r="AT145" s="50"/>
      <c r="AU145" s="51"/>
      <c r="AV145" s="51"/>
      <c r="AW145" s="51"/>
      <c r="AX145" s="52"/>
      <c r="AY145" s="50"/>
      <c r="AZ145" s="51"/>
      <c r="BA145" s="51"/>
      <c r="BB145" s="51"/>
      <c r="BC145" s="52"/>
      <c r="BD145" s="50"/>
      <c r="BE145" s="57"/>
      <c r="BF145" s="57"/>
      <c r="BG145" s="57"/>
      <c r="BH145" s="52"/>
      <c r="BI145" s="50"/>
      <c r="BJ145" s="57"/>
      <c r="BK145" s="57"/>
      <c r="BL145" s="57"/>
      <c r="BM145" s="52"/>
      <c r="BN145" s="53">
        <f t="shared" si="24"/>
        <v>0</v>
      </c>
      <c r="BO145" s="53">
        <f t="shared" si="25"/>
        <v>0</v>
      </c>
      <c r="BP145" s="250"/>
    </row>
    <row r="146" spans="2:68" ht="30" x14ac:dyDescent="0.4">
      <c r="B146" s="79"/>
      <c r="C146" s="80"/>
      <c r="D146" s="41">
        <f t="shared" si="21"/>
        <v>32</v>
      </c>
      <c r="E146" s="42">
        <v>14</v>
      </c>
      <c r="F146" s="43">
        <v>5</v>
      </c>
      <c r="G146" s="44">
        <v>6</v>
      </c>
      <c r="H146" s="44">
        <v>7</v>
      </c>
      <c r="I146" s="44">
        <v>8</v>
      </c>
      <c r="J146" s="45">
        <v>9</v>
      </c>
      <c r="K146" s="46">
        <f t="shared" si="18"/>
        <v>38.08</v>
      </c>
      <c r="L146" s="47">
        <f t="shared" si="19"/>
        <v>38.4</v>
      </c>
      <c r="M146" s="48">
        <f t="shared" si="20"/>
        <v>38.72</v>
      </c>
      <c r="N146" s="48">
        <f t="shared" si="20"/>
        <v>39.04</v>
      </c>
      <c r="O146" s="49">
        <f t="shared" si="20"/>
        <v>39.36</v>
      </c>
      <c r="P146" s="50"/>
      <c r="Q146" s="51"/>
      <c r="R146" s="51"/>
      <c r="S146" s="51"/>
      <c r="T146" s="52"/>
      <c r="U146" s="50"/>
      <c r="V146" s="51"/>
      <c r="W146" s="51"/>
      <c r="X146" s="51"/>
      <c r="Y146" s="52"/>
      <c r="Z146" s="50"/>
      <c r="AA146" s="51"/>
      <c r="AB146" s="51"/>
      <c r="AC146" s="51"/>
      <c r="AD146" s="51"/>
      <c r="AE146" s="175"/>
      <c r="AF146" s="176"/>
      <c r="AG146" s="176"/>
      <c r="AH146" s="176"/>
      <c r="AI146" s="188"/>
      <c r="AJ146" s="50"/>
      <c r="AK146" s="51"/>
      <c r="AL146" s="51"/>
      <c r="AM146" s="51"/>
      <c r="AN146" s="52"/>
      <c r="AO146" s="50"/>
      <c r="AP146" s="57"/>
      <c r="AQ146" s="57"/>
      <c r="AR146" s="57"/>
      <c r="AS146" s="52"/>
      <c r="AT146" s="50"/>
      <c r="AU146" s="51"/>
      <c r="AV146" s="51"/>
      <c r="AW146" s="51"/>
      <c r="AX146" s="52"/>
      <c r="AY146" s="50"/>
      <c r="AZ146" s="51"/>
      <c r="BA146" s="51"/>
      <c r="BB146" s="51"/>
      <c r="BC146" s="52"/>
      <c r="BD146" s="50"/>
      <c r="BE146" s="57"/>
      <c r="BF146" s="57"/>
      <c r="BG146" s="57"/>
      <c r="BH146" s="52"/>
      <c r="BI146" s="50"/>
      <c r="BJ146" s="57"/>
      <c r="BK146" s="57"/>
      <c r="BL146" s="57"/>
      <c r="BM146" s="52"/>
      <c r="BN146" s="53">
        <f t="shared" si="24"/>
        <v>0</v>
      </c>
      <c r="BO146" s="53">
        <f t="shared" si="25"/>
        <v>0</v>
      </c>
      <c r="BP146" s="250"/>
    </row>
    <row r="147" spans="2:68" ht="30" x14ac:dyDescent="0.4">
      <c r="B147" s="79"/>
      <c r="C147" s="80"/>
      <c r="D147" s="41">
        <f t="shared" si="21"/>
        <v>32</v>
      </c>
      <c r="E147" s="42">
        <v>14</v>
      </c>
      <c r="F147" s="43">
        <v>5</v>
      </c>
      <c r="G147" s="44">
        <v>6</v>
      </c>
      <c r="H147" s="44">
        <v>7</v>
      </c>
      <c r="I147" s="44">
        <v>8</v>
      </c>
      <c r="J147" s="45">
        <v>9</v>
      </c>
      <c r="K147" s="46">
        <f t="shared" si="18"/>
        <v>38.08</v>
      </c>
      <c r="L147" s="47">
        <f t="shared" si="19"/>
        <v>38.4</v>
      </c>
      <c r="M147" s="48">
        <f t="shared" si="20"/>
        <v>38.72</v>
      </c>
      <c r="N147" s="48">
        <f t="shared" si="20"/>
        <v>39.04</v>
      </c>
      <c r="O147" s="49">
        <f t="shared" si="20"/>
        <v>39.36</v>
      </c>
      <c r="P147" s="50"/>
      <c r="Q147" s="51"/>
      <c r="R147" s="51"/>
      <c r="S147" s="51"/>
      <c r="T147" s="52"/>
      <c r="U147" s="50"/>
      <c r="V147" s="51"/>
      <c r="W147" s="51"/>
      <c r="X147" s="51"/>
      <c r="Y147" s="52"/>
      <c r="Z147" s="50"/>
      <c r="AA147" s="51"/>
      <c r="AB147" s="51"/>
      <c r="AC147" s="51"/>
      <c r="AD147" s="51"/>
      <c r="AE147" s="175"/>
      <c r="AF147" s="176"/>
      <c r="AG147" s="176"/>
      <c r="AH147" s="176"/>
      <c r="AI147" s="188"/>
      <c r="AJ147" s="50"/>
      <c r="AK147" s="51"/>
      <c r="AL147" s="51"/>
      <c r="AM147" s="51"/>
      <c r="AN147" s="52"/>
      <c r="AO147" s="50"/>
      <c r="AP147" s="57"/>
      <c r="AQ147" s="57"/>
      <c r="AR147" s="57"/>
      <c r="AS147" s="52"/>
      <c r="AT147" s="50"/>
      <c r="AU147" s="51"/>
      <c r="AV147" s="51"/>
      <c r="AW147" s="51"/>
      <c r="AX147" s="52"/>
      <c r="AY147" s="50"/>
      <c r="AZ147" s="51"/>
      <c r="BA147" s="51"/>
      <c r="BB147" s="51"/>
      <c r="BC147" s="52"/>
      <c r="BD147" s="50"/>
      <c r="BE147" s="57"/>
      <c r="BF147" s="57"/>
      <c r="BG147" s="57"/>
      <c r="BH147" s="52"/>
      <c r="BI147" s="50"/>
      <c r="BJ147" s="57"/>
      <c r="BK147" s="57"/>
      <c r="BL147" s="57"/>
      <c r="BM147" s="52"/>
      <c r="BN147" s="53">
        <f t="shared" si="24"/>
        <v>0</v>
      </c>
      <c r="BO147" s="53">
        <f t="shared" si="25"/>
        <v>0</v>
      </c>
      <c r="BP147" s="250"/>
    </row>
    <row r="148" spans="2:68" ht="30" x14ac:dyDescent="0.4">
      <c r="B148" s="81" t="s">
        <v>32</v>
      </c>
      <c r="C148" s="82" t="s">
        <v>33</v>
      </c>
      <c r="D148" s="41">
        <f t="shared" si="21"/>
        <v>0</v>
      </c>
      <c r="E148" s="62"/>
      <c r="F148" s="63"/>
      <c r="G148" s="64"/>
      <c r="H148" s="64"/>
      <c r="I148" s="64"/>
      <c r="J148" s="65"/>
      <c r="K148" s="46">
        <f t="shared" si="18"/>
        <v>0</v>
      </c>
      <c r="L148" s="47">
        <f t="shared" si="19"/>
        <v>0</v>
      </c>
      <c r="M148" s="48">
        <f t="shared" si="20"/>
        <v>0</v>
      </c>
      <c r="N148" s="48">
        <f t="shared" si="20"/>
        <v>0</v>
      </c>
      <c r="O148" s="49">
        <f t="shared" si="20"/>
        <v>0</v>
      </c>
      <c r="P148" s="66"/>
      <c r="Q148" s="67"/>
      <c r="R148" s="68"/>
      <c r="S148" s="67"/>
      <c r="T148" s="69"/>
      <c r="U148" s="66"/>
      <c r="V148" s="67"/>
      <c r="W148" s="68"/>
      <c r="X148" s="67"/>
      <c r="Y148" s="69"/>
      <c r="Z148" s="66"/>
      <c r="AA148" s="67"/>
      <c r="AB148" s="68"/>
      <c r="AC148" s="67"/>
      <c r="AD148" s="67"/>
      <c r="AE148" s="177"/>
      <c r="AF148" s="178"/>
      <c r="AG148" s="176"/>
      <c r="AH148" s="178"/>
      <c r="AI148" s="189"/>
      <c r="AJ148" s="66"/>
      <c r="AK148" s="67"/>
      <c r="AL148" s="68"/>
      <c r="AM148" s="67"/>
      <c r="AN148" s="69"/>
      <c r="AO148" s="66"/>
      <c r="AP148" s="67"/>
      <c r="AQ148" s="68"/>
      <c r="AR148" s="67"/>
      <c r="AS148" s="69"/>
      <c r="AT148" s="66"/>
      <c r="AU148" s="67"/>
      <c r="AV148" s="68"/>
      <c r="AW148" s="67"/>
      <c r="AX148" s="69"/>
      <c r="AY148" s="66"/>
      <c r="AZ148" s="67"/>
      <c r="BA148" s="68"/>
      <c r="BB148" s="67"/>
      <c r="BC148" s="69"/>
      <c r="BD148" s="66"/>
      <c r="BE148" s="67"/>
      <c r="BF148" s="68"/>
      <c r="BG148" s="67"/>
      <c r="BH148" s="69"/>
      <c r="BI148" s="66"/>
      <c r="BJ148" s="67"/>
      <c r="BK148" s="68"/>
      <c r="BL148" s="67"/>
      <c r="BM148" s="69"/>
      <c r="BN148" s="53">
        <f t="shared" si="24"/>
        <v>0</v>
      </c>
      <c r="BO148" s="53">
        <f t="shared" si="25"/>
        <v>0</v>
      </c>
      <c r="BP148" s="250"/>
    </row>
    <row r="149" spans="2:68" ht="58.5" x14ac:dyDescent="0.4">
      <c r="B149" s="79" t="s">
        <v>35</v>
      </c>
      <c r="C149" s="40" t="str">
        <f>C34</f>
        <v>Соль поваренная пищевая, кг</v>
      </c>
      <c r="D149" s="41">
        <f t="shared" si="21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18"/>
        <v>10.349</v>
      </c>
      <c r="L149" s="47">
        <f t="shared" si="19"/>
        <v>10.428000000000001</v>
      </c>
      <c r="M149" s="48">
        <f t="shared" si="20"/>
        <v>10.507</v>
      </c>
      <c r="N149" s="48">
        <f t="shared" si="20"/>
        <v>10.586</v>
      </c>
      <c r="O149" s="49">
        <f t="shared" si="20"/>
        <v>10.665000000000001</v>
      </c>
      <c r="P149" s="84"/>
      <c r="Q149" s="85"/>
      <c r="R149" s="51"/>
      <c r="S149" s="85"/>
      <c r="T149" s="86"/>
      <c r="U149" s="84"/>
      <c r="V149" s="85"/>
      <c r="W149" s="57"/>
      <c r="X149" s="57"/>
      <c r="Y149" s="52"/>
      <c r="Z149" s="84"/>
      <c r="AA149" s="85"/>
      <c r="AB149" s="57"/>
      <c r="AC149" s="57"/>
      <c r="AD149" s="52"/>
      <c r="AE149" s="177"/>
      <c r="AF149" s="178"/>
      <c r="AG149" s="176"/>
      <c r="AH149" s="178"/>
      <c r="AI149" s="189"/>
      <c r="AJ149" s="84">
        <v>10.4</v>
      </c>
      <c r="AK149" s="85">
        <v>60</v>
      </c>
      <c r="AL149" s="51">
        <v>625</v>
      </c>
      <c r="AM149" s="85" t="s">
        <v>478</v>
      </c>
      <c r="AN149" s="86" t="s">
        <v>479</v>
      </c>
      <c r="AO149" s="84"/>
      <c r="AP149" s="85"/>
      <c r="AQ149" s="57"/>
      <c r="AR149" s="85"/>
      <c r="AS149" s="86"/>
      <c r="AT149" s="84"/>
      <c r="AU149" s="85"/>
      <c r="AV149" s="57"/>
      <c r="AW149" s="57"/>
      <c r="AX149" s="86"/>
      <c r="AY149" s="84">
        <v>7.5</v>
      </c>
      <c r="AZ149" s="85">
        <v>30</v>
      </c>
      <c r="BA149" s="51">
        <f>IF(AY149=0," ",IF(ISBLANK(AY149)," ",AY149*AZ149))</f>
        <v>225</v>
      </c>
      <c r="BB149" s="85" t="s">
        <v>518</v>
      </c>
      <c r="BC149" s="86" t="s">
        <v>519</v>
      </c>
      <c r="BD149" s="278">
        <v>10</v>
      </c>
      <c r="BE149" s="279">
        <v>35</v>
      </c>
      <c r="BF149" s="272">
        <f>IF(BD149=0," ",IF(ISBLANK(BD149)," ",BD149*BE149))</f>
        <v>350</v>
      </c>
      <c r="BG149" s="279" t="s">
        <v>533</v>
      </c>
      <c r="BH149" s="280" t="s">
        <v>530</v>
      </c>
      <c r="BI149" s="84"/>
      <c r="BJ149" s="85"/>
      <c r="BK149" s="57"/>
      <c r="BL149" s="85"/>
      <c r="BM149" s="86"/>
      <c r="BN149" s="53">
        <f t="shared" si="24"/>
        <v>7.5</v>
      </c>
      <c r="BO149" s="53">
        <f t="shared" si="25"/>
        <v>10.4</v>
      </c>
      <c r="BP149" s="251"/>
    </row>
    <row r="150" spans="2:68" ht="30" x14ac:dyDescent="0.4">
      <c r="B150" s="79"/>
      <c r="C150" s="80"/>
      <c r="D150" s="41">
        <f t="shared" si="21"/>
        <v>7.9</v>
      </c>
      <c r="E150" s="42">
        <v>30</v>
      </c>
      <c r="F150" s="43">
        <v>1</v>
      </c>
      <c r="G150" s="44">
        <v>2</v>
      </c>
      <c r="H150" s="44">
        <v>3</v>
      </c>
      <c r="I150" s="44">
        <v>4</v>
      </c>
      <c r="J150" s="45">
        <v>5</v>
      </c>
      <c r="K150" s="46">
        <f t="shared" si="18"/>
        <v>10.349</v>
      </c>
      <c r="L150" s="47">
        <f t="shared" si="19"/>
        <v>10.428000000000001</v>
      </c>
      <c r="M150" s="48">
        <f t="shared" si="20"/>
        <v>10.507</v>
      </c>
      <c r="N150" s="48">
        <f t="shared" si="20"/>
        <v>10.586</v>
      </c>
      <c r="O150" s="49">
        <f t="shared" si="20"/>
        <v>10.665000000000001</v>
      </c>
      <c r="P150" s="84"/>
      <c r="Q150" s="85"/>
      <c r="R150" s="51"/>
      <c r="S150" s="85"/>
      <c r="T150" s="86"/>
      <c r="U150" s="177"/>
      <c r="V150" s="178"/>
      <c r="W150" s="176"/>
      <c r="X150" s="178"/>
      <c r="Y150" s="178"/>
      <c r="Z150" s="84"/>
      <c r="AA150" s="85"/>
      <c r="AB150" s="57"/>
      <c r="AC150" s="85"/>
      <c r="AD150" s="86"/>
      <c r="AE150" s="177"/>
      <c r="AF150" s="178"/>
      <c r="AG150" s="176"/>
      <c r="AH150" s="178"/>
      <c r="AI150" s="189"/>
      <c r="AJ150" s="84"/>
      <c r="AK150" s="85"/>
      <c r="AL150" s="57"/>
      <c r="AM150" s="85"/>
      <c r="AN150" s="86"/>
      <c r="AO150" s="84"/>
      <c r="AP150" s="85"/>
      <c r="AQ150" s="57"/>
      <c r="AR150" s="85"/>
      <c r="AS150" s="86"/>
      <c r="AT150" s="84"/>
      <c r="AU150" s="85"/>
      <c r="AV150" s="51"/>
      <c r="AW150" s="85"/>
      <c r="AX150" s="85"/>
      <c r="AY150" s="84"/>
      <c r="AZ150" s="85"/>
      <c r="BA150" s="51"/>
      <c r="BB150" s="85"/>
      <c r="BC150" s="86"/>
      <c r="BD150" s="84"/>
      <c r="BE150" s="85"/>
      <c r="BF150" s="51"/>
      <c r="BG150" s="85"/>
      <c r="BH150" s="86"/>
      <c r="BI150" s="84"/>
      <c r="BJ150" s="85"/>
      <c r="BK150" s="57"/>
      <c r="BL150" s="85"/>
      <c r="BM150" s="86"/>
      <c r="BN150" s="53">
        <f t="shared" si="24"/>
        <v>0</v>
      </c>
      <c r="BO150" s="53">
        <f t="shared" si="25"/>
        <v>0</v>
      </c>
      <c r="BP150" s="250"/>
    </row>
    <row r="151" spans="2:68" ht="30" x14ac:dyDescent="0.4">
      <c r="B151" s="79"/>
      <c r="C151" s="80"/>
      <c r="D151" s="41">
        <f t="shared" si="21"/>
        <v>7.9</v>
      </c>
      <c r="E151" s="42">
        <v>30</v>
      </c>
      <c r="F151" s="43">
        <v>1</v>
      </c>
      <c r="G151" s="44">
        <v>2</v>
      </c>
      <c r="H151" s="44">
        <v>3</v>
      </c>
      <c r="I151" s="44">
        <v>4</v>
      </c>
      <c r="J151" s="45">
        <v>5</v>
      </c>
      <c r="K151" s="46">
        <f t="shared" si="18"/>
        <v>10.349</v>
      </c>
      <c r="L151" s="47">
        <f t="shared" si="19"/>
        <v>10.428000000000001</v>
      </c>
      <c r="M151" s="48">
        <f t="shared" si="20"/>
        <v>10.507</v>
      </c>
      <c r="N151" s="48">
        <f t="shared" si="20"/>
        <v>10.586</v>
      </c>
      <c r="O151" s="49">
        <f t="shared" si="20"/>
        <v>10.665000000000001</v>
      </c>
      <c r="P151" s="50"/>
      <c r="Q151" s="51"/>
      <c r="R151" s="51"/>
      <c r="S151" s="51"/>
      <c r="T151" s="52"/>
      <c r="U151" s="175"/>
      <c r="V151" s="176"/>
      <c r="W151" s="176"/>
      <c r="X151" s="176"/>
      <c r="Y151" s="176"/>
      <c r="Z151" s="50"/>
      <c r="AA151" s="57"/>
      <c r="AB151" s="57"/>
      <c r="AC151" s="57"/>
      <c r="AD151" s="52"/>
      <c r="AE151" s="175"/>
      <c r="AF151" s="176"/>
      <c r="AG151" s="176"/>
      <c r="AH151" s="176"/>
      <c r="AI151" s="188"/>
      <c r="AJ151" s="50"/>
      <c r="AK151" s="57"/>
      <c r="AL151" s="57"/>
      <c r="AM151" s="57"/>
      <c r="AN151" s="52"/>
      <c r="AO151" s="50"/>
      <c r="AP151" s="57"/>
      <c r="AQ151" s="57"/>
      <c r="AR151" s="57"/>
      <c r="AS151" s="52"/>
      <c r="AT151" s="50"/>
      <c r="AU151" s="51"/>
      <c r="AV151" s="51"/>
      <c r="AW151" s="51"/>
      <c r="AX151" s="51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50"/>
      <c r="BJ151" s="57"/>
      <c r="BK151" s="57"/>
      <c r="BL151" s="57"/>
      <c r="BM151" s="52"/>
      <c r="BN151" s="53">
        <f t="shared" si="24"/>
        <v>0</v>
      </c>
      <c r="BO151" s="53">
        <f t="shared" si="25"/>
        <v>0</v>
      </c>
      <c r="BP151" s="250"/>
    </row>
    <row r="152" spans="2:68" ht="58.5" x14ac:dyDescent="0.4">
      <c r="B152" s="81" t="s">
        <v>37</v>
      </c>
      <c r="C152" s="82" t="s">
        <v>38</v>
      </c>
      <c r="D152" s="41">
        <f t="shared" si="21"/>
        <v>0</v>
      </c>
      <c r="E152" s="62"/>
      <c r="F152" s="63"/>
      <c r="G152" s="64"/>
      <c r="H152" s="64"/>
      <c r="I152" s="64"/>
      <c r="J152" s="65"/>
      <c r="K152" s="46">
        <f t="shared" si="18"/>
        <v>0</v>
      </c>
      <c r="L152" s="47">
        <f t="shared" si="19"/>
        <v>0</v>
      </c>
      <c r="M152" s="48">
        <f t="shared" si="20"/>
        <v>0</v>
      </c>
      <c r="N152" s="48">
        <f t="shared" si="20"/>
        <v>0</v>
      </c>
      <c r="O152" s="49">
        <f t="shared" si="20"/>
        <v>0</v>
      </c>
      <c r="P152" s="66"/>
      <c r="Q152" s="67"/>
      <c r="R152" s="68"/>
      <c r="S152" s="67"/>
      <c r="T152" s="69"/>
      <c r="U152" s="177"/>
      <c r="V152" s="178"/>
      <c r="W152" s="176"/>
      <c r="X152" s="178"/>
      <c r="Y152" s="178"/>
      <c r="Z152" s="66"/>
      <c r="AA152" s="67"/>
      <c r="AB152" s="68"/>
      <c r="AC152" s="67"/>
      <c r="AD152" s="69"/>
      <c r="AE152" s="177"/>
      <c r="AF152" s="178"/>
      <c r="AG152" s="176"/>
      <c r="AH152" s="178"/>
      <c r="AI152" s="189"/>
      <c r="AJ152" s="66"/>
      <c r="AK152" s="67"/>
      <c r="AL152" s="68"/>
      <c r="AM152" s="67"/>
      <c r="AN152" s="69"/>
      <c r="AO152" s="66"/>
      <c r="AP152" s="67"/>
      <c r="AQ152" s="68"/>
      <c r="AR152" s="67"/>
      <c r="AS152" s="69"/>
      <c r="AT152" s="66"/>
      <c r="AU152" s="67"/>
      <c r="AV152" s="68"/>
      <c r="AW152" s="67"/>
      <c r="AX152" s="67"/>
      <c r="AY152" s="66"/>
      <c r="AZ152" s="67"/>
      <c r="BA152" s="68"/>
      <c r="BB152" s="67"/>
      <c r="BC152" s="69"/>
      <c r="BD152" s="66"/>
      <c r="BE152" s="67"/>
      <c r="BF152" s="68"/>
      <c r="BG152" s="67"/>
      <c r="BH152" s="69"/>
      <c r="BI152" s="66"/>
      <c r="BJ152" s="67"/>
      <c r="BK152" s="68"/>
      <c r="BL152" s="67"/>
      <c r="BM152" s="69"/>
      <c r="BN152" s="53">
        <f t="shared" si="24"/>
        <v>0</v>
      </c>
      <c r="BO152" s="53">
        <f t="shared" si="25"/>
        <v>0</v>
      </c>
      <c r="BP152" s="250"/>
    </row>
    <row r="153" spans="2:68" ht="36" x14ac:dyDescent="0.4">
      <c r="B153" s="79" t="s">
        <v>40</v>
      </c>
      <c r="C153" s="40" t="str">
        <f>C38</f>
        <v>Мясо КРС высшей упитанности в убойном весе</v>
      </c>
      <c r="D153" s="41">
        <f t="shared" si="21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18"/>
        <v>208.38600000000002</v>
      </c>
      <c r="L153" s="47">
        <f t="shared" si="19"/>
        <v>210.429</v>
      </c>
      <c r="M153" s="48">
        <f t="shared" si="20"/>
        <v>212.47200000000001</v>
      </c>
      <c r="N153" s="48">
        <f t="shared" si="20"/>
        <v>214.51500000000001</v>
      </c>
      <c r="O153" s="49">
        <f t="shared" si="20"/>
        <v>214.51500000000001</v>
      </c>
      <c r="P153" s="50"/>
      <c r="Q153" s="51"/>
      <c r="R153" s="51"/>
      <c r="S153" s="51"/>
      <c r="T153" s="52"/>
      <c r="U153" s="175"/>
      <c r="V153" s="176"/>
      <c r="W153" s="176"/>
      <c r="X153" s="176"/>
      <c r="Y153" s="176"/>
      <c r="Z153" s="50"/>
      <c r="AA153" s="57"/>
      <c r="AB153" s="57"/>
      <c r="AC153" s="57"/>
      <c r="AD153" s="52"/>
      <c r="AE153" s="175"/>
      <c r="AF153" s="176"/>
      <c r="AG153" s="176"/>
      <c r="AH153" s="176"/>
      <c r="AI153" s="188"/>
      <c r="AJ153" s="50"/>
      <c r="AK153" s="57"/>
      <c r="AL153" s="57"/>
      <c r="AM153" s="57"/>
      <c r="AN153" s="52"/>
      <c r="AO153" s="50"/>
      <c r="AP153" s="57"/>
      <c r="AQ153" s="57"/>
      <c r="AR153" s="57"/>
      <c r="AS153" s="52"/>
      <c r="AT153" s="50"/>
      <c r="AU153" s="51"/>
      <c r="AV153" s="51"/>
      <c r="AW153" s="51"/>
      <c r="AX153" s="51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50"/>
      <c r="BJ153" s="57"/>
      <c r="BK153" s="57"/>
      <c r="BL153" s="57"/>
      <c r="BM153" s="52"/>
      <c r="BN153" s="53">
        <f t="shared" si="24"/>
        <v>0</v>
      </c>
      <c r="BO153" s="53">
        <f t="shared" si="25"/>
        <v>0</v>
      </c>
      <c r="BP153" s="250"/>
    </row>
    <row r="154" spans="2:68" ht="30" x14ac:dyDescent="0.4">
      <c r="B154" s="79"/>
      <c r="C154" s="80"/>
      <c r="D154" s="41">
        <f t="shared" si="21"/>
        <v>204.3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18"/>
        <v>208.38600000000002</v>
      </c>
      <c r="L154" s="47">
        <f t="shared" si="19"/>
        <v>210.429</v>
      </c>
      <c r="M154" s="48">
        <f t="shared" si="20"/>
        <v>212.47200000000001</v>
      </c>
      <c r="N154" s="48">
        <f t="shared" si="20"/>
        <v>214.51500000000001</v>
      </c>
      <c r="O154" s="49">
        <f t="shared" si="20"/>
        <v>214.51500000000001</v>
      </c>
      <c r="P154" s="50"/>
      <c r="Q154" s="51"/>
      <c r="R154" s="51"/>
      <c r="S154" s="51"/>
      <c r="T154" s="52"/>
      <c r="U154" s="175"/>
      <c r="V154" s="176"/>
      <c r="W154" s="176"/>
      <c r="X154" s="176"/>
      <c r="Y154" s="176"/>
      <c r="Z154" s="50"/>
      <c r="AA154" s="57"/>
      <c r="AB154" s="57"/>
      <c r="AC154" s="57"/>
      <c r="AD154" s="52"/>
      <c r="AE154" s="175"/>
      <c r="AF154" s="176"/>
      <c r="AG154" s="176"/>
      <c r="AH154" s="176"/>
      <c r="AI154" s="188"/>
      <c r="AJ154" s="50"/>
      <c r="AK154" s="57"/>
      <c r="AL154" s="57"/>
      <c r="AM154" s="57"/>
      <c r="AN154" s="52"/>
      <c r="AO154" s="50"/>
      <c r="AP154" s="57"/>
      <c r="AQ154" s="57"/>
      <c r="AR154" s="57"/>
      <c r="AS154" s="52"/>
      <c r="AT154" s="50"/>
      <c r="AU154" s="51"/>
      <c r="AV154" s="51"/>
      <c r="AW154" s="51"/>
      <c r="AX154" s="51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50"/>
      <c r="BJ154" s="57"/>
      <c r="BK154" s="57"/>
      <c r="BL154" s="57"/>
      <c r="BM154" s="52"/>
      <c r="BN154" s="53">
        <f t="shared" si="24"/>
        <v>0</v>
      </c>
      <c r="BO154" s="53">
        <f t="shared" si="25"/>
        <v>0</v>
      </c>
      <c r="BP154" s="250"/>
    </row>
    <row r="155" spans="2:68" ht="30" x14ac:dyDescent="0.4">
      <c r="B155" s="79"/>
      <c r="C155" s="80"/>
      <c r="D155" s="41">
        <f t="shared" si="21"/>
        <v>204.3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18"/>
        <v>208.38600000000002</v>
      </c>
      <c r="L155" s="47">
        <f t="shared" si="19"/>
        <v>210.429</v>
      </c>
      <c r="M155" s="48">
        <f t="shared" si="20"/>
        <v>212.47200000000001</v>
      </c>
      <c r="N155" s="48">
        <f t="shared" si="20"/>
        <v>214.51500000000001</v>
      </c>
      <c r="O155" s="49">
        <f t="shared" si="20"/>
        <v>214.51500000000001</v>
      </c>
      <c r="P155" s="50"/>
      <c r="Q155" s="51"/>
      <c r="R155" s="51"/>
      <c r="S155" s="51"/>
      <c r="T155" s="52"/>
      <c r="U155" s="175"/>
      <c r="V155" s="176"/>
      <c r="W155" s="176"/>
      <c r="X155" s="176"/>
      <c r="Y155" s="176"/>
      <c r="Z155" s="50"/>
      <c r="AA155" s="57"/>
      <c r="AB155" s="57"/>
      <c r="AC155" s="57"/>
      <c r="AD155" s="52"/>
      <c r="AE155" s="175"/>
      <c r="AF155" s="176"/>
      <c r="AG155" s="176"/>
      <c r="AH155" s="176"/>
      <c r="AI155" s="188"/>
      <c r="AJ155" s="50"/>
      <c r="AK155" s="57"/>
      <c r="AL155" s="57"/>
      <c r="AM155" s="57"/>
      <c r="AN155" s="52"/>
      <c r="AO155" s="50"/>
      <c r="AP155" s="57"/>
      <c r="AQ155" s="57"/>
      <c r="AR155" s="57"/>
      <c r="AS155" s="52"/>
      <c r="AT155" s="50"/>
      <c r="AU155" s="51"/>
      <c r="AV155" s="51"/>
      <c r="AW155" s="51"/>
      <c r="AX155" s="51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50"/>
      <c r="BJ155" s="57"/>
      <c r="BK155" s="57"/>
      <c r="BL155" s="57"/>
      <c r="BM155" s="52"/>
      <c r="BN155" s="53">
        <f t="shared" si="24"/>
        <v>0</v>
      </c>
      <c r="BO155" s="53">
        <f t="shared" si="25"/>
        <v>0</v>
      </c>
      <c r="BP155" s="250"/>
    </row>
    <row r="156" spans="2:68" ht="36" x14ac:dyDescent="0.4">
      <c r="B156" s="79" t="s">
        <v>41</v>
      </c>
      <c r="C156" s="40" t="str">
        <f>C41</f>
        <v>Мясо КРС средней упитанности в убойном весе</v>
      </c>
      <c r="D156" s="41">
        <f t="shared" si="21"/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18"/>
        <v>199.10399999999998</v>
      </c>
      <c r="L156" s="47">
        <f t="shared" si="19"/>
        <v>201.05599999999998</v>
      </c>
      <c r="M156" s="48">
        <f t="shared" si="20"/>
        <v>203.00799999999998</v>
      </c>
      <c r="N156" s="48">
        <f t="shared" si="20"/>
        <v>204.95999999999998</v>
      </c>
      <c r="O156" s="49">
        <f t="shared" si="20"/>
        <v>204.95999999999998</v>
      </c>
      <c r="P156" s="50"/>
      <c r="Q156" s="51"/>
      <c r="R156" s="51"/>
      <c r="S156" s="51"/>
      <c r="T156" s="52"/>
      <c r="U156" s="175"/>
      <c r="V156" s="176"/>
      <c r="W156" s="176"/>
      <c r="X156" s="176"/>
      <c r="Y156" s="176"/>
      <c r="Z156" s="50"/>
      <c r="AA156" s="57"/>
      <c r="AB156" s="57"/>
      <c r="AC156" s="57"/>
      <c r="AD156" s="52"/>
      <c r="AE156" s="175"/>
      <c r="AF156" s="176"/>
      <c r="AG156" s="176"/>
      <c r="AH156" s="176"/>
      <c r="AI156" s="188"/>
      <c r="AJ156" s="50"/>
      <c r="AK156" s="57"/>
      <c r="AL156" s="57"/>
      <c r="AM156" s="57"/>
      <c r="AN156" s="52"/>
      <c r="AO156" s="50"/>
      <c r="AP156" s="57"/>
      <c r="AQ156" s="57"/>
      <c r="AR156" s="57"/>
      <c r="AS156" s="52"/>
      <c r="AT156" s="50"/>
      <c r="AU156" s="51"/>
      <c r="AV156" s="51"/>
      <c r="AW156" s="51"/>
      <c r="AX156" s="51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50"/>
      <c r="BJ156" s="57"/>
      <c r="BK156" s="57"/>
      <c r="BL156" s="57"/>
      <c r="BM156" s="52"/>
      <c r="BN156" s="53">
        <f t="shared" si="24"/>
        <v>0</v>
      </c>
      <c r="BO156" s="53">
        <f t="shared" si="25"/>
        <v>0</v>
      </c>
      <c r="BP156" s="250"/>
    </row>
    <row r="157" spans="2:68" ht="30" x14ac:dyDescent="0.4">
      <c r="B157" s="79"/>
      <c r="C157" s="80"/>
      <c r="D157" s="41">
        <f t="shared" si="21"/>
        <v>195.2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18"/>
        <v>199.10399999999998</v>
      </c>
      <c r="L157" s="47">
        <f t="shared" si="19"/>
        <v>201.05599999999998</v>
      </c>
      <c r="M157" s="48">
        <f t="shared" si="20"/>
        <v>203.00799999999998</v>
      </c>
      <c r="N157" s="48">
        <f t="shared" si="20"/>
        <v>204.95999999999998</v>
      </c>
      <c r="O157" s="49">
        <f t="shared" si="20"/>
        <v>204.95999999999998</v>
      </c>
      <c r="P157" s="50"/>
      <c r="Q157" s="51"/>
      <c r="R157" s="51"/>
      <c r="S157" s="51"/>
      <c r="T157" s="52"/>
      <c r="U157" s="175"/>
      <c r="V157" s="176"/>
      <c r="W157" s="176"/>
      <c r="X157" s="176"/>
      <c r="Y157" s="176"/>
      <c r="Z157" s="50"/>
      <c r="AA157" s="57"/>
      <c r="AB157" s="57"/>
      <c r="AC157" s="57"/>
      <c r="AD157" s="52"/>
      <c r="AE157" s="175"/>
      <c r="AF157" s="176"/>
      <c r="AG157" s="176"/>
      <c r="AH157" s="176"/>
      <c r="AI157" s="188"/>
      <c r="AJ157" s="50"/>
      <c r="AK157" s="57"/>
      <c r="AL157" s="57"/>
      <c r="AM157" s="57"/>
      <c r="AN157" s="52"/>
      <c r="AO157" s="50"/>
      <c r="AP157" s="57"/>
      <c r="AQ157" s="57"/>
      <c r="AR157" s="57"/>
      <c r="AS157" s="52"/>
      <c r="AT157" s="50"/>
      <c r="AU157" s="51"/>
      <c r="AV157" s="51"/>
      <c r="AW157" s="51"/>
      <c r="AX157" s="51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50"/>
      <c r="BJ157" s="57"/>
      <c r="BK157" s="57"/>
      <c r="BL157" s="57"/>
      <c r="BM157" s="52"/>
      <c r="BN157" s="53">
        <f t="shared" si="24"/>
        <v>0</v>
      </c>
      <c r="BO157" s="53">
        <f t="shared" si="25"/>
        <v>0</v>
      </c>
      <c r="BP157" s="250"/>
    </row>
    <row r="158" spans="2:68" ht="30" x14ac:dyDescent="0.4">
      <c r="B158" s="79"/>
      <c r="C158" s="80"/>
      <c r="D158" s="41">
        <f t="shared" ref="D158:D182" si="27">D43</f>
        <v>195.2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18"/>
        <v>199.10399999999998</v>
      </c>
      <c r="L158" s="47">
        <f t="shared" si="19"/>
        <v>201.05599999999998</v>
      </c>
      <c r="M158" s="48">
        <f t="shared" si="20"/>
        <v>203.00799999999998</v>
      </c>
      <c r="N158" s="48">
        <f t="shared" si="20"/>
        <v>204.95999999999998</v>
      </c>
      <c r="O158" s="49">
        <f t="shared" si="20"/>
        <v>204.95999999999998</v>
      </c>
      <c r="P158" s="50"/>
      <c r="Q158" s="51"/>
      <c r="R158" s="51"/>
      <c r="S158" s="51"/>
      <c r="T158" s="52"/>
      <c r="U158" s="175"/>
      <c r="V158" s="176"/>
      <c r="W158" s="176"/>
      <c r="X158" s="176"/>
      <c r="Y158" s="176"/>
      <c r="Z158" s="50"/>
      <c r="AA158" s="57"/>
      <c r="AB158" s="57"/>
      <c r="AC158" s="57"/>
      <c r="AD158" s="52"/>
      <c r="AE158" s="175"/>
      <c r="AF158" s="176"/>
      <c r="AG158" s="176"/>
      <c r="AH158" s="176"/>
      <c r="AI158" s="188"/>
      <c r="AJ158" s="50"/>
      <c r="AK158" s="57"/>
      <c r="AL158" s="57"/>
      <c r="AM158" s="57"/>
      <c r="AN158" s="52"/>
      <c r="AO158" s="50"/>
      <c r="AP158" s="57"/>
      <c r="AQ158" s="57"/>
      <c r="AR158" s="57"/>
      <c r="AS158" s="52"/>
      <c r="AT158" s="50"/>
      <c r="AU158" s="51"/>
      <c r="AV158" s="51"/>
      <c r="AW158" s="51"/>
      <c r="AX158" s="51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50"/>
      <c r="BJ158" s="57"/>
      <c r="BK158" s="57"/>
      <c r="BL158" s="57"/>
      <c r="BM158" s="52"/>
      <c r="BN158" s="53">
        <f t="shared" si="24"/>
        <v>0</v>
      </c>
      <c r="BO158" s="53">
        <f t="shared" si="25"/>
        <v>0</v>
      </c>
      <c r="BP158" s="250"/>
    </row>
    <row r="159" spans="2:68" ht="36" x14ac:dyDescent="0.4">
      <c r="B159" s="79" t="s">
        <v>42</v>
      </c>
      <c r="C159" s="40" t="str">
        <f>C44</f>
        <v>Мясо бычков высшей упитанности в убойном весе</v>
      </c>
      <c r="D159" s="41">
        <f t="shared" si="27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18"/>
        <v>220.11600000000001</v>
      </c>
      <c r="L159" s="47">
        <f t="shared" si="19"/>
        <v>222.274</v>
      </c>
      <c r="M159" s="48">
        <f t="shared" si="20"/>
        <v>224.43200000000002</v>
      </c>
      <c r="N159" s="48">
        <f t="shared" si="20"/>
        <v>226.59</v>
      </c>
      <c r="O159" s="49">
        <f t="shared" si="20"/>
        <v>226.59</v>
      </c>
      <c r="P159" s="50"/>
      <c r="Q159" s="51"/>
      <c r="R159" s="51"/>
      <c r="S159" s="51"/>
      <c r="T159" s="52"/>
      <c r="U159" s="175"/>
      <c r="V159" s="176"/>
      <c r="W159" s="176"/>
      <c r="X159" s="176"/>
      <c r="Y159" s="176"/>
      <c r="Z159" s="50"/>
      <c r="AA159" s="57"/>
      <c r="AB159" s="57"/>
      <c r="AC159" s="57"/>
      <c r="AD159" s="52"/>
      <c r="AE159" s="175"/>
      <c r="AF159" s="176"/>
      <c r="AG159" s="176"/>
      <c r="AH159" s="176"/>
      <c r="AI159" s="188"/>
      <c r="AJ159" s="50"/>
      <c r="AK159" s="57"/>
      <c r="AL159" s="57"/>
      <c r="AM159" s="57"/>
      <c r="AN159" s="52"/>
      <c r="AO159" s="50"/>
      <c r="AP159" s="57"/>
      <c r="AQ159" s="57"/>
      <c r="AR159" s="57"/>
      <c r="AS159" s="52"/>
      <c r="AT159" s="50"/>
      <c r="AU159" s="51"/>
      <c r="AV159" s="51"/>
      <c r="AW159" s="51"/>
      <c r="AX159" s="51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50"/>
      <c r="BJ159" s="57"/>
      <c r="BK159" s="57"/>
      <c r="BL159" s="57"/>
      <c r="BM159" s="52"/>
      <c r="BN159" s="53">
        <f t="shared" si="24"/>
        <v>0</v>
      </c>
      <c r="BO159" s="53">
        <f t="shared" si="25"/>
        <v>0</v>
      </c>
      <c r="BP159" s="250"/>
    </row>
    <row r="160" spans="2:68" ht="30" x14ac:dyDescent="0.4">
      <c r="B160" s="79"/>
      <c r="C160" s="80"/>
      <c r="D160" s="41">
        <f t="shared" si="27"/>
        <v>215.8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18"/>
        <v>220.11600000000001</v>
      </c>
      <c r="L160" s="47">
        <f t="shared" si="19"/>
        <v>222.274</v>
      </c>
      <c r="M160" s="48">
        <f t="shared" si="20"/>
        <v>224.43200000000002</v>
      </c>
      <c r="N160" s="48">
        <f t="shared" si="20"/>
        <v>226.59</v>
      </c>
      <c r="O160" s="49">
        <f t="shared" si="20"/>
        <v>226.59</v>
      </c>
      <c r="P160" s="50"/>
      <c r="Q160" s="51"/>
      <c r="R160" s="51"/>
      <c r="S160" s="51"/>
      <c r="T160" s="52"/>
      <c r="U160" s="175"/>
      <c r="V160" s="176"/>
      <c r="W160" s="176"/>
      <c r="X160" s="176"/>
      <c r="Y160" s="176"/>
      <c r="Z160" s="50"/>
      <c r="AA160" s="57"/>
      <c r="AB160" s="57"/>
      <c r="AC160" s="57"/>
      <c r="AD160" s="52"/>
      <c r="AE160" s="175"/>
      <c r="AF160" s="176"/>
      <c r="AG160" s="176"/>
      <c r="AH160" s="176"/>
      <c r="AI160" s="188"/>
      <c r="AJ160" s="50"/>
      <c r="AK160" s="57"/>
      <c r="AL160" s="57"/>
      <c r="AM160" s="57"/>
      <c r="AN160" s="52"/>
      <c r="AO160" s="50"/>
      <c r="AP160" s="57"/>
      <c r="AQ160" s="57"/>
      <c r="AR160" s="57"/>
      <c r="AS160" s="52"/>
      <c r="AT160" s="50"/>
      <c r="AU160" s="51"/>
      <c r="AV160" s="51"/>
      <c r="AW160" s="51"/>
      <c r="AX160" s="51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50"/>
      <c r="BJ160" s="57"/>
      <c r="BK160" s="57"/>
      <c r="BL160" s="57"/>
      <c r="BM160" s="52"/>
      <c r="BN160" s="53">
        <f t="shared" si="24"/>
        <v>0</v>
      </c>
      <c r="BO160" s="53">
        <f t="shared" si="25"/>
        <v>0</v>
      </c>
      <c r="BP160" s="250"/>
    </row>
    <row r="161" spans="2:68" ht="30" x14ac:dyDescent="0.4">
      <c r="B161" s="79"/>
      <c r="C161" s="80"/>
      <c r="D161" s="41">
        <f t="shared" si="27"/>
        <v>215.8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18"/>
        <v>220.11600000000001</v>
      </c>
      <c r="L161" s="47">
        <f t="shared" si="19"/>
        <v>222.274</v>
      </c>
      <c r="M161" s="48">
        <f t="shared" si="20"/>
        <v>224.43200000000002</v>
      </c>
      <c r="N161" s="48">
        <f t="shared" si="20"/>
        <v>226.59</v>
      </c>
      <c r="O161" s="49">
        <f t="shared" si="20"/>
        <v>226.59</v>
      </c>
      <c r="P161" s="50"/>
      <c r="Q161" s="51"/>
      <c r="R161" s="51"/>
      <c r="S161" s="51"/>
      <c r="T161" s="52"/>
      <c r="U161" s="175"/>
      <c r="V161" s="176"/>
      <c r="W161" s="176"/>
      <c r="X161" s="176"/>
      <c r="Y161" s="176"/>
      <c r="Z161" s="50"/>
      <c r="AA161" s="57"/>
      <c r="AB161" s="57"/>
      <c r="AC161" s="57"/>
      <c r="AD161" s="52"/>
      <c r="AE161" s="175"/>
      <c r="AF161" s="176"/>
      <c r="AG161" s="176"/>
      <c r="AH161" s="176"/>
      <c r="AI161" s="188"/>
      <c r="AJ161" s="50"/>
      <c r="AK161" s="57"/>
      <c r="AL161" s="57"/>
      <c r="AM161" s="57"/>
      <c r="AN161" s="52"/>
      <c r="AO161" s="50"/>
      <c r="AP161" s="57"/>
      <c r="AQ161" s="57"/>
      <c r="AR161" s="57"/>
      <c r="AS161" s="52"/>
      <c r="AT161" s="50"/>
      <c r="AU161" s="51"/>
      <c r="AV161" s="51"/>
      <c r="AW161" s="51"/>
      <c r="AX161" s="51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50"/>
      <c r="BJ161" s="57"/>
      <c r="BK161" s="57"/>
      <c r="BL161" s="57"/>
      <c r="BM161" s="52"/>
      <c r="BN161" s="53">
        <f t="shared" si="24"/>
        <v>0</v>
      </c>
      <c r="BO161" s="53">
        <f t="shared" si="25"/>
        <v>0</v>
      </c>
      <c r="BP161" s="250"/>
    </row>
    <row r="162" spans="2:68" ht="36" x14ac:dyDescent="0.4">
      <c r="B162" s="79" t="s">
        <v>43</v>
      </c>
      <c r="C162" s="40" t="str">
        <f>C47</f>
        <v>Мясо молодняка высшей упитанности в убойном весе</v>
      </c>
      <c r="D162" s="41">
        <f t="shared" si="27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18"/>
        <v>215.83199999999999</v>
      </c>
      <c r="L162" s="47">
        <f t="shared" si="19"/>
        <v>217.94800000000001</v>
      </c>
      <c r="M162" s="48">
        <f t="shared" si="20"/>
        <v>220.06399999999999</v>
      </c>
      <c r="N162" s="48">
        <f t="shared" si="20"/>
        <v>222.18</v>
      </c>
      <c r="O162" s="49">
        <f t="shared" si="20"/>
        <v>222.18</v>
      </c>
      <c r="P162" s="50"/>
      <c r="Q162" s="51"/>
      <c r="R162" s="51"/>
      <c r="S162" s="51"/>
      <c r="T162" s="52"/>
      <c r="U162" s="175"/>
      <c r="V162" s="176"/>
      <c r="W162" s="176"/>
      <c r="X162" s="176"/>
      <c r="Y162" s="176"/>
      <c r="Z162" s="50"/>
      <c r="AA162" s="57"/>
      <c r="AB162" s="57"/>
      <c r="AC162" s="57"/>
      <c r="AD162" s="52"/>
      <c r="AE162" s="175"/>
      <c r="AF162" s="176"/>
      <c r="AG162" s="176"/>
      <c r="AH162" s="176"/>
      <c r="AI162" s="188"/>
      <c r="AJ162" s="50"/>
      <c r="AK162" s="57"/>
      <c r="AL162" s="57"/>
      <c r="AM162" s="57"/>
      <c r="AN162" s="52"/>
      <c r="AO162" s="50"/>
      <c r="AP162" s="57"/>
      <c r="AQ162" s="57"/>
      <c r="AR162" s="57"/>
      <c r="AS162" s="52"/>
      <c r="AT162" s="50"/>
      <c r="AU162" s="51"/>
      <c r="AV162" s="51"/>
      <c r="AW162" s="51"/>
      <c r="AX162" s="51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50"/>
      <c r="BJ162" s="57"/>
      <c r="BK162" s="57"/>
      <c r="BL162" s="57"/>
      <c r="BM162" s="52"/>
      <c r="BN162" s="53">
        <f t="shared" si="24"/>
        <v>0</v>
      </c>
      <c r="BO162" s="53">
        <f t="shared" si="25"/>
        <v>0</v>
      </c>
      <c r="BP162" s="250"/>
    </row>
    <row r="163" spans="2:68" ht="30" x14ac:dyDescent="0.4">
      <c r="B163" s="79"/>
      <c r="C163" s="80"/>
      <c r="D163" s="41">
        <f t="shared" si="27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18"/>
        <v>215.83199999999999</v>
      </c>
      <c r="L163" s="47">
        <f t="shared" si="19"/>
        <v>217.94800000000001</v>
      </c>
      <c r="M163" s="48">
        <f t="shared" si="20"/>
        <v>220.06399999999999</v>
      </c>
      <c r="N163" s="48">
        <f t="shared" si="20"/>
        <v>222.18</v>
      </c>
      <c r="O163" s="49">
        <f t="shared" si="20"/>
        <v>222.18</v>
      </c>
      <c r="P163" s="50"/>
      <c r="Q163" s="51"/>
      <c r="R163" s="51"/>
      <c r="S163" s="51"/>
      <c r="T163" s="52"/>
      <c r="U163" s="175"/>
      <c r="V163" s="176"/>
      <c r="W163" s="176"/>
      <c r="X163" s="176"/>
      <c r="Y163" s="176"/>
      <c r="Z163" s="50"/>
      <c r="AA163" s="57"/>
      <c r="AB163" s="57"/>
      <c r="AC163" s="57"/>
      <c r="AD163" s="52"/>
      <c r="AE163" s="175"/>
      <c r="AF163" s="176"/>
      <c r="AG163" s="176"/>
      <c r="AH163" s="176"/>
      <c r="AI163" s="188"/>
      <c r="AJ163" s="50"/>
      <c r="AK163" s="57"/>
      <c r="AL163" s="57"/>
      <c r="AM163" s="57"/>
      <c r="AN163" s="52"/>
      <c r="AO163" s="50"/>
      <c r="AP163" s="57"/>
      <c r="AQ163" s="57"/>
      <c r="AR163" s="57"/>
      <c r="AS163" s="52"/>
      <c r="AT163" s="50"/>
      <c r="AU163" s="51"/>
      <c r="AV163" s="51"/>
      <c r="AW163" s="51"/>
      <c r="AX163" s="51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50"/>
      <c r="BJ163" s="57"/>
      <c r="BK163" s="57"/>
      <c r="BL163" s="57"/>
      <c r="BM163" s="52"/>
      <c r="BN163" s="53">
        <f t="shared" si="24"/>
        <v>0</v>
      </c>
      <c r="BO163" s="53">
        <f t="shared" si="25"/>
        <v>0</v>
      </c>
      <c r="BP163" s="250"/>
    </row>
    <row r="164" spans="2:68" ht="30" x14ac:dyDescent="0.4">
      <c r="B164" s="79"/>
      <c r="C164" s="80"/>
      <c r="D164" s="41">
        <f t="shared" si="27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18"/>
        <v>215.83199999999999</v>
      </c>
      <c r="L164" s="47">
        <f t="shared" si="19"/>
        <v>217.94800000000001</v>
      </c>
      <c r="M164" s="48">
        <f t="shared" si="20"/>
        <v>220.06399999999999</v>
      </c>
      <c r="N164" s="48">
        <f t="shared" si="20"/>
        <v>222.18</v>
      </c>
      <c r="O164" s="49">
        <f t="shared" si="20"/>
        <v>222.18</v>
      </c>
      <c r="P164" s="50"/>
      <c r="Q164" s="51"/>
      <c r="R164" s="51"/>
      <c r="S164" s="51"/>
      <c r="T164" s="52"/>
      <c r="U164" s="175"/>
      <c r="V164" s="176"/>
      <c r="W164" s="176"/>
      <c r="X164" s="176"/>
      <c r="Y164" s="176"/>
      <c r="Z164" s="50"/>
      <c r="AA164" s="57"/>
      <c r="AB164" s="57"/>
      <c r="AC164" s="57"/>
      <c r="AD164" s="52"/>
      <c r="AE164" s="175"/>
      <c r="AF164" s="176"/>
      <c r="AG164" s="176"/>
      <c r="AH164" s="176"/>
      <c r="AI164" s="188"/>
      <c r="AJ164" s="50"/>
      <c r="AK164" s="57"/>
      <c r="AL164" s="57"/>
      <c r="AM164" s="57"/>
      <c r="AN164" s="52"/>
      <c r="AO164" s="50"/>
      <c r="AP164" s="57"/>
      <c r="AQ164" s="57"/>
      <c r="AR164" s="57"/>
      <c r="AS164" s="52"/>
      <c r="AT164" s="50"/>
      <c r="AU164" s="51"/>
      <c r="AV164" s="51"/>
      <c r="AW164" s="51"/>
      <c r="AX164" s="51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50"/>
      <c r="BJ164" s="57"/>
      <c r="BK164" s="57"/>
      <c r="BL164" s="57"/>
      <c r="BM164" s="52"/>
      <c r="BN164" s="53">
        <f t="shared" si="24"/>
        <v>0</v>
      </c>
      <c r="BO164" s="53">
        <f t="shared" si="25"/>
        <v>0</v>
      </c>
      <c r="BP164" s="250"/>
    </row>
    <row r="165" spans="2:68" ht="36" x14ac:dyDescent="0.4">
      <c r="B165" s="79" t="s">
        <v>44</v>
      </c>
      <c r="C165" s="40" t="str">
        <f>C50</f>
        <v>Мясо молодняка средней упитанности в убойном весе</v>
      </c>
      <c r="D165" s="41">
        <f t="shared" si="27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18"/>
        <v>215.83199999999999</v>
      </c>
      <c r="L165" s="47">
        <f t="shared" si="19"/>
        <v>217.94800000000001</v>
      </c>
      <c r="M165" s="48">
        <f t="shared" si="20"/>
        <v>220.06399999999999</v>
      </c>
      <c r="N165" s="48">
        <f t="shared" si="20"/>
        <v>222.18</v>
      </c>
      <c r="O165" s="49">
        <f t="shared" si="20"/>
        <v>222.18</v>
      </c>
      <c r="P165" s="50"/>
      <c r="Q165" s="51"/>
      <c r="R165" s="51"/>
      <c r="S165" s="51"/>
      <c r="T165" s="52"/>
      <c r="U165" s="175"/>
      <c r="V165" s="176"/>
      <c r="W165" s="176"/>
      <c r="X165" s="176"/>
      <c r="Y165" s="176"/>
      <c r="Z165" s="50"/>
      <c r="AA165" s="57"/>
      <c r="AB165" s="57"/>
      <c r="AC165" s="57"/>
      <c r="AD165" s="52"/>
      <c r="AE165" s="175"/>
      <c r="AF165" s="176"/>
      <c r="AG165" s="176"/>
      <c r="AH165" s="176"/>
      <c r="AI165" s="188"/>
      <c r="AJ165" s="50"/>
      <c r="AK165" s="57"/>
      <c r="AL165" s="57"/>
      <c r="AM165" s="57"/>
      <c r="AN165" s="52"/>
      <c r="AO165" s="50"/>
      <c r="AP165" s="57"/>
      <c r="AQ165" s="57"/>
      <c r="AR165" s="57"/>
      <c r="AS165" s="52"/>
      <c r="AT165" s="50"/>
      <c r="AU165" s="51"/>
      <c r="AV165" s="51"/>
      <c r="AW165" s="51"/>
      <c r="AX165" s="51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50"/>
      <c r="BJ165" s="57"/>
      <c r="BK165" s="57"/>
      <c r="BL165" s="57"/>
      <c r="BM165" s="52"/>
      <c r="BN165" s="53">
        <f t="shared" si="24"/>
        <v>0</v>
      </c>
      <c r="BO165" s="53">
        <f t="shared" si="25"/>
        <v>0</v>
      </c>
      <c r="BP165" s="250"/>
    </row>
    <row r="166" spans="2:68" ht="30" x14ac:dyDescent="0.4">
      <c r="B166" s="79"/>
      <c r="C166" s="80"/>
      <c r="D166" s="41">
        <f t="shared" si="27"/>
        <v>211.6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18"/>
        <v>215.83199999999999</v>
      </c>
      <c r="L166" s="47">
        <f t="shared" si="19"/>
        <v>217.94800000000001</v>
      </c>
      <c r="M166" s="48">
        <f t="shared" si="20"/>
        <v>220.06399999999999</v>
      </c>
      <c r="N166" s="48">
        <f t="shared" si="20"/>
        <v>222.18</v>
      </c>
      <c r="O166" s="49">
        <f t="shared" si="20"/>
        <v>222.18</v>
      </c>
      <c r="P166" s="50"/>
      <c r="Q166" s="51"/>
      <c r="R166" s="51"/>
      <c r="S166" s="51"/>
      <c r="T166" s="52"/>
      <c r="U166" s="175"/>
      <c r="V166" s="176"/>
      <c r="W166" s="176"/>
      <c r="X166" s="176"/>
      <c r="Y166" s="176"/>
      <c r="Z166" s="50"/>
      <c r="AA166" s="57"/>
      <c r="AB166" s="57"/>
      <c r="AC166" s="57"/>
      <c r="AD166" s="52"/>
      <c r="AE166" s="175"/>
      <c r="AF166" s="176"/>
      <c r="AG166" s="176"/>
      <c r="AH166" s="176"/>
      <c r="AI166" s="188"/>
      <c r="AJ166" s="50"/>
      <c r="AK166" s="57"/>
      <c r="AL166" s="57"/>
      <c r="AM166" s="57"/>
      <c r="AN166" s="52"/>
      <c r="AO166" s="50"/>
      <c r="AP166" s="57"/>
      <c r="AQ166" s="57"/>
      <c r="AR166" s="57"/>
      <c r="AS166" s="52"/>
      <c r="AT166" s="50"/>
      <c r="AU166" s="51"/>
      <c r="AV166" s="51"/>
      <c r="AW166" s="51"/>
      <c r="AX166" s="51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50"/>
      <c r="BJ166" s="57"/>
      <c r="BK166" s="57"/>
      <c r="BL166" s="57"/>
      <c r="BM166" s="52"/>
      <c r="BN166" s="53">
        <f t="shared" si="24"/>
        <v>0</v>
      </c>
      <c r="BO166" s="53">
        <f t="shared" si="25"/>
        <v>0</v>
      </c>
      <c r="BP166" s="250"/>
    </row>
    <row r="167" spans="2:68" ht="30" x14ac:dyDescent="0.4">
      <c r="B167" s="79"/>
      <c r="C167" s="80"/>
      <c r="D167" s="41">
        <f t="shared" si="27"/>
        <v>211.6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18"/>
        <v>215.83199999999999</v>
      </c>
      <c r="L167" s="47">
        <f t="shared" si="19"/>
        <v>217.94800000000001</v>
      </c>
      <c r="M167" s="48">
        <f t="shared" si="20"/>
        <v>220.06399999999999</v>
      </c>
      <c r="N167" s="48">
        <f t="shared" si="20"/>
        <v>222.18</v>
      </c>
      <c r="O167" s="49">
        <f t="shared" si="20"/>
        <v>222.18</v>
      </c>
      <c r="P167" s="50"/>
      <c r="Q167" s="51"/>
      <c r="R167" s="51"/>
      <c r="S167" s="51"/>
      <c r="T167" s="52"/>
      <c r="U167" s="175"/>
      <c r="V167" s="176"/>
      <c r="W167" s="176"/>
      <c r="X167" s="176"/>
      <c r="Y167" s="176"/>
      <c r="Z167" s="50"/>
      <c r="AA167" s="57"/>
      <c r="AB167" s="57"/>
      <c r="AC167" s="57"/>
      <c r="AD167" s="52"/>
      <c r="AE167" s="175"/>
      <c r="AF167" s="176"/>
      <c r="AG167" s="176"/>
      <c r="AH167" s="176"/>
      <c r="AI167" s="188"/>
      <c r="AJ167" s="50"/>
      <c r="AK167" s="57"/>
      <c r="AL167" s="57"/>
      <c r="AM167" s="57"/>
      <c r="AN167" s="52"/>
      <c r="AO167" s="50"/>
      <c r="AP167" s="57"/>
      <c r="AQ167" s="57"/>
      <c r="AR167" s="57"/>
      <c r="AS167" s="52"/>
      <c r="AT167" s="50"/>
      <c r="AU167" s="51"/>
      <c r="AV167" s="51"/>
      <c r="AW167" s="51"/>
      <c r="AX167" s="51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50"/>
      <c r="BJ167" s="57"/>
      <c r="BK167" s="57"/>
      <c r="BL167" s="57"/>
      <c r="BM167" s="52"/>
      <c r="BN167" s="53">
        <f t="shared" si="24"/>
        <v>0</v>
      </c>
      <c r="BO167" s="53">
        <f t="shared" si="25"/>
        <v>0</v>
      </c>
      <c r="BP167" s="250"/>
    </row>
    <row r="168" spans="2:68" ht="36" x14ac:dyDescent="0.4">
      <c r="B168" s="79" t="s">
        <v>45</v>
      </c>
      <c r="C168" s="40" t="str">
        <f>C53</f>
        <v>Свинина 2 категории в убойном весе, кг</v>
      </c>
      <c r="D168" s="41">
        <f t="shared" si="27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18"/>
        <v>130.96800000000002</v>
      </c>
      <c r="L168" s="47">
        <f t="shared" si="19"/>
        <v>132.25200000000001</v>
      </c>
      <c r="M168" s="48">
        <f t="shared" si="20"/>
        <v>133.536</v>
      </c>
      <c r="N168" s="48">
        <f t="shared" si="20"/>
        <v>134.82</v>
      </c>
      <c r="O168" s="49">
        <f t="shared" si="20"/>
        <v>134.82</v>
      </c>
      <c r="P168" s="50"/>
      <c r="Q168" s="51"/>
      <c r="R168" s="51"/>
      <c r="S168" s="51"/>
      <c r="T168" s="52"/>
      <c r="U168" s="175"/>
      <c r="V168" s="176"/>
      <c r="W168" s="176"/>
      <c r="X168" s="176"/>
      <c r="Y168" s="176"/>
      <c r="Z168" s="50"/>
      <c r="AA168" s="57"/>
      <c r="AB168" s="57"/>
      <c r="AC168" s="57"/>
      <c r="AD168" s="52"/>
      <c r="AE168" s="175"/>
      <c r="AF168" s="176"/>
      <c r="AG168" s="176"/>
      <c r="AH168" s="176"/>
      <c r="AI168" s="188"/>
      <c r="AJ168" s="50"/>
      <c r="AK168" s="57"/>
      <c r="AL168" s="57"/>
      <c r="AM168" s="57"/>
      <c r="AN168" s="52"/>
      <c r="AO168" s="50"/>
      <c r="AP168" s="57"/>
      <c r="AQ168" s="57"/>
      <c r="AR168" s="57"/>
      <c r="AS168" s="52"/>
      <c r="AT168" s="50"/>
      <c r="AU168" s="51"/>
      <c r="AV168" s="51"/>
      <c r="AW168" s="51"/>
      <c r="AX168" s="51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50"/>
      <c r="BJ168" s="57"/>
      <c r="BK168" s="57"/>
      <c r="BL168" s="57"/>
      <c r="BM168" s="52"/>
      <c r="BN168" s="53">
        <f t="shared" si="24"/>
        <v>0</v>
      </c>
      <c r="BO168" s="53">
        <f t="shared" si="25"/>
        <v>0</v>
      </c>
      <c r="BP168" s="250"/>
    </row>
    <row r="169" spans="2:68" ht="30" x14ac:dyDescent="0.4">
      <c r="B169" s="79"/>
      <c r="C169" s="80"/>
      <c r="D169" s="41">
        <f t="shared" si="27"/>
        <v>128.4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18"/>
        <v>130.96800000000002</v>
      </c>
      <c r="L169" s="47">
        <f t="shared" si="19"/>
        <v>132.25200000000001</v>
      </c>
      <c r="M169" s="48">
        <f t="shared" si="20"/>
        <v>133.536</v>
      </c>
      <c r="N169" s="48">
        <f t="shared" si="20"/>
        <v>134.82</v>
      </c>
      <c r="O169" s="49">
        <f t="shared" si="20"/>
        <v>134.82</v>
      </c>
      <c r="P169" s="50"/>
      <c r="Q169" s="51"/>
      <c r="R169" s="51"/>
      <c r="S169" s="51"/>
      <c r="T169" s="52"/>
      <c r="U169" s="175"/>
      <c r="V169" s="176"/>
      <c r="W169" s="176"/>
      <c r="X169" s="176"/>
      <c r="Y169" s="176"/>
      <c r="Z169" s="50"/>
      <c r="AA169" s="57"/>
      <c r="AB169" s="57"/>
      <c r="AC169" s="57"/>
      <c r="AD169" s="52"/>
      <c r="AE169" s="175"/>
      <c r="AF169" s="176"/>
      <c r="AG169" s="176"/>
      <c r="AH169" s="176"/>
      <c r="AI169" s="188"/>
      <c r="AJ169" s="50"/>
      <c r="AK169" s="57"/>
      <c r="AL169" s="57"/>
      <c r="AM169" s="57"/>
      <c r="AN169" s="52"/>
      <c r="AO169" s="50"/>
      <c r="AP169" s="57"/>
      <c r="AQ169" s="57"/>
      <c r="AR169" s="57"/>
      <c r="AS169" s="52"/>
      <c r="AT169" s="50"/>
      <c r="AU169" s="51"/>
      <c r="AV169" s="51"/>
      <c r="AW169" s="51"/>
      <c r="AX169" s="51"/>
      <c r="AY169" s="50"/>
      <c r="AZ169" s="51"/>
      <c r="BA169" s="51"/>
      <c r="BB169" s="51"/>
      <c r="BC169" s="52"/>
      <c r="BD169" s="50"/>
      <c r="BE169" s="51"/>
      <c r="BF169" s="51"/>
      <c r="BG169" s="51"/>
      <c r="BH169" s="52"/>
      <c r="BI169" s="50"/>
      <c r="BJ169" s="57"/>
      <c r="BK169" s="57"/>
      <c r="BL169" s="57"/>
      <c r="BM169" s="52"/>
      <c r="BN169" s="53">
        <f t="shared" si="24"/>
        <v>0</v>
      </c>
      <c r="BO169" s="53">
        <f t="shared" si="25"/>
        <v>0</v>
      </c>
      <c r="BP169" s="250"/>
    </row>
    <row r="170" spans="2:68" ht="30" x14ac:dyDescent="0.4">
      <c r="B170" s="79"/>
      <c r="C170" s="80"/>
      <c r="D170" s="41">
        <f t="shared" si="27"/>
        <v>128.4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18"/>
        <v>130.96800000000002</v>
      </c>
      <c r="L170" s="47">
        <f t="shared" si="19"/>
        <v>132.25200000000001</v>
      </c>
      <c r="M170" s="48">
        <f t="shared" si="20"/>
        <v>133.536</v>
      </c>
      <c r="N170" s="48">
        <f t="shared" si="20"/>
        <v>134.82</v>
      </c>
      <c r="O170" s="49">
        <f t="shared" si="20"/>
        <v>134.82</v>
      </c>
      <c r="P170" s="50"/>
      <c r="Q170" s="51"/>
      <c r="R170" s="51"/>
      <c r="S170" s="51"/>
      <c r="T170" s="52"/>
      <c r="U170" s="175"/>
      <c r="V170" s="176"/>
      <c r="W170" s="176"/>
      <c r="X170" s="176"/>
      <c r="Y170" s="176"/>
      <c r="Z170" s="50"/>
      <c r="AA170" s="57"/>
      <c r="AB170" s="57"/>
      <c r="AC170" s="57"/>
      <c r="AD170" s="52"/>
      <c r="AE170" s="175"/>
      <c r="AF170" s="176"/>
      <c r="AG170" s="176"/>
      <c r="AH170" s="176"/>
      <c r="AI170" s="188"/>
      <c r="AJ170" s="50"/>
      <c r="AK170" s="57"/>
      <c r="AL170" s="57"/>
      <c r="AM170" s="57"/>
      <c r="AN170" s="52"/>
      <c r="AO170" s="50"/>
      <c r="AP170" s="57"/>
      <c r="AQ170" s="57"/>
      <c r="AR170" s="57"/>
      <c r="AS170" s="52"/>
      <c r="AT170" s="50"/>
      <c r="AU170" s="51"/>
      <c r="AV170" s="51"/>
      <c r="AW170" s="51"/>
      <c r="AX170" s="51"/>
      <c r="AY170" s="50"/>
      <c r="AZ170" s="51"/>
      <c r="BA170" s="51"/>
      <c r="BB170" s="51"/>
      <c r="BC170" s="52"/>
      <c r="BD170" s="50"/>
      <c r="BE170" s="51"/>
      <c r="BF170" s="51"/>
      <c r="BG170" s="51"/>
      <c r="BH170" s="52"/>
      <c r="BI170" s="50"/>
      <c r="BJ170" s="57"/>
      <c r="BK170" s="57"/>
      <c r="BL170" s="57"/>
      <c r="BM170" s="52"/>
      <c r="BN170" s="53">
        <f t="shared" si="24"/>
        <v>0</v>
      </c>
      <c r="BO170" s="53">
        <f t="shared" si="25"/>
        <v>0</v>
      </c>
      <c r="BP170" s="250"/>
    </row>
    <row r="171" spans="2:68" ht="54" x14ac:dyDescent="0.4">
      <c r="B171" s="79" t="s">
        <v>124</v>
      </c>
      <c r="C171" s="40" t="str">
        <f>C56</f>
        <v>Говядина 1 категории в полутушах (ГОСТ Р 54315-2011)*, кг</v>
      </c>
      <c r="D171" s="41">
        <f t="shared" si="27"/>
        <v>259.10000000000002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18"/>
        <v>264.28200000000004</v>
      </c>
      <c r="L171" s="47">
        <f t="shared" si="19"/>
        <v>266.87300000000005</v>
      </c>
      <c r="M171" s="48">
        <f t="shared" si="20"/>
        <v>269.464</v>
      </c>
      <c r="N171" s="48">
        <f t="shared" si="20"/>
        <v>272.05500000000001</v>
      </c>
      <c r="O171" s="49">
        <f t="shared" si="20"/>
        <v>272.05500000000001</v>
      </c>
      <c r="P171" s="50"/>
      <c r="Q171" s="57"/>
      <c r="R171" s="57"/>
      <c r="S171" s="57"/>
      <c r="T171" s="52"/>
      <c r="U171" s="50">
        <v>215</v>
      </c>
      <c r="V171" s="51">
        <v>66.3</v>
      </c>
      <c r="W171" s="51">
        <v>14254.5</v>
      </c>
      <c r="X171" s="51" t="s">
        <v>405</v>
      </c>
      <c r="Y171" s="52" t="s">
        <v>413</v>
      </c>
      <c r="Z171" s="50"/>
      <c r="AA171" s="57"/>
      <c r="AB171" s="57"/>
      <c r="AC171" s="57"/>
      <c r="AD171" s="52"/>
      <c r="AE171" s="195"/>
      <c r="AF171" s="196"/>
      <c r="AG171" s="197"/>
      <c r="AH171" s="196"/>
      <c r="AI171" s="198"/>
      <c r="AJ171" s="50"/>
      <c r="AK171" s="57"/>
      <c r="AL171" s="57"/>
      <c r="AM171" s="57"/>
      <c r="AN171" s="52"/>
      <c r="AO171" s="50"/>
      <c r="AP171" s="57"/>
      <c r="AQ171" s="57"/>
      <c r="AR171" s="57"/>
      <c r="AS171" s="52"/>
      <c r="AT171" s="50"/>
      <c r="AU171" s="57"/>
      <c r="AV171" s="57"/>
      <c r="AW171" s="57"/>
      <c r="AX171" s="52"/>
      <c r="AY171" s="50"/>
      <c r="AZ171" s="51"/>
      <c r="BA171" s="51"/>
      <c r="BB171" s="51"/>
      <c r="BC171" s="52"/>
      <c r="BD171" s="271">
        <v>259</v>
      </c>
      <c r="BE171" s="272">
        <v>145.19999999999999</v>
      </c>
      <c r="BF171" s="272">
        <f>IF(BD171=0," ",IF(ISBLANK(BD171)," ",BD171*BE171))</f>
        <v>37606.799999999996</v>
      </c>
      <c r="BG171" s="272" t="s">
        <v>534</v>
      </c>
      <c r="BH171" s="273" t="s">
        <v>535</v>
      </c>
      <c r="BI171" s="50"/>
      <c r="BJ171" s="57"/>
      <c r="BK171" s="57"/>
      <c r="BL171" s="57"/>
      <c r="BM171" s="52"/>
      <c r="BN171" s="53">
        <f t="shared" si="24"/>
        <v>215</v>
      </c>
      <c r="BO171" s="53">
        <f t="shared" si="25"/>
        <v>259</v>
      </c>
      <c r="BP171" s="250"/>
    </row>
    <row r="172" spans="2:68" ht="30" x14ac:dyDescent="0.4">
      <c r="B172" s="79"/>
      <c r="C172" s="80"/>
      <c r="D172" s="41">
        <f t="shared" si="27"/>
        <v>259.10000000000002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18"/>
        <v>264.28200000000004</v>
      </c>
      <c r="L172" s="47">
        <f t="shared" si="19"/>
        <v>266.87300000000005</v>
      </c>
      <c r="M172" s="48">
        <f t="shared" si="20"/>
        <v>269.464</v>
      </c>
      <c r="N172" s="48">
        <f t="shared" si="20"/>
        <v>272.05500000000001</v>
      </c>
      <c r="O172" s="49">
        <f t="shared" si="20"/>
        <v>272.05500000000001</v>
      </c>
      <c r="P172" s="50"/>
      <c r="Q172" s="51"/>
      <c r="R172" s="51"/>
      <c r="S172" s="51"/>
      <c r="T172" s="52"/>
      <c r="U172" s="175"/>
      <c r="V172" s="176"/>
      <c r="W172" s="176"/>
      <c r="X172" s="176"/>
      <c r="Y172" s="176"/>
      <c r="Z172" s="50"/>
      <c r="AA172" s="57"/>
      <c r="AB172" s="57"/>
      <c r="AC172" s="57"/>
      <c r="AD172" s="52"/>
      <c r="AE172" s="175"/>
      <c r="AF172" s="176"/>
      <c r="AG172" s="176"/>
      <c r="AH172" s="176"/>
      <c r="AI172" s="188"/>
      <c r="AJ172" s="50"/>
      <c r="AK172" s="57"/>
      <c r="AL172" s="57"/>
      <c r="AM172" s="57"/>
      <c r="AN172" s="52"/>
      <c r="AO172" s="50"/>
      <c r="AP172" s="57"/>
      <c r="AQ172" s="57"/>
      <c r="AR172" s="57"/>
      <c r="AS172" s="52"/>
      <c r="AT172" s="50"/>
      <c r="AU172" s="51"/>
      <c r="AV172" s="51"/>
      <c r="AW172" s="51"/>
      <c r="AX172" s="51"/>
      <c r="AY172" s="50"/>
      <c r="AZ172" s="51"/>
      <c r="BA172" s="51"/>
      <c r="BB172" s="51"/>
      <c r="BC172" s="52"/>
      <c r="BD172" s="50"/>
      <c r="BE172" s="51"/>
      <c r="BF172" s="51"/>
      <c r="BG172" s="51"/>
      <c r="BH172" s="52"/>
      <c r="BI172" s="50"/>
      <c r="BJ172" s="57"/>
      <c r="BK172" s="57"/>
      <c r="BL172" s="57"/>
      <c r="BM172" s="52"/>
      <c r="BN172" s="53">
        <f t="shared" si="24"/>
        <v>0</v>
      </c>
      <c r="BO172" s="53">
        <f t="shared" si="25"/>
        <v>0</v>
      </c>
      <c r="BP172" s="250"/>
    </row>
    <row r="173" spans="2:68" ht="54" x14ac:dyDescent="0.4">
      <c r="B173" s="79" t="s">
        <v>125</v>
      </c>
      <c r="C173" s="40" t="str">
        <f>C58</f>
        <v>Говядина 1 категории передний отруб   (ГОСТ Р 54315-2011)*, кг</v>
      </c>
      <c r="D173" s="41">
        <f t="shared" si="27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18"/>
        <v>237.35399999999998</v>
      </c>
      <c r="L173" s="47">
        <f t="shared" si="19"/>
        <v>239.68099999999998</v>
      </c>
      <c r="M173" s="48">
        <f t="shared" si="20"/>
        <v>242.00799999999998</v>
      </c>
      <c r="N173" s="48">
        <f t="shared" si="20"/>
        <v>244.33499999999998</v>
      </c>
      <c r="O173" s="49">
        <f t="shared" si="20"/>
        <v>244.33499999999998</v>
      </c>
      <c r="P173" s="50"/>
      <c r="Q173" s="51"/>
      <c r="R173" s="51"/>
      <c r="S173" s="51"/>
      <c r="T173" s="52"/>
      <c r="U173" s="175"/>
      <c r="V173" s="176"/>
      <c r="W173" s="176"/>
      <c r="X173" s="176"/>
      <c r="Y173" s="176"/>
      <c r="Z173" s="50"/>
      <c r="AA173" s="57"/>
      <c r="AB173" s="57"/>
      <c r="AC173" s="57"/>
      <c r="AD173" s="52"/>
      <c r="AE173" s="175"/>
      <c r="AF173" s="176"/>
      <c r="AG173" s="176"/>
      <c r="AH173" s="176"/>
      <c r="AI173" s="188"/>
      <c r="AJ173" s="50"/>
      <c r="AK173" s="57"/>
      <c r="AL173" s="57"/>
      <c r="AM173" s="57"/>
      <c r="AN173" s="52"/>
      <c r="AO173" s="50"/>
      <c r="AP173" s="57"/>
      <c r="AQ173" s="57"/>
      <c r="AR173" s="57"/>
      <c r="AS173" s="52"/>
      <c r="AT173" s="50"/>
      <c r="AU173" s="51"/>
      <c r="AV173" s="51"/>
      <c r="AW173" s="51"/>
      <c r="AX173" s="51"/>
      <c r="AY173" s="50"/>
      <c r="AZ173" s="51"/>
      <c r="BA173" s="51"/>
      <c r="BB173" s="51"/>
      <c r="BC173" s="52"/>
      <c r="BD173" s="50"/>
      <c r="BE173" s="51"/>
      <c r="BF173" s="51"/>
      <c r="BG173" s="51"/>
      <c r="BH173" s="52"/>
      <c r="BI173" s="50"/>
      <c r="BJ173" s="57"/>
      <c r="BK173" s="57"/>
      <c r="BL173" s="57"/>
      <c r="BM173" s="52"/>
      <c r="BN173" s="53">
        <f t="shared" si="24"/>
        <v>0</v>
      </c>
      <c r="BO173" s="53">
        <f t="shared" si="25"/>
        <v>0</v>
      </c>
      <c r="BP173" s="250"/>
    </row>
    <row r="174" spans="2:68" ht="30" x14ac:dyDescent="0.4">
      <c r="B174" s="79"/>
      <c r="C174" s="80"/>
      <c r="D174" s="41">
        <f t="shared" si="27"/>
        <v>232.7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18"/>
        <v>237.35399999999998</v>
      </c>
      <c r="L174" s="47">
        <f t="shared" si="19"/>
        <v>239.68099999999998</v>
      </c>
      <c r="M174" s="48">
        <f t="shared" si="20"/>
        <v>242.00799999999998</v>
      </c>
      <c r="N174" s="48">
        <f t="shared" si="20"/>
        <v>244.33499999999998</v>
      </c>
      <c r="O174" s="49">
        <f t="shared" si="20"/>
        <v>244.33499999999998</v>
      </c>
      <c r="P174" s="50"/>
      <c r="Q174" s="51"/>
      <c r="R174" s="51"/>
      <c r="S174" s="51"/>
      <c r="T174" s="52"/>
      <c r="U174" s="175"/>
      <c r="V174" s="176"/>
      <c r="W174" s="176"/>
      <c r="X174" s="176"/>
      <c r="Y174" s="176"/>
      <c r="Z174" s="50"/>
      <c r="AA174" s="57"/>
      <c r="AB174" s="57"/>
      <c r="AC174" s="57"/>
      <c r="AD174" s="52"/>
      <c r="AE174" s="175"/>
      <c r="AF174" s="176"/>
      <c r="AG174" s="176"/>
      <c r="AH174" s="176"/>
      <c r="AI174" s="188"/>
      <c r="AJ174" s="50"/>
      <c r="AK174" s="57"/>
      <c r="AL174" s="57"/>
      <c r="AM174" s="57"/>
      <c r="AN174" s="52"/>
      <c r="AO174" s="50"/>
      <c r="AP174" s="57"/>
      <c r="AQ174" s="57"/>
      <c r="AR174" s="57"/>
      <c r="AS174" s="52"/>
      <c r="AT174" s="50"/>
      <c r="AU174" s="51"/>
      <c r="AV174" s="51"/>
      <c r="AW174" s="51"/>
      <c r="AX174" s="51"/>
      <c r="AY174" s="50"/>
      <c r="AZ174" s="51"/>
      <c r="BA174" s="51"/>
      <c r="BB174" s="51"/>
      <c r="BC174" s="52"/>
      <c r="BD174" s="50"/>
      <c r="BE174" s="51"/>
      <c r="BF174" s="51"/>
      <c r="BG174" s="51"/>
      <c r="BH174" s="52"/>
      <c r="BI174" s="50"/>
      <c r="BJ174" s="57"/>
      <c r="BK174" s="57"/>
      <c r="BL174" s="57"/>
      <c r="BM174" s="52"/>
      <c r="BN174" s="53">
        <f t="shared" si="24"/>
        <v>0</v>
      </c>
      <c r="BO174" s="53">
        <f t="shared" si="25"/>
        <v>0</v>
      </c>
      <c r="BP174" s="250"/>
    </row>
    <row r="175" spans="2:68" ht="30" x14ac:dyDescent="0.4">
      <c r="B175" s="79"/>
      <c r="C175" s="80"/>
      <c r="D175" s="41">
        <f t="shared" si="27"/>
        <v>232.7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18"/>
        <v>237.35399999999998</v>
      </c>
      <c r="L175" s="47">
        <f t="shared" si="19"/>
        <v>239.68099999999998</v>
      </c>
      <c r="M175" s="48">
        <f t="shared" si="20"/>
        <v>242.00799999999998</v>
      </c>
      <c r="N175" s="48">
        <f t="shared" si="20"/>
        <v>244.33499999999998</v>
      </c>
      <c r="O175" s="49">
        <f t="shared" si="20"/>
        <v>244.33499999999998</v>
      </c>
      <c r="P175" s="50"/>
      <c r="Q175" s="51"/>
      <c r="R175" s="51"/>
      <c r="S175" s="51"/>
      <c r="T175" s="52"/>
      <c r="U175" s="175"/>
      <c r="V175" s="176"/>
      <c r="W175" s="176"/>
      <c r="X175" s="176"/>
      <c r="Y175" s="176"/>
      <c r="Z175" s="50"/>
      <c r="AA175" s="57"/>
      <c r="AB175" s="57"/>
      <c r="AC175" s="57"/>
      <c r="AD175" s="52"/>
      <c r="AE175" s="175"/>
      <c r="AF175" s="176"/>
      <c r="AG175" s="176"/>
      <c r="AH175" s="176"/>
      <c r="AI175" s="188"/>
      <c r="AJ175" s="50"/>
      <c r="AK175" s="57"/>
      <c r="AL175" s="57"/>
      <c r="AM175" s="57"/>
      <c r="AN175" s="52"/>
      <c r="AO175" s="50"/>
      <c r="AP175" s="57"/>
      <c r="AQ175" s="57"/>
      <c r="AR175" s="57"/>
      <c r="AS175" s="52"/>
      <c r="AT175" s="50"/>
      <c r="AU175" s="51"/>
      <c r="AV175" s="51"/>
      <c r="AW175" s="51"/>
      <c r="AX175" s="51"/>
      <c r="AY175" s="50"/>
      <c r="AZ175" s="51"/>
      <c r="BA175" s="51"/>
      <c r="BB175" s="51"/>
      <c r="BC175" s="52"/>
      <c r="BD175" s="50"/>
      <c r="BE175" s="51"/>
      <c r="BF175" s="51"/>
      <c r="BG175" s="51"/>
      <c r="BH175" s="52"/>
      <c r="BI175" s="50"/>
      <c r="BJ175" s="57"/>
      <c r="BK175" s="57"/>
      <c r="BL175" s="57"/>
      <c r="BM175" s="52"/>
      <c r="BN175" s="53">
        <f t="shared" si="24"/>
        <v>0</v>
      </c>
      <c r="BO175" s="53">
        <f t="shared" si="25"/>
        <v>0</v>
      </c>
      <c r="BP175" s="250"/>
    </row>
    <row r="176" spans="2:68" ht="54" x14ac:dyDescent="0.4">
      <c r="B176" s="79" t="s">
        <v>126</v>
      </c>
      <c r="C176" s="40" t="str">
        <f>C61</f>
        <v>Говядина 1 категории задняя четверть  (ГОСТ Р 54315-2011)*, кг</v>
      </c>
      <c r="D176" s="41">
        <f t="shared" si="27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18"/>
        <v>291.20999999999998</v>
      </c>
      <c r="L176" s="47">
        <f t="shared" si="19"/>
        <v>294.065</v>
      </c>
      <c r="M176" s="48">
        <f t="shared" si="20"/>
        <v>296.92</v>
      </c>
      <c r="N176" s="48">
        <f t="shared" si="20"/>
        <v>299.77499999999998</v>
      </c>
      <c r="O176" s="49">
        <f t="shared" si="20"/>
        <v>299.77499999999998</v>
      </c>
      <c r="P176" s="50"/>
      <c r="Q176" s="51"/>
      <c r="R176" s="51"/>
      <c r="S176" s="51"/>
      <c r="T176" s="52"/>
      <c r="U176" s="50"/>
      <c r="V176" s="57"/>
      <c r="W176" s="57"/>
      <c r="X176" s="57"/>
      <c r="Y176" s="52"/>
      <c r="Z176" s="50"/>
      <c r="AA176" s="57"/>
      <c r="AB176" s="57"/>
      <c r="AC176" s="57"/>
      <c r="AD176" s="52"/>
      <c r="AE176" s="175"/>
      <c r="AF176" s="176"/>
      <c r="AG176" s="176"/>
      <c r="AH176" s="176"/>
      <c r="AI176" s="188"/>
      <c r="AJ176" s="50"/>
      <c r="AK176" s="57"/>
      <c r="AL176" s="57"/>
      <c r="AM176" s="57"/>
      <c r="AN176" s="52"/>
      <c r="AO176" s="50"/>
      <c r="AP176" s="57"/>
      <c r="AQ176" s="57"/>
      <c r="AR176" s="57"/>
      <c r="AS176" s="52"/>
      <c r="AT176" s="50"/>
      <c r="AU176" s="51"/>
      <c r="AV176" s="51"/>
      <c r="AW176" s="51"/>
      <c r="AX176" s="51"/>
      <c r="AY176" s="50"/>
      <c r="AZ176" s="51"/>
      <c r="BA176" s="51"/>
      <c r="BB176" s="51"/>
      <c r="BC176" s="52"/>
      <c r="BD176" s="50"/>
      <c r="BE176" s="51"/>
      <c r="BF176" s="51"/>
      <c r="BG176" s="51"/>
      <c r="BH176" s="52"/>
      <c r="BI176" s="50"/>
      <c r="BJ176" s="57"/>
      <c r="BK176" s="57"/>
      <c r="BL176" s="57"/>
      <c r="BM176" s="52"/>
      <c r="BN176" s="53">
        <f t="shared" si="24"/>
        <v>0</v>
      </c>
      <c r="BO176" s="53">
        <f t="shared" si="25"/>
        <v>0</v>
      </c>
      <c r="BP176" s="250"/>
    </row>
    <row r="177" spans="2:68" ht="30" x14ac:dyDescent="0.4">
      <c r="B177" s="79"/>
      <c r="C177" s="80"/>
      <c r="D177" s="41">
        <f t="shared" si="27"/>
        <v>285.5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si="18"/>
        <v>291.20999999999998</v>
      </c>
      <c r="L177" s="47">
        <f t="shared" si="19"/>
        <v>294.065</v>
      </c>
      <c r="M177" s="48">
        <f t="shared" si="20"/>
        <v>296.92</v>
      </c>
      <c r="N177" s="48">
        <f t="shared" si="20"/>
        <v>299.77499999999998</v>
      </c>
      <c r="O177" s="49">
        <f t="shared" si="20"/>
        <v>299.77499999999998</v>
      </c>
      <c r="P177" s="50"/>
      <c r="Q177" s="51"/>
      <c r="R177" s="51"/>
      <c r="S177" s="51"/>
      <c r="T177" s="52"/>
      <c r="U177" s="175"/>
      <c r="V177" s="176"/>
      <c r="W177" s="176"/>
      <c r="X177" s="176"/>
      <c r="Y177" s="176"/>
      <c r="Z177" s="50"/>
      <c r="AA177" s="57"/>
      <c r="AB177" s="57"/>
      <c r="AC177" s="57"/>
      <c r="AD177" s="52"/>
      <c r="AE177" s="175"/>
      <c r="AF177" s="176"/>
      <c r="AG177" s="176"/>
      <c r="AH177" s="176"/>
      <c r="AI177" s="188"/>
      <c r="AJ177" s="50"/>
      <c r="AK177" s="57"/>
      <c r="AL177" s="57"/>
      <c r="AM177" s="57"/>
      <c r="AN177" s="52"/>
      <c r="AO177" s="50"/>
      <c r="AP177" s="57"/>
      <c r="AQ177" s="57"/>
      <c r="AR177" s="57"/>
      <c r="AS177" s="52"/>
      <c r="AT177" s="50"/>
      <c r="AU177" s="51"/>
      <c r="AV177" s="51"/>
      <c r="AW177" s="51"/>
      <c r="AX177" s="51"/>
      <c r="AY177" s="50"/>
      <c r="AZ177" s="51"/>
      <c r="BA177" s="51"/>
      <c r="BB177" s="51"/>
      <c r="BC177" s="52"/>
      <c r="BD177" s="50"/>
      <c r="BE177" s="51"/>
      <c r="BF177" s="51"/>
      <c r="BG177" s="51"/>
      <c r="BH177" s="52"/>
      <c r="BI177" s="50"/>
      <c r="BJ177" s="57"/>
      <c r="BK177" s="57"/>
      <c r="BL177" s="57"/>
      <c r="BM177" s="52"/>
      <c r="BN177" s="53">
        <f t="shared" si="24"/>
        <v>0</v>
      </c>
      <c r="BO177" s="53">
        <f t="shared" si="25"/>
        <v>0</v>
      </c>
      <c r="BP177" s="250"/>
    </row>
    <row r="178" spans="2:68" ht="30" x14ac:dyDescent="0.4">
      <c r="B178" s="79"/>
      <c r="C178" s="80"/>
      <c r="D178" s="41">
        <f t="shared" si="27"/>
        <v>0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18"/>
        <v>0</v>
      </c>
      <c r="L178" s="47">
        <f t="shared" si="19"/>
        <v>0</v>
      </c>
      <c r="M178" s="48">
        <f t="shared" si="20"/>
        <v>0</v>
      </c>
      <c r="N178" s="48">
        <f t="shared" si="20"/>
        <v>0</v>
      </c>
      <c r="O178" s="49">
        <f t="shared" si="20"/>
        <v>0</v>
      </c>
      <c r="P178" s="50"/>
      <c r="Q178" s="51"/>
      <c r="R178" s="51"/>
      <c r="S178" s="51"/>
      <c r="T178" s="52"/>
      <c r="U178" s="175"/>
      <c r="V178" s="176"/>
      <c r="W178" s="176"/>
      <c r="X178" s="176"/>
      <c r="Y178" s="176"/>
      <c r="Z178" s="50"/>
      <c r="AA178" s="57"/>
      <c r="AB178" s="57"/>
      <c r="AC178" s="57"/>
      <c r="AD178" s="52"/>
      <c r="AE178" s="175"/>
      <c r="AF178" s="176"/>
      <c r="AG178" s="176"/>
      <c r="AH178" s="176"/>
      <c r="AI178" s="188"/>
      <c r="AJ178" s="50"/>
      <c r="AK178" s="57"/>
      <c r="AL178" s="57"/>
      <c r="AM178" s="57"/>
      <c r="AN178" s="52"/>
      <c r="AO178" s="50"/>
      <c r="AP178" s="57"/>
      <c r="AQ178" s="57"/>
      <c r="AR178" s="57"/>
      <c r="AS178" s="52"/>
      <c r="AT178" s="50"/>
      <c r="AU178" s="51"/>
      <c r="AV178" s="51"/>
      <c r="AW178" s="51"/>
      <c r="AX178" s="51"/>
      <c r="AY178" s="50"/>
      <c r="AZ178" s="51"/>
      <c r="BA178" s="51"/>
      <c r="BB178" s="51"/>
      <c r="BC178" s="52"/>
      <c r="BD178" s="50"/>
      <c r="BE178" s="51"/>
      <c r="BF178" s="51"/>
      <c r="BG178" s="51"/>
      <c r="BH178" s="52"/>
      <c r="BI178" s="50"/>
      <c r="BJ178" s="57"/>
      <c r="BK178" s="57"/>
      <c r="BL178" s="57"/>
      <c r="BM178" s="52"/>
      <c r="BN178" s="53">
        <f t="shared" si="24"/>
        <v>0</v>
      </c>
      <c r="BO178" s="53">
        <f t="shared" si="25"/>
        <v>0</v>
      </c>
      <c r="BP178" s="250"/>
    </row>
    <row r="179" spans="2:68" ht="36" x14ac:dyDescent="0.4">
      <c r="B179" s="79" t="s">
        <v>127</v>
      </c>
      <c r="C179" s="40" t="str">
        <f>C64</f>
        <v>Свинина 2 категории (ГОСТ Р53221-2008)*, кг</v>
      </c>
      <c r="D179" s="41">
        <f t="shared" si="27"/>
        <v>206.8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ref="K179:K187" si="28">$D179+($D179*(SUM($E179%,F179%)))</f>
        <v>210.93600000000001</v>
      </c>
      <c r="L179" s="47">
        <f t="shared" ref="L179:L187" si="29">$D179+(($D179*SUM($E179,G179)/100))</f>
        <v>213.00400000000002</v>
      </c>
      <c r="M179" s="48">
        <f t="shared" ref="M179:O187" si="30">$D179+(($D179*($E179+H179)/100))</f>
        <v>215.072</v>
      </c>
      <c r="N179" s="48">
        <f t="shared" si="30"/>
        <v>217.14000000000001</v>
      </c>
      <c r="O179" s="49">
        <f t="shared" si="30"/>
        <v>217.14000000000001</v>
      </c>
      <c r="P179" s="50"/>
      <c r="Q179" s="51"/>
      <c r="R179" s="51"/>
      <c r="S179" s="51"/>
      <c r="T179" s="52"/>
      <c r="U179" s="175"/>
      <c r="V179" s="176"/>
      <c r="W179" s="176"/>
      <c r="X179" s="176"/>
      <c r="Y179" s="176"/>
      <c r="Z179" s="50"/>
      <c r="AA179" s="57"/>
      <c r="AB179" s="57"/>
      <c r="AC179" s="57"/>
      <c r="AD179" s="52"/>
      <c r="AE179" s="175"/>
      <c r="AF179" s="176"/>
      <c r="AG179" s="176"/>
      <c r="AH179" s="176"/>
      <c r="AI179" s="188"/>
      <c r="AJ179" s="50"/>
      <c r="AK179" s="57"/>
      <c r="AL179" s="57"/>
      <c r="AM179" s="57"/>
      <c r="AN179" s="52"/>
      <c r="AO179" s="50"/>
      <c r="AP179" s="57"/>
      <c r="AQ179" s="57"/>
      <c r="AR179" s="57"/>
      <c r="AS179" s="52"/>
      <c r="AT179" s="50"/>
      <c r="AU179" s="51"/>
      <c r="AV179" s="51"/>
      <c r="AW179" s="51"/>
      <c r="AX179" s="51"/>
      <c r="AY179" s="50"/>
      <c r="AZ179" s="51"/>
      <c r="BA179" s="51"/>
      <c r="BB179" s="51"/>
      <c r="BC179" s="52"/>
      <c r="BD179" s="50"/>
      <c r="BE179" s="51"/>
      <c r="BF179" s="51"/>
      <c r="BG179" s="51"/>
      <c r="BH179" s="52"/>
      <c r="BI179" s="50"/>
      <c r="BJ179" s="57"/>
      <c r="BK179" s="57"/>
      <c r="BL179" s="57"/>
      <c r="BM179" s="52"/>
      <c r="BN179" s="53">
        <f t="shared" si="24"/>
        <v>0</v>
      </c>
      <c r="BO179" s="53">
        <f t="shared" si="25"/>
        <v>0</v>
      </c>
      <c r="BP179" s="250"/>
    </row>
    <row r="180" spans="2:68" ht="30" x14ac:dyDescent="0.4">
      <c r="B180" s="79"/>
      <c r="C180" s="80"/>
      <c r="D180" s="41">
        <f t="shared" si="27"/>
        <v>206.8</v>
      </c>
      <c r="E180" s="42">
        <v>1</v>
      </c>
      <c r="F180" s="43">
        <v>1</v>
      </c>
      <c r="G180" s="44">
        <v>2</v>
      </c>
      <c r="H180" s="44">
        <v>3</v>
      </c>
      <c r="I180" s="44">
        <v>4</v>
      </c>
      <c r="J180" s="45">
        <v>4</v>
      </c>
      <c r="K180" s="46">
        <f t="shared" si="28"/>
        <v>210.93600000000001</v>
      </c>
      <c r="L180" s="47">
        <f t="shared" si="29"/>
        <v>213.00400000000002</v>
      </c>
      <c r="M180" s="48">
        <f t="shared" si="30"/>
        <v>215.072</v>
      </c>
      <c r="N180" s="48">
        <f t="shared" si="30"/>
        <v>217.14000000000001</v>
      </c>
      <c r="O180" s="49">
        <f t="shared" si="30"/>
        <v>217.14000000000001</v>
      </c>
      <c r="P180" s="50"/>
      <c r="Q180" s="51"/>
      <c r="R180" s="51"/>
      <c r="S180" s="51"/>
      <c r="T180" s="52"/>
      <c r="U180" s="175"/>
      <c r="V180" s="176"/>
      <c r="W180" s="176"/>
      <c r="X180" s="176"/>
      <c r="Y180" s="176"/>
      <c r="Z180" s="50"/>
      <c r="AA180" s="57"/>
      <c r="AB180" s="57"/>
      <c r="AC180" s="57"/>
      <c r="AD180" s="52"/>
      <c r="AE180" s="175"/>
      <c r="AF180" s="176"/>
      <c r="AG180" s="176"/>
      <c r="AH180" s="176"/>
      <c r="AI180" s="188"/>
      <c r="AJ180" s="50"/>
      <c r="AK180" s="57"/>
      <c r="AL180" s="57"/>
      <c r="AM180" s="57"/>
      <c r="AN180" s="52"/>
      <c r="AO180" s="50"/>
      <c r="AP180" s="57"/>
      <c r="AQ180" s="57"/>
      <c r="AR180" s="57"/>
      <c r="AS180" s="52"/>
      <c r="AT180" s="50"/>
      <c r="AU180" s="51"/>
      <c r="AV180" s="51"/>
      <c r="AW180" s="51"/>
      <c r="AX180" s="51"/>
      <c r="AY180" s="50"/>
      <c r="AZ180" s="51"/>
      <c r="BA180" s="51"/>
      <c r="BB180" s="51"/>
      <c r="BC180" s="52"/>
      <c r="BD180" s="50"/>
      <c r="BE180" s="51"/>
      <c r="BF180" s="51"/>
      <c r="BG180" s="51"/>
      <c r="BH180" s="52"/>
      <c r="BI180" s="50"/>
      <c r="BJ180" s="57"/>
      <c r="BK180" s="57"/>
      <c r="BL180" s="57"/>
      <c r="BM180" s="52"/>
      <c r="BN180" s="53">
        <f t="shared" si="24"/>
        <v>0</v>
      </c>
      <c r="BO180" s="53">
        <f t="shared" si="25"/>
        <v>0</v>
      </c>
      <c r="BP180" s="250"/>
    </row>
    <row r="181" spans="2:68" ht="30" x14ac:dyDescent="0.4">
      <c r="B181" s="79"/>
      <c r="C181" s="80"/>
      <c r="D181" s="41">
        <f t="shared" si="27"/>
        <v>206.8</v>
      </c>
      <c r="E181" s="42">
        <v>1</v>
      </c>
      <c r="F181" s="43">
        <v>1</v>
      </c>
      <c r="G181" s="44">
        <v>2</v>
      </c>
      <c r="H181" s="44">
        <v>3</v>
      </c>
      <c r="I181" s="44">
        <v>4</v>
      </c>
      <c r="J181" s="45">
        <v>4</v>
      </c>
      <c r="K181" s="46">
        <f t="shared" si="28"/>
        <v>210.93600000000001</v>
      </c>
      <c r="L181" s="47">
        <f t="shared" si="29"/>
        <v>213.00400000000002</v>
      </c>
      <c r="M181" s="48">
        <f t="shared" si="30"/>
        <v>215.072</v>
      </c>
      <c r="N181" s="48">
        <f t="shared" si="30"/>
        <v>217.14000000000001</v>
      </c>
      <c r="O181" s="49">
        <f t="shared" si="30"/>
        <v>217.14000000000001</v>
      </c>
      <c r="P181" s="50"/>
      <c r="Q181" s="51"/>
      <c r="R181" s="51"/>
      <c r="S181" s="51"/>
      <c r="T181" s="52"/>
      <c r="U181" s="175"/>
      <c r="V181" s="176"/>
      <c r="W181" s="176"/>
      <c r="X181" s="176"/>
      <c r="Y181" s="176"/>
      <c r="Z181" s="50"/>
      <c r="AA181" s="57"/>
      <c r="AB181" s="57"/>
      <c r="AC181" s="57"/>
      <c r="AD181" s="52"/>
      <c r="AE181" s="175"/>
      <c r="AF181" s="176"/>
      <c r="AG181" s="176"/>
      <c r="AH181" s="176"/>
      <c r="AI181" s="188"/>
      <c r="AJ181" s="50"/>
      <c r="AK181" s="57"/>
      <c r="AL181" s="57"/>
      <c r="AM181" s="57"/>
      <c r="AN181" s="52"/>
      <c r="AO181" s="50"/>
      <c r="AP181" s="57"/>
      <c r="AQ181" s="57"/>
      <c r="AR181" s="57"/>
      <c r="AS181" s="52"/>
      <c r="AT181" s="50"/>
      <c r="AU181" s="51"/>
      <c r="AV181" s="51"/>
      <c r="AW181" s="51"/>
      <c r="AX181" s="51"/>
      <c r="AY181" s="50"/>
      <c r="AZ181" s="51"/>
      <c r="BA181" s="51"/>
      <c r="BB181" s="51"/>
      <c r="BC181" s="52"/>
      <c r="BD181" s="50"/>
      <c r="BE181" s="51"/>
      <c r="BF181" s="51"/>
      <c r="BG181" s="51"/>
      <c r="BH181" s="52"/>
      <c r="BI181" s="50"/>
      <c r="BJ181" s="57"/>
      <c r="BK181" s="57"/>
      <c r="BL181" s="57"/>
      <c r="BM181" s="52"/>
      <c r="BN181" s="53">
        <f t="shared" si="24"/>
        <v>0</v>
      </c>
      <c r="BO181" s="53">
        <f t="shared" si="25"/>
        <v>0</v>
      </c>
      <c r="BP181" s="250"/>
    </row>
    <row r="182" spans="2:68" ht="58.5" x14ac:dyDescent="0.4">
      <c r="B182" s="81" t="s">
        <v>47</v>
      </c>
      <c r="C182" s="82" t="s">
        <v>48</v>
      </c>
      <c r="D182" s="41">
        <f t="shared" si="27"/>
        <v>0</v>
      </c>
      <c r="E182" s="62"/>
      <c r="F182" s="63"/>
      <c r="G182" s="64"/>
      <c r="H182" s="64"/>
      <c r="I182" s="64"/>
      <c r="J182" s="65"/>
      <c r="K182" s="46">
        <f t="shared" si="28"/>
        <v>0</v>
      </c>
      <c r="L182" s="47">
        <f t="shared" si="29"/>
        <v>0</v>
      </c>
      <c r="M182" s="48">
        <f t="shared" si="30"/>
        <v>0</v>
      </c>
      <c r="N182" s="48">
        <f t="shared" si="30"/>
        <v>0</v>
      </c>
      <c r="O182" s="49">
        <f t="shared" si="30"/>
        <v>0</v>
      </c>
      <c r="P182" s="66"/>
      <c r="Q182" s="67"/>
      <c r="R182" s="68"/>
      <c r="S182" s="67"/>
      <c r="T182" s="69"/>
      <c r="U182" s="177"/>
      <c r="V182" s="178"/>
      <c r="W182" s="176"/>
      <c r="X182" s="178"/>
      <c r="Y182" s="178"/>
      <c r="Z182" s="66"/>
      <c r="AA182" s="67"/>
      <c r="AB182" s="68"/>
      <c r="AC182" s="67"/>
      <c r="AD182" s="69"/>
      <c r="AE182" s="177"/>
      <c r="AF182" s="178"/>
      <c r="AG182" s="176"/>
      <c r="AH182" s="178"/>
      <c r="AI182" s="189"/>
      <c r="AJ182" s="66"/>
      <c r="AK182" s="67"/>
      <c r="AL182" s="68"/>
      <c r="AM182" s="67"/>
      <c r="AN182" s="69"/>
      <c r="AO182" s="66"/>
      <c r="AP182" s="67"/>
      <c r="AQ182" s="68"/>
      <c r="AR182" s="67"/>
      <c r="AS182" s="69"/>
      <c r="AT182" s="66"/>
      <c r="AU182" s="67"/>
      <c r="AV182" s="68"/>
      <c r="AW182" s="67"/>
      <c r="AX182" s="67"/>
      <c r="AY182" s="66"/>
      <c r="AZ182" s="67"/>
      <c r="BA182" s="68"/>
      <c r="BB182" s="67"/>
      <c r="BC182" s="69"/>
      <c r="BD182" s="66"/>
      <c r="BE182" s="67"/>
      <c r="BF182" s="68"/>
      <c r="BG182" s="67"/>
      <c r="BH182" s="69"/>
      <c r="BI182" s="66"/>
      <c r="BJ182" s="67"/>
      <c r="BK182" s="68"/>
      <c r="BL182" s="67"/>
      <c r="BM182" s="69"/>
      <c r="BN182" s="53">
        <f t="shared" si="24"/>
        <v>0</v>
      </c>
      <c r="BO182" s="53">
        <f t="shared" si="25"/>
        <v>0</v>
      </c>
      <c r="BP182" s="250"/>
    </row>
    <row r="183" spans="2:68" ht="36" x14ac:dyDescent="0.4">
      <c r="B183" s="79" t="s">
        <v>231</v>
      </c>
      <c r="C183" s="80" t="s">
        <v>232</v>
      </c>
      <c r="D183" s="131"/>
      <c r="E183" s="101">
        <v>9</v>
      </c>
      <c r="F183" s="102">
        <v>1</v>
      </c>
      <c r="G183" s="103">
        <v>2</v>
      </c>
      <c r="H183" s="103">
        <v>3</v>
      </c>
      <c r="I183" s="103">
        <v>4</v>
      </c>
      <c r="J183" s="104">
        <v>5</v>
      </c>
      <c r="K183" s="105">
        <f t="shared" si="28"/>
        <v>0</v>
      </c>
      <c r="L183" s="106">
        <f t="shared" si="29"/>
        <v>0</v>
      </c>
      <c r="M183" s="107">
        <f t="shared" si="30"/>
        <v>0</v>
      </c>
      <c r="N183" s="107">
        <f t="shared" si="30"/>
        <v>0</v>
      </c>
      <c r="O183" s="108">
        <f t="shared" si="30"/>
        <v>0</v>
      </c>
      <c r="P183" s="66"/>
      <c r="Q183" s="67"/>
      <c r="R183" s="68"/>
      <c r="S183" s="67"/>
      <c r="T183" s="69"/>
      <c r="U183" s="177"/>
      <c r="V183" s="178"/>
      <c r="W183" s="176"/>
      <c r="X183" s="178"/>
      <c r="Y183" s="263"/>
      <c r="Z183" s="50"/>
      <c r="AA183" s="57"/>
      <c r="AB183" s="57"/>
      <c r="AC183" s="57"/>
      <c r="AD183" s="52"/>
      <c r="AE183" s="177"/>
      <c r="AF183" s="178"/>
      <c r="AG183" s="176"/>
      <c r="AH183" s="178"/>
      <c r="AI183" s="189"/>
      <c r="AJ183" s="66"/>
      <c r="AK183" s="67"/>
      <c r="AL183" s="68"/>
      <c r="AM183" s="67"/>
      <c r="AN183" s="69"/>
      <c r="AO183" s="66"/>
      <c r="AP183" s="67"/>
      <c r="AQ183" s="68"/>
      <c r="AR183" s="67"/>
      <c r="AS183" s="69"/>
      <c r="AT183" s="66"/>
      <c r="AU183" s="67"/>
      <c r="AV183" s="68"/>
      <c r="AW183" s="67"/>
      <c r="AX183" s="257"/>
      <c r="AY183" s="66"/>
      <c r="AZ183" s="67"/>
      <c r="BA183" s="68"/>
      <c r="BB183" s="67"/>
      <c r="BC183" s="69"/>
      <c r="BD183" s="66"/>
      <c r="BE183" s="67"/>
      <c r="BF183" s="68"/>
      <c r="BG183" s="67"/>
      <c r="BH183" s="69"/>
      <c r="BI183" s="66"/>
      <c r="BJ183" s="67"/>
      <c r="BK183" s="68"/>
      <c r="BL183" s="67"/>
      <c r="BM183" s="69"/>
      <c r="BN183" s="53"/>
      <c r="BO183" s="53"/>
      <c r="BP183" s="250"/>
    </row>
    <row r="184" spans="2:68" ht="30" x14ac:dyDescent="0.4">
      <c r="B184" s="79"/>
      <c r="C184" s="80"/>
      <c r="D184" s="131"/>
      <c r="E184" s="101">
        <v>9</v>
      </c>
      <c r="F184" s="102">
        <v>1</v>
      </c>
      <c r="G184" s="103">
        <v>2</v>
      </c>
      <c r="H184" s="103">
        <v>3</v>
      </c>
      <c r="I184" s="103">
        <v>4</v>
      </c>
      <c r="J184" s="104">
        <v>5</v>
      </c>
      <c r="K184" s="105">
        <f t="shared" si="28"/>
        <v>0</v>
      </c>
      <c r="L184" s="106">
        <f t="shared" si="29"/>
        <v>0</v>
      </c>
      <c r="M184" s="107">
        <f t="shared" si="30"/>
        <v>0</v>
      </c>
      <c r="N184" s="107">
        <f t="shared" si="30"/>
        <v>0</v>
      </c>
      <c r="O184" s="108">
        <f t="shared" si="30"/>
        <v>0</v>
      </c>
      <c r="P184" s="66"/>
      <c r="Q184" s="67"/>
      <c r="R184" s="68"/>
      <c r="S184" s="67"/>
      <c r="T184" s="69"/>
      <c r="U184" s="177"/>
      <c r="V184" s="178"/>
      <c r="W184" s="176"/>
      <c r="X184" s="178"/>
      <c r="Y184" s="263"/>
      <c r="Z184" s="50"/>
      <c r="AA184" s="57"/>
      <c r="AB184" s="57"/>
      <c r="AC184" s="57"/>
      <c r="AD184" s="52"/>
      <c r="AE184" s="177"/>
      <c r="AF184" s="178"/>
      <c r="AG184" s="176"/>
      <c r="AH184" s="178"/>
      <c r="AI184" s="189"/>
      <c r="AJ184" s="66"/>
      <c r="AK184" s="67"/>
      <c r="AL184" s="68"/>
      <c r="AM184" s="67"/>
      <c r="AN184" s="69"/>
      <c r="AO184" s="66"/>
      <c r="AP184" s="67"/>
      <c r="AQ184" s="68"/>
      <c r="AR184" s="67"/>
      <c r="AS184" s="69"/>
      <c r="AT184" s="66"/>
      <c r="AU184" s="67"/>
      <c r="AV184" s="68"/>
      <c r="AW184" s="67"/>
      <c r="AX184" s="257"/>
      <c r="AY184" s="66"/>
      <c r="AZ184" s="67"/>
      <c r="BA184" s="68"/>
      <c r="BB184" s="67"/>
      <c r="BC184" s="69"/>
      <c r="BD184" s="66"/>
      <c r="BE184" s="67"/>
      <c r="BF184" s="68"/>
      <c r="BG184" s="67"/>
      <c r="BH184" s="69"/>
      <c r="BI184" s="66"/>
      <c r="BJ184" s="67"/>
      <c r="BK184" s="68"/>
      <c r="BL184" s="67"/>
      <c r="BM184" s="69"/>
      <c r="BN184" s="53"/>
      <c r="BO184" s="53"/>
      <c r="BP184" s="250"/>
    </row>
    <row r="185" spans="2:68" ht="30" x14ac:dyDescent="0.4">
      <c r="B185" s="79"/>
      <c r="C185" s="80"/>
      <c r="D185" s="131"/>
      <c r="E185" s="101">
        <v>9</v>
      </c>
      <c r="F185" s="102">
        <v>1</v>
      </c>
      <c r="G185" s="103">
        <v>2</v>
      </c>
      <c r="H185" s="103">
        <v>3</v>
      </c>
      <c r="I185" s="103">
        <v>4</v>
      </c>
      <c r="J185" s="104">
        <v>5</v>
      </c>
      <c r="K185" s="105">
        <f t="shared" si="28"/>
        <v>0</v>
      </c>
      <c r="L185" s="106">
        <f t="shared" si="29"/>
        <v>0</v>
      </c>
      <c r="M185" s="107">
        <f t="shared" si="30"/>
        <v>0</v>
      </c>
      <c r="N185" s="107">
        <f t="shared" si="30"/>
        <v>0</v>
      </c>
      <c r="O185" s="108">
        <f t="shared" si="30"/>
        <v>0</v>
      </c>
      <c r="P185" s="66"/>
      <c r="Q185" s="67"/>
      <c r="R185" s="68"/>
      <c r="S185" s="67"/>
      <c r="T185" s="69"/>
      <c r="U185" s="177"/>
      <c r="V185" s="178"/>
      <c r="W185" s="176"/>
      <c r="X185" s="178"/>
      <c r="Y185" s="263"/>
      <c r="Z185" s="50"/>
      <c r="AA185" s="57"/>
      <c r="AB185" s="57"/>
      <c r="AC185" s="57"/>
      <c r="AD185" s="52"/>
      <c r="AE185" s="177"/>
      <c r="AF185" s="178"/>
      <c r="AG185" s="176"/>
      <c r="AH185" s="178"/>
      <c r="AI185" s="189"/>
      <c r="AJ185" s="66"/>
      <c r="AK185" s="67"/>
      <c r="AL185" s="68"/>
      <c r="AM185" s="67"/>
      <c r="AN185" s="69"/>
      <c r="AO185" s="66"/>
      <c r="AP185" s="67"/>
      <c r="AQ185" s="68"/>
      <c r="AR185" s="67"/>
      <c r="AS185" s="69"/>
      <c r="AT185" s="66"/>
      <c r="AU185" s="67"/>
      <c r="AV185" s="68"/>
      <c r="AW185" s="67"/>
      <c r="AX185" s="257"/>
      <c r="AY185" s="66"/>
      <c r="AZ185" s="67"/>
      <c r="BA185" s="68"/>
      <c r="BB185" s="67"/>
      <c r="BC185" s="69"/>
      <c r="BD185" s="66"/>
      <c r="BE185" s="67"/>
      <c r="BF185" s="68"/>
      <c r="BG185" s="67"/>
      <c r="BH185" s="69"/>
      <c r="BI185" s="66"/>
      <c r="BJ185" s="67"/>
      <c r="BK185" s="68"/>
      <c r="BL185" s="67"/>
      <c r="BM185" s="69"/>
      <c r="BN185" s="53"/>
      <c r="BO185" s="53"/>
      <c r="BP185" s="250"/>
    </row>
    <row r="186" spans="2:68" ht="54" x14ac:dyDescent="0.4">
      <c r="B186" s="79" t="s">
        <v>50</v>
      </c>
      <c r="C186" s="40" t="str">
        <f>C68</f>
        <v>Мясо цыплят бройлеров, кг</v>
      </c>
      <c r="D186" s="41">
        <f>D68</f>
        <v>113</v>
      </c>
      <c r="E186" s="42">
        <v>9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28"/>
        <v>124.3</v>
      </c>
      <c r="L186" s="47">
        <f t="shared" si="29"/>
        <v>125.43</v>
      </c>
      <c r="M186" s="48">
        <f t="shared" si="30"/>
        <v>126.56</v>
      </c>
      <c r="N186" s="48">
        <f t="shared" si="30"/>
        <v>127.69</v>
      </c>
      <c r="O186" s="49">
        <f t="shared" si="30"/>
        <v>128.82</v>
      </c>
      <c r="P186" s="50"/>
      <c r="Q186" s="51"/>
      <c r="R186" s="51"/>
      <c r="S186" s="51"/>
      <c r="T186" s="52"/>
      <c r="U186" s="50">
        <v>120</v>
      </c>
      <c r="V186" s="51">
        <v>3.64</v>
      </c>
      <c r="W186" s="51">
        <v>436.8</v>
      </c>
      <c r="X186" s="51" t="s">
        <v>405</v>
      </c>
      <c r="Y186" s="52" t="s">
        <v>413</v>
      </c>
      <c r="Z186" s="50">
        <v>124.4</v>
      </c>
      <c r="AA186" s="51">
        <v>14</v>
      </c>
      <c r="AB186" s="51">
        <v>1741.6</v>
      </c>
      <c r="AC186" s="51" t="s">
        <v>425</v>
      </c>
      <c r="AD186" s="52" t="s">
        <v>435</v>
      </c>
      <c r="AE186" s="195"/>
      <c r="AF186" s="196"/>
      <c r="AG186" s="197"/>
      <c r="AH186" s="196"/>
      <c r="AI186" s="218"/>
      <c r="AJ186" s="50">
        <v>124</v>
      </c>
      <c r="AK186" s="51">
        <v>108</v>
      </c>
      <c r="AL186" s="51">
        <v>13392</v>
      </c>
      <c r="AM186" s="51" t="s">
        <v>481</v>
      </c>
      <c r="AN186" s="52" t="s">
        <v>482</v>
      </c>
      <c r="AO186" s="50"/>
      <c r="AP186" s="57"/>
      <c r="AQ186" s="57"/>
      <c r="AR186" s="57"/>
      <c r="AS186" s="52"/>
      <c r="AT186" s="50"/>
      <c r="AU186" s="57"/>
      <c r="AV186" s="57"/>
      <c r="AW186" s="57"/>
      <c r="AX186" s="52"/>
      <c r="AY186" s="50"/>
      <c r="AZ186" s="57"/>
      <c r="BA186" s="57"/>
      <c r="BB186" s="57"/>
      <c r="BC186" s="52"/>
      <c r="BD186" s="271">
        <v>124</v>
      </c>
      <c r="BE186" s="272">
        <v>112</v>
      </c>
      <c r="BF186" s="272">
        <f>BD186*BE186</f>
        <v>13888</v>
      </c>
      <c r="BG186" s="272" t="s">
        <v>536</v>
      </c>
      <c r="BH186" s="273" t="s">
        <v>530</v>
      </c>
      <c r="BI186" s="50">
        <v>123</v>
      </c>
      <c r="BJ186" s="51">
        <v>140</v>
      </c>
      <c r="BK186" s="51">
        <v>17220</v>
      </c>
      <c r="BL186" s="51" t="s">
        <v>547</v>
      </c>
      <c r="BM186" s="52" t="s">
        <v>557</v>
      </c>
      <c r="BN186" s="53">
        <f t="shared" ref="BN186:BN217" si="31">MIN($P186,$U186,$Z186,$AE186,$AJ186,$AO186,$AT186,$AY186,$BD186,$BI186)</f>
        <v>120</v>
      </c>
      <c r="BO186" s="53">
        <f t="shared" ref="BO186:BO217" si="32">MAX($P186,$U186,$Z186,$AE186,$AJ186,$AO186,$AT186,$AY186,$BD186,$BI186)</f>
        <v>124.4</v>
      </c>
      <c r="BP186" s="250"/>
    </row>
    <row r="187" spans="2:68" ht="30" x14ac:dyDescent="0.4">
      <c r="B187" s="79"/>
      <c r="C187" s="80"/>
      <c r="D187" s="41">
        <f t="shared" ref="D187:D227" si="33">D69</f>
        <v>113</v>
      </c>
      <c r="E187" s="42">
        <v>9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28"/>
        <v>124.3</v>
      </c>
      <c r="L187" s="47">
        <f t="shared" si="29"/>
        <v>125.43</v>
      </c>
      <c r="M187" s="48">
        <f t="shared" si="30"/>
        <v>126.56</v>
      </c>
      <c r="N187" s="48">
        <f t="shared" si="30"/>
        <v>127.69</v>
      </c>
      <c r="O187" s="49">
        <f t="shared" si="30"/>
        <v>128.82</v>
      </c>
      <c r="P187" s="50"/>
      <c r="Q187" s="51"/>
      <c r="R187" s="51"/>
      <c r="S187" s="51"/>
      <c r="T187" s="52"/>
      <c r="U187" s="50"/>
      <c r="V187" s="57"/>
      <c r="W187" s="57"/>
      <c r="X187" s="57"/>
      <c r="Y187" s="52"/>
      <c r="Z187" s="50"/>
      <c r="AA187" s="51"/>
      <c r="AB187" s="51"/>
      <c r="AC187" s="51"/>
      <c r="AD187" s="52"/>
      <c r="AE187" s="175"/>
      <c r="AF187" s="176"/>
      <c r="AG187" s="176"/>
      <c r="AH187" s="176"/>
      <c r="AI187" s="188"/>
      <c r="AJ187" s="50"/>
      <c r="AK187" s="51"/>
      <c r="AL187" s="51"/>
      <c r="AM187" s="51"/>
      <c r="AN187" s="52"/>
      <c r="AO187" s="50"/>
      <c r="AP187" s="57"/>
      <c r="AQ187" s="57"/>
      <c r="AR187" s="57"/>
      <c r="AS187" s="52"/>
      <c r="AT187" s="50"/>
      <c r="AU187" s="57"/>
      <c r="AV187" s="57"/>
      <c r="AW187" s="57"/>
      <c r="AX187" s="52"/>
      <c r="AY187" s="50"/>
      <c r="AZ187" s="57"/>
      <c r="BA187" s="57"/>
      <c r="BB187" s="57"/>
      <c r="BC187" s="52"/>
      <c r="BD187" s="271"/>
      <c r="BE187" s="272"/>
      <c r="BF187" s="272" t="str">
        <f>IF(BD187=0," ",IF(ISBLANK(BD187)," ",BD187*BE187))</f>
        <v xml:space="preserve"> </v>
      </c>
      <c r="BG187" s="272"/>
      <c r="BH187" s="273"/>
      <c r="BI187" s="50"/>
      <c r="BJ187" s="57"/>
      <c r="BK187" s="57"/>
      <c r="BL187" s="57"/>
      <c r="BM187" s="52"/>
      <c r="BN187" s="53">
        <f t="shared" si="31"/>
        <v>0</v>
      </c>
      <c r="BO187" s="53">
        <f t="shared" si="32"/>
        <v>0</v>
      </c>
      <c r="BP187" s="250"/>
    </row>
    <row r="188" spans="2:68" ht="30" x14ac:dyDescent="0.4">
      <c r="B188" s="79"/>
      <c r="C188" s="80"/>
      <c r="D188" s="41">
        <f t="shared" si="33"/>
        <v>113</v>
      </c>
      <c r="E188" s="42"/>
      <c r="F188" s="43"/>
      <c r="G188" s="44"/>
      <c r="H188" s="44"/>
      <c r="I188" s="44"/>
      <c r="J188" s="45"/>
      <c r="K188" s="46"/>
      <c r="L188" s="47"/>
      <c r="M188" s="48"/>
      <c r="N188" s="48"/>
      <c r="O188" s="49"/>
      <c r="P188" s="50"/>
      <c r="Q188" s="51"/>
      <c r="R188" s="51"/>
      <c r="S188" s="51"/>
      <c r="T188" s="52"/>
      <c r="U188" s="50"/>
      <c r="V188" s="57"/>
      <c r="W188" s="57"/>
      <c r="X188" s="57"/>
      <c r="Y188" s="52"/>
      <c r="Z188" s="50"/>
      <c r="AA188" s="51"/>
      <c r="AB188" s="51"/>
      <c r="AC188" s="51"/>
      <c r="AD188" s="52"/>
      <c r="AE188" s="175"/>
      <c r="AF188" s="176"/>
      <c r="AG188" s="176"/>
      <c r="AH188" s="176"/>
      <c r="AI188" s="188"/>
      <c r="AJ188" s="50"/>
      <c r="AK188" s="51"/>
      <c r="AL188" s="51"/>
      <c r="AM188" s="51"/>
      <c r="AN188" s="52"/>
      <c r="AO188" s="50"/>
      <c r="AP188" s="57"/>
      <c r="AQ188" s="57"/>
      <c r="AR188" s="57"/>
      <c r="AS188" s="52"/>
      <c r="AT188" s="50"/>
      <c r="AU188" s="57"/>
      <c r="AV188" s="57"/>
      <c r="AW188" s="57"/>
      <c r="AX188" s="52"/>
      <c r="AY188" s="50"/>
      <c r="AZ188" s="57"/>
      <c r="BA188" s="57"/>
      <c r="BB188" s="57"/>
      <c r="BC188" s="52"/>
      <c r="BD188" s="271"/>
      <c r="BE188" s="272"/>
      <c r="BF188" s="272"/>
      <c r="BG188" s="272"/>
      <c r="BH188" s="273"/>
      <c r="BI188" s="50"/>
      <c r="BJ188" s="57"/>
      <c r="BK188" s="57"/>
      <c r="BL188" s="57"/>
      <c r="BM188" s="52"/>
      <c r="BN188" s="53">
        <f t="shared" si="31"/>
        <v>0</v>
      </c>
      <c r="BO188" s="53">
        <f t="shared" si="32"/>
        <v>0</v>
      </c>
      <c r="BP188" s="250"/>
    </row>
    <row r="189" spans="2:68" ht="39" x14ac:dyDescent="0.4">
      <c r="B189" s="81" t="s">
        <v>53</v>
      </c>
      <c r="C189" s="82" t="s">
        <v>54</v>
      </c>
      <c r="D189" s="41">
        <f t="shared" si="33"/>
        <v>0</v>
      </c>
      <c r="E189" s="89"/>
      <c r="F189" s="90"/>
      <c r="G189" s="91"/>
      <c r="H189" s="91"/>
      <c r="I189" s="91"/>
      <c r="J189" s="92"/>
      <c r="K189" s="46">
        <f t="shared" ref="K189:K235" si="34">$D189+($D189*(SUM($E189%,F189%)))</f>
        <v>0</v>
      </c>
      <c r="L189" s="47">
        <f t="shared" ref="L189:L235" si="35">$D189+(($D189*SUM($E189,G189)/100))</f>
        <v>0</v>
      </c>
      <c r="M189" s="48">
        <f t="shared" ref="M189:O235" si="36">$D189+(($D189*($E189+H189)/100))</f>
        <v>0</v>
      </c>
      <c r="N189" s="48">
        <f t="shared" si="36"/>
        <v>0</v>
      </c>
      <c r="O189" s="49">
        <f t="shared" si="36"/>
        <v>0</v>
      </c>
      <c r="P189" s="93"/>
      <c r="Q189" s="94"/>
      <c r="R189" s="68"/>
      <c r="S189" s="94"/>
      <c r="T189" s="95"/>
      <c r="U189" s="93"/>
      <c r="V189" s="94"/>
      <c r="W189" s="68"/>
      <c r="X189" s="94"/>
      <c r="Y189" s="95"/>
      <c r="Z189" s="93"/>
      <c r="AA189" s="94"/>
      <c r="AB189" s="68"/>
      <c r="AC189" s="94"/>
      <c r="AD189" s="95"/>
      <c r="AE189" s="179"/>
      <c r="AF189" s="180"/>
      <c r="AG189" s="176"/>
      <c r="AH189" s="180"/>
      <c r="AI189" s="190"/>
      <c r="AJ189" s="93"/>
      <c r="AK189" s="94"/>
      <c r="AL189" s="68"/>
      <c r="AM189" s="94"/>
      <c r="AN189" s="95"/>
      <c r="AO189" s="93"/>
      <c r="AP189" s="94"/>
      <c r="AQ189" s="68"/>
      <c r="AR189" s="94"/>
      <c r="AS189" s="95"/>
      <c r="AT189" s="93"/>
      <c r="AU189" s="94"/>
      <c r="AV189" s="68"/>
      <c r="AW189" s="94"/>
      <c r="AX189" s="95"/>
      <c r="AY189" s="93"/>
      <c r="AZ189" s="94"/>
      <c r="BA189" s="68"/>
      <c r="BB189" s="94"/>
      <c r="BC189" s="95"/>
      <c r="BD189" s="281"/>
      <c r="BE189" s="282"/>
      <c r="BF189" s="276" t="str">
        <f>IF(BD189=0," ",IF(ISBLANK(BD189)," ",BD189*BE189))</f>
        <v xml:space="preserve"> </v>
      </c>
      <c r="BG189" s="282"/>
      <c r="BH189" s="283"/>
      <c r="BI189" s="93"/>
      <c r="BJ189" s="94"/>
      <c r="BK189" s="68"/>
      <c r="BL189" s="94"/>
      <c r="BM189" s="95"/>
      <c r="BN189" s="53">
        <f t="shared" si="31"/>
        <v>0</v>
      </c>
      <c r="BO189" s="53">
        <f t="shared" si="32"/>
        <v>0</v>
      </c>
      <c r="BP189" s="250"/>
    </row>
    <row r="190" spans="2:68" ht="72" x14ac:dyDescent="0.4">
      <c r="B190" s="79" t="s">
        <v>56</v>
      </c>
      <c r="C190" s="40" t="str">
        <f>C72</f>
        <v>Подсолнечное масло и его фракции, рафинированные, но без изменения химического состава, л</v>
      </c>
      <c r="D190" s="41">
        <f t="shared" si="33"/>
        <v>66.8</v>
      </c>
      <c r="E190" s="42">
        <v>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34"/>
        <v>70.807999999999993</v>
      </c>
      <c r="L190" s="47">
        <f t="shared" si="35"/>
        <v>71.475999999999999</v>
      </c>
      <c r="M190" s="48">
        <f t="shared" si="36"/>
        <v>72.143999999999991</v>
      </c>
      <c r="N190" s="48">
        <f t="shared" si="36"/>
        <v>72.811999999999998</v>
      </c>
      <c r="O190" s="49">
        <f t="shared" si="36"/>
        <v>73.47999999999999</v>
      </c>
      <c r="P190" s="50"/>
      <c r="Q190" s="57"/>
      <c r="R190" s="57"/>
      <c r="S190" s="57"/>
      <c r="T190" s="52"/>
      <c r="U190" s="50"/>
      <c r="V190" s="57"/>
      <c r="W190" s="57"/>
      <c r="X190" s="57"/>
      <c r="Y190" s="52"/>
      <c r="Z190" s="50">
        <v>70.8</v>
      </c>
      <c r="AA190" s="51">
        <v>5</v>
      </c>
      <c r="AB190" s="51">
        <v>354</v>
      </c>
      <c r="AC190" s="51" t="s">
        <v>425</v>
      </c>
      <c r="AD190" s="52" t="s">
        <v>435</v>
      </c>
      <c r="AE190" s="50"/>
      <c r="AF190" s="51"/>
      <c r="AG190" s="51"/>
      <c r="AH190" s="51"/>
      <c r="AI190" s="52"/>
      <c r="AJ190" s="50">
        <v>66.2</v>
      </c>
      <c r="AK190" s="51">
        <v>40.5</v>
      </c>
      <c r="AL190" s="51">
        <v>2682.9</v>
      </c>
      <c r="AM190" s="51" t="s">
        <v>483</v>
      </c>
      <c r="AN190" s="52" t="s">
        <v>484</v>
      </c>
      <c r="AO190" s="50"/>
      <c r="AP190" s="57"/>
      <c r="AQ190" s="57"/>
      <c r="AR190" s="57"/>
      <c r="AS190" s="52"/>
      <c r="AT190" s="50"/>
      <c r="AU190" s="57"/>
      <c r="AV190" s="57"/>
      <c r="AW190" s="57"/>
      <c r="AX190" s="52"/>
      <c r="AY190" s="50"/>
      <c r="AZ190" s="57"/>
      <c r="BA190" s="57"/>
      <c r="BB190" s="57"/>
      <c r="BC190" s="52"/>
      <c r="BD190" s="271">
        <v>70.599999999999994</v>
      </c>
      <c r="BE190" s="272">
        <v>27</v>
      </c>
      <c r="BF190" s="272">
        <f>IF(BD190=0," ",IF(ISBLANK(BD190)," ",BD190*BE190))</f>
        <v>1906.1999999999998</v>
      </c>
      <c r="BG190" s="272" t="s">
        <v>525</v>
      </c>
      <c r="BH190" s="273" t="s">
        <v>530</v>
      </c>
      <c r="BI190" s="50"/>
      <c r="BJ190" s="57"/>
      <c r="BK190" s="57"/>
      <c r="BL190" s="57"/>
      <c r="BM190" s="52"/>
      <c r="BN190" s="53">
        <f t="shared" si="31"/>
        <v>66.2</v>
      </c>
      <c r="BO190" s="53">
        <f t="shared" si="32"/>
        <v>70.8</v>
      </c>
      <c r="BP190" s="251"/>
    </row>
    <row r="191" spans="2:68" ht="30" x14ac:dyDescent="0.4">
      <c r="B191" s="79"/>
      <c r="C191" s="80"/>
      <c r="D191" s="41">
        <f t="shared" si="33"/>
        <v>66.8</v>
      </c>
      <c r="E191" s="42">
        <v>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34"/>
        <v>70.807999999999993</v>
      </c>
      <c r="L191" s="47">
        <f t="shared" si="35"/>
        <v>71.475999999999999</v>
      </c>
      <c r="M191" s="48">
        <f t="shared" si="36"/>
        <v>72.143999999999991</v>
      </c>
      <c r="N191" s="48">
        <f t="shared" si="36"/>
        <v>72.811999999999998</v>
      </c>
      <c r="O191" s="49">
        <f t="shared" si="36"/>
        <v>73.47999999999999</v>
      </c>
      <c r="P191" s="50"/>
      <c r="Q191" s="51"/>
      <c r="R191" s="51"/>
      <c r="S191" s="51"/>
      <c r="T191" s="52"/>
      <c r="U191" s="50"/>
      <c r="V191" s="51"/>
      <c r="W191" s="51"/>
      <c r="X191" s="51"/>
      <c r="Y191" s="52"/>
      <c r="Z191" s="50"/>
      <c r="AA191" s="57"/>
      <c r="AB191" s="57"/>
      <c r="AC191" s="57"/>
      <c r="AD191" s="52"/>
      <c r="AE191" s="175"/>
      <c r="AF191" s="176"/>
      <c r="AG191" s="176"/>
      <c r="AH191" s="176"/>
      <c r="AI191" s="188"/>
      <c r="AJ191" s="50"/>
      <c r="AK191" s="57"/>
      <c r="AL191" s="57"/>
      <c r="AM191" s="57"/>
      <c r="AN191" s="52"/>
      <c r="AO191" s="50"/>
      <c r="AP191" s="57"/>
      <c r="AQ191" s="57"/>
      <c r="AR191" s="57"/>
      <c r="AS191" s="52"/>
      <c r="AT191" s="50"/>
      <c r="AU191" s="57"/>
      <c r="AV191" s="57"/>
      <c r="AW191" s="57"/>
      <c r="AX191" s="52"/>
      <c r="AY191" s="50"/>
      <c r="AZ191" s="57"/>
      <c r="BA191" s="57"/>
      <c r="BB191" s="57"/>
      <c r="BC191" s="52"/>
      <c r="BD191" s="50"/>
      <c r="BE191" s="57"/>
      <c r="BF191" s="57"/>
      <c r="BG191" s="57"/>
      <c r="BH191" s="52"/>
      <c r="BI191" s="50"/>
      <c r="BJ191" s="57"/>
      <c r="BK191" s="57"/>
      <c r="BL191" s="57"/>
      <c r="BM191" s="52"/>
      <c r="BN191" s="53">
        <f t="shared" si="31"/>
        <v>0</v>
      </c>
      <c r="BO191" s="53">
        <f t="shared" si="32"/>
        <v>0</v>
      </c>
      <c r="BP191" s="250"/>
    </row>
    <row r="192" spans="2:68" ht="30" x14ac:dyDescent="0.4">
      <c r="B192" s="79"/>
      <c r="C192" s="80"/>
      <c r="D192" s="41">
        <f t="shared" si="33"/>
        <v>66.8</v>
      </c>
      <c r="E192" s="42">
        <v>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34"/>
        <v>70.807999999999993</v>
      </c>
      <c r="L192" s="47">
        <f t="shared" si="35"/>
        <v>71.475999999999999</v>
      </c>
      <c r="M192" s="48">
        <f t="shared" si="36"/>
        <v>72.143999999999991</v>
      </c>
      <c r="N192" s="48">
        <f t="shared" si="36"/>
        <v>72.811999999999998</v>
      </c>
      <c r="O192" s="49">
        <f t="shared" si="36"/>
        <v>73.47999999999999</v>
      </c>
      <c r="P192" s="50"/>
      <c r="Q192" s="51"/>
      <c r="R192" s="51"/>
      <c r="S192" s="51"/>
      <c r="T192" s="52"/>
      <c r="U192" s="50"/>
      <c r="V192" s="51"/>
      <c r="W192" s="51"/>
      <c r="X192" s="51"/>
      <c r="Y192" s="52"/>
      <c r="Z192" s="50"/>
      <c r="AA192" s="57"/>
      <c r="AB192" s="57"/>
      <c r="AC192" s="57"/>
      <c r="AD192" s="52"/>
      <c r="AE192" s="175"/>
      <c r="AF192" s="176"/>
      <c r="AG192" s="176"/>
      <c r="AH192" s="176"/>
      <c r="AI192" s="188"/>
      <c r="AJ192" s="50"/>
      <c r="AK192" s="57"/>
      <c r="AL192" s="57"/>
      <c r="AM192" s="57"/>
      <c r="AN192" s="52"/>
      <c r="AO192" s="50"/>
      <c r="AP192" s="57"/>
      <c r="AQ192" s="57"/>
      <c r="AR192" s="57"/>
      <c r="AS192" s="52"/>
      <c r="AT192" s="50"/>
      <c r="AU192" s="57"/>
      <c r="AV192" s="57"/>
      <c r="AW192" s="57"/>
      <c r="AX192" s="52"/>
      <c r="AY192" s="50"/>
      <c r="AZ192" s="57"/>
      <c r="BA192" s="57"/>
      <c r="BB192" s="57"/>
      <c r="BC192" s="52"/>
      <c r="BD192" s="50"/>
      <c r="BE192" s="57"/>
      <c r="BF192" s="57"/>
      <c r="BG192" s="57"/>
      <c r="BH192" s="52"/>
      <c r="BI192" s="50"/>
      <c r="BJ192" s="57"/>
      <c r="BK192" s="57"/>
      <c r="BL192" s="57"/>
      <c r="BM192" s="52"/>
      <c r="BN192" s="53">
        <f t="shared" si="31"/>
        <v>0</v>
      </c>
      <c r="BO192" s="53">
        <f t="shared" si="32"/>
        <v>0</v>
      </c>
      <c r="BP192" s="250"/>
    </row>
    <row r="193" spans="2:68" ht="30" x14ac:dyDescent="0.4">
      <c r="B193" s="81" t="s">
        <v>58</v>
      </c>
      <c r="C193" s="82" t="s">
        <v>59</v>
      </c>
      <c r="D193" s="41">
        <f t="shared" si="33"/>
        <v>0</v>
      </c>
      <c r="E193" s="62"/>
      <c r="F193" s="63"/>
      <c r="G193" s="64"/>
      <c r="H193" s="64"/>
      <c r="I193" s="64"/>
      <c r="J193" s="65"/>
      <c r="K193" s="46">
        <f t="shared" si="34"/>
        <v>0</v>
      </c>
      <c r="L193" s="47">
        <f t="shared" si="35"/>
        <v>0</v>
      </c>
      <c r="M193" s="48">
        <f t="shared" si="36"/>
        <v>0</v>
      </c>
      <c r="N193" s="48">
        <f t="shared" si="36"/>
        <v>0</v>
      </c>
      <c r="O193" s="49">
        <f t="shared" si="36"/>
        <v>0</v>
      </c>
      <c r="P193" s="66"/>
      <c r="Q193" s="67"/>
      <c r="R193" s="68"/>
      <c r="S193" s="67"/>
      <c r="T193" s="69"/>
      <c r="U193" s="66"/>
      <c r="V193" s="67"/>
      <c r="W193" s="68"/>
      <c r="X193" s="67"/>
      <c r="Y193" s="69"/>
      <c r="Z193" s="66"/>
      <c r="AA193" s="67"/>
      <c r="AB193" s="68"/>
      <c r="AC193" s="67"/>
      <c r="AD193" s="69"/>
      <c r="AE193" s="177"/>
      <c r="AF193" s="178"/>
      <c r="AG193" s="176"/>
      <c r="AH193" s="178"/>
      <c r="AI193" s="189"/>
      <c r="AJ193" s="66"/>
      <c r="AK193" s="67"/>
      <c r="AL193" s="68"/>
      <c r="AM193" s="67"/>
      <c r="AN193" s="69"/>
      <c r="AO193" s="66"/>
      <c r="AP193" s="67"/>
      <c r="AQ193" s="68"/>
      <c r="AR193" s="67"/>
      <c r="AS193" s="69"/>
      <c r="AT193" s="66"/>
      <c r="AU193" s="67"/>
      <c r="AV193" s="68"/>
      <c r="AW193" s="67"/>
      <c r="AX193" s="69"/>
      <c r="AY193" s="66"/>
      <c r="AZ193" s="67"/>
      <c r="BA193" s="68"/>
      <c r="BB193" s="67"/>
      <c r="BC193" s="69"/>
      <c r="BD193" s="66"/>
      <c r="BE193" s="67"/>
      <c r="BF193" s="68"/>
      <c r="BG193" s="67"/>
      <c r="BH193" s="69"/>
      <c r="BI193" s="66"/>
      <c r="BJ193" s="67"/>
      <c r="BK193" s="68"/>
      <c r="BL193" s="67"/>
      <c r="BM193" s="69"/>
      <c r="BN193" s="53">
        <f t="shared" si="31"/>
        <v>0</v>
      </c>
      <c r="BO193" s="53">
        <f t="shared" si="32"/>
        <v>0</v>
      </c>
      <c r="BP193" s="250"/>
    </row>
    <row r="194" spans="2:68" ht="54" x14ac:dyDescent="0.4">
      <c r="B194" s="79" t="s">
        <v>62</v>
      </c>
      <c r="C194" s="40" t="str">
        <f>C76</f>
        <v>Молоко 2,5% жирности (в пленке, пастеризованное), в расфасовке 0,9 л</v>
      </c>
      <c r="D194" s="41">
        <f t="shared" si="33"/>
        <v>34.700000000000003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34"/>
        <v>40.252000000000002</v>
      </c>
      <c r="L194" s="47">
        <f t="shared" si="35"/>
        <v>40.599000000000004</v>
      </c>
      <c r="M194" s="48">
        <f t="shared" si="36"/>
        <v>40.946000000000005</v>
      </c>
      <c r="N194" s="48">
        <f t="shared" si="36"/>
        <v>41.293000000000006</v>
      </c>
      <c r="O194" s="49">
        <f t="shared" si="36"/>
        <v>41.64</v>
      </c>
      <c r="P194" s="50">
        <v>36</v>
      </c>
      <c r="Q194" s="51">
        <v>50.4</v>
      </c>
      <c r="R194" s="51">
        <f>IF(P194=0," ",IF(ISBLANK(P194)," ",P194*Q194))</f>
        <v>1814.3999999999999</v>
      </c>
      <c r="S194" s="51" t="s">
        <v>395</v>
      </c>
      <c r="T194" s="52" t="s">
        <v>363</v>
      </c>
      <c r="U194" s="50">
        <v>38</v>
      </c>
      <c r="V194" s="51">
        <v>8.1</v>
      </c>
      <c r="W194" s="51">
        <v>307.8</v>
      </c>
      <c r="X194" s="51" t="s">
        <v>408</v>
      </c>
      <c r="Y194" s="52" t="s">
        <v>414</v>
      </c>
      <c r="Z194" s="50">
        <v>40.299999999999997</v>
      </c>
      <c r="AA194" s="51">
        <v>20</v>
      </c>
      <c r="AB194" s="51">
        <v>806</v>
      </c>
      <c r="AC194" s="51" t="s">
        <v>425</v>
      </c>
      <c r="AD194" s="52" t="s">
        <v>435</v>
      </c>
      <c r="AE194" s="195"/>
      <c r="AF194" s="196"/>
      <c r="AG194" s="197"/>
      <c r="AH194" s="196"/>
      <c r="AI194" s="218"/>
      <c r="AJ194" s="50">
        <v>39</v>
      </c>
      <c r="AK194" s="51">
        <v>30</v>
      </c>
      <c r="AL194" s="51">
        <v>1170</v>
      </c>
      <c r="AM194" s="51" t="s">
        <v>252</v>
      </c>
      <c r="AN194" s="52" t="s">
        <v>479</v>
      </c>
      <c r="AO194" s="50"/>
      <c r="AP194" s="57"/>
      <c r="AQ194" s="57"/>
      <c r="AR194" s="57"/>
      <c r="AS194" s="52"/>
      <c r="AT194" s="50">
        <v>39.9</v>
      </c>
      <c r="AU194" s="51">
        <v>10</v>
      </c>
      <c r="AV194" s="51">
        <f>IF(AT194=0," ",IF(ISBLANK(AT194)," ",AT194*AU194))</f>
        <v>399</v>
      </c>
      <c r="AW194" s="51" t="s">
        <v>502</v>
      </c>
      <c r="AX194" s="52" t="s">
        <v>365</v>
      </c>
      <c r="AY194" s="50"/>
      <c r="AZ194" s="57"/>
      <c r="BA194" s="57"/>
      <c r="BB194" s="57"/>
      <c r="BC194" s="52"/>
      <c r="BD194" s="50"/>
      <c r="BE194" s="57"/>
      <c r="BF194" s="57"/>
      <c r="BG194" s="57"/>
      <c r="BH194" s="52"/>
      <c r="BI194" s="50"/>
      <c r="BJ194" s="57"/>
      <c r="BK194" s="57"/>
      <c r="BL194" s="57"/>
      <c r="BM194" s="52"/>
      <c r="BN194" s="53">
        <f t="shared" si="31"/>
        <v>36</v>
      </c>
      <c r="BO194" s="53">
        <f t="shared" si="32"/>
        <v>40.299999999999997</v>
      </c>
      <c r="BP194" s="250"/>
    </row>
    <row r="195" spans="2:68" ht="36" x14ac:dyDescent="0.4">
      <c r="B195" s="79"/>
      <c r="C195" s="80"/>
      <c r="D195" s="41">
        <f t="shared" si="33"/>
        <v>34.700000000000003</v>
      </c>
      <c r="E195" s="42">
        <v>15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34"/>
        <v>40.252000000000002</v>
      </c>
      <c r="L195" s="47">
        <f t="shared" si="35"/>
        <v>40.599000000000004</v>
      </c>
      <c r="M195" s="48">
        <f t="shared" si="36"/>
        <v>40.946000000000005</v>
      </c>
      <c r="N195" s="48">
        <f t="shared" si="36"/>
        <v>41.293000000000006</v>
      </c>
      <c r="O195" s="49">
        <f t="shared" si="36"/>
        <v>41.64</v>
      </c>
      <c r="P195" s="50"/>
      <c r="Q195" s="51"/>
      <c r="R195" s="51"/>
      <c r="S195" s="51"/>
      <c r="T195" s="52"/>
      <c r="U195" s="50"/>
      <c r="V195" s="57"/>
      <c r="W195" s="57"/>
      <c r="X195" s="57"/>
      <c r="Y195" s="52"/>
      <c r="Z195" s="50"/>
      <c r="AA195" s="57"/>
      <c r="AB195" s="57"/>
      <c r="AC195" s="57"/>
      <c r="AD195" s="52"/>
      <c r="AE195" s="175"/>
      <c r="AF195" s="176"/>
      <c r="AG195" s="176"/>
      <c r="AH195" s="176"/>
      <c r="AI195" s="188"/>
      <c r="AJ195" s="50"/>
      <c r="AK195" s="57"/>
      <c r="AL195" s="57"/>
      <c r="AM195" s="57"/>
      <c r="AN195" s="52"/>
      <c r="AO195" s="50"/>
      <c r="AP195" s="57"/>
      <c r="AQ195" s="57"/>
      <c r="AR195" s="57"/>
      <c r="AS195" s="52"/>
      <c r="AT195" s="50">
        <v>39.9</v>
      </c>
      <c r="AU195" s="51">
        <v>10</v>
      </c>
      <c r="AV195" s="51">
        <f>IF(AT195=0," ",IF(ISBLANK(AT195)," ",AT195*AU195))</f>
        <v>399</v>
      </c>
      <c r="AW195" s="51" t="s">
        <v>502</v>
      </c>
      <c r="AX195" s="52" t="s">
        <v>506</v>
      </c>
      <c r="AY195" s="50"/>
      <c r="AZ195" s="51"/>
      <c r="BA195" s="51"/>
      <c r="BB195" s="51"/>
      <c r="BC195" s="52"/>
      <c r="BD195" s="50"/>
      <c r="BE195" s="57"/>
      <c r="BF195" s="57"/>
      <c r="BG195" s="57"/>
      <c r="BH195" s="52"/>
      <c r="BI195" s="50"/>
      <c r="BJ195" s="57"/>
      <c r="BK195" s="57"/>
      <c r="BL195" s="57"/>
      <c r="BM195" s="52"/>
      <c r="BN195" s="53">
        <f t="shared" si="31"/>
        <v>39.9</v>
      </c>
      <c r="BO195" s="53">
        <f t="shared" si="32"/>
        <v>39.9</v>
      </c>
      <c r="BP195" s="250"/>
    </row>
    <row r="196" spans="2:68" ht="30" x14ac:dyDescent="0.4">
      <c r="B196" s="79"/>
      <c r="C196" s="80"/>
      <c r="D196" s="41">
        <f t="shared" si="33"/>
        <v>34.700000000000003</v>
      </c>
      <c r="E196" s="42">
        <v>15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34"/>
        <v>40.252000000000002</v>
      </c>
      <c r="L196" s="47">
        <f t="shared" si="35"/>
        <v>40.599000000000004</v>
      </c>
      <c r="M196" s="48">
        <f t="shared" si="36"/>
        <v>40.946000000000005</v>
      </c>
      <c r="N196" s="48">
        <f t="shared" si="36"/>
        <v>41.293000000000006</v>
      </c>
      <c r="O196" s="49">
        <f t="shared" si="36"/>
        <v>41.64</v>
      </c>
      <c r="P196" s="50"/>
      <c r="Q196" s="51"/>
      <c r="R196" s="51"/>
      <c r="S196" s="51"/>
      <c r="T196" s="52"/>
      <c r="U196" s="50"/>
      <c r="V196" s="57"/>
      <c r="W196" s="57"/>
      <c r="X196" s="57"/>
      <c r="Y196" s="52"/>
      <c r="Z196" s="50"/>
      <c r="AA196" s="57"/>
      <c r="AB196" s="57"/>
      <c r="AC196" s="57"/>
      <c r="AD196" s="52"/>
      <c r="AE196" s="175"/>
      <c r="AF196" s="176"/>
      <c r="AG196" s="176"/>
      <c r="AH196" s="176"/>
      <c r="AI196" s="188"/>
      <c r="AJ196" s="50"/>
      <c r="AK196" s="57"/>
      <c r="AL196" s="57"/>
      <c r="AM196" s="57"/>
      <c r="AN196" s="52"/>
      <c r="AO196" s="50"/>
      <c r="AP196" s="57"/>
      <c r="AQ196" s="57"/>
      <c r="AR196" s="57"/>
      <c r="AS196" s="52"/>
      <c r="AT196" s="50"/>
      <c r="AU196" s="57"/>
      <c r="AV196" s="57"/>
      <c r="AW196" s="57"/>
      <c r="AX196" s="52"/>
      <c r="AY196" s="50"/>
      <c r="AZ196" s="51"/>
      <c r="BA196" s="51"/>
      <c r="BB196" s="51"/>
      <c r="BC196" s="52"/>
      <c r="BD196" s="50"/>
      <c r="BE196" s="57"/>
      <c r="BF196" s="57"/>
      <c r="BG196" s="57"/>
      <c r="BH196" s="52"/>
      <c r="BI196" s="50"/>
      <c r="BJ196" s="57"/>
      <c r="BK196" s="57"/>
      <c r="BL196" s="57"/>
      <c r="BM196" s="52"/>
      <c r="BN196" s="53">
        <f t="shared" si="31"/>
        <v>0</v>
      </c>
      <c r="BO196" s="53">
        <f t="shared" si="32"/>
        <v>0</v>
      </c>
      <c r="BP196" s="250"/>
    </row>
    <row r="197" spans="2:68" s="128" customFormat="1" ht="54" x14ac:dyDescent="0.4">
      <c r="B197" s="79" t="s">
        <v>130</v>
      </c>
      <c r="C197" s="40" t="str">
        <f>C79</f>
        <v>Молоко 3,2% жирности (в пленке, пастеризованное), в расфасовке 0,9 л</v>
      </c>
      <c r="D197" s="41">
        <f t="shared" si="33"/>
        <v>37.6</v>
      </c>
      <c r="E197" s="42">
        <v>15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34"/>
        <v>43.616</v>
      </c>
      <c r="L197" s="47">
        <f t="shared" si="35"/>
        <v>43.992000000000004</v>
      </c>
      <c r="M197" s="48">
        <f t="shared" si="36"/>
        <v>44.368000000000002</v>
      </c>
      <c r="N197" s="48">
        <f t="shared" si="36"/>
        <v>44.744</v>
      </c>
      <c r="O197" s="49">
        <f t="shared" si="36"/>
        <v>45.120000000000005</v>
      </c>
      <c r="P197" s="50"/>
      <c r="Q197" s="57"/>
      <c r="R197" s="57"/>
      <c r="S197" s="57"/>
      <c r="T197" s="52"/>
      <c r="U197" s="50"/>
      <c r="V197" s="57"/>
      <c r="W197" s="57"/>
      <c r="X197" s="57"/>
      <c r="Y197" s="52"/>
      <c r="Z197" s="50"/>
      <c r="AA197" s="57"/>
      <c r="AB197" s="57"/>
      <c r="AC197" s="57"/>
      <c r="AD197" s="52"/>
      <c r="AE197" s="50"/>
      <c r="AF197" s="51"/>
      <c r="AG197" s="51"/>
      <c r="AH197" s="51"/>
      <c r="AI197" s="52"/>
      <c r="AJ197" s="50"/>
      <c r="AK197" s="57"/>
      <c r="AL197" s="57"/>
      <c r="AM197" s="57"/>
      <c r="AN197" s="52"/>
      <c r="AO197" s="50"/>
      <c r="AP197" s="57"/>
      <c r="AQ197" s="57"/>
      <c r="AR197" s="57"/>
      <c r="AS197" s="52"/>
      <c r="AT197" s="50"/>
      <c r="AU197" s="57"/>
      <c r="AV197" s="57"/>
      <c r="AW197" s="57"/>
      <c r="AX197" s="52"/>
      <c r="AY197" s="50"/>
      <c r="AZ197" s="51"/>
      <c r="BA197" s="51"/>
      <c r="BB197" s="51"/>
      <c r="BC197" s="52"/>
      <c r="BD197" s="50"/>
      <c r="BE197" s="57"/>
      <c r="BF197" s="57"/>
      <c r="BG197" s="57"/>
      <c r="BH197" s="52"/>
      <c r="BI197" s="50"/>
      <c r="BJ197" s="57"/>
      <c r="BK197" s="57"/>
      <c r="BL197" s="57"/>
      <c r="BM197" s="52"/>
      <c r="BN197" s="53">
        <f t="shared" si="31"/>
        <v>0</v>
      </c>
      <c r="BO197" s="53">
        <f t="shared" si="32"/>
        <v>0</v>
      </c>
      <c r="BP197" s="250"/>
    </row>
    <row r="198" spans="2:68" s="128" customFormat="1" ht="30" x14ac:dyDescent="0.4">
      <c r="B198" s="79"/>
      <c r="C198" s="80"/>
      <c r="D198" s="41">
        <f t="shared" si="33"/>
        <v>37.6</v>
      </c>
      <c r="E198" s="42">
        <v>15</v>
      </c>
      <c r="F198" s="43">
        <v>1</v>
      </c>
      <c r="G198" s="44">
        <v>2</v>
      </c>
      <c r="H198" s="44">
        <v>3</v>
      </c>
      <c r="I198" s="44">
        <v>4</v>
      </c>
      <c r="J198" s="45">
        <v>5</v>
      </c>
      <c r="K198" s="46">
        <f t="shared" si="34"/>
        <v>43.616</v>
      </c>
      <c r="L198" s="47">
        <f t="shared" si="35"/>
        <v>43.992000000000004</v>
      </c>
      <c r="M198" s="48">
        <f t="shared" si="36"/>
        <v>44.368000000000002</v>
      </c>
      <c r="N198" s="48">
        <f t="shared" si="36"/>
        <v>44.744</v>
      </c>
      <c r="O198" s="49">
        <f t="shared" si="36"/>
        <v>45.120000000000005</v>
      </c>
      <c r="P198" s="50"/>
      <c r="Q198" s="51"/>
      <c r="R198" s="51"/>
      <c r="S198" s="51"/>
      <c r="T198" s="52"/>
      <c r="U198" s="50"/>
      <c r="V198" s="57"/>
      <c r="W198" s="57"/>
      <c r="X198" s="57"/>
      <c r="Y198" s="52"/>
      <c r="Z198" s="50"/>
      <c r="AA198" s="57"/>
      <c r="AB198" s="57"/>
      <c r="AC198" s="57"/>
      <c r="AD198" s="52"/>
      <c r="AE198" s="50"/>
      <c r="AF198" s="51"/>
      <c r="AG198" s="51"/>
      <c r="AH198" s="51"/>
      <c r="AI198" s="52"/>
      <c r="AJ198" s="50"/>
      <c r="AK198" s="57"/>
      <c r="AL198" s="57"/>
      <c r="AM198" s="57"/>
      <c r="AN198" s="52"/>
      <c r="AO198" s="50"/>
      <c r="AP198" s="57"/>
      <c r="AQ198" s="57"/>
      <c r="AR198" s="57"/>
      <c r="AS198" s="52"/>
      <c r="AT198" s="50"/>
      <c r="AU198" s="57"/>
      <c r="AV198" s="57"/>
      <c r="AW198" s="57"/>
      <c r="AX198" s="52"/>
      <c r="AY198" s="50"/>
      <c r="AZ198" s="51"/>
      <c r="BA198" s="51"/>
      <c r="BB198" s="51"/>
      <c r="BC198" s="52"/>
      <c r="BD198" s="50"/>
      <c r="BE198" s="57"/>
      <c r="BF198" s="57"/>
      <c r="BG198" s="57"/>
      <c r="BH198" s="52"/>
      <c r="BI198" s="50"/>
      <c r="BJ198" s="57"/>
      <c r="BK198" s="57"/>
      <c r="BL198" s="57"/>
      <c r="BM198" s="52"/>
      <c r="BN198" s="53">
        <f t="shared" si="31"/>
        <v>0</v>
      </c>
      <c r="BO198" s="53">
        <f t="shared" si="32"/>
        <v>0</v>
      </c>
      <c r="BP198" s="250"/>
    </row>
    <row r="199" spans="2:68" s="128" customFormat="1" ht="30" x14ac:dyDescent="0.4">
      <c r="B199" s="79"/>
      <c r="C199" s="80"/>
      <c r="D199" s="41">
        <f t="shared" si="33"/>
        <v>37.6</v>
      </c>
      <c r="E199" s="42">
        <v>15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34"/>
        <v>43.616</v>
      </c>
      <c r="L199" s="47">
        <f t="shared" si="35"/>
        <v>43.992000000000004</v>
      </c>
      <c r="M199" s="48">
        <f t="shared" si="36"/>
        <v>44.368000000000002</v>
      </c>
      <c r="N199" s="48">
        <f t="shared" si="36"/>
        <v>44.744</v>
      </c>
      <c r="O199" s="49">
        <f t="shared" si="36"/>
        <v>45.120000000000005</v>
      </c>
      <c r="P199" s="50"/>
      <c r="Q199" s="51"/>
      <c r="R199" s="51"/>
      <c r="S199" s="51"/>
      <c r="T199" s="52"/>
      <c r="U199" s="50"/>
      <c r="V199" s="57"/>
      <c r="W199" s="57"/>
      <c r="X199" s="57"/>
      <c r="Y199" s="52"/>
      <c r="Z199" s="50"/>
      <c r="AA199" s="57"/>
      <c r="AB199" s="57"/>
      <c r="AC199" s="57"/>
      <c r="AD199" s="52"/>
      <c r="AE199" s="175"/>
      <c r="AF199" s="176"/>
      <c r="AG199" s="176"/>
      <c r="AH199" s="176"/>
      <c r="AI199" s="188"/>
      <c r="AJ199" s="50"/>
      <c r="AK199" s="57"/>
      <c r="AL199" s="57"/>
      <c r="AM199" s="57"/>
      <c r="AN199" s="52"/>
      <c r="AO199" s="50"/>
      <c r="AP199" s="57"/>
      <c r="AQ199" s="57"/>
      <c r="AR199" s="57"/>
      <c r="AS199" s="52"/>
      <c r="AT199" s="50"/>
      <c r="AU199" s="57"/>
      <c r="AV199" s="57"/>
      <c r="AW199" s="57"/>
      <c r="AX199" s="52"/>
      <c r="AY199" s="50"/>
      <c r="AZ199" s="51"/>
      <c r="BA199" s="51"/>
      <c r="BB199" s="51"/>
      <c r="BC199" s="52"/>
      <c r="BD199" s="50"/>
      <c r="BE199" s="57"/>
      <c r="BF199" s="57"/>
      <c r="BG199" s="57"/>
      <c r="BH199" s="52"/>
      <c r="BI199" s="50"/>
      <c r="BJ199" s="57"/>
      <c r="BK199" s="57"/>
      <c r="BL199" s="57"/>
      <c r="BM199" s="52"/>
      <c r="BN199" s="53">
        <f t="shared" si="31"/>
        <v>0</v>
      </c>
      <c r="BO199" s="53">
        <f t="shared" si="32"/>
        <v>0</v>
      </c>
      <c r="BP199" s="250"/>
    </row>
    <row r="200" spans="2:68" ht="72" x14ac:dyDescent="0.4">
      <c r="B200" s="79" t="s">
        <v>131</v>
      </c>
      <c r="C200" s="40" t="str">
        <f>C82</f>
        <v>Сливочное масло, кг</v>
      </c>
      <c r="D200" s="41">
        <f t="shared" si="33"/>
        <v>370</v>
      </c>
      <c r="E200" s="42">
        <v>9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34"/>
        <v>407</v>
      </c>
      <c r="L200" s="47">
        <f t="shared" si="35"/>
        <v>410.7</v>
      </c>
      <c r="M200" s="48">
        <f t="shared" si="36"/>
        <v>414.4</v>
      </c>
      <c r="N200" s="48">
        <f t="shared" si="36"/>
        <v>418.1</v>
      </c>
      <c r="O200" s="49">
        <f t="shared" si="36"/>
        <v>421.8</v>
      </c>
      <c r="P200" s="50">
        <v>356</v>
      </c>
      <c r="Q200" s="51">
        <v>50</v>
      </c>
      <c r="R200" s="51">
        <f>IF(P200=0," ",IF(ISBLANK(P200)," ",P200*Q200))</f>
        <v>17800</v>
      </c>
      <c r="S200" s="51" t="s">
        <v>371</v>
      </c>
      <c r="T200" s="52" t="s">
        <v>363</v>
      </c>
      <c r="U200" s="50">
        <v>355</v>
      </c>
      <c r="V200" s="51">
        <v>4.3899999999999997</v>
      </c>
      <c r="W200" s="51">
        <v>1558.45</v>
      </c>
      <c r="X200" s="51" t="s">
        <v>408</v>
      </c>
      <c r="Y200" s="52" t="s">
        <v>414</v>
      </c>
      <c r="Z200" s="50">
        <v>400</v>
      </c>
      <c r="AA200" s="51">
        <v>2</v>
      </c>
      <c r="AB200" s="51">
        <v>800</v>
      </c>
      <c r="AC200" s="51" t="s">
        <v>425</v>
      </c>
      <c r="AD200" s="52" t="s">
        <v>435</v>
      </c>
      <c r="AE200" s="195"/>
      <c r="AF200" s="196"/>
      <c r="AG200" s="197"/>
      <c r="AH200" s="196"/>
      <c r="AI200" s="218"/>
      <c r="AJ200" s="50">
        <v>378</v>
      </c>
      <c r="AK200" s="51">
        <v>5</v>
      </c>
      <c r="AL200" s="51">
        <v>1890</v>
      </c>
      <c r="AM200" s="51" t="s">
        <v>252</v>
      </c>
      <c r="AN200" s="52" t="s">
        <v>479</v>
      </c>
      <c r="AO200" s="50"/>
      <c r="AP200" s="57"/>
      <c r="AQ200" s="57"/>
      <c r="AR200" s="57"/>
      <c r="AS200" s="52"/>
      <c r="AT200" s="50"/>
      <c r="AU200" s="57"/>
      <c r="AV200" s="57"/>
      <c r="AW200" s="57"/>
      <c r="AX200" s="52"/>
      <c r="AY200" s="50">
        <v>403.3</v>
      </c>
      <c r="AZ200" s="51">
        <v>20</v>
      </c>
      <c r="BA200" s="51">
        <v>8066</v>
      </c>
      <c r="BB200" s="51" t="s">
        <v>514</v>
      </c>
      <c r="BC200" s="52" t="s">
        <v>285</v>
      </c>
      <c r="BD200" s="271">
        <v>407</v>
      </c>
      <c r="BE200" s="272">
        <v>38</v>
      </c>
      <c r="BF200" s="272">
        <f>IF(BD200=0," ",IF(ISBLANK(BD200)," ",BD200*BE200))</f>
        <v>15466</v>
      </c>
      <c r="BG200" s="272" t="s">
        <v>537</v>
      </c>
      <c r="BH200" s="273" t="s">
        <v>530</v>
      </c>
      <c r="BI200" s="50">
        <v>403</v>
      </c>
      <c r="BJ200" s="51">
        <v>40</v>
      </c>
      <c r="BK200" s="51">
        <v>18135</v>
      </c>
      <c r="BL200" s="51" t="s">
        <v>547</v>
      </c>
      <c r="BM200" s="52" t="s">
        <v>557</v>
      </c>
      <c r="BN200" s="53">
        <f t="shared" si="31"/>
        <v>355</v>
      </c>
      <c r="BO200" s="53">
        <f t="shared" si="32"/>
        <v>407</v>
      </c>
      <c r="BP200" s="250"/>
    </row>
    <row r="201" spans="2:68" ht="30" x14ac:dyDescent="0.4">
      <c r="B201" s="79"/>
      <c r="C201" s="80"/>
      <c r="D201" s="41">
        <f t="shared" si="33"/>
        <v>370</v>
      </c>
      <c r="E201" s="42">
        <v>9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34"/>
        <v>407</v>
      </c>
      <c r="L201" s="47">
        <f t="shared" si="35"/>
        <v>410.7</v>
      </c>
      <c r="M201" s="48">
        <f t="shared" si="36"/>
        <v>414.4</v>
      </c>
      <c r="N201" s="48">
        <f t="shared" si="36"/>
        <v>418.1</v>
      </c>
      <c r="O201" s="49">
        <f t="shared" si="36"/>
        <v>421.8</v>
      </c>
      <c r="P201" s="50"/>
      <c r="Q201" s="51"/>
      <c r="R201" s="51"/>
      <c r="S201" s="51"/>
      <c r="T201" s="52"/>
      <c r="U201" s="50"/>
      <c r="V201" s="57"/>
      <c r="W201" s="57"/>
      <c r="X201" s="57"/>
      <c r="Y201" s="52"/>
      <c r="Z201" s="50"/>
      <c r="AA201" s="51"/>
      <c r="AB201" s="51"/>
      <c r="AC201" s="51"/>
      <c r="AD201" s="52"/>
      <c r="AE201" s="50"/>
      <c r="AF201" s="51"/>
      <c r="AG201" s="51"/>
      <c r="AH201" s="51"/>
      <c r="AI201" s="52"/>
      <c r="AJ201" s="50"/>
      <c r="AK201" s="51"/>
      <c r="AL201" s="51"/>
      <c r="AM201" s="51"/>
      <c r="AN201" s="52"/>
      <c r="AO201" s="50"/>
      <c r="AP201" s="57"/>
      <c r="AQ201" s="57"/>
      <c r="AR201" s="57"/>
      <c r="AS201" s="52"/>
      <c r="AT201" s="50"/>
      <c r="AU201" s="57"/>
      <c r="AV201" s="57"/>
      <c r="AW201" s="57"/>
      <c r="AX201" s="52"/>
      <c r="AY201" s="50"/>
      <c r="AZ201" s="51"/>
      <c r="BA201" s="51" t="str">
        <f>IF(AY201=0," ",IF(ISBLANK(AY201)," ",AY201*AZ201))</f>
        <v xml:space="preserve"> </v>
      </c>
      <c r="BB201" s="51"/>
      <c r="BC201" s="52"/>
      <c r="BD201" s="271"/>
      <c r="BE201" s="272"/>
      <c r="BF201" s="272" t="str">
        <f>IF(BD201=0," ",IF(ISBLANK(BD201)," ",BD201*BE201))</f>
        <v xml:space="preserve"> </v>
      </c>
      <c r="BG201" s="272"/>
      <c r="BH201" s="273"/>
      <c r="BI201" s="50"/>
      <c r="BJ201" s="57"/>
      <c r="BK201" s="57"/>
      <c r="BL201" s="57"/>
      <c r="BM201" s="52"/>
      <c r="BN201" s="53">
        <f t="shared" si="31"/>
        <v>0</v>
      </c>
      <c r="BO201" s="53">
        <f t="shared" si="32"/>
        <v>0</v>
      </c>
      <c r="BP201" s="250"/>
    </row>
    <row r="202" spans="2:68" ht="30" x14ac:dyDescent="0.4">
      <c r="B202" s="79"/>
      <c r="C202" s="80"/>
      <c r="D202" s="41">
        <f t="shared" si="33"/>
        <v>370</v>
      </c>
      <c r="E202" s="42">
        <v>9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34"/>
        <v>407</v>
      </c>
      <c r="L202" s="47">
        <f t="shared" si="35"/>
        <v>410.7</v>
      </c>
      <c r="M202" s="48">
        <f t="shared" si="36"/>
        <v>414.4</v>
      </c>
      <c r="N202" s="48">
        <f t="shared" si="36"/>
        <v>418.1</v>
      </c>
      <c r="O202" s="49">
        <f t="shared" si="36"/>
        <v>421.8</v>
      </c>
      <c r="P202" s="50"/>
      <c r="Q202" s="51"/>
      <c r="R202" s="51"/>
      <c r="S202" s="51"/>
      <c r="T202" s="52"/>
      <c r="U202" s="50"/>
      <c r="V202" s="57"/>
      <c r="W202" s="57"/>
      <c r="X202" s="57"/>
      <c r="Y202" s="52"/>
      <c r="Z202" s="50"/>
      <c r="AA202" s="51"/>
      <c r="AB202" s="51"/>
      <c r="AC202" s="51"/>
      <c r="AD202" s="52"/>
      <c r="AE202" s="50"/>
      <c r="AF202" s="51"/>
      <c r="AG202" s="51"/>
      <c r="AH202" s="51"/>
      <c r="AI202" s="52"/>
      <c r="AJ202" s="50"/>
      <c r="AK202" s="51"/>
      <c r="AL202" s="51"/>
      <c r="AM202" s="51"/>
      <c r="AN202" s="52"/>
      <c r="AO202" s="50"/>
      <c r="AP202" s="57"/>
      <c r="AQ202" s="57"/>
      <c r="AR202" s="57"/>
      <c r="AS202" s="52"/>
      <c r="AT202" s="50"/>
      <c r="AU202" s="57"/>
      <c r="AV202" s="57"/>
      <c r="AW202" s="57"/>
      <c r="AX202" s="52"/>
      <c r="AY202" s="50"/>
      <c r="AZ202" s="51"/>
      <c r="BA202" s="51" t="str">
        <f>IF(AY202=0," ",IF(ISBLANK(AY202)," ",AY202*AZ202))</f>
        <v xml:space="preserve"> </v>
      </c>
      <c r="BB202" s="51"/>
      <c r="BC202" s="52"/>
      <c r="BD202" s="271"/>
      <c r="BE202" s="272"/>
      <c r="BF202" s="272" t="str">
        <f>IF(BD202=0," ",IF(ISBLANK(BD202)," ",BD202*BE202))</f>
        <v xml:space="preserve"> </v>
      </c>
      <c r="BG202" s="272"/>
      <c r="BH202" s="273"/>
      <c r="BI202" s="50"/>
      <c r="BJ202" s="57"/>
      <c r="BK202" s="57"/>
      <c r="BL202" s="57"/>
      <c r="BM202" s="52"/>
      <c r="BN202" s="53">
        <f t="shared" si="31"/>
        <v>0</v>
      </c>
      <c r="BO202" s="53">
        <f t="shared" si="32"/>
        <v>0</v>
      </c>
      <c r="BP202" s="250"/>
    </row>
    <row r="203" spans="2:68" ht="39" x14ac:dyDescent="0.4">
      <c r="B203" s="81" t="s">
        <v>65</v>
      </c>
      <c r="C203" s="82" t="s">
        <v>66</v>
      </c>
      <c r="D203" s="41">
        <f t="shared" si="33"/>
        <v>0</v>
      </c>
      <c r="E203" s="62"/>
      <c r="F203" s="63"/>
      <c r="G203" s="64"/>
      <c r="H203" s="64"/>
      <c r="I203" s="64"/>
      <c r="J203" s="65"/>
      <c r="K203" s="46">
        <f t="shared" si="34"/>
        <v>0</v>
      </c>
      <c r="L203" s="47">
        <f t="shared" si="35"/>
        <v>0</v>
      </c>
      <c r="M203" s="48">
        <f t="shared" si="36"/>
        <v>0</v>
      </c>
      <c r="N203" s="48">
        <f t="shared" si="36"/>
        <v>0</v>
      </c>
      <c r="O203" s="49">
        <f t="shared" si="36"/>
        <v>0</v>
      </c>
      <c r="P203" s="66"/>
      <c r="Q203" s="67"/>
      <c r="R203" s="68"/>
      <c r="S203" s="67"/>
      <c r="T203" s="69"/>
      <c r="U203" s="66"/>
      <c r="V203" s="67"/>
      <c r="W203" s="68"/>
      <c r="X203" s="67"/>
      <c r="Y203" s="69"/>
      <c r="Z203" s="66"/>
      <c r="AA203" s="67"/>
      <c r="AB203" s="68"/>
      <c r="AC203" s="67"/>
      <c r="AD203" s="69"/>
      <c r="AE203" s="66"/>
      <c r="AF203" s="67"/>
      <c r="AG203" s="68"/>
      <c r="AH203" s="67"/>
      <c r="AI203" s="69"/>
      <c r="AJ203" s="66"/>
      <c r="AK203" s="67"/>
      <c r="AL203" s="68"/>
      <c r="AM203" s="67"/>
      <c r="AN203" s="69"/>
      <c r="AO203" s="66"/>
      <c r="AP203" s="67"/>
      <c r="AQ203" s="68"/>
      <c r="AR203" s="67"/>
      <c r="AS203" s="69"/>
      <c r="AT203" s="66"/>
      <c r="AU203" s="67"/>
      <c r="AV203" s="68"/>
      <c r="AW203" s="67"/>
      <c r="AX203" s="69"/>
      <c r="AY203" s="66"/>
      <c r="AZ203" s="67"/>
      <c r="BA203" s="68" t="str">
        <f>IF(AY203=0," ",IF(ISBLANK(AY203)," ",AY203*AZ203))</f>
        <v xml:space="preserve"> </v>
      </c>
      <c r="BB203" s="67"/>
      <c r="BC203" s="69"/>
      <c r="BD203" s="274"/>
      <c r="BE203" s="275"/>
      <c r="BF203" s="276" t="str">
        <f>IF(BD203=0," ",IF(ISBLANK(BD203)," ",BD203*BE203))</f>
        <v xml:space="preserve"> </v>
      </c>
      <c r="BG203" s="275"/>
      <c r="BH203" s="277"/>
      <c r="BI203" s="66"/>
      <c r="BJ203" s="67"/>
      <c r="BK203" s="68"/>
      <c r="BL203" s="67"/>
      <c r="BM203" s="69"/>
      <c r="BN203" s="53">
        <f t="shared" si="31"/>
        <v>0</v>
      </c>
      <c r="BO203" s="53">
        <f t="shared" si="32"/>
        <v>0</v>
      </c>
      <c r="BP203" s="250"/>
    </row>
    <row r="204" spans="2:68" ht="54" x14ac:dyDescent="0.4">
      <c r="B204" s="79" t="s">
        <v>68</v>
      </c>
      <c r="C204" s="40" t="str">
        <f>C86</f>
        <v>Пропаренный шелушеный рис, кг</v>
      </c>
      <c r="D204" s="41">
        <f t="shared" si="33"/>
        <v>45.9</v>
      </c>
      <c r="E204" s="42">
        <v>4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34"/>
        <v>48.195</v>
      </c>
      <c r="L204" s="47">
        <f t="shared" si="35"/>
        <v>48.653999999999996</v>
      </c>
      <c r="M204" s="48">
        <f t="shared" si="36"/>
        <v>49.113</v>
      </c>
      <c r="N204" s="48">
        <f t="shared" si="36"/>
        <v>49.571999999999996</v>
      </c>
      <c r="O204" s="49">
        <f t="shared" si="36"/>
        <v>50.030999999999999</v>
      </c>
      <c r="P204" s="50"/>
      <c r="Q204" s="57"/>
      <c r="R204" s="57"/>
      <c r="S204" s="57"/>
      <c r="T204" s="52"/>
      <c r="U204" s="50"/>
      <c r="V204" s="57"/>
      <c r="W204" s="57"/>
      <c r="X204" s="57"/>
      <c r="Y204" s="52"/>
      <c r="Z204" s="50">
        <v>48.2</v>
      </c>
      <c r="AA204" s="51">
        <v>5</v>
      </c>
      <c r="AB204" s="51">
        <v>241</v>
      </c>
      <c r="AC204" s="51" t="s">
        <v>428</v>
      </c>
      <c r="AD204" s="52" t="s">
        <v>436</v>
      </c>
      <c r="AE204" s="50"/>
      <c r="AF204" s="51"/>
      <c r="AG204" s="51"/>
      <c r="AH204" s="51"/>
      <c r="AI204" s="52"/>
      <c r="AJ204" s="50">
        <v>48.64</v>
      </c>
      <c r="AK204" s="51">
        <v>50</v>
      </c>
      <c r="AL204" s="51">
        <v>2432</v>
      </c>
      <c r="AM204" s="51" t="s">
        <v>467</v>
      </c>
      <c r="AN204" s="52" t="s">
        <v>479</v>
      </c>
      <c r="AO204" s="50"/>
      <c r="AP204" s="57"/>
      <c r="AQ204" s="57"/>
      <c r="AR204" s="57"/>
      <c r="AS204" s="52"/>
      <c r="AT204" s="50"/>
      <c r="AU204" s="57"/>
      <c r="AV204" s="57"/>
      <c r="AW204" s="57"/>
      <c r="AX204" s="52"/>
      <c r="AY204" s="50">
        <v>46.35</v>
      </c>
      <c r="AZ204" s="51">
        <v>50</v>
      </c>
      <c r="BA204" s="51">
        <v>2317.5</v>
      </c>
      <c r="BB204" s="51" t="s">
        <v>518</v>
      </c>
      <c r="BC204" s="52" t="s">
        <v>285</v>
      </c>
      <c r="BD204" s="271">
        <v>48</v>
      </c>
      <c r="BE204" s="272">
        <v>25</v>
      </c>
      <c r="BF204" s="272">
        <f>IF(BD204=0," ",IF(ISBLANK(BD204)," ",BD204*BE204))</f>
        <v>1200</v>
      </c>
      <c r="BG204" s="272" t="s">
        <v>533</v>
      </c>
      <c r="BH204" s="273" t="s">
        <v>530</v>
      </c>
      <c r="BI204" s="50"/>
      <c r="BJ204" s="57"/>
      <c r="BK204" s="57"/>
      <c r="BL204" s="57"/>
      <c r="BM204" s="52"/>
      <c r="BN204" s="53">
        <f t="shared" si="31"/>
        <v>46.35</v>
      </c>
      <c r="BO204" s="53">
        <f t="shared" si="32"/>
        <v>48.64</v>
      </c>
      <c r="BP204" s="251"/>
    </row>
    <row r="205" spans="2:68" ht="30" x14ac:dyDescent="0.4">
      <c r="B205" s="79"/>
      <c r="C205" s="80"/>
      <c r="D205" s="41">
        <f t="shared" si="33"/>
        <v>45.9</v>
      </c>
      <c r="E205" s="42">
        <v>4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34"/>
        <v>48.195</v>
      </c>
      <c r="L205" s="47">
        <f t="shared" si="35"/>
        <v>48.653999999999996</v>
      </c>
      <c r="M205" s="48">
        <f t="shared" si="36"/>
        <v>49.113</v>
      </c>
      <c r="N205" s="48">
        <f t="shared" si="36"/>
        <v>49.571999999999996</v>
      </c>
      <c r="O205" s="49">
        <f t="shared" si="36"/>
        <v>50.030999999999999</v>
      </c>
      <c r="P205" s="50"/>
      <c r="Q205" s="57"/>
      <c r="R205" s="57"/>
      <c r="S205" s="57"/>
      <c r="T205" s="52"/>
      <c r="U205" s="50"/>
      <c r="V205" s="57"/>
      <c r="W205" s="57"/>
      <c r="X205" s="57"/>
      <c r="Y205" s="52"/>
      <c r="Z205" s="50"/>
      <c r="AA205" s="51"/>
      <c r="AB205" s="51"/>
      <c r="AC205" s="51"/>
      <c r="AD205" s="52"/>
      <c r="AE205" s="50"/>
      <c r="AF205" s="51"/>
      <c r="AG205" s="51"/>
      <c r="AH205" s="51"/>
      <c r="AI205" s="52"/>
      <c r="AJ205" s="50"/>
      <c r="AK205" s="57"/>
      <c r="AL205" s="57"/>
      <c r="AM205" s="57"/>
      <c r="AN205" s="52"/>
      <c r="AO205" s="50"/>
      <c r="AP205" s="57"/>
      <c r="AQ205" s="57"/>
      <c r="AR205" s="57"/>
      <c r="AS205" s="52"/>
      <c r="AT205" s="50"/>
      <c r="AU205" s="57"/>
      <c r="AV205" s="57"/>
      <c r="AW205" s="57"/>
      <c r="AX205" s="52"/>
      <c r="AY205" s="50"/>
      <c r="AZ205" s="57"/>
      <c r="BA205" s="57"/>
      <c r="BB205" s="57"/>
      <c r="BC205" s="52"/>
      <c r="BD205" s="50"/>
      <c r="BE205" s="57"/>
      <c r="BF205" s="57"/>
      <c r="BG205" s="57"/>
      <c r="BH205" s="52"/>
      <c r="BI205" s="50"/>
      <c r="BJ205" s="57"/>
      <c r="BK205" s="57"/>
      <c r="BL205" s="57"/>
      <c r="BM205" s="52"/>
      <c r="BN205" s="53">
        <f t="shared" si="31"/>
        <v>0</v>
      </c>
      <c r="BO205" s="53">
        <f t="shared" si="32"/>
        <v>0</v>
      </c>
      <c r="BP205" s="250"/>
    </row>
    <row r="206" spans="2:68" ht="30" x14ac:dyDescent="0.4">
      <c r="B206" s="79"/>
      <c r="C206" s="80"/>
      <c r="D206" s="41">
        <f t="shared" si="33"/>
        <v>45.9</v>
      </c>
      <c r="E206" s="42">
        <v>4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34"/>
        <v>48.195</v>
      </c>
      <c r="L206" s="47">
        <f t="shared" si="35"/>
        <v>48.653999999999996</v>
      </c>
      <c r="M206" s="48">
        <f t="shared" si="36"/>
        <v>49.113</v>
      </c>
      <c r="N206" s="48">
        <f t="shared" si="36"/>
        <v>49.571999999999996</v>
      </c>
      <c r="O206" s="49">
        <f t="shared" si="36"/>
        <v>50.030999999999999</v>
      </c>
      <c r="P206" s="50"/>
      <c r="Q206" s="57"/>
      <c r="R206" s="57"/>
      <c r="S206" s="57"/>
      <c r="T206" s="52"/>
      <c r="U206" s="50"/>
      <c r="V206" s="57"/>
      <c r="W206" s="57"/>
      <c r="X206" s="57"/>
      <c r="Y206" s="52"/>
      <c r="Z206" s="50"/>
      <c r="AA206" s="51"/>
      <c r="AB206" s="51"/>
      <c r="AC206" s="51"/>
      <c r="AD206" s="52"/>
      <c r="AE206" s="50"/>
      <c r="AF206" s="51"/>
      <c r="AG206" s="51"/>
      <c r="AH206" s="51"/>
      <c r="AI206" s="52"/>
      <c r="AJ206" s="50"/>
      <c r="AK206" s="57"/>
      <c r="AL206" s="57"/>
      <c r="AM206" s="57"/>
      <c r="AN206" s="52"/>
      <c r="AO206" s="50"/>
      <c r="AP206" s="57"/>
      <c r="AQ206" s="57"/>
      <c r="AR206" s="57"/>
      <c r="AS206" s="52"/>
      <c r="AT206" s="50"/>
      <c r="AU206" s="57"/>
      <c r="AV206" s="57"/>
      <c r="AW206" s="57"/>
      <c r="AX206" s="52"/>
      <c r="AY206" s="50"/>
      <c r="AZ206" s="57"/>
      <c r="BA206" s="57"/>
      <c r="BB206" s="57"/>
      <c r="BC206" s="52"/>
      <c r="BD206" s="50"/>
      <c r="BE206" s="57"/>
      <c r="BF206" s="57"/>
      <c r="BG206" s="57"/>
      <c r="BH206" s="52"/>
      <c r="BI206" s="50"/>
      <c r="BJ206" s="57"/>
      <c r="BK206" s="57"/>
      <c r="BL206" s="57"/>
      <c r="BM206" s="52"/>
      <c r="BN206" s="53">
        <f t="shared" si="31"/>
        <v>0</v>
      </c>
      <c r="BO206" s="53">
        <f t="shared" si="32"/>
        <v>0</v>
      </c>
      <c r="BP206" s="250"/>
    </row>
    <row r="207" spans="2:68" ht="54" x14ac:dyDescent="0.4">
      <c r="B207" s="79" t="s">
        <v>71</v>
      </c>
      <c r="C207" s="40" t="str">
        <f>C89</f>
        <v>Мука пшеничная хлебопекарная высший сорт (в таре), кг</v>
      </c>
      <c r="D207" s="41">
        <f t="shared" si="33"/>
        <v>19.2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34"/>
        <v>22.847999999999999</v>
      </c>
      <c r="L207" s="47">
        <f t="shared" si="35"/>
        <v>23.04</v>
      </c>
      <c r="M207" s="48">
        <f t="shared" si="36"/>
        <v>23.231999999999999</v>
      </c>
      <c r="N207" s="48">
        <f t="shared" si="36"/>
        <v>23.423999999999999</v>
      </c>
      <c r="O207" s="49">
        <f t="shared" si="36"/>
        <v>23.616</v>
      </c>
      <c r="P207" s="50"/>
      <c r="Q207" s="57"/>
      <c r="R207" s="57"/>
      <c r="S207" s="57"/>
      <c r="T207" s="52"/>
      <c r="U207" s="50"/>
      <c r="V207" s="57"/>
      <c r="W207" s="57"/>
      <c r="X207" s="57"/>
      <c r="Y207" s="52"/>
      <c r="Z207" s="50">
        <v>22.65</v>
      </c>
      <c r="AA207" s="51">
        <v>40</v>
      </c>
      <c r="AB207" s="51">
        <v>906</v>
      </c>
      <c r="AC207" s="51" t="s">
        <v>428</v>
      </c>
      <c r="AD207" s="52" t="s">
        <v>436</v>
      </c>
      <c r="AE207" s="195"/>
      <c r="AF207" s="196"/>
      <c r="AG207" s="197"/>
      <c r="AH207" s="196"/>
      <c r="AI207" s="198"/>
      <c r="AJ207" s="50"/>
      <c r="AK207" s="57"/>
      <c r="AL207" s="57"/>
      <c r="AM207" s="57"/>
      <c r="AN207" s="52"/>
      <c r="AO207" s="50"/>
      <c r="AP207" s="57"/>
      <c r="AQ207" s="57"/>
      <c r="AR207" s="57"/>
      <c r="AS207" s="52"/>
      <c r="AT207" s="50">
        <v>22.65</v>
      </c>
      <c r="AU207" s="51">
        <v>2</v>
      </c>
      <c r="AV207" s="51">
        <f>IF(AT207=0," ",IF(ISBLANK(AT207)," ",AT207*AU207))</f>
        <v>45.3</v>
      </c>
      <c r="AW207" s="51" t="s">
        <v>502</v>
      </c>
      <c r="AX207" s="52" t="s">
        <v>365</v>
      </c>
      <c r="AY207" s="50"/>
      <c r="AZ207" s="57"/>
      <c r="BA207" s="57"/>
      <c r="BB207" s="57"/>
      <c r="BC207" s="52"/>
      <c r="BD207" s="50"/>
      <c r="BE207" s="57"/>
      <c r="BF207" s="57"/>
      <c r="BG207" s="57"/>
      <c r="BH207" s="52"/>
      <c r="BI207" s="50">
        <v>18.5</v>
      </c>
      <c r="BJ207" s="51">
        <v>100</v>
      </c>
      <c r="BK207" s="51">
        <v>1850</v>
      </c>
      <c r="BL207" s="51" t="s">
        <v>547</v>
      </c>
      <c r="BM207" s="52" t="s">
        <v>557</v>
      </c>
      <c r="BN207" s="53">
        <f t="shared" si="31"/>
        <v>18.5</v>
      </c>
      <c r="BO207" s="53">
        <f t="shared" si="32"/>
        <v>22.65</v>
      </c>
      <c r="BP207" s="251"/>
    </row>
    <row r="208" spans="2:68" ht="30" x14ac:dyDescent="0.4">
      <c r="B208" s="79"/>
      <c r="C208" s="80"/>
      <c r="D208" s="41">
        <f t="shared" si="33"/>
        <v>19.2</v>
      </c>
      <c r="E208" s="42">
        <v>18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34"/>
        <v>22.847999999999999</v>
      </c>
      <c r="L208" s="47">
        <f t="shared" si="35"/>
        <v>23.04</v>
      </c>
      <c r="M208" s="48">
        <f t="shared" si="36"/>
        <v>23.231999999999999</v>
      </c>
      <c r="N208" s="48">
        <f t="shared" si="36"/>
        <v>23.423999999999999</v>
      </c>
      <c r="O208" s="49">
        <f t="shared" si="36"/>
        <v>23.616</v>
      </c>
      <c r="P208" s="50"/>
      <c r="Q208" s="57"/>
      <c r="R208" s="57"/>
      <c r="S208" s="57"/>
      <c r="T208" s="52"/>
      <c r="U208" s="50"/>
      <c r="V208" s="57"/>
      <c r="W208" s="57"/>
      <c r="X208" s="57"/>
      <c r="Y208" s="52"/>
      <c r="Z208" s="50"/>
      <c r="AA208" s="57"/>
      <c r="AB208" s="57"/>
      <c r="AC208" s="57"/>
      <c r="AD208" s="52"/>
      <c r="AE208" s="50"/>
      <c r="AF208" s="51"/>
      <c r="AG208" s="51"/>
      <c r="AH208" s="51"/>
      <c r="AI208" s="52"/>
      <c r="AJ208" s="50"/>
      <c r="AK208" s="57"/>
      <c r="AL208" s="57"/>
      <c r="AM208" s="57"/>
      <c r="AN208" s="52"/>
      <c r="AO208" s="50"/>
      <c r="AP208" s="57"/>
      <c r="AQ208" s="57"/>
      <c r="AR208" s="57"/>
      <c r="AS208" s="52"/>
      <c r="AT208" s="50"/>
      <c r="AU208" s="57"/>
      <c r="AV208" s="57"/>
      <c r="AW208" s="57"/>
      <c r="AX208" s="52"/>
      <c r="AY208" s="50"/>
      <c r="AZ208" s="57"/>
      <c r="BA208" s="57"/>
      <c r="BB208" s="57"/>
      <c r="BC208" s="52"/>
      <c r="BD208" s="50"/>
      <c r="BE208" s="57"/>
      <c r="BF208" s="57"/>
      <c r="BG208" s="57"/>
      <c r="BH208" s="52"/>
      <c r="BI208" s="50"/>
      <c r="BJ208" s="57"/>
      <c r="BK208" s="57"/>
      <c r="BL208" s="57"/>
      <c r="BM208" s="52"/>
      <c r="BN208" s="53">
        <f t="shared" si="31"/>
        <v>0</v>
      </c>
      <c r="BO208" s="53">
        <f t="shared" si="32"/>
        <v>0</v>
      </c>
      <c r="BP208" s="250"/>
    </row>
    <row r="209" spans="2:68" ht="30" x14ac:dyDescent="0.4">
      <c r="B209" s="79"/>
      <c r="C209" s="80"/>
      <c r="D209" s="41">
        <f t="shared" si="33"/>
        <v>19.2</v>
      </c>
      <c r="E209" s="42">
        <v>18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34"/>
        <v>22.847999999999999</v>
      </c>
      <c r="L209" s="47">
        <f t="shared" si="35"/>
        <v>23.04</v>
      </c>
      <c r="M209" s="48">
        <f t="shared" si="36"/>
        <v>23.231999999999999</v>
      </c>
      <c r="N209" s="48">
        <f t="shared" si="36"/>
        <v>23.423999999999999</v>
      </c>
      <c r="O209" s="49">
        <f t="shared" si="36"/>
        <v>23.616</v>
      </c>
      <c r="P209" s="50"/>
      <c r="Q209" s="57"/>
      <c r="R209" s="57"/>
      <c r="S209" s="57"/>
      <c r="T209" s="52"/>
      <c r="U209" s="50"/>
      <c r="V209" s="57"/>
      <c r="W209" s="57"/>
      <c r="X209" s="57"/>
      <c r="Y209" s="52"/>
      <c r="Z209" s="50"/>
      <c r="AA209" s="57"/>
      <c r="AB209" s="57"/>
      <c r="AC209" s="57"/>
      <c r="AD209" s="52"/>
      <c r="AE209" s="50"/>
      <c r="AF209" s="51"/>
      <c r="AG209" s="51"/>
      <c r="AH209" s="51"/>
      <c r="AI209" s="52"/>
      <c r="AJ209" s="50"/>
      <c r="AK209" s="57"/>
      <c r="AL209" s="57"/>
      <c r="AM209" s="57"/>
      <c r="AN209" s="52"/>
      <c r="AO209" s="50"/>
      <c r="AP209" s="57"/>
      <c r="AQ209" s="57"/>
      <c r="AR209" s="57"/>
      <c r="AS209" s="52"/>
      <c r="AT209" s="50"/>
      <c r="AU209" s="57"/>
      <c r="AV209" s="57"/>
      <c r="AW209" s="57"/>
      <c r="AX209" s="52"/>
      <c r="AY209" s="50"/>
      <c r="AZ209" s="57"/>
      <c r="BA209" s="57"/>
      <c r="BB209" s="57"/>
      <c r="BC209" s="52"/>
      <c r="BD209" s="50"/>
      <c r="BE209" s="57"/>
      <c r="BF209" s="57"/>
      <c r="BG209" s="57"/>
      <c r="BH209" s="52"/>
      <c r="BI209" s="50"/>
      <c r="BJ209" s="57"/>
      <c r="BK209" s="57"/>
      <c r="BL209" s="57"/>
      <c r="BM209" s="52"/>
      <c r="BN209" s="53">
        <f t="shared" si="31"/>
        <v>0</v>
      </c>
      <c r="BO209" s="53">
        <f t="shared" si="32"/>
        <v>0</v>
      </c>
      <c r="BP209" s="250"/>
    </row>
    <row r="210" spans="2:68" ht="30" x14ac:dyDescent="0.4">
      <c r="B210" s="79" t="s">
        <v>72</v>
      </c>
      <c r="C210" s="40" t="str">
        <f>C92</f>
        <v>Мука ржано - обдирная, кг</v>
      </c>
      <c r="D210" s="41">
        <f t="shared" si="33"/>
        <v>17.5</v>
      </c>
      <c r="E210" s="42">
        <v>18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34"/>
        <v>20.824999999999999</v>
      </c>
      <c r="L210" s="47">
        <f t="shared" si="35"/>
        <v>21</v>
      </c>
      <c r="M210" s="48">
        <f t="shared" si="36"/>
        <v>21.175000000000001</v>
      </c>
      <c r="N210" s="48">
        <f t="shared" si="36"/>
        <v>21.35</v>
      </c>
      <c r="O210" s="49">
        <f t="shared" si="36"/>
        <v>21.524999999999999</v>
      </c>
      <c r="P210" s="50"/>
      <c r="Q210" s="57"/>
      <c r="R210" s="57"/>
      <c r="S210" s="57"/>
      <c r="T210" s="52"/>
      <c r="U210" s="50"/>
      <c r="V210" s="57"/>
      <c r="W210" s="57"/>
      <c r="X210" s="57"/>
      <c r="Y210" s="52"/>
      <c r="Z210" s="50"/>
      <c r="AA210" s="57"/>
      <c r="AB210" s="57"/>
      <c r="AC210" s="57"/>
      <c r="AD210" s="52"/>
      <c r="AE210" s="50"/>
      <c r="AF210" s="51"/>
      <c r="AG210" s="51"/>
      <c r="AH210" s="51"/>
      <c r="AI210" s="52"/>
      <c r="AJ210" s="50"/>
      <c r="AK210" s="57"/>
      <c r="AL210" s="57"/>
      <c r="AM210" s="57"/>
      <c r="AN210" s="52"/>
      <c r="AO210" s="50"/>
      <c r="AP210" s="57"/>
      <c r="AQ210" s="57"/>
      <c r="AR210" s="57"/>
      <c r="AS210" s="52"/>
      <c r="AT210" s="50"/>
      <c r="AU210" s="57"/>
      <c r="AV210" s="57"/>
      <c r="AW210" s="57"/>
      <c r="AX210" s="52"/>
      <c r="AY210" s="50"/>
      <c r="AZ210" s="57"/>
      <c r="BA210" s="57"/>
      <c r="BB210" s="57"/>
      <c r="BC210" s="52"/>
      <c r="BD210" s="50"/>
      <c r="BE210" s="57"/>
      <c r="BF210" s="57"/>
      <c r="BG210" s="57"/>
      <c r="BH210" s="52"/>
      <c r="BI210" s="50"/>
      <c r="BJ210" s="57"/>
      <c r="BK210" s="57"/>
      <c r="BL210" s="57"/>
      <c r="BM210" s="52"/>
      <c r="BN210" s="53">
        <f t="shared" si="31"/>
        <v>0</v>
      </c>
      <c r="BO210" s="53">
        <f t="shared" si="32"/>
        <v>0</v>
      </c>
      <c r="BP210" s="250"/>
    </row>
    <row r="211" spans="2:68" ht="30" x14ac:dyDescent="0.4">
      <c r="B211" s="79"/>
      <c r="C211" s="80"/>
      <c r="D211" s="41">
        <f t="shared" si="33"/>
        <v>17.5</v>
      </c>
      <c r="E211" s="42">
        <v>18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34"/>
        <v>20.824999999999999</v>
      </c>
      <c r="L211" s="47">
        <f t="shared" si="35"/>
        <v>21</v>
      </c>
      <c r="M211" s="48">
        <f t="shared" si="36"/>
        <v>21.175000000000001</v>
      </c>
      <c r="N211" s="48">
        <f t="shared" si="36"/>
        <v>21.35</v>
      </c>
      <c r="O211" s="49">
        <f t="shared" si="36"/>
        <v>21.524999999999999</v>
      </c>
      <c r="P211" s="50"/>
      <c r="Q211" s="57"/>
      <c r="R211" s="57"/>
      <c r="S211" s="57"/>
      <c r="T211" s="52"/>
      <c r="U211" s="50"/>
      <c r="V211" s="57"/>
      <c r="W211" s="57"/>
      <c r="X211" s="57"/>
      <c r="Y211" s="52"/>
      <c r="Z211" s="50"/>
      <c r="AA211" s="57"/>
      <c r="AB211" s="57"/>
      <c r="AC211" s="57"/>
      <c r="AD211" s="52"/>
      <c r="AE211" s="50"/>
      <c r="AF211" s="51"/>
      <c r="AG211" s="51"/>
      <c r="AH211" s="51"/>
      <c r="AI211" s="52"/>
      <c r="AJ211" s="50"/>
      <c r="AK211" s="57"/>
      <c r="AL211" s="57"/>
      <c r="AM211" s="57"/>
      <c r="AN211" s="52"/>
      <c r="AO211" s="50"/>
      <c r="AP211" s="57"/>
      <c r="AQ211" s="57"/>
      <c r="AR211" s="57"/>
      <c r="AS211" s="52"/>
      <c r="AT211" s="50"/>
      <c r="AU211" s="57"/>
      <c r="AV211" s="57"/>
      <c r="AW211" s="57"/>
      <c r="AX211" s="52"/>
      <c r="AY211" s="50"/>
      <c r="AZ211" s="57"/>
      <c r="BA211" s="57"/>
      <c r="BB211" s="57"/>
      <c r="BC211" s="52"/>
      <c r="BD211" s="50"/>
      <c r="BE211" s="57"/>
      <c r="BF211" s="57"/>
      <c r="BG211" s="57"/>
      <c r="BH211" s="52"/>
      <c r="BI211" s="50"/>
      <c r="BJ211" s="57"/>
      <c r="BK211" s="57"/>
      <c r="BL211" s="57"/>
      <c r="BM211" s="52"/>
      <c r="BN211" s="53">
        <f t="shared" si="31"/>
        <v>0</v>
      </c>
      <c r="BO211" s="53">
        <f t="shared" si="32"/>
        <v>0</v>
      </c>
      <c r="BP211" s="250"/>
    </row>
    <row r="212" spans="2:68" ht="30" x14ac:dyDescent="0.4">
      <c r="B212" s="79"/>
      <c r="C212" s="80"/>
      <c r="D212" s="41">
        <f t="shared" si="33"/>
        <v>17.5</v>
      </c>
      <c r="E212" s="42">
        <v>18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34"/>
        <v>20.824999999999999</v>
      </c>
      <c r="L212" s="47">
        <f t="shared" si="35"/>
        <v>21</v>
      </c>
      <c r="M212" s="48">
        <f t="shared" si="36"/>
        <v>21.175000000000001</v>
      </c>
      <c r="N212" s="48">
        <f t="shared" si="36"/>
        <v>21.35</v>
      </c>
      <c r="O212" s="49">
        <f t="shared" si="36"/>
        <v>21.524999999999999</v>
      </c>
      <c r="P212" s="50"/>
      <c r="Q212" s="57"/>
      <c r="R212" s="57"/>
      <c r="S212" s="57"/>
      <c r="T212" s="52"/>
      <c r="U212" s="50"/>
      <c r="V212" s="57"/>
      <c r="W212" s="57"/>
      <c r="X212" s="57"/>
      <c r="Y212" s="52"/>
      <c r="Z212" s="50"/>
      <c r="AA212" s="57"/>
      <c r="AB212" s="57"/>
      <c r="AC212" s="57"/>
      <c r="AD212" s="52"/>
      <c r="AE212" s="50"/>
      <c r="AF212" s="51"/>
      <c r="AG212" s="51"/>
      <c r="AH212" s="51"/>
      <c r="AI212" s="52"/>
      <c r="AJ212" s="50"/>
      <c r="AK212" s="57"/>
      <c r="AL212" s="57"/>
      <c r="AM212" s="57"/>
      <c r="AN212" s="52"/>
      <c r="AO212" s="50"/>
      <c r="AP212" s="57"/>
      <c r="AQ212" s="57"/>
      <c r="AR212" s="57"/>
      <c r="AS212" s="52"/>
      <c r="AT212" s="50"/>
      <c r="AU212" s="57"/>
      <c r="AV212" s="57"/>
      <c r="AW212" s="57"/>
      <c r="AX212" s="52"/>
      <c r="AY212" s="50"/>
      <c r="AZ212" s="57"/>
      <c r="BA212" s="57"/>
      <c r="BB212" s="57"/>
      <c r="BC212" s="52"/>
      <c r="BD212" s="50"/>
      <c r="BE212" s="57"/>
      <c r="BF212" s="57"/>
      <c r="BG212" s="57"/>
      <c r="BH212" s="52"/>
      <c r="BI212" s="50"/>
      <c r="BJ212" s="57"/>
      <c r="BK212" s="57"/>
      <c r="BL212" s="57"/>
      <c r="BM212" s="52"/>
      <c r="BN212" s="53">
        <f t="shared" si="31"/>
        <v>0</v>
      </c>
      <c r="BO212" s="53">
        <f t="shared" si="32"/>
        <v>0</v>
      </c>
      <c r="BP212" s="250"/>
    </row>
    <row r="213" spans="2:68" ht="54" x14ac:dyDescent="0.4">
      <c r="B213" s="79" t="s">
        <v>75</v>
      </c>
      <c r="C213" s="40" t="str">
        <f>C95</f>
        <v>Гречневая крупа, кг</v>
      </c>
      <c r="D213" s="41">
        <f t="shared" si="33"/>
        <v>37.6</v>
      </c>
      <c r="E213" s="42">
        <v>6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34"/>
        <v>40.231999999999999</v>
      </c>
      <c r="L213" s="47">
        <f t="shared" si="35"/>
        <v>40.608000000000004</v>
      </c>
      <c r="M213" s="48">
        <f t="shared" si="36"/>
        <v>40.984000000000002</v>
      </c>
      <c r="N213" s="48">
        <f t="shared" si="36"/>
        <v>41.36</v>
      </c>
      <c r="O213" s="49">
        <f t="shared" si="36"/>
        <v>41.736000000000004</v>
      </c>
      <c r="P213" s="50"/>
      <c r="Q213" s="57"/>
      <c r="R213" s="57"/>
      <c r="S213" s="57"/>
      <c r="T213" s="52"/>
      <c r="U213" s="50"/>
      <c r="V213" s="57"/>
      <c r="W213" s="57"/>
      <c r="X213" s="57"/>
      <c r="Y213" s="52"/>
      <c r="Z213" s="50">
        <v>39.450000000000003</v>
      </c>
      <c r="AA213" s="51">
        <v>5</v>
      </c>
      <c r="AB213" s="51">
        <v>197.25</v>
      </c>
      <c r="AC213" s="51" t="s">
        <v>428</v>
      </c>
      <c r="AD213" s="52" t="s">
        <v>436</v>
      </c>
      <c r="AE213" s="195"/>
      <c r="AF213" s="196"/>
      <c r="AG213" s="197"/>
      <c r="AH213" s="196"/>
      <c r="AI213" s="218"/>
      <c r="AJ213" s="50">
        <v>40.6</v>
      </c>
      <c r="AK213" s="51">
        <v>50</v>
      </c>
      <c r="AL213" s="51">
        <v>2030</v>
      </c>
      <c r="AM213" s="51" t="s">
        <v>467</v>
      </c>
      <c r="AN213" s="52" t="s">
        <v>479</v>
      </c>
      <c r="AO213" s="50"/>
      <c r="AP213" s="57"/>
      <c r="AQ213" s="57"/>
      <c r="AR213" s="57"/>
      <c r="AS213" s="52"/>
      <c r="AT213" s="50"/>
      <c r="AU213" s="57"/>
      <c r="AV213" s="57"/>
      <c r="AW213" s="57"/>
      <c r="AX213" s="52"/>
      <c r="AY213" s="50"/>
      <c r="AZ213" s="57"/>
      <c r="BA213" s="57"/>
      <c r="BB213" s="57"/>
      <c r="BC213" s="52"/>
      <c r="BD213" s="271">
        <v>39.299999999999997</v>
      </c>
      <c r="BE213" s="272">
        <v>25</v>
      </c>
      <c r="BF213" s="272">
        <f t="shared" ref="BF213:BF220" si="37">IF(BD213=0," ",IF(ISBLANK(BD213)," ",BD213*BE213))</f>
        <v>982.49999999999989</v>
      </c>
      <c r="BG213" s="272" t="s">
        <v>525</v>
      </c>
      <c r="BH213" s="273" t="s">
        <v>530</v>
      </c>
      <c r="BI213" s="50"/>
      <c r="BJ213" s="57"/>
      <c r="BK213" s="57"/>
      <c r="BL213" s="57"/>
      <c r="BM213" s="52"/>
      <c r="BN213" s="53">
        <f t="shared" si="31"/>
        <v>39.299999999999997</v>
      </c>
      <c r="BO213" s="53">
        <f t="shared" si="32"/>
        <v>40.6</v>
      </c>
      <c r="BP213" s="251"/>
    </row>
    <row r="214" spans="2:68" ht="30" x14ac:dyDescent="0.4">
      <c r="B214" s="79"/>
      <c r="C214" s="80"/>
      <c r="D214" s="41">
        <f t="shared" si="33"/>
        <v>37.6</v>
      </c>
      <c r="E214" s="42">
        <v>6</v>
      </c>
      <c r="F214" s="43">
        <v>1</v>
      </c>
      <c r="G214" s="44">
        <v>2</v>
      </c>
      <c r="H214" s="44">
        <v>3</v>
      </c>
      <c r="I214" s="44">
        <v>4</v>
      </c>
      <c r="J214" s="45">
        <v>5</v>
      </c>
      <c r="K214" s="46">
        <f t="shared" si="34"/>
        <v>40.231999999999999</v>
      </c>
      <c r="L214" s="47">
        <f t="shared" si="35"/>
        <v>40.608000000000004</v>
      </c>
      <c r="M214" s="48">
        <f t="shared" si="36"/>
        <v>40.984000000000002</v>
      </c>
      <c r="N214" s="48">
        <f t="shared" si="36"/>
        <v>41.36</v>
      </c>
      <c r="O214" s="49">
        <f t="shared" si="36"/>
        <v>41.736000000000004</v>
      </c>
      <c r="P214" s="50"/>
      <c r="Q214" s="57"/>
      <c r="R214" s="57"/>
      <c r="S214" s="57"/>
      <c r="T214" s="52"/>
      <c r="U214" s="50"/>
      <c r="V214" s="57"/>
      <c r="W214" s="57"/>
      <c r="X214" s="57"/>
      <c r="Y214" s="52"/>
      <c r="Z214" s="50"/>
      <c r="AA214" s="51"/>
      <c r="AB214" s="51"/>
      <c r="AC214" s="51"/>
      <c r="AD214" s="52"/>
      <c r="AE214" s="195"/>
      <c r="AF214" s="196"/>
      <c r="AG214" s="197"/>
      <c r="AH214" s="196"/>
      <c r="AI214" s="218"/>
      <c r="AJ214" s="50"/>
      <c r="AK214" s="51"/>
      <c r="AL214" s="51"/>
      <c r="AM214" s="51"/>
      <c r="AN214" s="52"/>
      <c r="AO214" s="50"/>
      <c r="AP214" s="57"/>
      <c r="AQ214" s="57"/>
      <c r="AR214" s="57"/>
      <c r="AS214" s="52"/>
      <c r="AT214" s="50"/>
      <c r="AU214" s="57"/>
      <c r="AV214" s="57"/>
      <c r="AW214" s="57"/>
      <c r="AX214" s="52"/>
      <c r="AY214" s="50"/>
      <c r="AZ214" s="57"/>
      <c r="BA214" s="57"/>
      <c r="BB214" s="57"/>
      <c r="BC214" s="52"/>
      <c r="BD214" s="271"/>
      <c r="BE214" s="272"/>
      <c r="BF214" s="272" t="str">
        <f t="shared" si="37"/>
        <v xml:space="preserve"> </v>
      </c>
      <c r="BG214" s="272"/>
      <c r="BH214" s="273"/>
      <c r="BI214" s="50"/>
      <c r="BJ214" s="57"/>
      <c r="BK214" s="57"/>
      <c r="BL214" s="57"/>
      <c r="BM214" s="52"/>
      <c r="BN214" s="53">
        <f t="shared" si="31"/>
        <v>0</v>
      </c>
      <c r="BO214" s="53">
        <f t="shared" si="32"/>
        <v>0</v>
      </c>
      <c r="BP214" s="250"/>
    </row>
    <row r="215" spans="2:68" ht="30" x14ac:dyDescent="0.4">
      <c r="B215" s="79"/>
      <c r="C215" s="80"/>
      <c r="D215" s="41">
        <f t="shared" si="33"/>
        <v>37.6</v>
      </c>
      <c r="E215" s="42">
        <v>6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34"/>
        <v>40.231999999999999</v>
      </c>
      <c r="L215" s="47">
        <f t="shared" si="35"/>
        <v>40.608000000000004</v>
      </c>
      <c r="M215" s="48">
        <f t="shared" si="36"/>
        <v>40.984000000000002</v>
      </c>
      <c r="N215" s="48">
        <f t="shared" si="36"/>
        <v>41.36</v>
      </c>
      <c r="O215" s="49">
        <f t="shared" si="36"/>
        <v>41.736000000000004</v>
      </c>
      <c r="P215" s="50"/>
      <c r="Q215" s="57"/>
      <c r="R215" s="57"/>
      <c r="S215" s="57"/>
      <c r="T215" s="52"/>
      <c r="U215" s="50"/>
      <c r="V215" s="57"/>
      <c r="W215" s="57"/>
      <c r="X215" s="57"/>
      <c r="Y215" s="52"/>
      <c r="Z215" s="50"/>
      <c r="AA215" s="51"/>
      <c r="AB215" s="51"/>
      <c r="AC215" s="51"/>
      <c r="AD215" s="52"/>
      <c r="AE215" s="195"/>
      <c r="AF215" s="196"/>
      <c r="AG215" s="197"/>
      <c r="AH215" s="196"/>
      <c r="AI215" s="218"/>
      <c r="AJ215" s="50"/>
      <c r="AK215" s="51"/>
      <c r="AL215" s="51"/>
      <c r="AM215" s="51"/>
      <c r="AN215" s="52"/>
      <c r="AO215" s="50"/>
      <c r="AP215" s="57"/>
      <c r="AQ215" s="57"/>
      <c r="AR215" s="57"/>
      <c r="AS215" s="52"/>
      <c r="AT215" s="50"/>
      <c r="AU215" s="57"/>
      <c r="AV215" s="57"/>
      <c r="AW215" s="57"/>
      <c r="AX215" s="52"/>
      <c r="AY215" s="50"/>
      <c r="AZ215" s="57"/>
      <c r="BA215" s="57"/>
      <c r="BB215" s="57"/>
      <c r="BC215" s="52"/>
      <c r="BD215" s="271"/>
      <c r="BE215" s="272"/>
      <c r="BF215" s="272" t="str">
        <f t="shared" si="37"/>
        <v xml:space="preserve"> </v>
      </c>
      <c r="BG215" s="272"/>
      <c r="BH215" s="273"/>
      <c r="BI215" s="50"/>
      <c r="BJ215" s="57"/>
      <c r="BK215" s="57"/>
      <c r="BL215" s="57"/>
      <c r="BM215" s="52"/>
      <c r="BN215" s="53">
        <f t="shared" si="31"/>
        <v>0</v>
      </c>
      <c r="BO215" s="53">
        <f t="shared" si="32"/>
        <v>0</v>
      </c>
      <c r="BP215" s="250"/>
    </row>
    <row r="216" spans="2:68" ht="54" x14ac:dyDescent="0.4">
      <c r="B216" s="79" t="s">
        <v>78</v>
      </c>
      <c r="C216" s="40" t="str">
        <f>C98</f>
        <v>Пшено (крупа из просо), кг</v>
      </c>
      <c r="D216" s="41">
        <f t="shared" si="33"/>
        <v>36.6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34"/>
        <v>37.698</v>
      </c>
      <c r="L216" s="47">
        <f t="shared" si="35"/>
        <v>38.064</v>
      </c>
      <c r="M216" s="48">
        <f t="shared" si="36"/>
        <v>38.43</v>
      </c>
      <c r="N216" s="48">
        <f t="shared" si="36"/>
        <v>38.795999999999999</v>
      </c>
      <c r="O216" s="49">
        <f t="shared" si="36"/>
        <v>39.161999999999999</v>
      </c>
      <c r="P216" s="50"/>
      <c r="Q216" s="57"/>
      <c r="R216" s="57"/>
      <c r="S216" s="57"/>
      <c r="T216" s="52"/>
      <c r="U216" s="50"/>
      <c r="V216" s="57"/>
      <c r="W216" s="57"/>
      <c r="X216" s="57"/>
      <c r="Y216" s="52"/>
      <c r="Z216" s="50"/>
      <c r="AA216" s="51"/>
      <c r="AB216" s="51"/>
      <c r="AC216" s="51"/>
      <c r="AD216" s="52"/>
      <c r="AE216" s="195">
        <v>37.65</v>
      </c>
      <c r="AF216" s="196">
        <v>10</v>
      </c>
      <c r="AG216" s="197">
        <f>IF(AE216=0," ",IF(ISBLANK(AE216)," ",AE216*AF216))</f>
        <v>376.5</v>
      </c>
      <c r="AH216" s="196" t="s">
        <v>451</v>
      </c>
      <c r="AI216" s="198" t="s">
        <v>458</v>
      </c>
      <c r="AJ216" s="50">
        <v>38.06</v>
      </c>
      <c r="AK216" s="51">
        <v>25</v>
      </c>
      <c r="AL216" s="51">
        <v>951.5</v>
      </c>
      <c r="AM216" s="51" t="s">
        <v>467</v>
      </c>
      <c r="AN216" s="52" t="s">
        <v>479</v>
      </c>
      <c r="AO216" s="50"/>
      <c r="AP216" s="57"/>
      <c r="AQ216" s="57"/>
      <c r="AR216" s="57"/>
      <c r="AS216" s="52"/>
      <c r="AT216" s="50"/>
      <c r="AU216" s="57"/>
      <c r="AV216" s="57"/>
      <c r="AW216" s="57"/>
      <c r="AX216" s="52"/>
      <c r="AY216" s="50"/>
      <c r="AZ216" s="57"/>
      <c r="BA216" s="57"/>
      <c r="BB216" s="57"/>
      <c r="BC216" s="52"/>
      <c r="BD216" s="271">
        <v>37.5</v>
      </c>
      <c r="BE216" s="272">
        <v>25</v>
      </c>
      <c r="BF216" s="272">
        <f t="shared" si="37"/>
        <v>937.5</v>
      </c>
      <c r="BG216" s="272" t="s">
        <v>525</v>
      </c>
      <c r="BH216" s="273" t="s">
        <v>530</v>
      </c>
      <c r="BI216" s="50"/>
      <c r="BJ216" s="57"/>
      <c r="BK216" s="57"/>
      <c r="BL216" s="57"/>
      <c r="BM216" s="52"/>
      <c r="BN216" s="53">
        <f t="shared" si="31"/>
        <v>37.5</v>
      </c>
      <c r="BO216" s="53">
        <f t="shared" si="32"/>
        <v>38.06</v>
      </c>
      <c r="BP216" s="251"/>
    </row>
    <row r="217" spans="2:68" ht="30" x14ac:dyDescent="0.4">
      <c r="B217" s="79"/>
      <c r="C217" s="80"/>
      <c r="D217" s="41">
        <f t="shared" si="33"/>
        <v>36.6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34"/>
        <v>37.698</v>
      </c>
      <c r="L217" s="47">
        <f t="shared" si="35"/>
        <v>38.064</v>
      </c>
      <c r="M217" s="48">
        <f t="shared" si="36"/>
        <v>38.43</v>
      </c>
      <c r="N217" s="48">
        <f t="shared" si="36"/>
        <v>38.795999999999999</v>
      </c>
      <c r="O217" s="49">
        <f t="shared" si="36"/>
        <v>39.161999999999999</v>
      </c>
      <c r="P217" s="50"/>
      <c r="Q217" s="57"/>
      <c r="R217" s="57"/>
      <c r="S217" s="57"/>
      <c r="T217" s="52"/>
      <c r="U217" s="50"/>
      <c r="V217" s="57"/>
      <c r="W217" s="57"/>
      <c r="X217" s="57"/>
      <c r="Y217" s="52"/>
      <c r="Z217" s="50"/>
      <c r="AA217" s="51"/>
      <c r="AB217" s="51" t="str">
        <f>IF(Z217=0," ",IF(ISBLANK(Z217)," ",Z217*AA217))</f>
        <v xml:space="preserve"> </v>
      </c>
      <c r="AC217" s="51"/>
      <c r="AD217" s="52"/>
      <c r="AE217" s="195"/>
      <c r="AF217" s="196"/>
      <c r="AG217" s="197" t="str">
        <f>IF(AE217=0," ",IF(ISBLANK(AE217)," ",AE217*AF217))</f>
        <v xml:space="preserve"> </v>
      </c>
      <c r="AH217" s="196"/>
      <c r="AI217" s="198"/>
      <c r="AJ217" s="50"/>
      <c r="AK217" s="51"/>
      <c r="AL217" s="51"/>
      <c r="AM217" s="51"/>
      <c r="AN217" s="52"/>
      <c r="AO217" s="50"/>
      <c r="AP217" s="57"/>
      <c r="AQ217" s="57"/>
      <c r="AR217" s="57"/>
      <c r="AS217" s="52"/>
      <c r="AT217" s="50"/>
      <c r="AU217" s="57"/>
      <c r="AV217" s="57"/>
      <c r="AW217" s="57"/>
      <c r="AX217" s="52"/>
      <c r="AY217" s="50"/>
      <c r="AZ217" s="57"/>
      <c r="BA217" s="57"/>
      <c r="BB217" s="57"/>
      <c r="BC217" s="52"/>
      <c r="BD217" s="271"/>
      <c r="BE217" s="272"/>
      <c r="BF217" s="272" t="str">
        <f t="shared" si="37"/>
        <v xml:space="preserve"> </v>
      </c>
      <c r="BG217" s="272"/>
      <c r="BH217" s="273"/>
      <c r="BI217" s="50"/>
      <c r="BJ217" s="57"/>
      <c r="BK217" s="57"/>
      <c r="BL217" s="57"/>
      <c r="BM217" s="52"/>
      <c r="BN217" s="53">
        <f t="shared" si="31"/>
        <v>0</v>
      </c>
      <c r="BO217" s="53">
        <f t="shared" si="32"/>
        <v>0</v>
      </c>
      <c r="BP217" s="250"/>
    </row>
    <row r="218" spans="2:68" ht="30" x14ac:dyDescent="0.4">
      <c r="B218" s="79"/>
      <c r="C218" s="80"/>
      <c r="D218" s="41">
        <f t="shared" si="33"/>
        <v>36.6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34"/>
        <v>37.698</v>
      </c>
      <c r="L218" s="47">
        <f t="shared" si="35"/>
        <v>38.064</v>
      </c>
      <c r="M218" s="48">
        <f t="shared" si="36"/>
        <v>38.43</v>
      </c>
      <c r="N218" s="48">
        <f t="shared" si="36"/>
        <v>38.795999999999999</v>
      </c>
      <c r="O218" s="49">
        <f t="shared" si="36"/>
        <v>39.161999999999999</v>
      </c>
      <c r="P218" s="50"/>
      <c r="Q218" s="57"/>
      <c r="R218" s="57"/>
      <c r="S218" s="57"/>
      <c r="T218" s="52"/>
      <c r="U218" s="50"/>
      <c r="V218" s="57"/>
      <c r="W218" s="57"/>
      <c r="X218" s="57"/>
      <c r="Y218" s="52"/>
      <c r="Z218" s="50"/>
      <c r="AA218" s="51"/>
      <c r="AB218" s="51" t="str">
        <f>IF(Z218=0," ",IF(ISBLANK(Z218)," ",Z218*AA218))</f>
        <v xml:space="preserve"> </v>
      </c>
      <c r="AC218" s="51"/>
      <c r="AD218" s="52"/>
      <c r="AE218" s="195"/>
      <c r="AF218" s="196"/>
      <c r="AG218" s="197" t="str">
        <f>IF(AE218=0," ",IF(ISBLANK(AE218)," ",AE218*AF218))</f>
        <v xml:space="preserve"> </v>
      </c>
      <c r="AH218" s="196"/>
      <c r="AI218" s="198"/>
      <c r="AJ218" s="50"/>
      <c r="AK218" s="51"/>
      <c r="AL218" s="51"/>
      <c r="AM218" s="51"/>
      <c r="AN218" s="52"/>
      <c r="AO218" s="50"/>
      <c r="AP218" s="57"/>
      <c r="AQ218" s="57"/>
      <c r="AR218" s="57"/>
      <c r="AS218" s="52"/>
      <c r="AT218" s="50"/>
      <c r="AU218" s="57"/>
      <c r="AV218" s="57"/>
      <c r="AW218" s="57"/>
      <c r="AX218" s="52"/>
      <c r="AY218" s="50"/>
      <c r="AZ218" s="57"/>
      <c r="BA218" s="57"/>
      <c r="BB218" s="57"/>
      <c r="BC218" s="52"/>
      <c r="BD218" s="271"/>
      <c r="BE218" s="272"/>
      <c r="BF218" s="272" t="str">
        <f t="shared" si="37"/>
        <v xml:space="preserve"> </v>
      </c>
      <c r="BG218" s="272"/>
      <c r="BH218" s="273"/>
      <c r="BI218" s="50"/>
      <c r="BJ218" s="57"/>
      <c r="BK218" s="57"/>
      <c r="BL218" s="57"/>
      <c r="BM218" s="52"/>
      <c r="BN218" s="53">
        <f t="shared" ref="BN218:BN235" si="38">MIN($P218,$U218,$Z218,$AE218,$AJ218,$AO218,$AT218,$AY218,$BD218,$BI218)</f>
        <v>0</v>
      </c>
      <c r="BO218" s="53">
        <f t="shared" ref="BO218:BO235" si="39">MAX($P218,$U218,$Z218,$AE218,$AJ218,$AO218,$AT218,$AY218,$BD218,$BI218)</f>
        <v>0</v>
      </c>
      <c r="BP218" s="250"/>
    </row>
    <row r="219" spans="2:68" ht="78" x14ac:dyDescent="0.4">
      <c r="B219" s="81" t="s">
        <v>81</v>
      </c>
      <c r="C219" s="82" t="s">
        <v>82</v>
      </c>
      <c r="D219" s="41">
        <f t="shared" si="33"/>
        <v>0</v>
      </c>
      <c r="E219" s="62"/>
      <c r="F219" s="63"/>
      <c r="G219" s="64"/>
      <c r="H219" s="64"/>
      <c r="I219" s="64"/>
      <c r="J219" s="65"/>
      <c r="K219" s="46">
        <f t="shared" si="34"/>
        <v>0</v>
      </c>
      <c r="L219" s="47">
        <f t="shared" si="35"/>
        <v>0</v>
      </c>
      <c r="M219" s="48">
        <f t="shared" si="36"/>
        <v>0</v>
      </c>
      <c r="N219" s="48">
        <f t="shared" si="36"/>
        <v>0</v>
      </c>
      <c r="O219" s="49">
        <f t="shared" si="36"/>
        <v>0</v>
      </c>
      <c r="P219" s="66"/>
      <c r="Q219" s="67"/>
      <c r="R219" s="68"/>
      <c r="S219" s="67"/>
      <c r="T219" s="69"/>
      <c r="U219" s="66"/>
      <c r="V219" s="67"/>
      <c r="W219" s="68"/>
      <c r="X219" s="67"/>
      <c r="Y219" s="69"/>
      <c r="Z219" s="66"/>
      <c r="AA219" s="67"/>
      <c r="AB219" s="68" t="str">
        <f>IF(Z219=0," ",IF(ISBLANK(Z219)," ",Z219*AA219))</f>
        <v xml:space="preserve"> </v>
      </c>
      <c r="AC219" s="67"/>
      <c r="AD219" s="69"/>
      <c r="AE219" s="199"/>
      <c r="AF219" s="200"/>
      <c r="AG219" s="201" t="str">
        <f>IF(AE219=0," ",IF(ISBLANK(AE219)," ",AE219*AF219))</f>
        <v xml:space="preserve"> </v>
      </c>
      <c r="AH219" s="200"/>
      <c r="AI219" s="202"/>
      <c r="AJ219" s="66"/>
      <c r="AK219" s="67"/>
      <c r="AL219" s="68"/>
      <c r="AM219" s="67"/>
      <c r="AN219" s="69"/>
      <c r="AO219" s="66"/>
      <c r="AP219" s="67"/>
      <c r="AQ219" s="68"/>
      <c r="AR219" s="67"/>
      <c r="AS219" s="69"/>
      <c r="AT219" s="66"/>
      <c r="AU219" s="67"/>
      <c r="AV219" s="68"/>
      <c r="AW219" s="67"/>
      <c r="AX219" s="69"/>
      <c r="AY219" s="66"/>
      <c r="AZ219" s="67"/>
      <c r="BA219" s="68"/>
      <c r="BB219" s="67"/>
      <c r="BC219" s="69"/>
      <c r="BD219" s="274"/>
      <c r="BE219" s="275"/>
      <c r="BF219" s="276" t="str">
        <f t="shared" si="37"/>
        <v xml:space="preserve"> </v>
      </c>
      <c r="BG219" s="275"/>
      <c r="BH219" s="277"/>
      <c r="BI219" s="66"/>
      <c r="BJ219" s="67"/>
      <c r="BK219" s="68"/>
      <c r="BL219" s="67"/>
      <c r="BM219" s="69"/>
      <c r="BN219" s="53">
        <f t="shared" si="38"/>
        <v>0</v>
      </c>
      <c r="BO219" s="53">
        <f t="shared" si="39"/>
        <v>0</v>
      </c>
      <c r="BP219" s="250"/>
    </row>
    <row r="220" spans="2:68" ht="90" x14ac:dyDescent="0.4">
      <c r="B220" s="79" t="s">
        <v>84</v>
      </c>
      <c r="C220" s="40" t="str">
        <f>C102</f>
        <v>Хлеб ржано - пшеничный формовой, 0,7 кг</v>
      </c>
      <c r="D220" s="41">
        <f t="shared" si="33"/>
        <v>23.3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34"/>
        <v>23.999000000000002</v>
      </c>
      <c r="L220" s="47">
        <f t="shared" si="35"/>
        <v>24.231999999999999</v>
      </c>
      <c r="M220" s="48">
        <f t="shared" si="36"/>
        <v>24.465</v>
      </c>
      <c r="N220" s="48">
        <f t="shared" si="36"/>
        <v>24.698</v>
      </c>
      <c r="O220" s="49">
        <f t="shared" si="36"/>
        <v>24.931000000000001</v>
      </c>
      <c r="P220" s="50">
        <v>22.363</v>
      </c>
      <c r="Q220" s="51">
        <v>121</v>
      </c>
      <c r="R220" s="51">
        <f>IF(P220=0," ",IF(ISBLANK(P220)," ",P220*Q220))</f>
        <v>2705.9229999999998</v>
      </c>
      <c r="S220" s="51" t="s">
        <v>396</v>
      </c>
      <c r="T220" s="52" t="s">
        <v>397</v>
      </c>
      <c r="U220" s="50"/>
      <c r="V220" s="57"/>
      <c r="W220" s="57"/>
      <c r="X220" s="57"/>
      <c r="Y220" s="52"/>
      <c r="Z220" s="50">
        <v>21.73</v>
      </c>
      <c r="AA220" s="51">
        <v>126</v>
      </c>
      <c r="AB220" s="51">
        <v>2737.98</v>
      </c>
      <c r="AC220" s="51" t="s">
        <v>430</v>
      </c>
      <c r="AD220" s="52" t="s">
        <v>437</v>
      </c>
      <c r="AE220" s="195">
        <v>22</v>
      </c>
      <c r="AF220" s="196">
        <v>83</v>
      </c>
      <c r="AG220" s="197">
        <f>IF(AE220=0," ",IF(ISBLANK(AE220)," ",AE220*AF220))</f>
        <v>1826</v>
      </c>
      <c r="AH220" s="196" t="s">
        <v>459</v>
      </c>
      <c r="AI220" s="198" t="s">
        <v>460</v>
      </c>
      <c r="AJ220" s="50"/>
      <c r="AK220" s="51"/>
      <c r="AL220" s="51"/>
      <c r="AM220" s="51"/>
      <c r="AN220" s="52"/>
      <c r="AO220" s="50"/>
      <c r="AP220" s="57"/>
      <c r="AQ220" s="57"/>
      <c r="AR220" s="57"/>
      <c r="AS220" s="52"/>
      <c r="AT220" s="50">
        <v>21.1</v>
      </c>
      <c r="AU220" s="51">
        <v>36</v>
      </c>
      <c r="AV220" s="51">
        <f t="shared" ref="AV220:AV226" si="40">IF(AT220=0," ",IF(ISBLANK(AT220)," ",AT220*AU220))</f>
        <v>759.6</v>
      </c>
      <c r="AW220" s="51" t="s">
        <v>504</v>
      </c>
      <c r="AX220" s="52" t="s">
        <v>507</v>
      </c>
      <c r="AY220" s="50">
        <v>19.18</v>
      </c>
      <c r="AZ220" s="51">
        <v>42</v>
      </c>
      <c r="BA220" s="51">
        <v>805.56</v>
      </c>
      <c r="BB220" s="51" t="s">
        <v>516</v>
      </c>
      <c r="BC220" s="52" t="s">
        <v>285</v>
      </c>
      <c r="BD220" s="271">
        <v>20.5</v>
      </c>
      <c r="BE220" s="272">
        <v>83</v>
      </c>
      <c r="BF220" s="272">
        <f t="shared" si="37"/>
        <v>1701.5</v>
      </c>
      <c r="BG220" s="272" t="s">
        <v>538</v>
      </c>
      <c r="BH220" s="273" t="s">
        <v>530</v>
      </c>
      <c r="BI220" s="50">
        <v>22.5</v>
      </c>
      <c r="BJ220" s="51">
        <v>32</v>
      </c>
      <c r="BK220" s="51">
        <f>BI220*BJ220</f>
        <v>720</v>
      </c>
      <c r="BL220" s="51" t="s">
        <v>550</v>
      </c>
      <c r="BM220" s="52" t="s">
        <v>558</v>
      </c>
      <c r="BN220" s="53">
        <f t="shared" si="38"/>
        <v>19.18</v>
      </c>
      <c r="BO220" s="53">
        <f t="shared" si="39"/>
        <v>22.5</v>
      </c>
      <c r="BP220" s="250"/>
    </row>
    <row r="221" spans="2:68" ht="54" x14ac:dyDescent="0.4">
      <c r="B221" s="79"/>
      <c r="C221" s="80"/>
      <c r="D221" s="41">
        <f t="shared" si="33"/>
        <v>23.3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34"/>
        <v>23.999000000000002</v>
      </c>
      <c r="L221" s="47">
        <f t="shared" si="35"/>
        <v>24.231999999999999</v>
      </c>
      <c r="M221" s="48">
        <f t="shared" si="36"/>
        <v>24.465</v>
      </c>
      <c r="N221" s="48">
        <f t="shared" si="36"/>
        <v>24.698</v>
      </c>
      <c r="O221" s="49">
        <f t="shared" si="36"/>
        <v>24.931000000000001</v>
      </c>
      <c r="P221" s="50"/>
      <c r="Q221" s="57"/>
      <c r="R221" s="57"/>
      <c r="S221" s="57"/>
      <c r="T221" s="52"/>
      <c r="U221" s="50"/>
      <c r="V221" s="57"/>
      <c r="W221" s="57"/>
      <c r="X221" s="57"/>
      <c r="Y221" s="52"/>
      <c r="Z221" s="50"/>
      <c r="AA221" s="57"/>
      <c r="AB221" s="57"/>
      <c r="AC221" s="57"/>
      <c r="AD221" s="52"/>
      <c r="AE221" s="195"/>
      <c r="AF221" s="196"/>
      <c r="AG221" s="197"/>
      <c r="AH221" s="196"/>
      <c r="AI221" s="198"/>
      <c r="AJ221" s="50"/>
      <c r="AK221" s="51"/>
      <c r="AL221" s="51"/>
      <c r="AM221" s="51"/>
      <c r="AN221" s="52"/>
      <c r="AO221" s="50"/>
      <c r="AP221" s="57"/>
      <c r="AQ221" s="57"/>
      <c r="AR221" s="57"/>
      <c r="AS221" s="52"/>
      <c r="AT221" s="50"/>
      <c r="AU221" s="51"/>
      <c r="AV221" s="51" t="str">
        <f t="shared" si="40"/>
        <v xml:space="preserve"> </v>
      </c>
      <c r="AW221" s="51"/>
      <c r="AX221" s="52"/>
      <c r="AY221" s="50"/>
      <c r="AZ221" s="51"/>
      <c r="BA221" s="51" t="str">
        <f>IF(AY221=0," ",IF(ISBLANK(AY221)," ",AY221*AZ221))</f>
        <v xml:space="preserve"> </v>
      </c>
      <c r="BB221" s="51"/>
      <c r="BC221" s="52"/>
      <c r="BD221" s="50"/>
      <c r="BE221" s="57"/>
      <c r="BF221" s="57"/>
      <c r="BG221" s="57"/>
      <c r="BH221" s="52"/>
      <c r="BI221" s="50">
        <v>22.5</v>
      </c>
      <c r="BJ221" s="51">
        <v>48</v>
      </c>
      <c r="BK221" s="51">
        <f>BI221*BJ221</f>
        <v>1080</v>
      </c>
      <c r="BL221" s="51" t="s">
        <v>550</v>
      </c>
      <c r="BM221" s="52" t="s">
        <v>559</v>
      </c>
      <c r="BN221" s="53">
        <f t="shared" si="38"/>
        <v>22.5</v>
      </c>
      <c r="BO221" s="53">
        <f t="shared" si="39"/>
        <v>22.5</v>
      </c>
      <c r="BP221" s="250"/>
    </row>
    <row r="222" spans="2:68" ht="54" x14ac:dyDescent="0.4">
      <c r="B222" s="79"/>
      <c r="C222" s="80"/>
      <c r="D222" s="41">
        <f t="shared" si="33"/>
        <v>23.3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34"/>
        <v>23.999000000000002</v>
      </c>
      <c r="L222" s="47">
        <f t="shared" si="35"/>
        <v>24.231999999999999</v>
      </c>
      <c r="M222" s="48">
        <f t="shared" si="36"/>
        <v>24.465</v>
      </c>
      <c r="N222" s="48">
        <f t="shared" si="36"/>
        <v>24.698</v>
      </c>
      <c r="O222" s="49">
        <f t="shared" si="36"/>
        <v>24.931000000000001</v>
      </c>
      <c r="P222" s="50"/>
      <c r="Q222" s="57"/>
      <c r="R222" s="57"/>
      <c r="S222" s="57"/>
      <c r="T222" s="52"/>
      <c r="U222" s="50"/>
      <c r="V222" s="57"/>
      <c r="W222" s="57"/>
      <c r="X222" s="57"/>
      <c r="Y222" s="52"/>
      <c r="Z222" s="50"/>
      <c r="AA222" s="57"/>
      <c r="AB222" s="57"/>
      <c r="AC222" s="57"/>
      <c r="AD222" s="52"/>
      <c r="AE222" s="195"/>
      <c r="AF222" s="196"/>
      <c r="AG222" s="197"/>
      <c r="AH222" s="196"/>
      <c r="AI222" s="198"/>
      <c r="AJ222" s="50"/>
      <c r="AK222" s="51"/>
      <c r="AL222" s="51"/>
      <c r="AM222" s="51"/>
      <c r="AN222" s="52"/>
      <c r="AO222" s="50"/>
      <c r="AP222" s="57"/>
      <c r="AQ222" s="57"/>
      <c r="AR222" s="57"/>
      <c r="AS222" s="52"/>
      <c r="AT222" s="50"/>
      <c r="AU222" s="51"/>
      <c r="AV222" s="51" t="str">
        <f t="shared" si="40"/>
        <v xml:space="preserve"> </v>
      </c>
      <c r="AW222" s="51"/>
      <c r="AX222" s="52"/>
      <c r="AY222" s="50"/>
      <c r="AZ222" s="51"/>
      <c r="BA222" s="51" t="str">
        <f>IF(AY222=0," ",IF(ISBLANK(AY222)," ",AY222*AZ222))</f>
        <v xml:space="preserve"> </v>
      </c>
      <c r="BB222" s="51"/>
      <c r="BC222" s="52"/>
      <c r="BD222" s="50"/>
      <c r="BE222" s="57"/>
      <c r="BF222" s="57"/>
      <c r="BG222" s="57"/>
      <c r="BH222" s="52"/>
      <c r="BI222" s="50">
        <v>22.5</v>
      </c>
      <c r="BJ222" s="51">
        <v>48</v>
      </c>
      <c r="BK222" s="51">
        <f>BI222*BJ222</f>
        <v>1080</v>
      </c>
      <c r="BL222" s="51" t="s">
        <v>550</v>
      </c>
      <c r="BM222" s="52" t="s">
        <v>560</v>
      </c>
      <c r="BN222" s="53">
        <f t="shared" si="38"/>
        <v>22.5</v>
      </c>
      <c r="BO222" s="53">
        <f t="shared" si="39"/>
        <v>22.5</v>
      </c>
      <c r="BP222" s="250"/>
    </row>
    <row r="223" spans="2:68" ht="54" x14ac:dyDescent="0.4">
      <c r="B223" s="79" t="s">
        <v>85</v>
      </c>
      <c r="C223" s="40" t="str">
        <f>C105</f>
        <v>Хлеб "Дарницкий" подовый,0,7 кг</v>
      </c>
      <c r="D223" s="41">
        <f t="shared" si="33"/>
        <v>22.4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34"/>
        <v>23.071999999999999</v>
      </c>
      <c r="L223" s="47">
        <f t="shared" si="35"/>
        <v>23.295999999999999</v>
      </c>
      <c r="M223" s="48">
        <f t="shared" si="36"/>
        <v>23.52</v>
      </c>
      <c r="N223" s="48">
        <f t="shared" si="36"/>
        <v>23.744</v>
      </c>
      <c r="O223" s="49">
        <f t="shared" si="36"/>
        <v>23.968</v>
      </c>
      <c r="P223" s="50"/>
      <c r="Q223" s="57"/>
      <c r="R223" s="57"/>
      <c r="S223" s="57"/>
      <c r="T223" s="52"/>
      <c r="U223" s="50">
        <v>22.6</v>
      </c>
      <c r="V223" s="51">
        <v>41</v>
      </c>
      <c r="W223" s="51">
        <v>926.6</v>
      </c>
      <c r="X223" s="51" t="s">
        <v>410</v>
      </c>
      <c r="Y223" s="52" t="s">
        <v>415</v>
      </c>
      <c r="Z223" s="50"/>
      <c r="AA223" s="57"/>
      <c r="AB223" s="57"/>
      <c r="AC223" s="57"/>
      <c r="AD223" s="52"/>
      <c r="AE223" s="195"/>
      <c r="AF223" s="196"/>
      <c r="AG223" s="197"/>
      <c r="AH223" s="196"/>
      <c r="AI223" s="198"/>
      <c r="AJ223" s="50">
        <v>22</v>
      </c>
      <c r="AK223" s="51">
        <v>184</v>
      </c>
      <c r="AL223" s="51">
        <v>3696</v>
      </c>
      <c r="AM223" s="51" t="s">
        <v>485</v>
      </c>
      <c r="AN223" s="52" t="s">
        <v>477</v>
      </c>
      <c r="AO223" s="50"/>
      <c r="AP223" s="57"/>
      <c r="AQ223" s="57"/>
      <c r="AR223" s="57"/>
      <c r="AS223" s="52"/>
      <c r="AT223" s="50"/>
      <c r="AU223" s="51"/>
      <c r="AV223" s="51" t="str">
        <f t="shared" si="40"/>
        <v xml:space="preserve"> </v>
      </c>
      <c r="AW223" s="51"/>
      <c r="AX223" s="52"/>
      <c r="AY223" s="50"/>
      <c r="AZ223" s="51"/>
      <c r="BA223" s="51"/>
      <c r="BB223" s="51"/>
      <c r="BC223" s="52"/>
      <c r="BD223" s="50"/>
      <c r="BE223" s="57"/>
      <c r="BF223" s="57"/>
      <c r="BG223" s="57"/>
      <c r="BH223" s="52"/>
      <c r="BI223" s="50"/>
      <c r="BJ223" s="57"/>
      <c r="BK223" s="57"/>
      <c r="BL223" s="57"/>
      <c r="BM223" s="52"/>
      <c r="BN223" s="53">
        <f t="shared" si="38"/>
        <v>22</v>
      </c>
      <c r="BO223" s="53">
        <f t="shared" si="39"/>
        <v>22.6</v>
      </c>
      <c r="BP223" s="250"/>
    </row>
    <row r="224" spans="2:68" ht="30" x14ac:dyDescent="0.4">
      <c r="B224" s="79"/>
      <c r="C224" s="80"/>
      <c r="D224" s="41">
        <f t="shared" si="33"/>
        <v>22.4</v>
      </c>
      <c r="E224" s="42">
        <v>2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34"/>
        <v>23.071999999999999</v>
      </c>
      <c r="L224" s="47">
        <f t="shared" si="35"/>
        <v>23.295999999999999</v>
      </c>
      <c r="M224" s="48">
        <f t="shared" si="36"/>
        <v>23.52</v>
      </c>
      <c r="N224" s="48">
        <f t="shared" si="36"/>
        <v>23.744</v>
      </c>
      <c r="O224" s="49">
        <f t="shared" si="36"/>
        <v>23.968</v>
      </c>
      <c r="P224" s="50"/>
      <c r="Q224" s="57"/>
      <c r="R224" s="57"/>
      <c r="S224" s="57"/>
      <c r="T224" s="52"/>
      <c r="U224" s="50"/>
      <c r="V224" s="51"/>
      <c r="W224" s="51" t="str">
        <f>IF(U224=0," ",IF(ISBLANK(U224)," ",U224*V224))</f>
        <v xml:space="preserve"> </v>
      </c>
      <c r="X224" s="51"/>
      <c r="Y224" s="52"/>
      <c r="Z224" s="50"/>
      <c r="AA224" s="57"/>
      <c r="AB224" s="57"/>
      <c r="AC224" s="57"/>
      <c r="AD224" s="52"/>
      <c r="AE224" s="195"/>
      <c r="AF224" s="196"/>
      <c r="AG224" s="197"/>
      <c r="AH224" s="196"/>
      <c r="AI224" s="198"/>
      <c r="AJ224" s="50"/>
      <c r="AK224" s="51"/>
      <c r="AL224" s="51"/>
      <c r="AM224" s="51"/>
      <c r="AN224" s="52"/>
      <c r="AO224" s="50"/>
      <c r="AP224" s="57"/>
      <c r="AQ224" s="57"/>
      <c r="AR224" s="57"/>
      <c r="AS224" s="52"/>
      <c r="AT224" s="50"/>
      <c r="AU224" s="51"/>
      <c r="AV224" s="51" t="str">
        <f t="shared" si="40"/>
        <v xml:space="preserve"> </v>
      </c>
      <c r="AW224" s="51"/>
      <c r="AX224" s="52"/>
      <c r="AY224" s="50"/>
      <c r="AZ224" s="51"/>
      <c r="BA224" s="51" t="str">
        <f>IF(AY224=0," ",IF(ISBLANK(AY224)," ",AY224*AZ224))</f>
        <v xml:space="preserve"> </v>
      </c>
      <c r="BB224" s="51"/>
      <c r="BC224" s="52"/>
      <c r="BD224" s="50"/>
      <c r="BE224" s="57"/>
      <c r="BF224" s="57"/>
      <c r="BG224" s="57"/>
      <c r="BH224" s="52"/>
      <c r="BI224" s="50"/>
      <c r="BJ224" s="57"/>
      <c r="BK224" s="57"/>
      <c r="BL224" s="57"/>
      <c r="BM224" s="52"/>
      <c r="BN224" s="53">
        <f t="shared" si="38"/>
        <v>0</v>
      </c>
      <c r="BO224" s="53">
        <f t="shared" si="39"/>
        <v>0</v>
      </c>
      <c r="BP224" s="250"/>
    </row>
    <row r="225" spans="2:68" ht="30" x14ac:dyDescent="0.4">
      <c r="B225" s="79"/>
      <c r="C225" s="80"/>
      <c r="D225" s="41">
        <f t="shared" si="33"/>
        <v>22.4</v>
      </c>
      <c r="E225" s="42">
        <v>2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34"/>
        <v>23.071999999999999</v>
      </c>
      <c r="L225" s="47">
        <f t="shared" si="35"/>
        <v>23.295999999999999</v>
      </c>
      <c r="M225" s="48">
        <f t="shared" si="36"/>
        <v>23.52</v>
      </c>
      <c r="N225" s="48">
        <f t="shared" si="36"/>
        <v>23.744</v>
      </c>
      <c r="O225" s="49">
        <f t="shared" si="36"/>
        <v>23.968</v>
      </c>
      <c r="P225" s="50"/>
      <c r="Q225" s="57"/>
      <c r="R225" s="57"/>
      <c r="S225" s="57"/>
      <c r="T225" s="52"/>
      <c r="U225" s="50"/>
      <c r="V225" s="51"/>
      <c r="W225" s="51" t="str">
        <f>IF(U225=0," ",IF(ISBLANK(U225)," ",U225*V225))</f>
        <v xml:space="preserve"> </v>
      </c>
      <c r="X225" s="51"/>
      <c r="Y225" s="52"/>
      <c r="Z225" s="50"/>
      <c r="AA225" s="57"/>
      <c r="AB225" s="57"/>
      <c r="AC225" s="57"/>
      <c r="AD225" s="52"/>
      <c r="AE225" s="195"/>
      <c r="AF225" s="196"/>
      <c r="AG225" s="197"/>
      <c r="AH225" s="196"/>
      <c r="AI225" s="198"/>
      <c r="AJ225" s="50"/>
      <c r="AK225" s="51"/>
      <c r="AL225" s="51"/>
      <c r="AM225" s="51"/>
      <c r="AN225" s="52"/>
      <c r="AO225" s="50"/>
      <c r="AP225" s="57"/>
      <c r="AQ225" s="57"/>
      <c r="AR225" s="57"/>
      <c r="AS225" s="52"/>
      <c r="AT225" s="50"/>
      <c r="AU225" s="51"/>
      <c r="AV225" s="51" t="str">
        <f t="shared" si="40"/>
        <v xml:space="preserve"> </v>
      </c>
      <c r="AW225" s="51"/>
      <c r="AX225" s="52"/>
      <c r="AY225" s="50"/>
      <c r="AZ225" s="51"/>
      <c r="BA225" s="51" t="str">
        <f>IF(AY225=0," ",IF(ISBLANK(AY225)," ",AY225*AZ225))</f>
        <v xml:space="preserve"> </v>
      </c>
      <c r="BB225" s="51"/>
      <c r="BC225" s="52"/>
      <c r="BD225" s="50"/>
      <c r="BE225" s="57"/>
      <c r="BF225" s="57"/>
      <c r="BG225" s="57"/>
      <c r="BH225" s="52"/>
      <c r="BI225" s="50"/>
      <c r="BJ225" s="57"/>
      <c r="BK225" s="57"/>
      <c r="BL225" s="57"/>
      <c r="BM225" s="52"/>
      <c r="BN225" s="53">
        <f t="shared" si="38"/>
        <v>0</v>
      </c>
      <c r="BO225" s="53">
        <f t="shared" si="39"/>
        <v>0</v>
      </c>
      <c r="BP225" s="250"/>
    </row>
    <row r="226" spans="2:68" ht="90" x14ac:dyDescent="0.4">
      <c r="B226" s="79" t="s">
        <v>87</v>
      </c>
      <c r="C226" s="40" t="str">
        <f>C108</f>
        <v>Хлеб пшеничный формовой, 0,45 - 0,5 кг</v>
      </c>
      <c r="D226" s="41">
        <f t="shared" si="33"/>
        <v>23</v>
      </c>
      <c r="E226" s="42">
        <v>2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34"/>
        <v>23.69</v>
      </c>
      <c r="L226" s="47">
        <f t="shared" si="35"/>
        <v>23.92</v>
      </c>
      <c r="M226" s="48">
        <f t="shared" si="36"/>
        <v>24.15</v>
      </c>
      <c r="N226" s="48">
        <f t="shared" si="36"/>
        <v>24.38</v>
      </c>
      <c r="O226" s="49">
        <f t="shared" si="36"/>
        <v>24.61</v>
      </c>
      <c r="P226" s="50"/>
      <c r="Q226" s="57"/>
      <c r="R226" s="57"/>
      <c r="S226" s="57"/>
      <c r="T226" s="52"/>
      <c r="U226" s="50">
        <v>22.1</v>
      </c>
      <c r="V226" s="51">
        <v>18</v>
      </c>
      <c r="W226" s="51">
        <v>397.8</v>
      </c>
      <c r="X226" s="51" t="s">
        <v>410</v>
      </c>
      <c r="Y226" s="52" t="s">
        <v>415</v>
      </c>
      <c r="Z226" s="50">
        <v>22.66</v>
      </c>
      <c r="AA226" s="51">
        <v>47</v>
      </c>
      <c r="AB226" s="51">
        <v>1065.02</v>
      </c>
      <c r="AC226" s="51" t="s">
        <v>430</v>
      </c>
      <c r="AD226" s="52" t="s">
        <v>437</v>
      </c>
      <c r="AE226" s="195"/>
      <c r="AF226" s="196"/>
      <c r="AG226" s="197"/>
      <c r="AH226" s="196"/>
      <c r="AI226" s="198"/>
      <c r="AJ226" s="50">
        <v>22</v>
      </c>
      <c r="AK226" s="51">
        <v>288</v>
      </c>
      <c r="AL226" s="51">
        <v>6336</v>
      </c>
      <c r="AM226" s="51" t="s">
        <v>485</v>
      </c>
      <c r="AN226" s="52" t="s">
        <v>477</v>
      </c>
      <c r="AO226" s="50"/>
      <c r="AP226" s="57"/>
      <c r="AQ226" s="57"/>
      <c r="AR226" s="57"/>
      <c r="AS226" s="52"/>
      <c r="AT226" s="50">
        <v>20.9</v>
      </c>
      <c r="AU226" s="51">
        <v>70</v>
      </c>
      <c r="AV226" s="51">
        <f t="shared" si="40"/>
        <v>1463</v>
      </c>
      <c r="AW226" s="51" t="s">
        <v>504</v>
      </c>
      <c r="AX226" s="52" t="s">
        <v>507</v>
      </c>
      <c r="AY226" s="50">
        <v>19.829999999999998</v>
      </c>
      <c r="AZ226" s="51">
        <v>77</v>
      </c>
      <c r="BA226" s="51">
        <v>1526.91</v>
      </c>
      <c r="BB226" s="51" t="s">
        <v>516</v>
      </c>
      <c r="BC226" s="52" t="s">
        <v>285</v>
      </c>
      <c r="BD226" s="50"/>
      <c r="BE226" s="57"/>
      <c r="BF226" s="57"/>
      <c r="BG226" s="57"/>
      <c r="BH226" s="52"/>
      <c r="BI226" s="50"/>
      <c r="BJ226" s="57"/>
      <c r="BK226" s="57"/>
      <c r="BL226" s="57"/>
      <c r="BM226" s="52"/>
      <c r="BN226" s="53">
        <f t="shared" si="38"/>
        <v>19.829999999999998</v>
      </c>
      <c r="BO226" s="53">
        <f t="shared" si="39"/>
        <v>22.66</v>
      </c>
      <c r="BP226" s="250"/>
    </row>
    <row r="227" spans="2:68" ht="30" x14ac:dyDescent="0.4">
      <c r="B227" s="79"/>
      <c r="C227" s="80"/>
      <c r="D227" s="41">
        <f t="shared" si="33"/>
        <v>23</v>
      </c>
      <c r="E227" s="42">
        <v>2</v>
      </c>
      <c r="F227" s="43">
        <v>1</v>
      </c>
      <c r="G227" s="44">
        <v>2</v>
      </c>
      <c r="H227" s="44">
        <v>3</v>
      </c>
      <c r="I227" s="44">
        <v>4</v>
      </c>
      <c r="J227" s="45">
        <v>5</v>
      </c>
      <c r="K227" s="46">
        <f t="shared" si="34"/>
        <v>23.69</v>
      </c>
      <c r="L227" s="47">
        <f t="shared" si="35"/>
        <v>23.92</v>
      </c>
      <c r="M227" s="48">
        <f t="shared" si="36"/>
        <v>24.15</v>
      </c>
      <c r="N227" s="48">
        <f t="shared" si="36"/>
        <v>24.38</v>
      </c>
      <c r="O227" s="49">
        <f t="shared" si="36"/>
        <v>24.61</v>
      </c>
      <c r="P227" s="50"/>
      <c r="Q227" s="57"/>
      <c r="R227" s="57"/>
      <c r="S227" s="57"/>
      <c r="T227" s="52"/>
      <c r="U227" s="50"/>
      <c r="V227" s="51"/>
      <c r="W227" s="51"/>
      <c r="X227" s="51"/>
      <c r="Y227" s="52"/>
      <c r="Z227" s="50"/>
      <c r="AA227" s="57"/>
      <c r="AB227" s="57"/>
      <c r="AC227" s="57"/>
      <c r="AD227" s="52"/>
      <c r="AE227" s="195"/>
      <c r="AF227" s="196"/>
      <c r="AG227" s="197"/>
      <c r="AH227" s="196"/>
      <c r="AI227" s="198"/>
      <c r="AJ227" s="50"/>
      <c r="AK227" s="57"/>
      <c r="AL227" s="57"/>
      <c r="AM227" s="57"/>
      <c r="AN227" s="52"/>
      <c r="AO227" s="50"/>
      <c r="AP227" s="57"/>
      <c r="AQ227" s="57"/>
      <c r="AR227" s="57"/>
      <c r="AS227" s="52"/>
      <c r="AT227" s="50"/>
      <c r="AU227" s="57"/>
      <c r="AV227" s="57"/>
      <c r="AW227" s="57"/>
      <c r="AX227" s="52"/>
      <c r="AY227" s="50"/>
      <c r="AZ227" s="57"/>
      <c r="BA227" s="57"/>
      <c r="BB227" s="57"/>
      <c r="BC227" s="52"/>
      <c r="BD227" s="50"/>
      <c r="BE227" s="57"/>
      <c r="BF227" s="57"/>
      <c r="BG227" s="57"/>
      <c r="BH227" s="52"/>
      <c r="BI227" s="50"/>
      <c r="BJ227" s="57"/>
      <c r="BK227" s="57"/>
      <c r="BL227" s="57"/>
      <c r="BM227" s="52"/>
      <c r="BN227" s="53">
        <f t="shared" si="38"/>
        <v>0</v>
      </c>
      <c r="BO227" s="53">
        <f t="shared" si="39"/>
        <v>0</v>
      </c>
      <c r="BP227" s="250"/>
    </row>
    <row r="228" spans="2:68" ht="30" x14ac:dyDescent="0.4">
      <c r="B228" s="79"/>
      <c r="C228" s="80"/>
      <c r="D228" s="41"/>
      <c r="E228" s="42">
        <v>2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34"/>
        <v>0</v>
      </c>
      <c r="L228" s="47">
        <f t="shared" si="35"/>
        <v>0</v>
      </c>
      <c r="M228" s="48">
        <f t="shared" si="36"/>
        <v>0</v>
      </c>
      <c r="N228" s="48">
        <f t="shared" si="36"/>
        <v>0</v>
      </c>
      <c r="O228" s="49">
        <f t="shared" si="36"/>
        <v>0</v>
      </c>
      <c r="P228" s="50"/>
      <c r="Q228" s="57"/>
      <c r="R228" s="57"/>
      <c r="S228" s="57"/>
      <c r="T228" s="52"/>
      <c r="U228" s="50"/>
      <c r="V228" s="51"/>
      <c r="W228" s="51"/>
      <c r="X228" s="51"/>
      <c r="Y228" s="52"/>
      <c r="Z228" s="50"/>
      <c r="AA228" s="57"/>
      <c r="AB228" s="57"/>
      <c r="AC228" s="57"/>
      <c r="AD228" s="52"/>
      <c r="AE228" s="195"/>
      <c r="AF228" s="196"/>
      <c r="AG228" s="197"/>
      <c r="AH228" s="196"/>
      <c r="AI228" s="198"/>
      <c r="AJ228" s="50"/>
      <c r="AK228" s="57"/>
      <c r="AL228" s="57"/>
      <c r="AM228" s="57"/>
      <c r="AN228" s="52"/>
      <c r="AO228" s="50"/>
      <c r="AP228" s="57"/>
      <c r="AQ228" s="57"/>
      <c r="AR228" s="57"/>
      <c r="AS228" s="52"/>
      <c r="AT228" s="50"/>
      <c r="AU228" s="57"/>
      <c r="AV228" s="57"/>
      <c r="AW228" s="57"/>
      <c r="AX228" s="52"/>
      <c r="AY228" s="50"/>
      <c r="AZ228" s="57"/>
      <c r="BA228" s="57"/>
      <c r="BB228" s="57"/>
      <c r="BC228" s="52"/>
      <c r="BD228" s="50"/>
      <c r="BE228" s="57"/>
      <c r="BF228" s="57"/>
      <c r="BG228" s="57"/>
      <c r="BH228" s="52"/>
      <c r="BI228" s="50"/>
      <c r="BJ228" s="57"/>
      <c r="BK228" s="57"/>
      <c r="BL228" s="57"/>
      <c r="BM228" s="52"/>
      <c r="BN228" s="53">
        <f t="shared" si="38"/>
        <v>0</v>
      </c>
      <c r="BO228" s="53">
        <f t="shared" si="39"/>
        <v>0</v>
      </c>
      <c r="BP228" s="250"/>
    </row>
    <row r="229" spans="2:68" ht="54" x14ac:dyDescent="0.4">
      <c r="B229" s="79" t="s">
        <v>89</v>
      </c>
      <c r="C229" s="40" t="str">
        <f>C113</f>
        <v>Батон нарезной из муки высшего сорта, 0,35 - 0,4 кг</v>
      </c>
      <c r="D229" s="41">
        <f>D113</f>
        <v>21.3</v>
      </c>
      <c r="E229" s="42">
        <v>5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34"/>
        <v>22.577999999999999</v>
      </c>
      <c r="L229" s="47">
        <f t="shared" si="35"/>
        <v>22.791</v>
      </c>
      <c r="M229" s="48">
        <f t="shared" si="36"/>
        <v>23.004000000000001</v>
      </c>
      <c r="N229" s="48">
        <f t="shared" si="36"/>
        <v>23.217000000000002</v>
      </c>
      <c r="O229" s="49">
        <f t="shared" si="36"/>
        <v>23.43</v>
      </c>
      <c r="P229" s="50">
        <v>20.565000000000001</v>
      </c>
      <c r="Q229" s="51">
        <v>330</v>
      </c>
      <c r="R229" s="51">
        <f>IF(P229=0," ",IF(ISBLANK(P229)," ",P229*Q229))</f>
        <v>6786.4500000000007</v>
      </c>
      <c r="S229" s="51" t="s">
        <v>396</v>
      </c>
      <c r="T229" s="52" t="s">
        <v>397</v>
      </c>
      <c r="U229" s="50"/>
      <c r="V229" s="51"/>
      <c r="W229" s="51"/>
      <c r="X229" s="51"/>
      <c r="Y229" s="52"/>
      <c r="Z229" s="50"/>
      <c r="AA229" s="57"/>
      <c r="AB229" s="57"/>
      <c r="AC229" s="57"/>
      <c r="AD229" s="52"/>
      <c r="AE229" s="195"/>
      <c r="AF229" s="196"/>
      <c r="AG229" s="197"/>
      <c r="AH229" s="196"/>
      <c r="AI229" s="198"/>
      <c r="AJ229" s="50"/>
      <c r="AK229" s="57"/>
      <c r="AL229" s="57"/>
      <c r="AM229" s="57"/>
      <c r="AN229" s="52"/>
      <c r="AO229" s="50"/>
      <c r="AP229" s="57"/>
      <c r="AQ229" s="57"/>
      <c r="AR229" s="57"/>
      <c r="AS229" s="52"/>
      <c r="AT229" s="50"/>
      <c r="AU229" s="57"/>
      <c r="AV229" s="57"/>
      <c r="AW229" s="57"/>
      <c r="AX229" s="52"/>
      <c r="AY229" s="50"/>
      <c r="AZ229" s="57"/>
      <c r="BA229" s="57"/>
      <c r="BB229" s="57"/>
      <c r="BC229" s="52"/>
      <c r="BD229" s="50"/>
      <c r="BE229" s="57"/>
      <c r="BF229" s="57"/>
      <c r="BG229" s="57"/>
      <c r="BH229" s="52"/>
      <c r="BI229" s="50">
        <v>21</v>
      </c>
      <c r="BJ229" s="51">
        <v>80</v>
      </c>
      <c r="BK229" s="51">
        <f>BI229*BJ229</f>
        <v>1680</v>
      </c>
      <c r="BL229" s="51" t="s">
        <v>550</v>
      </c>
      <c r="BM229" s="52" t="s">
        <v>561</v>
      </c>
      <c r="BN229" s="53">
        <f t="shared" si="38"/>
        <v>20.565000000000001</v>
      </c>
      <c r="BO229" s="53">
        <f t="shared" si="39"/>
        <v>21</v>
      </c>
      <c r="BP229" s="250"/>
    </row>
    <row r="230" spans="2:68" ht="54" x14ac:dyDescent="0.4">
      <c r="B230" s="79"/>
      <c r="C230" s="80"/>
      <c r="D230" s="41">
        <f t="shared" ref="D230:D235" si="41">D114</f>
        <v>21.3</v>
      </c>
      <c r="E230" s="42">
        <v>5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34"/>
        <v>22.577999999999999</v>
      </c>
      <c r="L230" s="47">
        <f t="shared" si="35"/>
        <v>22.791</v>
      </c>
      <c r="M230" s="48">
        <f t="shared" si="36"/>
        <v>23.004000000000001</v>
      </c>
      <c r="N230" s="48">
        <f t="shared" si="36"/>
        <v>23.217000000000002</v>
      </c>
      <c r="O230" s="49">
        <f t="shared" si="36"/>
        <v>23.43</v>
      </c>
      <c r="P230" s="50"/>
      <c r="Q230" s="57"/>
      <c r="R230" s="57"/>
      <c r="S230" s="57"/>
      <c r="T230" s="52"/>
      <c r="U230" s="50"/>
      <c r="V230" s="51"/>
      <c r="W230" s="51"/>
      <c r="X230" s="51"/>
      <c r="Y230" s="52"/>
      <c r="Z230" s="50"/>
      <c r="AA230" s="57"/>
      <c r="AB230" s="57"/>
      <c r="AC230" s="57"/>
      <c r="AD230" s="52"/>
      <c r="AE230" s="195"/>
      <c r="AF230" s="196"/>
      <c r="AG230" s="197"/>
      <c r="AH230" s="196"/>
      <c r="AI230" s="198"/>
      <c r="AJ230" s="50"/>
      <c r="AK230" s="57"/>
      <c r="AL230" s="57"/>
      <c r="AM230" s="57"/>
      <c r="AN230" s="52"/>
      <c r="AO230" s="50"/>
      <c r="AP230" s="57"/>
      <c r="AQ230" s="57"/>
      <c r="AR230" s="57"/>
      <c r="AS230" s="52"/>
      <c r="AT230" s="50"/>
      <c r="AU230" s="57"/>
      <c r="AV230" s="57"/>
      <c r="AW230" s="57"/>
      <c r="AX230" s="52"/>
      <c r="AY230" s="50"/>
      <c r="AZ230" s="57"/>
      <c r="BA230" s="57"/>
      <c r="BB230" s="57"/>
      <c r="BC230" s="52"/>
      <c r="BD230" s="50"/>
      <c r="BE230" s="57"/>
      <c r="BF230" s="57"/>
      <c r="BG230" s="57"/>
      <c r="BH230" s="52"/>
      <c r="BI230" s="50">
        <v>21</v>
      </c>
      <c r="BJ230" s="51">
        <v>80</v>
      </c>
      <c r="BK230" s="51">
        <f>BI230*BJ230</f>
        <v>1680</v>
      </c>
      <c r="BL230" s="51" t="s">
        <v>550</v>
      </c>
      <c r="BM230" s="52" t="s">
        <v>562</v>
      </c>
      <c r="BN230" s="53">
        <f t="shared" si="38"/>
        <v>21</v>
      </c>
      <c r="BO230" s="53">
        <f t="shared" si="39"/>
        <v>21</v>
      </c>
      <c r="BP230" s="250"/>
    </row>
    <row r="231" spans="2:68" ht="54" x14ac:dyDescent="0.4">
      <c r="B231" s="79"/>
      <c r="C231" s="80"/>
      <c r="D231" s="41">
        <f t="shared" si="41"/>
        <v>21.3</v>
      </c>
      <c r="E231" s="42">
        <v>5</v>
      </c>
      <c r="F231" s="43">
        <v>1</v>
      </c>
      <c r="G231" s="44">
        <v>2</v>
      </c>
      <c r="H231" s="44">
        <v>3</v>
      </c>
      <c r="I231" s="44">
        <v>4</v>
      </c>
      <c r="J231" s="45">
        <v>5</v>
      </c>
      <c r="K231" s="46">
        <f t="shared" si="34"/>
        <v>22.577999999999999</v>
      </c>
      <c r="L231" s="47">
        <f t="shared" si="35"/>
        <v>22.791</v>
      </c>
      <c r="M231" s="48">
        <f t="shared" si="36"/>
        <v>23.004000000000001</v>
      </c>
      <c r="N231" s="48">
        <f t="shared" si="36"/>
        <v>23.217000000000002</v>
      </c>
      <c r="O231" s="49">
        <f t="shared" si="36"/>
        <v>23.43</v>
      </c>
      <c r="P231" s="50"/>
      <c r="Q231" s="57"/>
      <c r="R231" s="57"/>
      <c r="S231" s="57"/>
      <c r="T231" s="52"/>
      <c r="U231" s="50"/>
      <c r="V231" s="51"/>
      <c r="W231" s="51"/>
      <c r="X231" s="51"/>
      <c r="Y231" s="52"/>
      <c r="Z231" s="50"/>
      <c r="AA231" s="57"/>
      <c r="AB231" s="57"/>
      <c r="AC231" s="57"/>
      <c r="AD231" s="52"/>
      <c r="AE231" s="195"/>
      <c r="AF231" s="196"/>
      <c r="AG231" s="197"/>
      <c r="AH231" s="196"/>
      <c r="AI231" s="198"/>
      <c r="AJ231" s="50"/>
      <c r="AK231" s="57"/>
      <c r="AL231" s="57"/>
      <c r="AM231" s="57"/>
      <c r="AN231" s="52"/>
      <c r="AO231" s="50"/>
      <c r="AP231" s="57"/>
      <c r="AQ231" s="57"/>
      <c r="AR231" s="57"/>
      <c r="AS231" s="52"/>
      <c r="AT231" s="50"/>
      <c r="AU231" s="57"/>
      <c r="AV231" s="57"/>
      <c r="AW231" s="57"/>
      <c r="AX231" s="52"/>
      <c r="AY231" s="50"/>
      <c r="AZ231" s="57"/>
      <c r="BA231" s="57"/>
      <c r="BB231" s="57"/>
      <c r="BC231" s="52"/>
      <c r="BD231" s="50"/>
      <c r="BE231" s="57"/>
      <c r="BF231" s="57"/>
      <c r="BG231" s="57"/>
      <c r="BH231" s="52"/>
      <c r="BI231" s="50">
        <v>21</v>
      </c>
      <c r="BJ231" s="51">
        <v>80</v>
      </c>
      <c r="BK231" s="51">
        <f>BI231*BJ231</f>
        <v>1680</v>
      </c>
      <c r="BL231" s="51" t="s">
        <v>550</v>
      </c>
      <c r="BM231" s="52" t="s">
        <v>563</v>
      </c>
      <c r="BN231" s="53">
        <f t="shared" si="38"/>
        <v>21</v>
      </c>
      <c r="BO231" s="53">
        <f t="shared" si="39"/>
        <v>21</v>
      </c>
      <c r="BP231" s="250"/>
    </row>
    <row r="232" spans="2:68" ht="30" x14ac:dyDescent="0.4">
      <c r="B232" s="81" t="s">
        <v>92</v>
      </c>
      <c r="C232" s="82" t="s">
        <v>93</v>
      </c>
      <c r="D232" s="41">
        <f t="shared" si="41"/>
        <v>0</v>
      </c>
      <c r="E232" s="62"/>
      <c r="F232" s="63"/>
      <c r="G232" s="64"/>
      <c r="H232" s="64"/>
      <c r="I232" s="64"/>
      <c r="J232" s="65"/>
      <c r="K232" s="46">
        <f t="shared" si="34"/>
        <v>0</v>
      </c>
      <c r="L232" s="47">
        <f t="shared" si="35"/>
        <v>0</v>
      </c>
      <c r="M232" s="48">
        <f t="shared" si="36"/>
        <v>0</v>
      </c>
      <c r="N232" s="48">
        <f t="shared" si="36"/>
        <v>0</v>
      </c>
      <c r="O232" s="49">
        <f t="shared" si="36"/>
        <v>0</v>
      </c>
      <c r="P232" s="66"/>
      <c r="Q232" s="67"/>
      <c r="R232" s="68"/>
      <c r="S232" s="67"/>
      <c r="T232" s="69"/>
      <c r="U232" s="66"/>
      <c r="V232" s="67"/>
      <c r="W232" s="68"/>
      <c r="X232" s="67"/>
      <c r="Y232" s="69"/>
      <c r="Z232" s="66"/>
      <c r="AA232" s="67"/>
      <c r="AB232" s="68"/>
      <c r="AC232" s="67"/>
      <c r="AD232" s="69"/>
      <c r="AE232" s="199"/>
      <c r="AF232" s="200"/>
      <c r="AG232" s="201"/>
      <c r="AH232" s="200"/>
      <c r="AI232" s="202"/>
      <c r="AJ232" s="66"/>
      <c r="AK232" s="67"/>
      <c r="AL232" s="68"/>
      <c r="AM232" s="67"/>
      <c r="AN232" s="69"/>
      <c r="AO232" s="66"/>
      <c r="AP232" s="67"/>
      <c r="AQ232" s="68"/>
      <c r="AR232" s="67"/>
      <c r="AS232" s="69"/>
      <c r="AT232" s="66"/>
      <c r="AU232" s="67"/>
      <c r="AV232" s="68"/>
      <c r="AW232" s="67"/>
      <c r="AX232" s="69"/>
      <c r="AY232" s="66"/>
      <c r="AZ232" s="67"/>
      <c r="BA232" s="68"/>
      <c r="BB232" s="67"/>
      <c r="BC232" s="69"/>
      <c r="BD232" s="66"/>
      <c r="BE232" s="67"/>
      <c r="BF232" s="68"/>
      <c r="BG232" s="67"/>
      <c r="BH232" s="69"/>
      <c r="BI232" s="50"/>
      <c r="BJ232" s="57"/>
      <c r="BK232" s="57"/>
      <c r="BL232" s="57"/>
      <c r="BM232" s="52"/>
      <c r="BN232" s="53">
        <f t="shared" si="38"/>
        <v>0</v>
      </c>
      <c r="BO232" s="53">
        <f t="shared" si="39"/>
        <v>0</v>
      </c>
      <c r="BP232" s="250"/>
    </row>
    <row r="233" spans="2:68" ht="54.75" thickBot="1" x14ac:dyDescent="0.45">
      <c r="B233" s="96" t="s">
        <v>95</v>
      </c>
      <c r="C233" s="40" t="str">
        <f>C117</f>
        <v>Сахар-песок, кг</v>
      </c>
      <c r="D233" s="41">
        <f t="shared" si="41"/>
        <v>24.5</v>
      </c>
      <c r="E233" s="98">
        <v>4</v>
      </c>
      <c r="F233" s="43">
        <v>1</v>
      </c>
      <c r="G233" s="44">
        <v>2</v>
      </c>
      <c r="H233" s="44">
        <v>3</v>
      </c>
      <c r="I233" s="44">
        <v>4</v>
      </c>
      <c r="J233" s="45">
        <v>5</v>
      </c>
      <c r="K233" s="46">
        <f t="shared" si="34"/>
        <v>25.725000000000001</v>
      </c>
      <c r="L233" s="47">
        <f t="shared" si="35"/>
        <v>25.97</v>
      </c>
      <c r="M233" s="48">
        <f t="shared" si="36"/>
        <v>26.215</v>
      </c>
      <c r="N233" s="48">
        <f t="shared" si="36"/>
        <v>26.46</v>
      </c>
      <c r="O233" s="49">
        <f t="shared" si="36"/>
        <v>26.704999999999998</v>
      </c>
      <c r="P233" s="50"/>
      <c r="Q233" s="57"/>
      <c r="R233" s="57"/>
      <c r="S233" s="57"/>
      <c r="T233" s="52"/>
      <c r="U233" s="50"/>
      <c r="V233" s="57"/>
      <c r="W233" s="57"/>
      <c r="X233" s="57"/>
      <c r="Y233" s="52"/>
      <c r="Z233" s="50"/>
      <c r="AA233" s="57"/>
      <c r="AB233" s="57"/>
      <c r="AC233" s="57"/>
      <c r="AD233" s="52"/>
      <c r="AE233" s="195"/>
      <c r="AF233" s="196"/>
      <c r="AG233" s="197"/>
      <c r="AH233" s="196"/>
      <c r="AI233" s="217"/>
      <c r="AJ233" s="50"/>
      <c r="AK233" s="57"/>
      <c r="AL233" s="57"/>
      <c r="AM233" s="57"/>
      <c r="AN233" s="52"/>
      <c r="AO233" s="50"/>
      <c r="AP233" s="57"/>
      <c r="AQ233" s="57"/>
      <c r="AR233" s="57"/>
      <c r="AS233" s="52"/>
      <c r="AT233" s="50">
        <v>25.48</v>
      </c>
      <c r="AU233" s="51">
        <v>50</v>
      </c>
      <c r="AV233" s="51">
        <f>IF(AT233=0," ",IF(ISBLANK(AT233)," ",AT233*AU233))</f>
        <v>1274</v>
      </c>
      <c r="AW233" s="51" t="s">
        <v>502</v>
      </c>
      <c r="AX233" s="52" t="s">
        <v>506</v>
      </c>
      <c r="AY233" s="50">
        <v>24</v>
      </c>
      <c r="AZ233" s="51">
        <v>50</v>
      </c>
      <c r="BA233" s="51">
        <f>IF(AY233=0," ",IF(ISBLANK(AY233)," ",AY233*AZ233))</f>
        <v>1200</v>
      </c>
      <c r="BB233" s="51" t="s">
        <v>518</v>
      </c>
      <c r="BC233" s="52" t="s">
        <v>285</v>
      </c>
      <c r="BD233" s="271">
        <v>25.5</v>
      </c>
      <c r="BE233" s="272">
        <v>100</v>
      </c>
      <c r="BF233" s="272">
        <f>IF(BD233=0," ",IF(ISBLANK(BD233)," ",BD233*BE233))</f>
        <v>2550</v>
      </c>
      <c r="BG233" s="272" t="s">
        <v>533</v>
      </c>
      <c r="BH233" s="273" t="s">
        <v>530</v>
      </c>
      <c r="BI233" s="50"/>
      <c r="BJ233" s="57"/>
      <c r="BK233" s="57"/>
      <c r="BL233" s="57"/>
      <c r="BM233" s="52"/>
      <c r="BN233" s="53">
        <f t="shared" si="38"/>
        <v>24</v>
      </c>
      <c r="BO233" s="53">
        <f t="shared" si="39"/>
        <v>25.5</v>
      </c>
      <c r="BP233" s="251"/>
    </row>
    <row r="234" spans="2:68" ht="31.5" thickTop="1" thickBot="1" x14ac:dyDescent="0.45">
      <c r="B234" s="96"/>
      <c r="C234" s="97"/>
      <c r="D234" s="41">
        <f t="shared" si="41"/>
        <v>24.5</v>
      </c>
      <c r="E234" s="98">
        <v>4</v>
      </c>
      <c r="F234" s="43">
        <v>1</v>
      </c>
      <c r="G234" s="44">
        <v>2</v>
      </c>
      <c r="H234" s="44">
        <v>3</v>
      </c>
      <c r="I234" s="44">
        <v>4</v>
      </c>
      <c r="J234" s="45">
        <v>5</v>
      </c>
      <c r="K234" s="46">
        <f t="shared" si="34"/>
        <v>25.725000000000001</v>
      </c>
      <c r="L234" s="47">
        <f t="shared" si="35"/>
        <v>25.97</v>
      </c>
      <c r="M234" s="48">
        <f t="shared" si="36"/>
        <v>26.215</v>
      </c>
      <c r="N234" s="48">
        <f t="shared" si="36"/>
        <v>26.46</v>
      </c>
      <c r="O234" s="49">
        <f t="shared" si="36"/>
        <v>26.704999999999998</v>
      </c>
      <c r="P234" s="50"/>
      <c r="Q234" s="51"/>
      <c r="R234" s="51"/>
      <c r="S234" s="51"/>
      <c r="T234" s="52"/>
      <c r="U234" s="175"/>
      <c r="V234" s="176"/>
      <c r="W234" s="176"/>
      <c r="X234" s="176"/>
      <c r="Y234" s="176"/>
      <c r="Z234" s="50"/>
      <c r="AA234" s="51"/>
      <c r="AB234" s="51"/>
      <c r="AC234" s="51"/>
      <c r="AD234" s="51"/>
      <c r="AE234" s="175"/>
      <c r="AF234" s="176"/>
      <c r="AG234" s="176"/>
      <c r="AH234" s="176"/>
      <c r="AI234" s="188"/>
      <c r="AJ234" s="50"/>
      <c r="AK234" s="51"/>
      <c r="AL234" s="51"/>
      <c r="AM234" s="51"/>
      <c r="AN234" s="52"/>
      <c r="AO234" s="175"/>
      <c r="AP234" s="176"/>
      <c r="AQ234" s="176"/>
      <c r="AR234" s="176"/>
      <c r="AS234" s="176"/>
      <c r="AT234" s="50"/>
      <c r="AU234" s="51"/>
      <c r="AV234" s="51"/>
      <c r="AW234" s="51"/>
      <c r="AX234" s="51"/>
      <c r="AY234" s="175"/>
      <c r="AZ234" s="176"/>
      <c r="BA234" s="176"/>
      <c r="BB234" s="176"/>
      <c r="BC234" s="176"/>
      <c r="BD234" s="50"/>
      <c r="BE234" s="51"/>
      <c r="BF234" s="51"/>
      <c r="BG234" s="51"/>
      <c r="BH234" s="52"/>
      <c r="BI234" s="175"/>
      <c r="BJ234" s="176"/>
      <c r="BK234" s="176"/>
      <c r="BL234" s="176"/>
      <c r="BM234" s="188"/>
      <c r="BN234" s="53">
        <f t="shared" si="38"/>
        <v>0</v>
      </c>
      <c r="BO234" s="53">
        <f t="shared" si="39"/>
        <v>0</v>
      </c>
      <c r="BP234" s="250"/>
    </row>
    <row r="235" spans="2:68" ht="31.5" thickTop="1" thickBot="1" x14ac:dyDescent="0.45">
      <c r="B235" s="96"/>
      <c r="C235" s="97"/>
      <c r="D235" s="41">
        <f t="shared" si="41"/>
        <v>24.5</v>
      </c>
      <c r="E235" s="98">
        <v>4</v>
      </c>
      <c r="F235" s="43">
        <v>1</v>
      </c>
      <c r="G235" s="44">
        <v>2</v>
      </c>
      <c r="H235" s="44">
        <v>3</v>
      </c>
      <c r="I235" s="44">
        <v>4</v>
      </c>
      <c r="J235" s="45">
        <v>5</v>
      </c>
      <c r="K235" s="46">
        <f t="shared" si="34"/>
        <v>25.725000000000001</v>
      </c>
      <c r="L235" s="47">
        <f t="shared" si="35"/>
        <v>25.97</v>
      </c>
      <c r="M235" s="48">
        <f t="shared" si="36"/>
        <v>26.215</v>
      </c>
      <c r="N235" s="48">
        <f t="shared" si="36"/>
        <v>26.46</v>
      </c>
      <c r="O235" s="49">
        <f t="shared" si="36"/>
        <v>26.704999999999998</v>
      </c>
      <c r="P235" s="50"/>
      <c r="Q235" s="51"/>
      <c r="R235" s="51"/>
      <c r="S235" s="51"/>
      <c r="T235" s="52"/>
      <c r="U235" s="175"/>
      <c r="V235" s="176"/>
      <c r="W235" s="176"/>
      <c r="X235" s="176"/>
      <c r="Y235" s="176"/>
      <c r="Z235" s="50"/>
      <c r="AA235" s="51"/>
      <c r="AB235" s="51"/>
      <c r="AC235" s="51"/>
      <c r="AD235" s="51"/>
      <c r="AE235" s="175"/>
      <c r="AF235" s="176"/>
      <c r="AG235" s="176"/>
      <c r="AH235" s="176"/>
      <c r="AI235" s="188"/>
      <c r="AJ235" s="50"/>
      <c r="AK235" s="51"/>
      <c r="AL235" s="51"/>
      <c r="AM235" s="51"/>
      <c r="AN235" s="52"/>
      <c r="AO235" s="175"/>
      <c r="AP235" s="176"/>
      <c r="AQ235" s="176"/>
      <c r="AR235" s="176"/>
      <c r="AS235" s="176"/>
      <c r="AT235" s="50"/>
      <c r="AU235" s="51"/>
      <c r="AV235" s="51"/>
      <c r="AW235" s="51"/>
      <c r="AX235" s="51"/>
      <c r="AY235" s="175"/>
      <c r="AZ235" s="176"/>
      <c r="BA235" s="176"/>
      <c r="BB235" s="176"/>
      <c r="BC235" s="176"/>
      <c r="BD235" s="50"/>
      <c r="BE235" s="51"/>
      <c r="BF235" s="51"/>
      <c r="BG235" s="51"/>
      <c r="BH235" s="52"/>
      <c r="BI235" s="175"/>
      <c r="BJ235" s="176"/>
      <c r="BK235" s="176"/>
      <c r="BL235" s="176"/>
      <c r="BM235" s="188"/>
      <c r="BN235" s="53">
        <f t="shared" si="38"/>
        <v>0</v>
      </c>
      <c r="BO235" s="53">
        <f t="shared" si="39"/>
        <v>0</v>
      </c>
      <c r="BP235" s="250"/>
    </row>
    <row r="236" spans="2:68" s="136" customFormat="1" ht="51.75" customHeight="1" thickTop="1" thickBot="1" x14ac:dyDescent="0.45">
      <c r="B236" s="139">
        <v>3</v>
      </c>
      <c r="K236" s="138"/>
      <c r="L236" s="138"/>
      <c r="M236" s="138"/>
      <c r="N236" s="138"/>
      <c r="O236" s="138"/>
      <c r="BP236" s="250"/>
    </row>
    <row r="237" spans="2:68" ht="55.5" customHeight="1" thickTop="1" x14ac:dyDescent="0.4">
      <c r="B237" s="298" t="s">
        <v>0</v>
      </c>
      <c r="C237" s="300" t="s">
        <v>1</v>
      </c>
      <c r="D237" s="327" t="str">
        <f>D6</f>
        <v>Средняя цена без учета доставки на 11.10.2019, рублей</v>
      </c>
      <c r="E237" s="305" t="s">
        <v>6</v>
      </c>
      <c r="F237" s="284" t="s">
        <v>7</v>
      </c>
      <c r="G237" s="285"/>
      <c r="H237" s="285"/>
      <c r="I237" s="285"/>
      <c r="J237" s="286"/>
      <c r="K237" s="309" t="s">
        <v>8</v>
      </c>
      <c r="L237" s="310"/>
      <c r="M237" s="310"/>
      <c r="N237" s="310"/>
      <c r="O237" s="311"/>
      <c r="P237" s="295" t="str">
        <f>'1 неделя'!P237:T237</f>
        <v>ГАПОУ ЧР "МЦК-ЧЭМК" Минобразования Чувашии</v>
      </c>
      <c r="Q237" s="296"/>
      <c r="R237" s="296"/>
      <c r="S237" s="296"/>
      <c r="T237" s="297"/>
      <c r="U237" s="318" t="str">
        <f>'1 неделя'!U237:Y237</f>
        <v xml:space="preserve">ГАПОУ "ВСХТ" </v>
      </c>
      <c r="V237" s="319"/>
      <c r="W237" s="319"/>
      <c r="X237" s="319"/>
      <c r="Y237" s="320"/>
      <c r="Z237" s="290" t="str">
        <f>'1 неделя'!Z237:AD237</f>
        <v xml:space="preserve">БОУ "Ибресинская общеобразовательная школа-интернат для обучающихся с ограниченными возможностями здоровья" </v>
      </c>
      <c r="AA237" s="291"/>
      <c r="AB237" s="291"/>
      <c r="AC237" s="291"/>
      <c r="AD237" s="292"/>
      <c r="AE237" s="318" t="str">
        <f>'1 неделя'!AE237:AI237</f>
        <v xml:space="preserve">БОУ " Калининская общеобразовательная школа-интернат для обучающихся с ограниченными возможностями здоровья" </v>
      </c>
      <c r="AF237" s="319"/>
      <c r="AG237" s="319"/>
      <c r="AH237" s="319"/>
      <c r="AI237" s="320"/>
      <c r="AJ237" s="295" t="str">
        <f>'1 неделя'!AJ237:AN237</f>
        <v>Наименование заказчика</v>
      </c>
      <c r="AK237" s="296"/>
      <c r="AL237" s="296"/>
      <c r="AM237" s="296"/>
      <c r="AN237" s="297"/>
      <c r="AO237" s="318" t="str">
        <f>'1 неделя'!AO237:AS237</f>
        <v>Наименование заказчика</v>
      </c>
      <c r="AP237" s="319"/>
      <c r="AQ237" s="319"/>
      <c r="AR237" s="319"/>
      <c r="AS237" s="320"/>
      <c r="AT237" s="295" t="str">
        <f>'1 неделя'!AT237:AX237</f>
        <v>Наименование заказчика</v>
      </c>
      <c r="AU237" s="296"/>
      <c r="AV237" s="296"/>
      <c r="AW237" s="296"/>
      <c r="AX237" s="297"/>
      <c r="AY237" s="318" t="str">
        <f>'1 неделя'!AY237:BC237</f>
        <v>Наименование заказчика</v>
      </c>
      <c r="AZ237" s="319"/>
      <c r="BA237" s="319"/>
      <c r="BB237" s="319"/>
      <c r="BC237" s="320"/>
      <c r="BD237" s="295" t="str">
        <f>'1 неделя'!BD237:BH237</f>
        <v>Наименование заказчика</v>
      </c>
      <c r="BE237" s="296"/>
      <c r="BF237" s="296"/>
      <c r="BG237" s="296"/>
      <c r="BH237" s="297"/>
      <c r="BI237" s="318" t="str">
        <f>'1 неделя'!BI237:BM237</f>
        <v>Наименование заказчика</v>
      </c>
      <c r="BJ237" s="319"/>
      <c r="BK237" s="319"/>
      <c r="BL237" s="319"/>
      <c r="BM237" s="320"/>
      <c r="BN237" s="293" t="s">
        <v>97</v>
      </c>
      <c r="BO237" s="293" t="s">
        <v>98</v>
      </c>
      <c r="BP237" s="250"/>
    </row>
    <row r="238" spans="2:68" ht="126.75" customHeight="1" thickBot="1" x14ac:dyDescent="0.45">
      <c r="B238" s="299"/>
      <c r="C238" s="301"/>
      <c r="D238" s="328"/>
      <c r="E238" s="306"/>
      <c r="F238" s="287"/>
      <c r="G238" s="288"/>
      <c r="H238" s="288"/>
      <c r="I238" s="288"/>
      <c r="J238" s="289"/>
      <c r="K238" s="312"/>
      <c r="L238" s="313"/>
      <c r="M238" s="313"/>
      <c r="N238" s="313"/>
      <c r="O238" s="314"/>
      <c r="P238" s="11" t="s">
        <v>2</v>
      </c>
      <c r="Q238" s="12" t="s">
        <v>3</v>
      </c>
      <c r="R238" s="12" t="s">
        <v>4</v>
      </c>
      <c r="S238" s="12" t="s">
        <v>5</v>
      </c>
      <c r="T238" s="12" t="s">
        <v>119</v>
      </c>
      <c r="U238" s="166" t="s">
        <v>2</v>
      </c>
      <c r="V238" s="167" t="s">
        <v>3</v>
      </c>
      <c r="W238" s="168" t="s">
        <v>4</v>
      </c>
      <c r="X238" s="168" t="s">
        <v>5</v>
      </c>
      <c r="Y238" s="168" t="s">
        <v>119</v>
      </c>
      <c r="Z238" s="13" t="s">
        <v>2</v>
      </c>
      <c r="AA238" s="12" t="s">
        <v>3</v>
      </c>
      <c r="AB238" s="12" t="s">
        <v>4</v>
      </c>
      <c r="AC238" s="12" t="s">
        <v>5</v>
      </c>
      <c r="AD238" s="12" t="s">
        <v>119</v>
      </c>
      <c r="AE238" s="182" t="s">
        <v>2</v>
      </c>
      <c r="AF238" s="168" t="s">
        <v>3</v>
      </c>
      <c r="AG238" s="168" t="s">
        <v>4</v>
      </c>
      <c r="AH238" s="168" t="s">
        <v>5</v>
      </c>
      <c r="AI238" s="168" t="s">
        <v>119</v>
      </c>
      <c r="AJ238" s="13" t="s">
        <v>2</v>
      </c>
      <c r="AK238" s="12" t="s">
        <v>3</v>
      </c>
      <c r="AL238" s="12" t="s">
        <v>4</v>
      </c>
      <c r="AM238" s="12" t="s">
        <v>5</v>
      </c>
      <c r="AN238" s="12" t="s">
        <v>119</v>
      </c>
      <c r="AO238" s="182" t="s">
        <v>2</v>
      </c>
      <c r="AP238" s="168" t="s">
        <v>3</v>
      </c>
      <c r="AQ238" s="168" t="s">
        <v>4</v>
      </c>
      <c r="AR238" s="168" t="s">
        <v>5</v>
      </c>
      <c r="AS238" s="168" t="s">
        <v>119</v>
      </c>
      <c r="AT238" s="13" t="s">
        <v>2</v>
      </c>
      <c r="AU238" s="12" t="s">
        <v>3</v>
      </c>
      <c r="AV238" s="12" t="s">
        <v>4</v>
      </c>
      <c r="AW238" s="12" t="s">
        <v>5</v>
      </c>
      <c r="AX238" s="12" t="s">
        <v>119</v>
      </c>
      <c r="AY238" s="182" t="s">
        <v>2</v>
      </c>
      <c r="AZ238" s="168" t="s">
        <v>3</v>
      </c>
      <c r="BA238" s="168" t="s">
        <v>4</v>
      </c>
      <c r="BB238" s="168" t="s">
        <v>5</v>
      </c>
      <c r="BC238" s="168" t="s">
        <v>119</v>
      </c>
      <c r="BD238" s="13" t="s">
        <v>2</v>
      </c>
      <c r="BE238" s="12" t="s">
        <v>3</v>
      </c>
      <c r="BF238" s="12" t="s">
        <v>4</v>
      </c>
      <c r="BG238" s="12" t="s">
        <v>5</v>
      </c>
      <c r="BH238" s="12" t="s">
        <v>119</v>
      </c>
      <c r="BI238" s="182" t="s">
        <v>2</v>
      </c>
      <c r="BJ238" s="168" t="s">
        <v>3</v>
      </c>
      <c r="BK238" s="168" t="s">
        <v>4</v>
      </c>
      <c r="BL238" s="168" t="s">
        <v>5</v>
      </c>
      <c r="BM238" s="168" t="s">
        <v>119</v>
      </c>
      <c r="BN238" s="294"/>
      <c r="BO238" s="294"/>
      <c r="BP238" s="250"/>
    </row>
    <row r="239" spans="2:68" ht="55.5" thickTop="1" thickBot="1" x14ac:dyDescent="0.45">
      <c r="B239" s="15"/>
      <c r="C239" s="16"/>
      <c r="D239" s="17"/>
      <c r="E239" s="18"/>
      <c r="F239" s="19" t="s">
        <v>10</v>
      </c>
      <c r="G239" s="20" t="s">
        <v>11</v>
      </c>
      <c r="H239" s="20" t="s">
        <v>12</v>
      </c>
      <c r="I239" s="20" t="s">
        <v>13</v>
      </c>
      <c r="J239" s="21" t="s">
        <v>14</v>
      </c>
      <c r="K239" s="22" t="s">
        <v>10</v>
      </c>
      <c r="L239" s="23" t="s">
        <v>11</v>
      </c>
      <c r="M239" s="23" t="s">
        <v>12</v>
      </c>
      <c r="N239" s="23" t="s">
        <v>13</v>
      </c>
      <c r="O239" s="24" t="s">
        <v>14</v>
      </c>
      <c r="P239" s="25"/>
      <c r="Q239" s="25"/>
      <c r="R239" s="25"/>
      <c r="S239" s="25"/>
      <c r="T239" s="25"/>
      <c r="U239" s="169"/>
      <c r="V239" s="170"/>
      <c r="W239" s="171"/>
      <c r="X239" s="171"/>
      <c r="Y239" s="171"/>
      <c r="Z239" s="26"/>
      <c r="AA239" s="25"/>
      <c r="AB239" s="25"/>
      <c r="AC239" s="25"/>
      <c r="AD239" s="25"/>
      <c r="AE239" s="183"/>
      <c r="AF239" s="171"/>
      <c r="AG239" s="171"/>
      <c r="AH239" s="171"/>
      <c r="AI239" s="184"/>
      <c r="AJ239" s="26"/>
      <c r="AK239" s="25"/>
      <c r="AL239" s="25"/>
      <c r="AM239" s="25"/>
      <c r="AN239" s="27"/>
      <c r="AO239" s="183"/>
      <c r="AP239" s="171"/>
      <c r="AQ239" s="171"/>
      <c r="AR239" s="171"/>
      <c r="AS239" s="171"/>
      <c r="AT239" s="26"/>
      <c r="AU239" s="25"/>
      <c r="AV239" s="25"/>
      <c r="AW239" s="25"/>
      <c r="AX239" s="25"/>
      <c r="AY239" s="183"/>
      <c r="AZ239" s="171"/>
      <c r="BA239" s="171"/>
      <c r="BB239" s="171"/>
      <c r="BC239" s="171"/>
      <c r="BD239" s="26"/>
      <c r="BE239" s="25"/>
      <c r="BF239" s="25"/>
      <c r="BG239" s="25"/>
      <c r="BH239" s="27"/>
      <c r="BI239" s="183"/>
      <c r="BJ239" s="171"/>
      <c r="BK239" s="171"/>
      <c r="BL239" s="171"/>
      <c r="BM239" s="171"/>
      <c r="BN239" s="294"/>
      <c r="BO239" s="294"/>
      <c r="BP239" s="250"/>
    </row>
    <row r="240" spans="2:68" ht="31.5" thickTop="1" thickBot="1" x14ac:dyDescent="0.45">
      <c r="B240" s="29" t="s">
        <v>9</v>
      </c>
      <c r="C240" s="30">
        <v>2</v>
      </c>
      <c r="D240" s="31">
        <v>3</v>
      </c>
      <c r="E240" s="32">
        <v>9</v>
      </c>
      <c r="F240" s="307">
        <v>10</v>
      </c>
      <c r="G240" s="307"/>
      <c r="H240" s="307"/>
      <c r="I240" s="307"/>
      <c r="J240" s="308"/>
      <c r="K240" s="315">
        <v>11</v>
      </c>
      <c r="L240" s="316"/>
      <c r="M240" s="316"/>
      <c r="N240" s="316"/>
      <c r="O240" s="317"/>
      <c r="P240" s="33">
        <v>4</v>
      </c>
      <c r="Q240" s="33">
        <v>5</v>
      </c>
      <c r="R240" s="33">
        <v>6</v>
      </c>
      <c r="S240" s="33">
        <v>7</v>
      </c>
      <c r="T240" s="33">
        <v>8</v>
      </c>
      <c r="U240" s="172">
        <v>4</v>
      </c>
      <c r="V240" s="173">
        <v>5</v>
      </c>
      <c r="W240" s="174">
        <v>6</v>
      </c>
      <c r="X240" s="174">
        <v>7</v>
      </c>
      <c r="Y240" s="174">
        <v>8</v>
      </c>
      <c r="Z240" s="34">
        <v>4</v>
      </c>
      <c r="AA240" s="33">
        <v>5</v>
      </c>
      <c r="AB240" s="33">
        <v>6</v>
      </c>
      <c r="AC240" s="33">
        <v>7</v>
      </c>
      <c r="AD240" s="33">
        <v>8</v>
      </c>
      <c r="AE240" s="185">
        <v>4</v>
      </c>
      <c r="AF240" s="186">
        <v>5</v>
      </c>
      <c r="AG240" s="186">
        <v>6</v>
      </c>
      <c r="AH240" s="186">
        <v>7</v>
      </c>
      <c r="AI240" s="187">
        <v>8</v>
      </c>
      <c r="AJ240" s="36">
        <v>4</v>
      </c>
      <c r="AK240" s="33">
        <v>5</v>
      </c>
      <c r="AL240" s="33">
        <v>6</v>
      </c>
      <c r="AM240" s="33">
        <v>7</v>
      </c>
      <c r="AN240" s="35">
        <v>8</v>
      </c>
      <c r="AO240" s="185">
        <v>4</v>
      </c>
      <c r="AP240" s="186">
        <v>5</v>
      </c>
      <c r="AQ240" s="186">
        <v>6</v>
      </c>
      <c r="AR240" s="186">
        <v>7</v>
      </c>
      <c r="AS240" s="186">
        <v>8</v>
      </c>
      <c r="AT240" s="34">
        <v>4</v>
      </c>
      <c r="AU240" s="33">
        <v>5</v>
      </c>
      <c r="AV240" s="33">
        <v>6</v>
      </c>
      <c r="AW240" s="33">
        <v>7</v>
      </c>
      <c r="AX240" s="33">
        <v>8</v>
      </c>
      <c r="AY240" s="185">
        <v>4</v>
      </c>
      <c r="AZ240" s="186">
        <v>5</v>
      </c>
      <c r="BA240" s="186">
        <v>6</v>
      </c>
      <c r="BB240" s="186">
        <v>7</v>
      </c>
      <c r="BC240" s="186">
        <v>8</v>
      </c>
      <c r="BD240" s="34">
        <v>4</v>
      </c>
      <c r="BE240" s="33">
        <v>5</v>
      </c>
      <c r="BF240" s="33">
        <v>6</v>
      </c>
      <c r="BG240" s="33">
        <v>7</v>
      </c>
      <c r="BH240" s="35">
        <v>8</v>
      </c>
      <c r="BI240" s="185">
        <v>4</v>
      </c>
      <c r="BJ240" s="186">
        <v>5</v>
      </c>
      <c r="BK240" s="186">
        <v>6</v>
      </c>
      <c r="BL240" s="186">
        <v>7</v>
      </c>
      <c r="BM240" s="186">
        <v>8</v>
      </c>
      <c r="BN240" s="37"/>
      <c r="BO240" s="37"/>
      <c r="BP240" s="250"/>
    </row>
    <row r="241" spans="2:68" ht="54.75" thickTop="1" x14ac:dyDescent="0.4">
      <c r="B241" s="54" t="s">
        <v>9</v>
      </c>
      <c r="C241" s="40" t="str">
        <f>C125</f>
        <v>Картофель, кг</v>
      </c>
      <c r="D241" s="41">
        <f t="shared" ref="D241:D272" si="42">D10</f>
        <v>7</v>
      </c>
      <c r="E241" s="42">
        <v>18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ref="K241:K294" si="43">$D241+($D241*(SUM($E241%,F241%)))</f>
        <v>8.33</v>
      </c>
      <c r="L241" s="47">
        <f t="shared" ref="L241:L294" si="44">$D241+(($D241*SUM($E241,G241)/100))</f>
        <v>8.4</v>
      </c>
      <c r="M241" s="48">
        <f t="shared" ref="M241:O294" si="45">$D241+(($D241*($E241+H241)/100))</f>
        <v>8.4700000000000006</v>
      </c>
      <c r="N241" s="48">
        <f t="shared" si="45"/>
        <v>8.5399999999999991</v>
      </c>
      <c r="O241" s="49">
        <f t="shared" si="45"/>
        <v>8.61</v>
      </c>
      <c r="P241" s="50">
        <f>R241/Q241</f>
        <v>8.4</v>
      </c>
      <c r="Q241" s="51">
        <v>875</v>
      </c>
      <c r="R241" s="51">
        <v>7350</v>
      </c>
      <c r="S241" s="51" t="s">
        <v>580</v>
      </c>
      <c r="T241" s="52" t="s">
        <v>585</v>
      </c>
      <c r="U241" s="50"/>
      <c r="V241" s="51"/>
      <c r="W241" s="51"/>
      <c r="X241" s="51"/>
      <c r="Y241" s="52"/>
      <c r="Z241" s="236"/>
      <c r="AA241" s="237"/>
      <c r="AB241" s="238"/>
      <c r="AC241" s="226"/>
      <c r="AD241" s="227"/>
      <c r="AE241" s="195"/>
      <c r="AF241" s="196"/>
      <c r="AG241" s="197"/>
      <c r="AH241" s="196"/>
      <c r="AI241" s="198"/>
      <c r="AJ241" s="50"/>
      <c r="AK241" s="51"/>
      <c r="AL241" s="51"/>
      <c r="AM241" s="51"/>
      <c r="AN241" s="52"/>
      <c r="AO241" s="175"/>
      <c r="AP241" s="176"/>
      <c r="AQ241" s="176"/>
      <c r="AR241" s="176"/>
      <c r="AS241" s="176"/>
      <c r="AT241" s="50"/>
      <c r="AU241" s="51"/>
      <c r="AV241" s="51"/>
      <c r="AW241" s="51"/>
      <c r="AX241" s="51"/>
      <c r="AY241" s="175"/>
      <c r="AZ241" s="176"/>
      <c r="BA241" s="176"/>
      <c r="BB241" s="176"/>
      <c r="BC241" s="176"/>
      <c r="BD241" s="50"/>
      <c r="BE241" s="51"/>
      <c r="BF241" s="51"/>
      <c r="BG241" s="51"/>
      <c r="BH241" s="52"/>
      <c r="BI241" s="175"/>
      <c r="BJ241" s="176"/>
      <c r="BK241" s="176"/>
      <c r="BL241" s="176"/>
      <c r="BM241" s="188"/>
      <c r="BN241" s="53"/>
      <c r="BO241" s="53"/>
      <c r="BP241" s="251"/>
    </row>
    <row r="242" spans="2:68" ht="30" x14ac:dyDescent="0.4">
      <c r="B242" s="54"/>
      <c r="C242" s="55"/>
      <c r="D242" s="41">
        <f t="shared" si="42"/>
        <v>7</v>
      </c>
      <c r="E242" s="42">
        <v>18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43"/>
        <v>8.33</v>
      </c>
      <c r="L242" s="47">
        <f t="shared" si="44"/>
        <v>8.4</v>
      </c>
      <c r="M242" s="48">
        <f t="shared" si="45"/>
        <v>8.4700000000000006</v>
      </c>
      <c r="N242" s="48">
        <f t="shared" si="45"/>
        <v>8.5399999999999991</v>
      </c>
      <c r="O242" s="49">
        <f t="shared" si="45"/>
        <v>8.61</v>
      </c>
      <c r="P242" s="50"/>
      <c r="Q242" s="51"/>
      <c r="R242" s="51"/>
      <c r="S242" s="51"/>
      <c r="T242" s="52"/>
      <c r="U242" s="175"/>
      <c r="V242" s="176"/>
      <c r="W242" s="176"/>
      <c r="X242" s="176"/>
      <c r="Y242" s="176"/>
      <c r="Z242" s="225"/>
      <c r="AA242" s="226"/>
      <c r="AB242" s="226"/>
      <c r="AC242" s="226"/>
      <c r="AD242" s="227"/>
      <c r="AE242" s="175"/>
      <c r="AF242" s="176"/>
      <c r="AG242" s="176"/>
      <c r="AH242" s="176"/>
      <c r="AI242" s="188"/>
      <c r="AJ242" s="50"/>
      <c r="AK242" s="51"/>
      <c r="AL242" s="51"/>
      <c r="AM242" s="51"/>
      <c r="AN242" s="52"/>
      <c r="AO242" s="175"/>
      <c r="AP242" s="176"/>
      <c r="AQ242" s="176"/>
      <c r="AR242" s="176"/>
      <c r="AS242" s="176"/>
      <c r="AT242" s="50"/>
      <c r="AU242" s="51"/>
      <c r="AV242" s="51"/>
      <c r="AW242" s="51"/>
      <c r="AX242" s="51"/>
      <c r="AY242" s="175"/>
      <c r="AZ242" s="176"/>
      <c r="BA242" s="176"/>
      <c r="BB242" s="176"/>
      <c r="BC242" s="176"/>
      <c r="BD242" s="50"/>
      <c r="BE242" s="51"/>
      <c r="BF242" s="51"/>
      <c r="BG242" s="51"/>
      <c r="BH242" s="52"/>
      <c r="BI242" s="175"/>
      <c r="BJ242" s="176"/>
      <c r="BK242" s="176"/>
      <c r="BL242" s="176"/>
      <c r="BM242" s="188"/>
      <c r="BN242" s="53">
        <f>MIN($P242,$U242,$Z242,$AE242,$AJ242,$AO242,$AT242,$AY242,$BD242,$BI242)</f>
        <v>0</v>
      </c>
      <c r="BO242" s="53">
        <f>MAX($P242,$U242,$Z242,$AE242,$AJ242,$AO242,$AT242,$AY242,$BD242,$BI242)</f>
        <v>0</v>
      </c>
      <c r="BP242" s="250"/>
    </row>
    <row r="243" spans="2:68" ht="30" x14ac:dyDescent="0.4">
      <c r="B243" s="56"/>
      <c r="C243" s="58"/>
      <c r="D243" s="41">
        <f t="shared" si="42"/>
        <v>7</v>
      </c>
      <c r="E243" s="42">
        <v>18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43"/>
        <v>8.33</v>
      </c>
      <c r="L243" s="47">
        <f t="shared" si="44"/>
        <v>8.4</v>
      </c>
      <c r="M243" s="48">
        <f t="shared" si="45"/>
        <v>8.4700000000000006</v>
      </c>
      <c r="N243" s="48">
        <f t="shared" si="45"/>
        <v>8.5399999999999991</v>
      </c>
      <c r="O243" s="49">
        <f t="shared" si="45"/>
        <v>8.61</v>
      </c>
      <c r="P243" s="50"/>
      <c r="Q243" s="51"/>
      <c r="R243" s="51"/>
      <c r="S243" s="51"/>
      <c r="T243" s="52"/>
      <c r="U243" s="175"/>
      <c r="V243" s="176"/>
      <c r="W243" s="176"/>
      <c r="X243" s="176"/>
      <c r="Y243" s="176"/>
      <c r="Z243" s="50"/>
      <c r="AA243" s="51"/>
      <c r="AB243" s="51"/>
      <c r="AC243" s="51"/>
      <c r="AD243" s="51"/>
      <c r="AE243" s="175"/>
      <c r="AF243" s="176"/>
      <c r="AG243" s="176"/>
      <c r="AH243" s="176"/>
      <c r="AI243" s="188"/>
      <c r="AJ243" s="50"/>
      <c r="AK243" s="51"/>
      <c r="AL243" s="51"/>
      <c r="AM243" s="51"/>
      <c r="AN243" s="52"/>
      <c r="AO243" s="175"/>
      <c r="AP243" s="176"/>
      <c r="AQ243" s="176"/>
      <c r="AR243" s="176"/>
      <c r="AS243" s="176"/>
      <c r="AT243" s="50"/>
      <c r="AU243" s="51"/>
      <c r="AV243" s="51"/>
      <c r="AW243" s="51"/>
      <c r="AX243" s="51"/>
      <c r="AY243" s="175"/>
      <c r="AZ243" s="176"/>
      <c r="BA243" s="176"/>
      <c r="BB243" s="176"/>
      <c r="BC243" s="176"/>
      <c r="BD243" s="50"/>
      <c r="BE243" s="51"/>
      <c r="BF243" s="51"/>
      <c r="BG243" s="51"/>
      <c r="BH243" s="52"/>
      <c r="BI243" s="175"/>
      <c r="BJ243" s="176"/>
      <c r="BK243" s="176"/>
      <c r="BL243" s="176"/>
      <c r="BM243" s="188"/>
      <c r="BN243" s="53">
        <f>MIN($P243,$U243,$Z243,$AE243,$AJ243,$AO243,$AT243,$AY243,$BD243,$BI243)</f>
        <v>0</v>
      </c>
      <c r="BO243" s="53">
        <f>MAX($P243,$U243,$Z243,$AE243,$AJ243,$AO243,$AT243,$AY243,$BD243,$BI243)</f>
        <v>0</v>
      </c>
      <c r="BP243" s="250"/>
    </row>
    <row r="244" spans="2:68" ht="58.5" customHeight="1" x14ac:dyDescent="0.4">
      <c r="B244" s="60">
        <v>2</v>
      </c>
      <c r="C244" s="61" t="s">
        <v>17</v>
      </c>
      <c r="D244" s="41">
        <f t="shared" si="42"/>
        <v>0</v>
      </c>
      <c r="E244" s="62"/>
      <c r="F244" s="63"/>
      <c r="G244" s="64"/>
      <c r="H244" s="64"/>
      <c r="I244" s="64"/>
      <c r="J244" s="65"/>
      <c r="K244" s="46">
        <f t="shared" si="43"/>
        <v>0</v>
      </c>
      <c r="L244" s="47">
        <f t="shared" si="44"/>
        <v>0</v>
      </c>
      <c r="M244" s="48">
        <f t="shared" si="45"/>
        <v>0</v>
      </c>
      <c r="N244" s="48">
        <f t="shared" si="45"/>
        <v>0</v>
      </c>
      <c r="O244" s="49">
        <f t="shared" si="45"/>
        <v>0</v>
      </c>
      <c r="P244" s="66"/>
      <c r="Q244" s="67"/>
      <c r="R244" s="68"/>
      <c r="S244" s="67"/>
      <c r="T244" s="69"/>
      <c r="U244" s="177"/>
      <c r="V244" s="178"/>
      <c r="W244" s="176"/>
      <c r="X244" s="178"/>
      <c r="Y244" s="178"/>
      <c r="Z244" s="66"/>
      <c r="AA244" s="67"/>
      <c r="AB244" s="68"/>
      <c r="AC244" s="67"/>
      <c r="AD244" s="67"/>
      <c r="AE244" s="177"/>
      <c r="AF244" s="178"/>
      <c r="AG244" s="176"/>
      <c r="AH244" s="178"/>
      <c r="AI244" s="189"/>
      <c r="AJ244" s="66"/>
      <c r="AK244" s="67"/>
      <c r="AL244" s="68"/>
      <c r="AM244" s="67"/>
      <c r="AN244" s="69"/>
      <c r="AO244" s="177"/>
      <c r="AP244" s="178"/>
      <c r="AQ244" s="176"/>
      <c r="AR244" s="178"/>
      <c r="AS244" s="178"/>
      <c r="AT244" s="66"/>
      <c r="AU244" s="67"/>
      <c r="AV244" s="68"/>
      <c r="AW244" s="67"/>
      <c r="AX244" s="67"/>
      <c r="AY244" s="177"/>
      <c r="AZ244" s="178"/>
      <c r="BA244" s="176"/>
      <c r="BB244" s="178"/>
      <c r="BC244" s="178"/>
      <c r="BD244" s="66"/>
      <c r="BE244" s="67"/>
      <c r="BF244" s="68"/>
      <c r="BG244" s="67"/>
      <c r="BH244" s="69"/>
      <c r="BI244" s="177"/>
      <c r="BJ244" s="178"/>
      <c r="BK244" s="176"/>
      <c r="BL244" s="178"/>
      <c r="BM244" s="189"/>
      <c r="BN244" s="53">
        <f>MIN($P244,$U244,$Z244,$AE244,$AJ244,$AO244,$AT244,$AY244,$BD244,$BI244)</f>
        <v>0</v>
      </c>
      <c r="BO244" s="53">
        <f>MAX($P244,$U244,$Z244,$AE244,$AJ244,$AO244,$AT244,$AY244,$BD244,$BI244)</f>
        <v>0</v>
      </c>
      <c r="BP244" s="250"/>
    </row>
    <row r="245" spans="2:68" ht="54" x14ac:dyDescent="0.4">
      <c r="B245" s="39" t="s">
        <v>118</v>
      </c>
      <c r="C245" s="40" t="str">
        <f>C129</f>
        <v>Столовая морковь н/у, кг</v>
      </c>
      <c r="D245" s="41">
        <f t="shared" si="42"/>
        <v>11</v>
      </c>
      <c r="E245" s="42">
        <v>22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43"/>
        <v>13.530000000000001</v>
      </c>
      <c r="L245" s="47">
        <f t="shared" si="44"/>
        <v>13.64</v>
      </c>
      <c r="M245" s="48">
        <f t="shared" si="45"/>
        <v>13.75</v>
      </c>
      <c r="N245" s="48">
        <f t="shared" si="45"/>
        <v>13.86</v>
      </c>
      <c r="O245" s="49">
        <f t="shared" si="45"/>
        <v>13.97</v>
      </c>
      <c r="P245" s="50">
        <f>R245/Q245</f>
        <v>13.6</v>
      </c>
      <c r="Q245" s="51">
        <v>125</v>
      </c>
      <c r="R245" s="51">
        <v>1700</v>
      </c>
      <c r="S245" s="51" t="s">
        <v>580</v>
      </c>
      <c r="T245" s="52" t="s">
        <v>585</v>
      </c>
      <c r="U245" s="50">
        <f>W245/V245</f>
        <v>13.4</v>
      </c>
      <c r="V245" s="51">
        <v>30</v>
      </c>
      <c r="W245" s="51">
        <v>402</v>
      </c>
      <c r="X245" s="85" t="s">
        <v>592</v>
      </c>
      <c r="Y245" s="52" t="s">
        <v>342</v>
      </c>
      <c r="Z245" s="225"/>
      <c r="AA245" s="226"/>
      <c r="AB245" s="226"/>
      <c r="AC245" s="226"/>
      <c r="AD245" s="227"/>
      <c r="AE245" s="245">
        <v>13</v>
      </c>
      <c r="AF245" s="196">
        <v>80</v>
      </c>
      <c r="AG245" s="197">
        <f>AE245*AF245</f>
        <v>1040</v>
      </c>
      <c r="AH245" s="196" t="s">
        <v>617</v>
      </c>
      <c r="AI245" s="196" t="s">
        <v>285</v>
      </c>
      <c r="AJ245" s="50"/>
      <c r="AK245" s="51"/>
      <c r="AL245" s="51"/>
      <c r="AM245" s="51"/>
      <c r="AN245" s="52"/>
      <c r="AO245" s="175"/>
      <c r="AP245" s="176"/>
      <c r="AQ245" s="176"/>
      <c r="AR245" s="176"/>
      <c r="AS245" s="176"/>
      <c r="AT245" s="50"/>
      <c r="AU245" s="51"/>
      <c r="AV245" s="51"/>
      <c r="AW245" s="51"/>
      <c r="AX245" s="51"/>
      <c r="AY245" s="175"/>
      <c r="AZ245" s="176"/>
      <c r="BA245" s="176"/>
      <c r="BB245" s="176"/>
      <c r="BC245" s="176"/>
      <c r="BD245" s="50"/>
      <c r="BE245" s="51"/>
      <c r="BF245" s="51"/>
      <c r="BG245" s="51"/>
      <c r="BH245" s="52"/>
      <c r="BI245" s="175"/>
      <c r="BJ245" s="176"/>
      <c r="BK245" s="176"/>
      <c r="BL245" s="176"/>
      <c r="BM245" s="188"/>
      <c r="BN245" s="53"/>
      <c r="BO245" s="53"/>
      <c r="BP245" s="251"/>
    </row>
    <row r="246" spans="2:68" ht="30" x14ac:dyDescent="0.4">
      <c r="B246" s="54"/>
      <c r="C246" s="55"/>
      <c r="D246" s="41">
        <f t="shared" si="42"/>
        <v>11</v>
      </c>
      <c r="E246" s="42">
        <v>22</v>
      </c>
      <c r="F246" s="43">
        <v>1</v>
      </c>
      <c r="G246" s="44">
        <v>2</v>
      </c>
      <c r="H246" s="44">
        <v>3</v>
      </c>
      <c r="I246" s="44">
        <v>4</v>
      </c>
      <c r="J246" s="45">
        <v>5</v>
      </c>
      <c r="K246" s="46">
        <f t="shared" si="43"/>
        <v>13.530000000000001</v>
      </c>
      <c r="L246" s="47">
        <f t="shared" si="44"/>
        <v>13.64</v>
      </c>
      <c r="M246" s="48">
        <f t="shared" si="45"/>
        <v>13.75</v>
      </c>
      <c r="N246" s="48">
        <f t="shared" si="45"/>
        <v>13.86</v>
      </c>
      <c r="O246" s="49">
        <f t="shared" si="45"/>
        <v>13.97</v>
      </c>
      <c r="P246" s="50"/>
      <c r="Q246" s="51"/>
      <c r="R246" s="51"/>
      <c r="S246" s="51"/>
      <c r="T246" s="52"/>
      <c r="U246" s="175"/>
      <c r="V246" s="176"/>
      <c r="W246" s="176"/>
      <c r="X246" s="176"/>
      <c r="Y246" s="176"/>
      <c r="Z246" s="225"/>
      <c r="AA246" s="226"/>
      <c r="AB246" s="226"/>
      <c r="AC246" s="226"/>
      <c r="AD246" s="227"/>
      <c r="AE246" s="195"/>
      <c r="AF246" s="196"/>
      <c r="AG246" s="197"/>
      <c r="AH246" s="196"/>
      <c r="AI246" s="198"/>
      <c r="AJ246" s="50"/>
      <c r="AK246" s="51"/>
      <c r="AL246" s="51"/>
      <c r="AM246" s="51"/>
      <c r="AN246" s="52"/>
      <c r="AO246" s="175"/>
      <c r="AP246" s="176"/>
      <c r="AQ246" s="176"/>
      <c r="AR246" s="176"/>
      <c r="AS246" s="176"/>
      <c r="AT246" s="50"/>
      <c r="AU246" s="51"/>
      <c r="AV246" s="51"/>
      <c r="AW246" s="51"/>
      <c r="AX246" s="51"/>
      <c r="AY246" s="175"/>
      <c r="AZ246" s="176"/>
      <c r="BA246" s="176"/>
      <c r="BB246" s="176"/>
      <c r="BC246" s="176"/>
      <c r="BD246" s="50"/>
      <c r="BE246" s="51"/>
      <c r="BF246" s="51"/>
      <c r="BG246" s="51"/>
      <c r="BH246" s="52"/>
      <c r="BI246" s="175"/>
      <c r="BJ246" s="176"/>
      <c r="BK246" s="176"/>
      <c r="BL246" s="176"/>
      <c r="BM246" s="188"/>
      <c r="BN246" s="53"/>
      <c r="BO246" s="53"/>
      <c r="BP246" s="250"/>
    </row>
    <row r="247" spans="2:68" ht="30" x14ac:dyDescent="0.4">
      <c r="B247" s="56"/>
      <c r="C247" s="55"/>
      <c r="D247" s="41">
        <f t="shared" si="42"/>
        <v>11</v>
      </c>
      <c r="E247" s="42">
        <v>22</v>
      </c>
      <c r="F247" s="43">
        <v>1</v>
      </c>
      <c r="G247" s="44">
        <v>2</v>
      </c>
      <c r="H247" s="44">
        <v>3</v>
      </c>
      <c r="I247" s="44">
        <v>4</v>
      </c>
      <c r="J247" s="45">
        <v>5</v>
      </c>
      <c r="K247" s="46">
        <f t="shared" si="43"/>
        <v>13.530000000000001</v>
      </c>
      <c r="L247" s="47">
        <f t="shared" si="44"/>
        <v>13.64</v>
      </c>
      <c r="M247" s="48">
        <f t="shared" si="45"/>
        <v>13.75</v>
      </c>
      <c r="N247" s="48">
        <f t="shared" si="45"/>
        <v>13.86</v>
      </c>
      <c r="O247" s="49">
        <f t="shared" si="45"/>
        <v>13.97</v>
      </c>
      <c r="P247" s="50"/>
      <c r="Q247" s="51"/>
      <c r="R247" s="51"/>
      <c r="S247" s="51"/>
      <c r="T247" s="52"/>
      <c r="U247" s="175"/>
      <c r="V247" s="176"/>
      <c r="W247" s="176"/>
      <c r="X247" s="176"/>
      <c r="Y247" s="176"/>
      <c r="Z247" s="50"/>
      <c r="AA247" s="51"/>
      <c r="AB247" s="51"/>
      <c r="AC247" s="51"/>
      <c r="AD247" s="51"/>
      <c r="AE247" s="175"/>
      <c r="AF247" s="176"/>
      <c r="AG247" s="176"/>
      <c r="AH247" s="176"/>
      <c r="AI247" s="188"/>
      <c r="AJ247" s="50"/>
      <c r="AK247" s="51"/>
      <c r="AL247" s="51"/>
      <c r="AM247" s="51"/>
      <c r="AN247" s="52"/>
      <c r="AO247" s="175"/>
      <c r="AP247" s="176"/>
      <c r="AQ247" s="176"/>
      <c r="AR247" s="176"/>
      <c r="AS247" s="176"/>
      <c r="AT247" s="50"/>
      <c r="AU247" s="51"/>
      <c r="AV247" s="51"/>
      <c r="AW247" s="51"/>
      <c r="AX247" s="51"/>
      <c r="AY247" s="175"/>
      <c r="AZ247" s="176"/>
      <c r="BA247" s="176"/>
      <c r="BB247" s="176"/>
      <c r="BC247" s="176"/>
      <c r="BD247" s="50"/>
      <c r="BE247" s="51"/>
      <c r="BF247" s="51"/>
      <c r="BG247" s="51"/>
      <c r="BH247" s="52"/>
      <c r="BI247" s="175"/>
      <c r="BJ247" s="176"/>
      <c r="BK247" s="176"/>
      <c r="BL247" s="176"/>
      <c r="BM247" s="188"/>
      <c r="BN247" s="53"/>
      <c r="BO247" s="53"/>
      <c r="BP247" s="250"/>
    </row>
    <row r="248" spans="2:68" ht="54" x14ac:dyDescent="0.4">
      <c r="B248" s="71" t="s">
        <v>19</v>
      </c>
      <c r="C248" s="40" t="str">
        <f>C132</f>
        <v>Столовая свекла н/у, кг</v>
      </c>
      <c r="D248" s="41">
        <f t="shared" si="42"/>
        <v>10</v>
      </c>
      <c r="E248" s="42">
        <v>27</v>
      </c>
      <c r="F248" s="43">
        <v>1</v>
      </c>
      <c r="G248" s="44">
        <v>2</v>
      </c>
      <c r="H248" s="44">
        <v>3</v>
      </c>
      <c r="I248" s="44">
        <v>4</v>
      </c>
      <c r="J248" s="45">
        <v>5</v>
      </c>
      <c r="K248" s="46">
        <f t="shared" si="43"/>
        <v>12.8</v>
      </c>
      <c r="L248" s="47">
        <f t="shared" si="44"/>
        <v>12.9</v>
      </c>
      <c r="M248" s="48">
        <f t="shared" si="45"/>
        <v>13</v>
      </c>
      <c r="N248" s="48">
        <f t="shared" si="45"/>
        <v>13.1</v>
      </c>
      <c r="O248" s="49">
        <f t="shared" si="45"/>
        <v>13.2</v>
      </c>
      <c r="P248" s="50">
        <f>R248/Q248</f>
        <v>12.899999999999999</v>
      </c>
      <c r="Q248" s="51">
        <v>208</v>
      </c>
      <c r="R248" s="51">
        <v>2683.2</v>
      </c>
      <c r="S248" s="51" t="s">
        <v>586</v>
      </c>
      <c r="T248" s="52" t="s">
        <v>585</v>
      </c>
      <c r="U248" s="50"/>
      <c r="V248" s="57"/>
      <c r="W248" s="57"/>
      <c r="X248" s="57"/>
      <c r="Y248" s="52"/>
      <c r="Z248" s="225"/>
      <c r="AA248" s="226"/>
      <c r="AB248" s="226"/>
      <c r="AC248" s="226"/>
      <c r="AD248" s="227"/>
      <c r="AE248" s="195"/>
      <c r="AF248" s="196"/>
      <c r="AG248" s="197"/>
      <c r="AH248" s="196"/>
      <c r="AI248" s="198"/>
      <c r="AJ248" s="50"/>
      <c r="AK248" s="51"/>
      <c r="AL248" s="51"/>
      <c r="AM248" s="51"/>
      <c r="AN248" s="52"/>
      <c r="AO248" s="175"/>
      <c r="AP248" s="176"/>
      <c r="AQ248" s="176"/>
      <c r="AR248" s="176"/>
      <c r="AS248" s="176"/>
      <c r="AT248" s="50"/>
      <c r="AU248" s="51"/>
      <c r="AV248" s="51"/>
      <c r="AW248" s="51"/>
      <c r="AX248" s="51"/>
      <c r="AY248" s="175"/>
      <c r="AZ248" s="176"/>
      <c r="BA248" s="176"/>
      <c r="BB248" s="176"/>
      <c r="BC248" s="176"/>
      <c r="BD248" s="50"/>
      <c r="BE248" s="51"/>
      <c r="BF248" s="51"/>
      <c r="BG248" s="51"/>
      <c r="BH248" s="52"/>
      <c r="BI248" s="175"/>
      <c r="BJ248" s="176"/>
      <c r="BK248" s="176"/>
      <c r="BL248" s="176"/>
      <c r="BM248" s="188"/>
      <c r="BN248" s="53"/>
      <c r="BO248" s="53"/>
      <c r="BP248" s="251"/>
    </row>
    <row r="249" spans="2:68" ht="30" x14ac:dyDescent="0.4">
      <c r="B249" s="73"/>
      <c r="C249" s="74"/>
      <c r="D249" s="41">
        <f t="shared" si="42"/>
        <v>10</v>
      </c>
      <c r="E249" s="42">
        <v>27</v>
      </c>
      <c r="F249" s="43">
        <v>1</v>
      </c>
      <c r="G249" s="44">
        <v>2</v>
      </c>
      <c r="H249" s="44">
        <v>3</v>
      </c>
      <c r="I249" s="44">
        <v>4</v>
      </c>
      <c r="J249" s="45">
        <v>5</v>
      </c>
      <c r="K249" s="46">
        <f t="shared" si="43"/>
        <v>12.8</v>
      </c>
      <c r="L249" s="47">
        <f t="shared" si="44"/>
        <v>12.9</v>
      </c>
      <c r="M249" s="48">
        <f t="shared" si="45"/>
        <v>13</v>
      </c>
      <c r="N249" s="48">
        <f t="shared" si="45"/>
        <v>13.1</v>
      </c>
      <c r="O249" s="49">
        <f t="shared" si="45"/>
        <v>13.2</v>
      </c>
      <c r="P249" s="50"/>
      <c r="Q249" s="51"/>
      <c r="R249" s="51"/>
      <c r="S249" s="51"/>
      <c r="T249" s="52"/>
      <c r="U249" s="50"/>
      <c r="V249" s="57"/>
      <c r="W249" s="57"/>
      <c r="X249" s="57"/>
      <c r="Y249" s="52"/>
      <c r="Z249" s="225"/>
      <c r="AA249" s="226"/>
      <c r="AB249" s="226"/>
      <c r="AC249" s="226"/>
      <c r="AD249" s="227"/>
      <c r="AE249" s="195"/>
      <c r="AF249" s="196"/>
      <c r="AG249" s="197"/>
      <c r="AH249" s="196"/>
      <c r="AI249" s="198"/>
      <c r="AJ249" s="50"/>
      <c r="AK249" s="51"/>
      <c r="AL249" s="51"/>
      <c r="AM249" s="51"/>
      <c r="AN249" s="52"/>
      <c r="AO249" s="175"/>
      <c r="AP249" s="176"/>
      <c r="AQ249" s="176"/>
      <c r="AR249" s="176"/>
      <c r="AS249" s="176"/>
      <c r="AT249" s="50"/>
      <c r="AU249" s="51"/>
      <c r="AV249" s="51"/>
      <c r="AW249" s="51"/>
      <c r="AX249" s="51"/>
      <c r="AY249" s="175"/>
      <c r="AZ249" s="176"/>
      <c r="BA249" s="176"/>
      <c r="BB249" s="176"/>
      <c r="BC249" s="176"/>
      <c r="BD249" s="50"/>
      <c r="BE249" s="51"/>
      <c r="BF249" s="51"/>
      <c r="BG249" s="51"/>
      <c r="BH249" s="52"/>
      <c r="BI249" s="175"/>
      <c r="BJ249" s="176"/>
      <c r="BK249" s="176"/>
      <c r="BL249" s="176"/>
      <c r="BM249" s="188"/>
      <c r="BN249" s="53"/>
      <c r="BO249" s="53"/>
      <c r="BP249" s="250"/>
    </row>
    <row r="250" spans="2:68" ht="30" x14ac:dyDescent="0.4">
      <c r="B250" s="73"/>
      <c r="C250" s="74"/>
      <c r="D250" s="41">
        <f t="shared" si="42"/>
        <v>10</v>
      </c>
      <c r="E250" s="42">
        <v>27</v>
      </c>
      <c r="F250" s="43">
        <v>1</v>
      </c>
      <c r="G250" s="44">
        <v>2</v>
      </c>
      <c r="H250" s="44">
        <v>3</v>
      </c>
      <c r="I250" s="44">
        <v>4</v>
      </c>
      <c r="J250" s="45">
        <v>5</v>
      </c>
      <c r="K250" s="46">
        <f t="shared" si="43"/>
        <v>12.8</v>
      </c>
      <c r="L250" s="47">
        <f t="shared" si="44"/>
        <v>12.9</v>
      </c>
      <c r="M250" s="48">
        <f t="shared" si="45"/>
        <v>13</v>
      </c>
      <c r="N250" s="48">
        <f t="shared" si="45"/>
        <v>13.1</v>
      </c>
      <c r="O250" s="49">
        <f t="shared" si="45"/>
        <v>13.2</v>
      </c>
      <c r="P250" s="50"/>
      <c r="Q250" s="51"/>
      <c r="R250" s="51"/>
      <c r="S250" s="51"/>
      <c r="T250" s="52"/>
      <c r="U250" s="50"/>
      <c r="V250" s="57"/>
      <c r="W250" s="57"/>
      <c r="X250" s="57"/>
      <c r="Y250" s="52"/>
      <c r="Z250" s="225"/>
      <c r="AA250" s="226"/>
      <c r="AB250" s="226"/>
      <c r="AC250" s="226"/>
      <c r="AD250" s="227"/>
      <c r="AE250" s="195"/>
      <c r="AF250" s="196"/>
      <c r="AG250" s="197"/>
      <c r="AH250" s="196"/>
      <c r="AI250" s="198"/>
      <c r="AJ250" s="50"/>
      <c r="AK250" s="51"/>
      <c r="AL250" s="51"/>
      <c r="AM250" s="51"/>
      <c r="AN250" s="52"/>
      <c r="AO250" s="175"/>
      <c r="AP250" s="176"/>
      <c r="AQ250" s="176"/>
      <c r="AR250" s="176"/>
      <c r="AS250" s="176"/>
      <c r="AT250" s="50"/>
      <c r="AU250" s="51"/>
      <c r="AV250" s="51"/>
      <c r="AW250" s="51"/>
      <c r="AX250" s="51"/>
      <c r="AY250" s="175"/>
      <c r="AZ250" s="176"/>
      <c r="BA250" s="176"/>
      <c r="BB250" s="176"/>
      <c r="BC250" s="176"/>
      <c r="BD250" s="50"/>
      <c r="BE250" s="51"/>
      <c r="BF250" s="51"/>
      <c r="BG250" s="51"/>
      <c r="BH250" s="52"/>
      <c r="BI250" s="175"/>
      <c r="BJ250" s="176"/>
      <c r="BK250" s="176"/>
      <c r="BL250" s="176"/>
      <c r="BM250" s="188"/>
      <c r="BN250" s="53"/>
      <c r="BO250" s="53"/>
      <c r="BP250" s="250"/>
    </row>
    <row r="251" spans="2:68" ht="54" x14ac:dyDescent="0.4">
      <c r="B251" s="71" t="s">
        <v>21</v>
      </c>
      <c r="C251" s="40" t="str">
        <f>C135</f>
        <v>Лук репчатый н/у, кг</v>
      </c>
      <c r="D251" s="41">
        <f t="shared" si="42"/>
        <v>13</v>
      </c>
      <c r="E251" s="42">
        <v>27</v>
      </c>
      <c r="F251" s="43">
        <v>1</v>
      </c>
      <c r="G251" s="44">
        <v>3</v>
      </c>
      <c r="H251" s="44">
        <v>5</v>
      </c>
      <c r="I251" s="44">
        <v>6</v>
      </c>
      <c r="J251" s="45">
        <v>7</v>
      </c>
      <c r="K251" s="46">
        <f t="shared" si="43"/>
        <v>16.64</v>
      </c>
      <c r="L251" s="47">
        <f t="shared" si="44"/>
        <v>16.899999999999999</v>
      </c>
      <c r="M251" s="48">
        <f t="shared" si="45"/>
        <v>17.16</v>
      </c>
      <c r="N251" s="48">
        <f t="shared" si="45"/>
        <v>17.29</v>
      </c>
      <c r="O251" s="49">
        <f t="shared" si="45"/>
        <v>17.420000000000002</v>
      </c>
      <c r="P251" s="50">
        <f>R251/Q251</f>
        <v>16.903030303030302</v>
      </c>
      <c r="Q251" s="51">
        <v>82.5</v>
      </c>
      <c r="R251" s="51">
        <v>1394.5</v>
      </c>
      <c r="S251" s="51" t="s">
        <v>580</v>
      </c>
      <c r="T251" s="52" t="s">
        <v>585</v>
      </c>
      <c r="U251" s="50">
        <f>W251/V251</f>
        <v>16.5</v>
      </c>
      <c r="V251" s="51">
        <v>13.5</v>
      </c>
      <c r="W251" s="51">
        <v>222.75</v>
      </c>
      <c r="X251" s="85" t="s">
        <v>592</v>
      </c>
      <c r="Y251" s="52" t="s">
        <v>342</v>
      </c>
      <c r="Z251" s="225">
        <v>16.600000000000001</v>
      </c>
      <c r="AA251" s="226">
        <v>35</v>
      </c>
      <c r="AB251" s="226">
        <f>IF(Z251=0," ",IF(ISBLANK(Z251)," ",Z251*AA251))</f>
        <v>581</v>
      </c>
      <c r="AC251" s="226" t="s">
        <v>602</v>
      </c>
      <c r="AD251" s="227" t="s">
        <v>608</v>
      </c>
      <c r="AE251" s="195">
        <v>16</v>
      </c>
      <c r="AF251" s="196">
        <v>42</v>
      </c>
      <c r="AG251" s="197">
        <f>AE251*AF251</f>
        <v>672</v>
      </c>
      <c r="AH251" s="196" t="s">
        <v>617</v>
      </c>
      <c r="AI251" s="196" t="s">
        <v>285</v>
      </c>
      <c r="AJ251" s="50"/>
      <c r="AK251" s="51"/>
      <c r="AL251" s="51"/>
      <c r="AM251" s="51"/>
      <c r="AN251" s="52"/>
      <c r="AO251" s="50"/>
      <c r="AP251" s="51"/>
      <c r="AQ251" s="51"/>
      <c r="AR251" s="51"/>
      <c r="AS251" s="52"/>
      <c r="AT251" s="50"/>
      <c r="AU251" s="51"/>
      <c r="AV251" s="51"/>
      <c r="AW251" s="51"/>
      <c r="AX251" s="51"/>
      <c r="AY251" s="175"/>
      <c r="AZ251" s="176"/>
      <c r="BA251" s="176"/>
      <c r="BB251" s="176"/>
      <c r="BC251" s="176"/>
      <c r="BD251" s="50"/>
      <c r="BE251" s="51"/>
      <c r="BF251" s="51"/>
      <c r="BG251" s="51"/>
      <c r="BH251" s="52"/>
      <c r="BI251" s="175"/>
      <c r="BJ251" s="176"/>
      <c r="BK251" s="176"/>
      <c r="BL251" s="176"/>
      <c r="BM251" s="188"/>
      <c r="BN251" s="53">
        <f t="shared" ref="BN251:BN282" si="46">MIN($P251,$U251,$Z251,$AE251,$AJ251,$AO251,$AT251,$AY251,$BD251,$BI251)</f>
        <v>16</v>
      </c>
      <c r="BO251" s="53">
        <f t="shared" ref="BO251:BO282" si="47">MAX($P251,$U251,$Z251,$AE251,$AJ251,$AO251,$AT251,$AY251,$BD251,$BI251)</f>
        <v>16.903030303030302</v>
      </c>
      <c r="BP251" s="251"/>
    </row>
    <row r="252" spans="2:68" ht="30" x14ac:dyDescent="0.4">
      <c r="B252" s="73"/>
      <c r="C252" s="74"/>
      <c r="D252" s="41">
        <f t="shared" si="42"/>
        <v>13</v>
      </c>
      <c r="E252" s="42">
        <v>27</v>
      </c>
      <c r="F252" s="43">
        <v>1</v>
      </c>
      <c r="G252" s="44">
        <v>3</v>
      </c>
      <c r="H252" s="44">
        <v>5</v>
      </c>
      <c r="I252" s="44">
        <v>6</v>
      </c>
      <c r="J252" s="45">
        <v>7</v>
      </c>
      <c r="K252" s="46">
        <f t="shared" si="43"/>
        <v>16.64</v>
      </c>
      <c r="L252" s="47">
        <f t="shared" si="44"/>
        <v>16.899999999999999</v>
      </c>
      <c r="M252" s="48">
        <f t="shared" si="45"/>
        <v>17.16</v>
      </c>
      <c r="N252" s="48">
        <f t="shared" si="45"/>
        <v>17.29</v>
      </c>
      <c r="O252" s="49">
        <f t="shared" si="45"/>
        <v>17.420000000000002</v>
      </c>
      <c r="P252" s="50"/>
      <c r="Q252" s="51"/>
      <c r="R252" s="51"/>
      <c r="S252" s="51"/>
      <c r="T252" s="52"/>
      <c r="U252" s="50"/>
      <c r="V252" s="57"/>
      <c r="W252" s="57"/>
      <c r="X252" s="57"/>
      <c r="Y252" s="52"/>
      <c r="Z252" s="225"/>
      <c r="AA252" s="226"/>
      <c r="AB252" s="226"/>
      <c r="AC252" s="226"/>
      <c r="AD252" s="227"/>
      <c r="AE252" s="195"/>
      <c r="AF252" s="196"/>
      <c r="AG252" s="197"/>
      <c r="AH252" s="196"/>
      <c r="AI252" s="198"/>
      <c r="AJ252" s="50"/>
      <c r="AK252" s="51"/>
      <c r="AL252" s="51"/>
      <c r="AM252" s="51"/>
      <c r="AN252" s="52"/>
      <c r="AO252" s="175"/>
      <c r="AP252" s="176"/>
      <c r="AQ252" s="176"/>
      <c r="AR252" s="176"/>
      <c r="AS252" s="176"/>
      <c r="AT252" s="50"/>
      <c r="AU252" s="51"/>
      <c r="AV252" s="51"/>
      <c r="AW252" s="51"/>
      <c r="AX252" s="51"/>
      <c r="AY252" s="175"/>
      <c r="AZ252" s="176"/>
      <c r="BA252" s="176"/>
      <c r="BB252" s="176"/>
      <c r="BC252" s="176"/>
      <c r="BD252" s="50"/>
      <c r="BE252" s="51"/>
      <c r="BF252" s="51"/>
      <c r="BG252" s="51"/>
      <c r="BH252" s="52"/>
      <c r="BI252" s="175"/>
      <c r="BJ252" s="176"/>
      <c r="BK252" s="176"/>
      <c r="BL252" s="176"/>
      <c r="BM252" s="188"/>
      <c r="BN252" s="53">
        <f t="shared" si="46"/>
        <v>0</v>
      </c>
      <c r="BO252" s="53">
        <f t="shared" si="47"/>
        <v>0</v>
      </c>
      <c r="BP252" s="250"/>
    </row>
    <row r="253" spans="2:68" ht="30" x14ac:dyDescent="0.4">
      <c r="B253" s="73"/>
      <c r="C253" s="74"/>
      <c r="D253" s="41">
        <f t="shared" si="42"/>
        <v>13</v>
      </c>
      <c r="E253" s="42">
        <v>27</v>
      </c>
      <c r="F253" s="43">
        <v>1</v>
      </c>
      <c r="G253" s="44">
        <v>3</v>
      </c>
      <c r="H253" s="44">
        <v>5</v>
      </c>
      <c r="I253" s="44">
        <v>6</v>
      </c>
      <c r="J253" s="45">
        <v>7</v>
      </c>
      <c r="K253" s="46">
        <f t="shared" si="43"/>
        <v>16.64</v>
      </c>
      <c r="L253" s="47">
        <f t="shared" si="44"/>
        <v>16.899999999999999</v>
      </c>
      <c r="M253" s="48">
        <f t="shared" si="45"/>
        <v>17.16</v>
      </c>
      <c r="N253" s="48">
        <f t="shared" si="45"/>
        <v>17.29</v>
      </c>
      <c r="O253" s="49">
        <f t="shared" si="45"/>
        <v>17.420000000000002</v>
      </c>
      <c r="P253" s="50"/>
      <c r="Q253" s="51"/>
      <c r="R253" s="51"/>
      <c r="S253" s="51"/>
      <c r="T253" s="52"/>
      <c r="U253" s="50"/>
      <c r="V253" s="57"/>
      <c r="W253" s="57"/>
      <c r="X253" s="57"/>
      <c r="Y253" s="52"/>
      <c r="Z253" s="225"/>
      <c r="AA253" s="226"/>
      <c r="AB253" s="226"/>
      <c r="AC253" s="226"/>
      <c r="AD253" s="227"/>
      <c r="AE253" s="195"/>
      <c r="AF253" s="196"/>
      <c r="AG253" s="197"/>
      <c r="AH253" s="196"/>
      <c r="AI253" s="198"/>
      <c r="AJ253" s="50"/>
      <c r="AK253" s="51"/>
      <c r="AL253" s="51"/>
      <c r="AM253" s="51"/>
      <c r="AN253" s="52"/>
      <c r="AO253" s="175"/>
      <c r="AP253" s="176"/>
      <c r="AQ253" s="176"/>
      <c r="AR253" s="176"/>
      <c r="AS253" s="176"/>
      <c r="AT253" s="50"/>
      <c r="AU253" s="51"/>
      <c r="AV253" s="51"/>
      <c r="AW253" s="51"/>
      <c r="AX253" s="51"/>
      <c r="AY253" s="175"/>
      <c r="AZ253" s="176"/>
      <c r="BA253" s="176"/>
      <c r="BB253" s="176"/>
      <c r="BC253" s="176"/>
      <c r="BD253" s="50"/>
      <c r="BE253" s="51"/>
      <c r="BF253" s="51"/>
      <c r="BG253" s="51"/>
      <c r="BH253" s="52"/>
      <c r="BI253" s="175"/>
      <c r="BJ253" s="176"/>
      <c r="BK253" s="176"/>
      <c r="BL253" s="176"/>
      <c r="BM253" s="188"/>
      <c r="BN253" s="53">
        <f t="shared" si="46"/>
        <v>0</v>
      </c>
      <c r="BO253" s="53">
        <f t="shared" si="47"/>
        <v>0</v>
      </c>
      <c r="BP253" s="250"/>
    </row>
    <row r="254" spans="2:68" ht="54" x14ac:dyDescent="0.4">
      <c r="B254" s="71" t="s">
        <v>23</v>
      </c>
      <c r="C254" s="40" t="str">
        <f>C138</f>
        <v>Капуста н/у, кг</v>
      </c>
      <c r="D254" s="41">
        <f t="shared" si="42"/>
        <v>10</v>
      </c>
      <c r="E254" s="42">
        <v>18</v>
      </c>
      <c r="F254" s="43">
        <v>1</v>
      </c>
      <c r="G254" s="44">
        <v>2</v>
      </c>
      <c r="H254" s="44">
        <v>3</v>
      </c>
      <c r="I254" s="44">
        <v>4</v>
      </c>
      <c r="J254" s="45">
        <v>4</v>
      </c>
      <c r="K254" s="46">
        <f t="shared" si="43"/>
        <v>11.9</v>
      </c>
      <c r="L254" s="47">
        <f t="shared" si="44"/>
        <v>12</v>
      </c>
      <c r="M254" s="48">
        <f t="shared" si="45"/>
        <v>12.1</v>
      </c>
      <c r="N254" s="48">
        <f t="shared" si="45"/>
        <v>12.2</v>
      </c>
      <c r="O254" s="49">
        <f t="shared" si="45"/>
        <v>12.2</v>
      </c>
      <c r="P254" s="50">
        <f>R254/Q254</f>
        <v>12</v>
      </c>
      <c r="Q254" s="51">
        <v>60</v>
      </c>
      <c r="R254" s="51">
        <v>720</v>
      </c>
      <c r="S254" s="51" t="s">
        <v>580</v>
      </c>
      <c r="T254" s="52" t="s">
        <v>585</v>
      </c>
      <c r="U254" s="50"/>
      <c r="V254" s="57"/>
      <c r="W254" s="57"/>
      <c r="X254" s="57"/>
      <c r="Y254" s="52"/>
      <c r="Z254" s="225"/>
      <c r="AA254" s="226"/>
      <c r="AB254" s="226"/>
      <c r="AC254" s="226"/>
      <c r="AD254" s="227"/>
      <c r="AE254" s="195">
        <v>11.5</v>
      </c>
      <c r="AF254" s="196">
        <v>96</v>
      </c>
      <c r="AG254" s="197">
        <f>AE254*AF254</f>
        <v>1104</v>
      </c>
      <c r="AH254" s="196" t="s">
        <v>617</v>
      </c>
      <c r="AI254" s="196" t="s">
        <v>285</v>
      </c>
      <c r="AJ254" s="50"/>
      <c r="AK254" s="51"/>
      <c r="AL254" s="51"/>
      <c r="AM254" s="51"/>
      <c r="AN254" s="52"/>
      <c r="AO254" s="175"/>
      <c r="AP254" s="176"/>
      <c r="AQ254" s="176"/>
      <c r="AR254" s="176"/>
      <c r="AS254" s="176"/>
      <c r="AT254" s="50"/>
      <c r="AU254" s="51"/>
      <c r="AV254" s="51"/>
      <c r="AW254" s="51"/>
      <c r="AX254" s="51"/>
      <c r="AY254" s="175"/>
      <c r="AZ254" s="176"/>
      <c r="BA254" s="176"/>
      <c r="BB254" s="176"/>
      <c r="BC254" s="176"/>
      <c r="BD254" s="50"/>
      <c r="BE254" s="51"/>
      <c r="BF254" s="51"/>
      <c r="BG254" s="51"/>
      <c r="BH254" s="52"/>
      <c r="BI254" s="175"/>
      <c r="BJ254" s="176"/>
      <c r="BK254" s="176"/>
      <c r="BL254" s="176"/>
      <c r="BM254" s="188"/>
      <c r="BN254" s="53">
        <f t="shared" si="46"/>
        <v>11.5</v>
      </c>
      <c r="BO254" s="53">
        <f t="shared" si="47"/>
        <v>12</v>
      </c>
      <c r="BP254" s="251"/>
    </row>
    <row r="255" spans="2:68" ht="30" x14ac:dyDescent="0.4">
      <c r="B255" s="73"/>
      <c r="C255" s="74"/>
      <c r="D255" s="41">
        <f t="shared" si="42"/>
        <v>10</v>
      </c>
      <c r="E255" s="42">
        <v>18</v>
      </c>
      <c r="F255" s="43">
        <v>1</v>
      </c>
      <c r="G255" s="44">
        <v>2</v>
      </c>
      <c r="H255" s="44">
        <v>3</v>
      </c>
      <c r="I255" s="44">
        <v>4</v>
      </c>
      <c r="J255" s="45">
        <v>4</v>
      </c>
      <c r="K255" s="46">
        <f t="shared" si="43"/>
        <v>11.9</v>
      </c>
      <c r="L255" s="47">
        <f t="shared" si="44"/>
        <v>12</v>
      </c>
      <c r="M255" s="48">
        <f t="shared" si="45"/>
        <v>12.1</v>
      </c>
      <c r="N255" s="48">
        <f t="shared" si="45"/>
        <v>12.2</v>
      </c>
      <c r="O255" s="49">
        <f t="shared" si="45"/>
        <v>12.2</v>
      </c>
      <c r="P255" s="50"/>
      <c r="Q255" s="51"/>
      <c r="R255" s="51"/>
      <c r="S255" s="51"/>
      <c r="T255" s="52"/>
      <c r="U255" s="50"/>
      <c r="V255" s="51"/>
      <c r="W255" s="51"/>
      <c r="X255" s="51"/>
      <c r="Y255" s="52"/>
      <c r="Z255" s="225"/>
      <c r="AA255" s="226"/>
      <c r="AB255" s="226"/>
      <c r="AC255" s="226"/>
      <c r="AD255" s="227"/>
      <c r="AE255" s="195"/>
      <c r="AF255" s="196"/>
      <c r="AG255" s="197"/>
      <c r="AH255" s="196"/>
      <c r="AI255" s="198"/>
      <c r="AJ255" s="50"/>
      <c r="AK255" s="51"/>
      <c r="AL255" s="51"/>
      <c r="AM255" s="51"/>
      <c r="AN255" s="52"/>
      <c r="AO255" s="175"/>
      <c r="AP255" s="176"/>
      <c r="AQ255" s="176"/>
      <c r="AR255" s="176"/>
      <c r="AS255" s="176"/>
      <c r="AT255" s="50"/>
      <c r="AU255" s="51"/>
      <c r="AV255" s="51"/>
      <c r="AW255" s="51"/>
      <c r="AX255" s="51"/>
      <c r="AY255" s="175"/>
      <c r="AZ255" s="176"/>
      <c r="BA255" s="176"/>
      <c r="BB255" s="176"/>
      <c r="BC255" s="176"/>
      <c r="BD255" s="50"/>
      <c r="BE255" s="51"/>
      <c r="BF255" s="51"/>
      <c r="BG255" s="51"/>
      <c r="BH255" s="52"/>
      <c r="BI255" s="175"/>
      <c r="BJ255" s="176"/>
      <c r="BK255" s="176"/>
      <c r="BL255" s="176"/>
      <c r="BM255" s="188"/>
      <c r="BN255" s="53">
        <f t="shared" si="46"/>
        <v>0</v>
      </c>
      <c r="BO255" s="53">
        <f t="shared" si="47"/>
        <v>0</v>
      </c>
      <c r="BP255" s="250"/>
    </row>
    <row r="256" spans="2:68" ht="30" x14ac:dyDescent="0.4">
      <c r="B256" s="75"/>
      <c r="C256" s="76"/>
      <c r="D256" s="41">
        <f t="shared" si="42"/>
        <v>10</v>
      </c>
      <c r="E256" s="42">
        <v>18</v>
      </c>
      <c r="F256" s="43">
        <v>1</v>
      </c>
      <c r="G256" s="44">
        <v>2</v>
      </c>
      <c r="H256" s="44">
        <v>3</v>
      </c>
      <c r="I256" s="44">
        <v>4</v>
      </c>
      <c r="J256" s="45">
        <v>4</v>
      </c>
      <c r="K256" s="46">
        <f t="shared" si="43"/>
        <v>11.9</v>
      </c>
      <c r="L256" s="47">
        <f t="shared" si="44"/>
        <v>12</v>
      </c>
      <c r="M256" s="48">
        <f t="shared" si="45"/>
        <v>12.1</v>
      </c>
      <c r="N256" s="48">
        <f t="shared" si="45"/>
        <v>12.2</v>
      </c>
      <c r="O256" s="49">
        <f t="shared" si="45"/>
        <v>12.2</v>
      </c>
      <c r="P256" s="50"/>
      <c r="Q256" s="51"/>
      <c r="R256" s="51"/>
      <c r="S256" s="51"/>
      <c r="T256" s="52"/>
      <c r="U256" s="50"/>
      <c r="V256" s="51"/>
      <c r="W256" s="51"/>
      <c r="X256" s="51"/>
      <c r="Y256" s="52"/>
      <c r="Z256" s="228"/>
      <c r="AA256" s="229"/>
      <c r="AB256" s="230"/>
      <c r="AC256" s="229"/>
      <c r="AD256" s="231"/>
      <c r="AE256" s="195"/>
      <c r="AF256" s="196"/>
      <c r="AG256" s="197"/>
      <c r="AH256" s="196"/>
      <c r="AI256" s="198"/>
      <c r="AJ256" s="50"/>
      <c r="AK256" s="51"/>
      <c r="AL256" s="51"/>
      <c r="AM256" s="51"/>
      <c r="AN256" s="52"/>
      <c r="AO256" s="175"/>
      <c r="AP256" s="176"/>
      <c r="AQ256" s="176"/>
      <c r="AR256" s="176"/>
      <c r="AS256" s="176"/>
      <c r="AT256" s="50"/>
      <c r="AU256" s="51"/>
      <c r="AV256" s="51"/>
      <c r="AW256" s="51"/>
      <c r="AX256" s="51"/>
      <c r="AY256" s="175"/>
      <c r="AZ256" s="176"/>
      <c r="BA256" s="176"/>
      <c r="BB256" s="176"/>
      <c r="BC256" s="176"/>
      <c r="BD256" s="50"/>
      <c r="BE256" s="51"/>
      <c r="BF256" s="51"/>
      <c r="BG256" s="51"/>
      <c r="BH256" s="52"/>
      <c r="BI256" s="175"/>
      <c r="BJ256" s="176"/>
      <c r="BK256" s="176"/>
      <c r="BL256" s="176"/>
      <c r="BM256" s="188"/>
      <c r="BN256" s="53">
        <f t="shared" si="46"/>
        <v>0</v>
      </c>
      <c r="BO256" s="53">
        <f t="shared" si="47"/>
        <v>0</v>
      </c>
      <c r="BP256" s="250"/>
    </row>
    <row r="257" spans="2:68" ht="58.5" x14ac:dyDescent="0.4">
      <c r="B257" s="60" t="s">
        <v>25</v>
      </c>
      <c r="C257" s="61" t="s">
        <v>26</v>
      </c>
      <c r="D257" s="41">
        <f t="shared" si="42"/>
        <v>0</v>
      </c>
      <c r="E257" s="62"/>
      <c r="F257" s="63"/>
      <c r="G257" s="64"/>
      <c r="H257" s="64"/>
      <c r="I257" s="64"/>
      <c r="J257" s="65"/>
      <c r="K257" s="46">
        <f t="shared" si="43"/>
        <v>0</v>
      </c>
      <c r="L257" s="47">
        <f t="shared" si="44"/>
        <v>0</v>
      </c>
      <c r="M257" s="48">
        <f t="shared" si="45"/>
        <v>0</v>
      </c>
      <c r="N257" s="48">
        <f t="shared" si="45"/>
        <v>0</v>
      </c>
      <c r="O257" s="49">
        <f t="shared" si="45"/>
        <v>0</v>
      </c>
      <c r="P257" s="66"/>
      <c r="Q257" s="67"/>
      <c r="R257" s="68"/>
      <c r="S257" s="67"/>
      <c r="T257" s="69"/>
      <c r="U257" s="66"/>
      <c r="V257" s="67"/>
      <c r="W257" s="68"/>
      <c r="X257" s="67"/>
      <c r="Y257" s="69"/>
      <c r="Z257" s="232"/>
      <c r="AA257" s="233"/>
      <c r="AB257" s="234"/>
      <c r="AC257" s="233"/>
      <c r="AD257" s="235"/>
      <c r="AE257" s="199"/>
      <c r="AF257" s="200"/>
      <c r="AG257" s="201"/>
      <c r="AH257" s="200"/>
      <c r="AI257" s="202"/>
      <c r="AJ257" s="66"/>
      <c r="AK257" s="67"/>
      <c r="AL257" s="68"/>
      <c r="AM257" s="67"/>
      <c r="AN257" s="69"/>
      <c r="AO257" s="177"/>
      <c r="AP257" s="178"/>
      <c r="AQ257" s="176"/>
      <c r="AR257" s="178"/>
      <c r="AS257" s="178"/>
      <c r="AT257" s="66"/>
      <c r="AU257" s="67"/>
      <c r="AV257" s="68"/>
      <c r="AW257" s="67"/>
      <c r="AX257" s="67"/>
      <c r="AY257" s="177"/>
      <c r="AZ257" s="178"/>
      <c r="BA257" s="176"/>
      <c r="BB257" s="178"/>
      <c r="BC257" s="178"/>
      <c r="BD257" s="66"/>
      <c r="BE257" s="67"/>
      <c r="BF257" s="68"/>
      <c r="BG257" s="67"/>
      <c r="BH257" s="69"/>
      <c r="BI257" s="177"/>
      <c r="BJ257" s="178"/>
      <c r="BK257" s="176"/>
      <c r="BL257" s="178"/>
      <c r="BM257" s="189"/>
      <c r="BN257" s="53">
        <f t="shared" si="46"/>
        <v>0</v>
      </c>
      <c r="BO257" s="53">
        <f t="shared" si="47"/>
        <v>0</v>
      </c>
      <c r="BP257" s="250"/>
    </row>
    <row r="258" spans="2:68" ht="36" x14ac:dyDescent="0.4">
      <c r="B258" s="71" t="s">
        <v>28</v>
      </c>
      <c r="C258" s="40" t="str">
        <f>C142</f>
        <v>Куриные яйца 1 категории, 10 шт</v>
      </c>
      <c r="D258" s="41">
        <f t="shared" si="42"/>
        <v>42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43"/>
        <v>49.980000000000004</v>
      </c>
      <c r="L258" s="47">
        <f t="shared" si="44"/>
        <v>50.4</v>
      </c>
      <c r="M258" s="48">
        <f t="shared" si="45"/>
        <v>50.82</v>
      </c>
      <c r="N258" s="48">
        <f t="shared" si="45"/>
        <v>51.24</v>
      </c>
      <c r="O258" s="49">
        <f t="shared" si="45"/>
        <v>51.66</v>
      </c>
      <c r="P258" s="50">
        <f>R258/Q258</f>
        <v>4.7</v>
      </c>
      <c r="Q258" s="51">
        <v>720</v>
      </c>
      <c r="R258" s="51">
        <v>3384</v>
      </c>
      <c r="S258" s="51" t="s">
        <v>582</v>
      </c>
      <c r="T258" s="52" t="s">
        <v>585</v>
      </c>
      <c r="U258" s="50"/>
      <c r="V258" s="51"/>
      <c r="W258" s="51"/>
      <c r="X258" s="51"/>
      <c r="Y258" s="52"/>
      <c r="Z258" s="225">
        <v>49</v>
      </c>
      <c r="AA258" s="226">
        <v>36</v>
      </c>
      <c r="AB258" s="226">
        <f>IF(Z258=0," ",IF(ISBLANK(Z258)," ",Z258*AA258))</f>
        <v>1764</v>
      </c>
      <c r="AC258" s="226" t="s">
        <v>602</v>
      </c>
      <c r="AD258" s="227" t="s">
        <v>608</v>
      </c>
      <c r="AE258" s="195">
        <v>4.9000000000000004</v>
      </c>
      <c r="AF258" s="196">
        <v>360</v>
      </c>
      <c r="AG258" s="197">
        <f>AE258*AF258</f>
        <v>1764.0000000000002</v>
      </c>
      <c r="AH258" s="196" t="s">
        <v>362</v>
      </c>
      <c r="AI258" s="198" t="s">
        <v>285</v>
      </c>
      <c r="AJ258" s="50"/>
      <c r="AK258" s="51"/>
      <c r="AL258" s="51"/>
      <c r="AM258" s="51"/>
      <c r="AN258" s="52"/>
      <c r="AO258" s="175"/>
      <c r="AP258" s="176"/>
      <c r="AQ258" s="176"/>
      <c r="AR258" s="176"/>
      <c r="AS258" s="176"/>
      <c r="AT258" s="50"/>
      <c r="AU258" s="51"/>
      <c r="AV258" s="51"/>
      <c r="AW258" s="51"/>
      <c r="AX258" s="51"/>
      <c r="AY258" s="175"/>
      <c r="AZ258" s="176"/>
      <c r="BA258" s="176"/>
      <c r="BB258" s="176"/>
      <c r="BC258" s="176"/>
      <c r="BD258" s="50"/>
      <c r="BE258" s="51"/>
      <c r="BF258" s="51"/>
      <c r="BG258" s="51"/>
      <c r="BH258" s="52"/>
      <c r="BI258" s="175"/>
      <c r="BJ258" s="176"/>
      <c r="BK258" s="176"/>
      <c r="BL258" s="176"/>
      <c r="BM258" s="188"/>
      <c r="BN258" s="53">
        <f t="shared" si="46"/>
        <v>4.7</v>
      </c>
      <c r="BO258" s="53">
        <f t="shared" si="47"/>
        <v>49</v>
      </c>
      <c r="BP258" s="250"/>
    </row>
    <row r="259" spans="2:68" ht="30" x14ac:dyDescent="0.4">
      <c r="B259" s="73"/>
      <c r="C259" s="74"/>
      <c r="D259" s="41">
        <f t="shared" si="42"/>
        <v>42</v>
      </c>
      <c r="E259" s="42">
        <v>14</v>
      </c>
      <c r="F259" s="43">
        <v>5</v>
      </c>
      <c r="G259" s="44">
        <v>6</v>
      </c>
      <c r="H259" s="44">
        <v>7</v>
      </c>
      <c r="I259" s="44">
        <v>8</v>
      </c>
      <c r="J259" s="45">
        <v>9</v>
      </c>
      <c r="K259" s="46">
        <f t="shared" si="43"/>
        <v>49.980000000000004</v>
      </c>
      <c r="L259" s="47">
        <f t="shared" si="44"/>
        <v>50.4</v>
      </c>
      <c r="M259" s="48">
        <f t="shared" si="45"/>
        <v>50.82</v>
      </c>
      <c r="N259" s="48">
        <f t="shared" si="45"/>
        <v>51.24</v>
      </c>
      <c r="O259" s="49">
        <f t="shared" si="45"/>
        <v>51.66</v>
      </c>
      <c r="P259" s="50"/>
      <c r="Q259" s="57"/>
      <c r="R259" s="57"/>
      <c r="S259" s="57"/>
      <c r="T259" s="52"/>
      <c r="U259" s="50"/>
      <c r="V259" s="51"/>
      <c r="W259" s="51"/>
      <c r="X259" s="51"/>
      <c r="Y259" s="52"/>
      <c r="Z259" s="50"/>
      <c r="AA259" s="51"/>
      <c r="AB259" s="51"/>
      <c r="AC259" s="51"/>
      <c r="AD259" s="51"/>
      <c r="AE259" s="50"/>
      <c r="AF259" s="51"/>
      <c r="AG259" s="51"/>
      <c r="AH259" s="51"/>
      <c r="AI259" s="52"/>
      <c r="AJ259" s="50"/>
      <c r="AK259" s="51"/>
      <c r="AL259" s="51"/>
      <c r="AM259" s="51"/>
      <c r="AN259" s="52"/>
      <c r="AO259" s="175"/>
      <c r="AP259" s="176"/>
      <c r="AQ259" s="176"/>
      <c r="AR259" s="176"/>
      <c r="AS259" s="176"/>
      <c r="AT259" s="50"/>
      <c r="AU259" s="51"/>
      <c r="AV259" s="51"/>
      <c r="AW259" s="51"/>
      <c r="AX259" s="51"/>
      <c r="AY259" s="175"/>
      <c r="AZ259" s="176"/>
      <c r="BA259" s="176"/>
      <c r="BB259" s="176"/>
      <c r="BC259" s="176"/>
      <c r="BD259" s="50"/>
      <c r="BE259" s="51"/>
      <c r="BF259" s="51"/>
      <c r="BG259" s="51"/>
      <c r="BH259" s="52"/>
      <c r="BI259" s="175"/>
      <c r="BJ259" s="176"/>
      <c r="BK259" s="176"/>
      <c r="BL259" s="176"/>
      <c r="BM259" s="188"/>
      <c r="BN259" s="53">
        <f t="shared" si="46"/>
        <v>0</v>
      </c>
      <c r="BO259" s="53">
        <f t="shared" si="47"/>
        <v>0</v>
      </c>
      <c r="BP259" s="250"/>
    </row>
    <row r="260" spans="2:68" ht="30" x14ac:dyDescent="0.4">
      <c r="B260" s="75"/>
      <c r="C260" s="76"/>
      <c r="D260" s="41">
        <f t="shared" si="42"/>
        <v>42</v>
      </c>
      <c r="E260" s="42">
        <v>14</v>
      </c>
      <c r="F260" s="43">
        <v>5</v>
      </c>
      <c r="G260" s="44">
        <v>6</v>
      </c>
      <c r="H260" s="44">
        <v>7</v>
      </c>
      <c r="I260" s="44">
        <v>8</v>
      </c>
      <c r="J260" s="45">
        <v>9</v>
      </c>
      <c r="K260" s="46">
        <f t="shared" si="43"/>
        <v>49.980000000000004</v>
      </c>
      <c r="L260" s="47">
        <f t="shared" si="44"/>
        <v>50.4</v>
      </c>
      <c r="M260" s="48">
        <f t="shared" si="45"/>
        <v>50.82</v>
      </c>
      <c r="N260" s="48">
        <f t="shared" si="45"/>
        <v>51.24</v>
      </c>
      <c r="O260" s="49">
        <f t="shared" si="45"/>
        <v>51.66</v>
      </c>
      <c r="P260" s="50"/>
      <c r="Q260" s="57"/>
      <c r="R260" s="57"/>
      <c r="S260" s="57"/>
      <c r="T260" s="52"/>
      <c r="U260" s="50"/>
      <c r="V260" s="51"/>
      <c r="W260" s="51"/>
      <c r="X260" s="51"/>
      <c r="Y260" s="52"/>
      <c r="Z260" s="50"/>
      <c r="AA260" s="51"/>
      <c r="AB260" s="51"/>
      <c r="AC260" s="51"/>
      <c r="AD260" s="51"/>
      <c r="AE260" s="50"/>
      <c r="AF260" s="51"/>
      <c r="AG260" s="51"/>
      <c r="AH260" s="51"/>
      <c r="AI260" s="52"/>
      <c r="AJ260" s="50"/>
      <c r="AK260" s="51"/>
      <c r="AL260" s="51"/>
      <c r="AM260" s="51"/>
      <c r="AN260" s="52"/>
      <c r="AO260" s="175"/>
      <c r="AP260" s="176"/>
      <c r="AQ260" s="176"/>
      <c r="AR260" s="176"/>
      <c r="AS260" s="176"/>
      <c r="AT260" s="50"/>
      <c r="AU260" s="51"/>
      <c r="AV260" s="51"/>
      <c r="AW260" s="51"/>
      <c r="AX260" s="51"/>
      <c r="AY260" s="175"/>
      <c r="AZ260" s="176"/>
      <c r="BA260" s="176"/>
      <c r="BB260" s="176"/>
      <c r="BC260" s="176"/>
      <c r="BD260" s="50"/>
      <c r="BE260" s="51"/>
      <c r="BF260" s="51"/>
      <c r="BG260" s="51"/>
      <c r="BH260" s="52"/>
      <c r="BI260" s="175"/>
      <c r="BJ260" s="176"/>
      <c r="BK260" s="176"/>
      <c r="BL260" s="176"/>
      <c r="BM260" s="188"/>
      <c r="BN260" s="53">
        <f t="shared" si="46"/>
        <v>0</v>
      </c>
      <c r="BO260" s="53">
        <f t="shared" si="47"/>
        <v>0</v>
      </c>
      <c r="BP260" s="250"/>
    </row>
    <row r="261" spans="2:68" ht="36" x14ac:dyDescent="0.4">
      <c r="B261" s="77" t="s">
        <v>30</v>
      </c>
      <c r="C261" s="40" t="str">
        <f>C145</f>
        <v>Куриные яйца 2 категории, 10 шт</v>
      </c>
      <c r="D261" s="41">
        <f t="shared" si="42"/>
        <v>32</v>
      </c>
      <c r="E261" s="42">
        <v>14</v>
      </c>
      <c r="F261" s="43">
        <v>5</v>
      </c>
      <c r="G261" s="44">
        <v>6</v>
      </c>
      <c r="H261" s="44">
        <v>7</v>
      </c>
      <c r="I261" s="44">
        <v>8</v>
      </c>
      <c r="J261" s="45">
        <v>9</v>
      </c>
      <c r="K261" s="46">
        <f t="shared" si="43"/>
        <v>38.08</v>
      </c>
      <c r="L261" s="47">
        <f t="shared" si="44"/>
        <v>38.4</v>
      </c>
      <c r="M261" s="48">
        <f t="shared" si="45"/>
        <v>38.72</v>
      </c>
      <c r="N261" s="48">
        <f t="shared" si="45"/>
        <v>39.04</v>
      </c>
      <c r="O261" s="49">
        <f t="shared" si="45"/>
        <v>39.36</v>
      </c>
      <c r="P261" s="50"/>
      <c r="Q261" s="57"/>
      <c r="R261" s="57"/>
      <c r="S261" s="57"/>
      <c r="T261" s="52"/>
      <c r="U261" s="50"/>
      <c r="V261" s="51"/>
      <c r="W261" s="51"/>
      <c r="X261" s="51"/>
      <c r="Y261" s="52"/>
      <c r="Z261" s="50"/>
      <c r="AA261" s="51"/>
      <c r="AB261" s="51"/>
      <c r="AC261" s="51"/>
      <c r="AD261" s="51"/>
      <c r="AE261" s="50"/>
      <c r="AF261" s="51"/>
      <c r="AG261" s="51"/>
      <c r="AH261" s="51"/>
      <c r="AI261" s="52"/>
      <c r="AJ261" s="50"/>
      <c r="AK261" s="51"/>
      <c r="AL261" s="51"/>
      <c r="AM261" s="51"/>
      <c r="AN261" s="52"/>
      <c r="AO261" s="175"/>
      <c r="AP261" s="176"/>
      <c r="AQ261" s="176"/>
      <c r="AR261" s="176"/>
      <c r="AS261" s="176"/>
      <c r="AT261" s="50"/>
      <c r="AU261" s="51"/>
      <c r="AV261" s="51"/>
      <c r="AW261" s="51"/>
      <c r="AX261" s="51"/>
      <c r="AY261" s="175"/>
      <c r="AZ261" s="176"/>
      <c r="BA261" s="176"/>
      <c r="BB261" s="176"/>
      <c r="BC261" s="176"/>
      <c r="BD261" s="50"/>
      <c r="BE261" s="51"/>
      <c r="BF261" s="51"/>
      <c r="BG261" s="51"/>
      <c r="BH261" s="52"/>
      <c r="BI261" s="175"/>
      <c r="BJ261" s="176"/>
      <c r="BK261" s="176"/>
      <c r="BL261" s="176"/>
      <c r="BM261" s="188"/>
      <c r="BN261" s="53">
        <f t="shared" si="46"/>
        <v>0</v>
      </c>
      <c r="BO261" s="53">
        <f t="shared" si="47"/>
        <v>0</v>
      </c>
      <c r="BP261" s="250"/>
    </row>
    <row r="262" spans="2:68" ht="30" x14ac:dyDescent="0.4">
      <c r="B262" s="79"/>
      <c r="C262" s="80"/>
      <c r="D262" s="41">
        <f t="shared" si="42"/>
        <v>32</v>
      </c>
      <c r="E262" s="42">
        <v>14</v>
      </c>
      <c r="F262" s="43">
        <v>5</v>
      </c>
      <c r="G262" s="44">
        <v>6</v>
      </c>
      <c r="H262" s="44">
        <v>7</v>
      </c>
      <c r="I262" s="44">
        <v>8</v>
      </c>
      <c r="J262" s="45">
        <v>9</v>
      </c>
      <c r="K262" s="46">
        <f t="shared" si="43"/>
        <v>38.08</v>
      </c>
      <c r="L262" s="47">
        <f t="shared" si="44"/>
        <v>38.4</v>
      </c>
      <c r="M262" s="48">
        <f t="shared" si="45"/>
        <v>38.72</v>
      </c>
      <c r="N262" s="48">
        <f t="shared" si="45"/>
        <v>39.04</v>
      </c>
      <c r="O262" s="49">
        <f t="shared" si="45"/>
        <v>39.36</v>
      </c>
      <c r="P262" s="50"/>
      <c r="Q262" s="57"/>
      <c r="R262" s="57"/>
      <c r="S262" s="57"/>
      <c r="T262" s="52"/>
      <c r="U262" s="50"/>
      <c r="V262" s="51"/>
      <c r="W262" s="51"/>
      <c r="X262" s="51"/>
      <c r="Y262" s="52"/>
      <c r="Z262" s="50"/>
      <c r="AA262" s="51"/>
      <c r="AB262" s="51"/>
      <c r="AC262" s="51"/>
      <c r="AD262" s="51"/>
      <c r="AE262" s="50"/>
      <c r="AF262" s="51"/>
      <c r="AG262" s="51"/>
      <c r="AH262" s="51"/>
      <c r="AI262" s="52"/>
      <c r="AJ262" s="50"/>
      <c r="AK262" s="51"/>
      <c r="AL262" s="51"/>
      <c r="AM262" s="51"/>
      <c r="AN262" s="52"/>
      <c r="AO262" s="175"/>
      <c r="AP262" s="176"/>
      <c r="AQ262" s="176"/>
      <c r="AR262" s="176"/>
      <c r="AS262" s="176"/>
      <c r="AT262" s="50"/>
      <c r="AU262" s="51"/>
      <c r="AV262" s="51"/>
      <c r="AW262" s="51"/>
      <c r="AX262" s="51"/>
      <c r="AY262" s="175"/>
      <c r="AZ262" s="176"/>
      <c r="BA262" s="176"/>
      <c r="BB262" s="176"/>
      <c r="BC262" s="176"/>
      <c r="BD262" s="50"/>
      <c r="BE262" s="51"/>
      <c r="BF262" s="51"/>
      <c r="BG262" s="51"/>
      <c r="BH262" s="52"/>
      <c r="BI262" s="175"/>
      <c r="BJ262" s="176"/>
      <c r="BK262" s="176"/>
      <c r="BL262" s="176"/>
      <c r="BM262" s="188"/>
      <c r="BN262" s="53">
        <f t="shared" si="46"/>
        <v>0</v>
      </c>
      <c r="BO262" s="53">
        <f t="shared" si="47"/>
        <v>0</v>
      </c>
      <c r="BP262" s="250"/>
    </row>
    <row r="263" spans="2:68" ht="30" x14ac:dyDescent="0.4">
      <c r="B263" s="79"/>
      <c r="C263" s="80"/>
      <c r="D263" s="41">
        <f t="shared" si="42"/>
        <v>32</v>
      </c>
      <c r="E263" s="42">
        <v>14</v>
      </c>
      <c r="F263" s="43">
        <v>5</v>
      </c>
      <c r="G263" s="44">
        <v>6</v>
      </c>
      <c r="H263" s="44">
        <v>7</v>
      </c>
      <c r="I263" s="44">
        <v>8</v>
      </c>
      <c r="J263" s="45">
        <v>9</v>
      </c>
      <c r="K263" s="46">
        <f t="shared" si="43"/>
        <v>38.08</v>
      </c>
      <c r="L263" s="47">
        <f t="shared" si="44"/>
        <v>38.4</v>
      </c>
      <c r="M263" s="48">
        <f t="shared" si="45"/>
        <v>38.72</v>
      </c>
      <c r="N263" s="48">
        <f t="shared" si="45"/>
        <v>39.04</v>
      </c>
      <c r="O263" s="49">
        <f t="shared" si="45"/>
        <v>39.36</v>
      </c>
      <c r="P263" s="50"/>
      <c r="Q263" s="57"/>
      <c r="R263" s="57"/>
      <c r="S263" s="57"/>
      <c r="T263" s="52"/>
      <c r="U263" s="50"/>
      <c r="V263" s="51"/>
      <c r="W263" s="51"/>
      <c r="X263" s="51"/>
      <c r="Y263" s="52"/>
      <c r="Z263" s="50"/>
      <c r="AA263" s="51"/>
      <c r="AB263" s="51"/>
      <c r="AC263" s="51"/>
      <c r="AD263" s="51"/>
      <c r="AE263" s="50"/>
      <c r="AF263" s="51"/>
      <c r="AG263" s="51"/>
      <c r="AH263" s="51"/>
      <c r="AI263" s="52"/>
      <c r="AJ263" s="50"/>
      <c r="AK263" s="51"/>
      <c r="AL263" s="51"/>
      <c r="AM263" s="51"/>
      <c r="AN263" s="52"/>
      <c r="AO263" s="175"/>
      <c r="AP263" s="176"/>
      <c r="AQ263" s="176"/>
      <c r="AR263" s="176"/>
      <c r="AS263" s="176"/>
      <c r="AT263" s="50"/>
      <c r="AU263" s="51"/>
      <c r="AV263" s="51"/>
      <c r="AW263" s="51"/>
      <c r="AX263" s="51"/>
      <c r="AY263" s="175"/>
      <c r="AZ263" s="176"/>
      <c r="BA263" s="176"/>
      <c r="BB263" s="176"/>
      <c r="BC263" s="176"/>
      <c r="BD263" s="50"/>
      <c r="BE263" s="51"/>
      <c r="BF263" s="51"/>
      <c r="BG263" s="51"/>
      <c r="BH263" s="52"/>
      <c r="BI263" s="175"/>
      <c r="BJ263" s="176"/>
      <c r="BK263" s="176"/>
      <c r="BL263" s="176"/>
      <c r="BM263" s="188"/>
      <c r="BN263" s="53">
        <f t="shared" si="46"/>
        <v>0</v>
      </c>
      <c r="BO263" s="53">
        <f t="shared" si="47"/>
        <v>0</v>
      </c>
      <c r="BP263" s="250"/>
    </row>
    <row r="264" spans="2:68" ht="30" x14ac:dyDescent="0.4">
      <c r="B264" s="81" t="s">
        <v>32</v>
      </c>
      <c r="C264" s="82" t="s">
        <v>33</v>
      </c>
      <c r="D264" s="41">
        <f t="shared" si="42"/>
        <v>0</v>
      </c>
      <c r="E264" s="62"/>
      <c r="F264" s="63"/>
      <c r="G264" s="64"/>
      <c r="H264" s="64"/>
      <c r="I264" s="64"/>
      <c r="J264" s="65"/>
      <c r="K264" s="46">
        <f t="shared" si="43"/>
        <v>0</v>
      </c>
      <c r="L264" s="47">
        <f t="shared" si="44"/>
        <v>0</v>
      </c>
      <c r="M264" s="48">
        <f t="shared" si="45"/>
        <v>0</v>
      </c>
      <c r="N264" s="48">
        <f t="shared" si="45"/>
        <v>0</v>
      </c>
      <c r="O264" s="49">
        <f t="shared" si="45"/>
        <v>0</v>
      </c>
      <c r="P264" s="66"/>
      <c r="Q264" s="67"/>
      <c r="R264" s="68"/>
      <c r="S264" s="67"/>
      <c r="T264" s="69"/>
      <c r="U264" s="66"/>
      <c r="V264" s="67"/>
      <c r="W264" s="68"/>
      <c r="X264" s="67"/>
      <c r="Y264" s="69"/>
      <c r="Z264" s="66"/>
      <c r="AA264" s="67"/>
      <c r="AB264" s="68"/>
      <c r="AC264" s="67"/>
      <c r="AD264" s="67"/>
      <c r="AE264" s="66"/>
      <c r="AF264" s="67"/>
      <c r="AG264" s="68"/>
      <c r="AH264" s="67"/>
      <c r="AI264" s="69"/>
      <c r="AJ264" s="66"/>
      <c r="AK264" s="67"/>
      <c r="AL264" s="68"/>
      <c r="AM264" s="67"/>
      <c r="AN264" s="69"/>
      <c r="AO264" s="177"/>
      <c r="AP264" s="178"/>
      <c r="AQ264" s="176"/>
      <c r="AR264" s="178"/>
      <c r="AS264" s="178"/>
      <c r="AT264" s="66"/>
      <c r="AU264" s="67"/>
      <c r="AV264" s="68"/>
      <c r="AW264" s="67"/>
      <c r="AX264" s="67"/>
      <c r="AY264" s="177"/>
      <c r="AZ264" s="178"/>
      <c r="BA264" s="176"/>
      <c r="BB264" s="178"/>
      <c r="BC264" s="178"/>
      <c r="BD264" s="66"/>
      <c r="BE264" s="67"/>
      <c r="BF264" s="68"/>
      <c r="BG264" s="67"/>
      <c r="BH264" s="69"/>
      <c r="BI264" s="177"/>
      <c r="BJ264" s="178"/>
      <c r="BK264" s="176"/>
      <c r="BL264" s="178"/>
      <c r="BM264" s="189"/>
      <c r="BN264" s="53">
        <f t="shared" si="46"/>
        <v>0</v>
      </c>
      <c r="BO264" s="53">
        <f t="shared" si="47"/>
        <v>0</v>
      </c>
      <c r="BP264" s="250"/>
    </row>
    <row r="265" spans="2:68" ht="36" x14ac:dyDescent="0.4">
      <c r="B265" s="79" t="s">
        <v>35</v>
      </c>
      <c r="C265" s="40" t="str">
        <f>C149</f>
        <v>Соль поваренная пищевая, кг</v>
      </c>
      <c r="D265" s="41">
        <f t="shared" si="42"/>
        <v>7.9</v>
      </c>
      <c r="E265" s="42">
        <v>30</v>
      </c>
      <c r="F265" s="43">
        <v>1</v>
      </c>
      <c r="G265" s="44">
        <v>2</v>
      </c>
      <c r="H265" s="44">
        <v>3</v>
      </c>
      <c r="I265" s="44">
        <v>4</v>
      </c>
      <c r="J265" s="45">
        <v>5</v>
      </c>
      <c r="K265" s="46">
        <f t="shared" si="43"/>
        <v>10.349</v>
      </c>
      <c r="L265" s="47">
        <f t="shared" si="44"/>
        <v>10.428000000000001</v>
      </c>
      <c r="M265" s="48">
        <f t="shared" si="45"/>
        <v>10.507</v>
      </c>
      <c r="N265" s="48">
        <f t="shared" si="45"/>
        <v>10.586</v>
      </c>
      <c r="O265" s="49">
        <f t="shared" si="45"/>
        <v>10.665000000000001</v>
      </c>
      <c r="P265" s="50">
        <f>R265/Q265</f>
        <v>9.9</v>
      </c>
      <c r="Q265" s="51">
        <v>20</v>
      </c>
      <c r="R265" s="51">
        <v>198</v>
      </c>
      <c r="S265" s="51" t="s">
        <v>362</v>
      </c>
      <c r="T265" s="52" t="s">
        <v>585</v>
      </c>
      <c r="U265" s="84"/>
      <c r="V265" s="85"/>
      <c r="W265" s="51"/>
      <c r="X265" s="51"/>
      <c r="Y265" s="52"/>
      <c r="Z265" s="225"/>
      <c r="AA265" s="226"/>
      <c r="AB265" s="226"/>
      <c r="AC265" s="226"/>
      <c r="AD265" s="227"/>
      <c r="AE265" s="256"/>
      <c r="AF265" s="244"/>
      <c r="AG265" s="197"/>
      <c r="AH265" s="196"/>
      <c r="AI265" s="198"/>
      <c r="AJ265" s="84"/>
      <c r="AK265" s="85"/>
      <c r="AL265" s="51"/>
      <c r="AM265" s="85"/>
      <c r="AN265" s="86"/>
      <c r="AO265" s="177"/>
      <c r="AP265" s="178"/>
      <c r="AQ265" s="176"/>
      <c r="AR265" s="178"/>
      <c r="AS265" s="178"/>
      <c r="AT265" s="84"/>
      <c r="AU265" s="85"/>
      <c r="AV265" s="51"/>
      <c r="AW265" s="85"/>
      <c r="AX265" s="85"/>
      <c r="AY265" s="177"/>
      <c r="AZ265" s="178"/>
      <c r="BA265" s="176"/>
      <c r="BB265" s="178"/>
      <c r="BC265" s="178"/>
      <c r="BD265" s="84"/>
      <c r="BE265" s="85"/>
      <c r="BF265" s="51"/>
      <c r="BG265" s="85"/>
      <c r="BH265" s="86"/>
      <c r="BI265" s="177"/>
      <c r="BJ265" s="178"/>
      <c r="BK265" s="176"/>
      <c r="BL265" s="178"/>
      <c r="BM265" s="189"/>
      <c r="BN265" s="53">
        <f t="shared" si="46"/>
        <v>9.9</v>
      </c>
      <c r="BO265" s="53">
        <f t="shared" si="47"/>
        <v>9.9</v>
      </c>
      <c r="BP265" s="250"/>
    </row>
    <row r="266" spans="2:68" ht="30" x14ac:dyDescent="0.4">
      <c r="B266" s="79"/>
      <c r="C266" s="80"/>
      <c r="D266" s="41">
        <f t="shared" si="42"/>
        <v>7.9</v>
      </c>
      <c r="E266" s="42">
        <v>30</v>
      </c>
      <c r="F266" s="43">
        <v>1</v>
      </c>
      <c r="G266" s="44">
        <v>2</v>
      </c>
      <c r="H266" s="44">
        <v>3</v>
      </c>
      <c r="I266" s="44">
        <v>4</v>
      </c>
      <c r="J266" s="45">
        <v>5</v>
      </c>
      <c r="K266" s="46">
        <f t="shared" si="43"/>
        <v>10.349</v>
      </c>
      <c r="L266" s="47">
        <f t="shared" si="44"/>
        <v>10.428000000000001</v>
      </c>
      <c r="M266" s="48">
        <f t="shared" si="45"/>
        <v>10.507</v>
      </c>
      <c r="N266" s="48">
        <f t="shared" si="45"/>
        <v>10.586</v>
      </c>
      <c r="O266" s="49">
        <f t="shared" si="45"/>
        <v>10.665000000000001</v>
      </c>
      <c r="P266" s="84"/>
      <c r="Q266" s="85"/>
      <c r="R266" s="57"/>
      <c r="S266" s="85"/>
      <c r="T266" s="86"/>
      <c r="U266" s="177"/>
      <c r="V266" s="178"/>
      <c r="W266" s="176"/>
      <c r="X266" s="178"/>
      <c r="Y266" s="178"/>
      <c r="Z266" s="84"/>
      <c r="AA266" s="85"/>
      <c r="AB266" s="51"/>
      <c r="AC266" s="85"/>
      <c r="AD266" s="85"/>
      <c r="AE266" s="177"/>
      <c r="AF266" s="178"/>
      <c r="AG266" s="176"/>
      <c r="AH266" s="178"/>
      <c r="AI266" s="189"/>
      <c r="AJ266" s="84"/>
      <c r="AK266" s="85"/>
      <c r="AL266" s="51"/>
      <c r="AM266" s="85"/>
      <c r="AN266" s="86"/>
      <c r="AO266" s="177"/>
      <c r="AP266" s="178"/>
      <c r="AQ266" s="176"/>
      <c r="AR266" s="178"/>
      <c r="AS266" s="178"/>
      <c r="AT266" s="84"/>
      <c r="AU266" s="85"/>
      <c r="AV266" s="51"/>
      <c r="AW266" s="85"/>
      <c r="AX266" s="85"/>
      <c r="AY266" s="177"/>
      <c r="AZ266" s="178"/>
      <c r="BA266" s="176"/>
      <c r="BB266" s="178"/>
      <c r="BC266" s="178"/>
      <c r="BD266" s="84"/>
      <c r="BE266" s="85"/>
      <c r="BF266" s="51"/>
      <c r="BG266" s="85"/>
      <c r="BH266" s="86"/>
      <c r="BI266" s="177"/>
      <c r="BJ266" s="178"/>
      <c r="BK266" s="176"/>
      <c r="BL266" s="178"/>
      <c r="BM266" s="189"/>
      <c r="BN266" s="53">
        <f t="shared" si="46"/>
        <v>0</v>
      </c>
      <c r="BO266" s="53">
        <f t="shared" si="47"/>
        <v>0</v>
      </c>
      <c r="BP266" s="250"/>
    </row>
    <row r="267" spans="2:68" ht="30" x14ac:dyDescent="0.4">
      <c r="B267" s="79"/>
      <c r="C267" s="80"/>
      <c r="D267" s="41">
        <f t="shared" si="42"/>
        <v>7.9</v>
      </c>
      <c r="E267" s="42">
        <v>30</v>
      </c>
      <c r="F267" s="43">
        <v>1</v>
      </c>
      <c r="G267" s="44">
        <v>2</v>
      </c>
      <c r="H267" s="44">
        <v>3</v>
      </c>
      <c r="I267" s="44">
        <v>4</v>
      </c>
      <c r="J267" s="45">
        <v>5</v>
      </c>
      <c r="K267" s="46">
        <f t="shared" si="43"/>
        <v>10.349</v>
      </c>
      <c r="L267" s="47">
        <f t="shared" si="44"/>
        <v>10.428000000000001</v>
      </c>
      <c r="M267" s="48">
        <f t="shared" si="45"/>
        <v>10.507</v>
      </c>
      <c r="N267" s="48">
        <f t="shared" si="45"/>
        <v>10.586</v>
      </c>
      <c r="O267" s="49">
        <f t="shared" si="45"/>
        <v>10.665000000000001</v>
      </c>
      <c r="P267" s="50"/>
      <c r="Q267" s="57"/>
      <c r="R267" s="57"/>
      <c r="S267" s="57"/>
      <c r="T267" s="52"/>
      <c r="U267" s="175"/>
      <c r="V267" s="176"/>
      <c r="W267" s="176"/>
      <c r="X267" s="176"/>
      <c r="Y267" s="176"/>
      <c r="Z267" s="50"/>
      <c r="AA267" s="51"/>
      <c r="AB267" s="51"/>
      <c r="AC267" s="51"/>
      <c r="AD267" s="51"/>
      <c r="AE267" s="175"/>
      <c r="AF267" s="176"/>
      <c r="AG267" s="176"/>
      <c r="AH267" s="176"/>
      <c r="AI267" s="188"/>
      <c r="AJ267" s="50"/>
      <c r="AK267" s="51"/>
      <c r="AL267" s="51"/>
      <c r="AM267" s="51"/>
      <c r="AN267" s="52"/>
      <c r="AO267" s="175"/>
      <c r="AP267" s="176"/>
      <c r="AQ267" s="176"/>
      <c r="AR267" s="176"/>
      <c r="AS267" s="176"/>
      <c r="AT267" s="50"/>
      <c r="AU267" s="51"/>
      <c r="AV267" s="51"/>
      <c r="AW267" s="51"/>
      <c r="AX267" s="51"/>
      <c r="AY267" s="175"/>
      <c r="AZ267" s="176"/>
      <c r="BA267" s="176"/>
      <c r="BB267" s="176"/>
      <c r="BC267" s="176"/>
      <c r="BD267" s="50"/>
      <c r="BE267" s="51"/>
      <c r="BF267" s="51"/>
      <c r="BG267" s="51"/>
      <c r="BH267" s="52"/>
      <c r="BI267" s="175"/>
      <c r="BJ267" s="176"/>
      <c r="BK267" s="176"/>
      <c r="BL267" s="176"/>
      <c r="BM267" s="188"/>
      <c r="BN267" s="53">
        <f t="shared" si="46"/>
        <v>0</v>
      </c>
      <c r="BO267" s="53">
        <f t="shared" si="47"/>
        <v>0</v>
      </c>
      <c r="BP267" s="250"/>
    </row>
    <row r="268" spans="2:68" ht="58.5" x14ac:dyDescent="0.4">
      <c r="B268" s="81" t="s">
        <v>37</v>
      </c>
      <c r="C268" s="82" t="s">
        <v>38</v>
      </c>
      <c r="D268" s="41">
        <f t="shared" si="42"/>
        <v>0</v>
      </c>
      <c r="E268" s="62"/>
      <c r="F268" s="63"/>
      <c r="G268" s="64"/>
      <c r="H268" s="64"/>
      <c r="I268" s="64"/>
      <c r="J268" s="65"/>
      <c r="K268" s="46">
        <f t="shared" si="43"/>
        <v>0</v>
      </c>
      <c r="L268" s="47">
        <f t="shared" si="44"/>
        <v>0</v>
      </c>
      <c r="M268" s="48">
        <f t="shared" si="45"/>
        <v>0</v>
      </c>
      <c r="N268" s="48">
        <f t="shared" si="45"/>
        <v>0</v>
      </c>
      <c r="O268" s="49">
        <f t="shared" si="45"/>
        <v>0</v>
      </c>
      <c r="P268" s="66"/>
      <c r="Q268" s="67"/>
      <c r="R268" s="68"/>
      <c r="S268" s="67"/>
      <c r="T268" s="69"/>
      <c r="U268" s="177"/>
      <c r="V268" s="178"/>
      <c r="W268" s="176"/>
      <c r="X268" s="178"/>
      <c r="Y268" s="178"/>
      <c r="Z268" s="66"/>
      <c r="AA268" s="67"/>
      <c r="AB268" s="68"/>
      <c r="AC268" s="67"/>
      <c r="AD268" s="67"/>
      <c r="AE268" s="177"/>
      <c r="AF268" s="178"/>
      <c r="AG268" s="176"/>
      <c r="AH268" s="178"/>
      <c r="AI268" s="189"/>
      <c r="AJ268" s="66"/>
      <c r="AK268" s="67"/>
      <c r="AL268" s="68"/>
      <c r="AM268" s="67"/>
      <c r="AN268" s="69"/>
      <c r="AO268" s="177"/>
      <c r="AP268" s="178"/>
      <c r="AQ268" s="176"/>
      <c r="AR268" s="178"/>
      <c r="AS268" s="178"/>
      <c r="AT268" s="66"/>
      <c r="AU268" s="67"/>
      <c r="AV268" s="68"/>
      <c r="AW268" s="67"/>
      <c r="AX268" s="67"/>
      <c r="AY268" s="177"/>
      <c r="AZ268" s="178"/>
      <c r="BA268" s="176"/>
      <c r="BB268" s="178"/>
      <c r="BC268" s="178"/>
      <c r="BD268" s="66"/>
      <c r="BE268" s="67"/>
      <c r="BF268" s="68"/>
      <c r="BG268" s="67"/>
      <c r="BH268" s="69"/>
      <c r="BI268" s="177"/>
      <c r="BJ268" s="178"/>
      <c r="BK268" s="176"/>
      <c r="BL268" s="178"/>
      <c r="BM268" s="189"/>
      <c r="BN268" s="53">
        <f t="shared" si="46"/>
        <v>0</v>
      </c>
      <c r="BO268" s="53">
        <f t="shared" si="47"/>
        <v>0</v>
      </c>
      <c r="BP268" s="250"/>
    </row>
    <row r="269" spans="2:68" ht="36" x14ac:dyDescent="0.4">
      <c r="B269" s="79" t="s">
        <v>40</v>
      </c>
      <c r="C269" s="40" t="str">
        <f>C153</f>
        <v>Мясо КРС высшей упитанности в убойном весе</v>
      </c>
      <c r="D269" s="41">
        <f t="shared" si="42"/>
        <v>204.3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43"/>
        <v>208.38600000000002</v>
      </c>
      <c r="L269" s="47">
        <f t="shared" si="44"/>
        <v>210.429</v>
      </c>
      <c r="M269" s="48">
        <f t="shared" si="45"/>
        <v>212.47200000000001</v>
      </c>
      <c r="N269" s="48">
        <f t="shared" si="45"/>
        <v>214.51500000000001</v>
      </c>
      <c r="O269" s="49">
        <f t="shared" si="45"/>
        <v>214.51500000000001</v>
      </c>
      <c r="P269" s="50"/>
      <c r="Q269" s="57"/>
      <c r="R269" s="57"/>
      <c r="S269" s="57"/>
      <c r="T269" s="52"/>
      <c r="U269" s="175"/>
      <c r="V269" s="176"/>
      <c r="W269" s="176"/>
      <c r="X269" s="176"/>
      <c r="Y269" s="176"/>
      <c r="Z269" s="50"/>
      <c r="AA269" s="51"/>
      <c r="AB269" s="51"/>
      <c r="AC269" s="51"/>
      <c r="AD269" s="51"/>
      <c r="AE269" s="175"/>
      <c r="AF269" s="176"/>
      <c r="AG269" s="176"/>
      <c r="AH269" s="176"/>
      <c r="AI269" s="188"/>
      <c r="AJ269" s="50"/>
      <c r="AK269" s="51"/>
      <c r="AL269" s="51"/>
      <c r="AM269" s="51"/>
      <c r="AN269" s="52"/>
      <c r="AO269" s="175"/>
      <c r="AP269" s="176"/>
      <c r="AQ269" s="176"/>
      <c r="AR269" s="176"/>
      <c r="AS269" s="176"/>
      <c r="AT269" s="50"/>
      <c r="AU269" s="51"/>
      <c r="AV269" s="51"/>
      <c r="AW269" s="51"/>
      <c r="AX269" s="51"/>
      <c r="AY269" s="175"/>
      <c r="AZ269" s="176"/>
      <c r="BA269" s="176"/>
      <c r="BB269" s="176"/>
      <c r="BC269" s="176"/>
      <c r="BD269" s="50"/>
      <c r="BE269" s="51"/>
      <c r="BF269" s="51"/>
      <c r="BG269" s="51"/>
      <c r="BH269" s="52"/>
      <c r="BI269" s="175"/>
      <c r="BJ269" s="176"/>
      <c r="BK269" s="176"/>
      <c r="BL269" s="176"/>
      <c r="BM269" s="188"/>
      <c r="BN269" s="53">
        <f t="shared" si="46"/>
        <v>0</v>
      </c>
      <c r="BO269" s="53">
        <f t="shared" si="47"/>
        <v>0</v>
      </c>
      <c r="BP269" s="250"/>
    </row>
    <row r="270" spans="2:68" ht="30" x14ac:dyDescent="0.4">
      <c r="B270" s="79"/>
      <c r="C270" s="80"/>
      <c r="D270" s="41">
        <f t="shared" si="42"/>
        <v>204.3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43"/>
        <v>208.38600000000002</v>
      </c>
      <c r="L270" s="47">
        <f t="shared" si="44"/>
        <v>210.429</v>
      </c>
      <c r="M270" s="48">
        <f t="shared" si="45"/>
        <v>212.47200000000001</v>
      </c>
      <c r="N270" s="48">
        <f t="shared" si="45"/>
        <v>214.51500000000001</v>
      </c>
      <c r="O270" s="49">
        <f t="shared" si="45"/>
        <v>214.51500000000001</v>
      </c>
      <c r="P270" s="50"/>
      <c r="Q270" s="57"/>
      <c r="R270" s="57"/>
      <c r="S270" s="57"/>
      <c r="T270" s="52"/>
      <c r="U270" s="175"/>
      <c r="V270" s="176"/>
      <c r="W270" s="176"/>
      <c r="X270" s="176"/>
      <c r="Y270" s="176"/>
      <c r="Z270" s="50"/>
      <c r="AA270" s="51"/>
      <c r="AB270" s="51"/>
      <c r="AC270" s="51"/>
      <c r="AD270" s="51"/>
      <c r="AE270" s="175"/>
      <c r="AF270" s="176"/>
      <c r="AG270" s="176"/>
      <c r="AH270" s="176"/>
      <c r="AI270" s="188"/>
      <c r="AJ270" s="50"/>
      <c r="AK270" s="51"/>
      <c r="AL270" s="51"/>
      <c r="AM270" s="51"/>
      <c r="AN270" s="52"/>
      <c r="AO270" s="175"/>
      <c r="AP270" s="176"/>
      <c r="AQ270" s="176"/>
      <c r="AR270" s="176"/>
      <c r="AS270" s="176"/>
      <c r="AT270" s="50"/>
      <c r="AU270" s="51"/>
      <c r="AV270" s="51"/>
      <c r="AW270" s="51"/>
      <c r="AX270" s="51"/>
      <c r="AY270" s="175"/>
      <c r="AZ270" s="176"/>
      <c r="BA270" s="176"/>
      <c r="BB270" s="176"/>
      <c r="BC270" s="176"/>
      <c r="BD270" s="50"/>
      <c r="BE270" s="51"/>
      <c r="BF270" s="51"/>
      <c r="BG270" s="51"/>
      <c r="BH270" s="52"/>
      <c r="BI270" s="175"/>
      <c r="BJ270" s="176"/>
      <c r="BK270" s="176"/>
      <c r="BL270" s="176"/>
      <c r="BM270" s="188"/>
      <c r="BN270" s="53">
        <f t="shared" si="46"/>
        <v>0</v>
      </c>
      <c r="BO270" s="53">
        <f t="shared" si="47"/>
        <v>0</v>
      </c>
      <c r="BP270" s="250"/>
    </row>
    <row r="271" spans="2:68" ht="30" x14ac:dyDescent="0.4">
      <c r="B271" s="79"/>
      <c r="C271" s="80"/>
      <c r="D271" s="41">
        <f t="shared" si="42"/>
        <v>204.3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43"/>
        <v>208.38600000000002</v>
      </c>
      <c r="L271" s="47">
        <f t="shared" si="44"/>
        <v>210.429</v>
      </c>
      <c r="M271" s="48">
        <f t="shared" si="45"/>
        <v>212.47200000000001</v>
      </c>
      <c r="N271" s="48">
        <f t="shared" si="45"/>
        <v>214.51500000000001</v>
      </c>
      <c r="O271" s="49">
        <f t="shared" si="45"/>
        <v>214.51500000000001</v>
      </c>
      <c r="P271" s="50"/>
      <c r="Q271" s="57"/>
      <c r="R271" s="57"/>
      <c r="S271" s="57"/>
      <c r="T271" s="52"/>
      <c r="U271" s="175"/>
      <c r="V271" s="176"/>
      <c r="W271" s="176"/>
      <c r="X271" s="176"/>
      <c r="Y271" s="176"/>
      <c r="Z271" s="50"/>
      <c r="AA271" s="51"/>
      <c r="AB271" s="51"/>
      <c r="AC271" s="51"/>
      <c r="AD271" s="51"/>
      <c r="AE271" s="175"/>
      <c r="AF271" s="176"/>
      <c r="AG271" s="176"/>
      <c r="AH271" s="176"/>
      <c r="AI271" s="188"/>
      <c r="AJ271" s="50"/>
      <c r="AK271" s="51"/>
      <c r="AL271" s="51"/>
      <c r="AM271" s="51"/>
      <c r="AN271" s="52"/>
      <c r="AO271" s="175"/>
      <c r="AP271" s="176"/>
      <c r="AQ271" s="176"/>
      <c r="AR271" s="176"/>
      <c r="AS271" s="176"/>
      <c r="AT271" s="50"/>
      <c r="AU271" s="51"/>
      <c r="AV271" s="51"/>
      <c r="AW271" s="51"/>
      <c r="AX271" s="51"/>
      <c r="AY271" s="175"/>
      <c r="AZ271" s="176"/>
      <c r="BA271" s="176"/>
      <c r="BB271" s="176"/>
      <c r="BC271" s="176"/>
      <c r="BD271" s="50"/>
      <c r="BE271" s="51"/>
      <c r="BF271" s="51"/>
      <c r="BG271" s="51"/>
      <c r="BH271" s="52"/>
      <c r="BI271" s="175"/>
      <c r="BJ271" s="176"/>
      <c r="BK271" s="176"/>
      <c r="BL271" s="176"/>
      <c r="BM271" s="188"/>
      <c r="BN271" s="53">
        <f t="shared" si="46"/>
        <v>0</v>
      </c>
      <c r="BO271" s="53">
        <f t="shared" si="47"/>
        <v>0</v>
      </c>
      <c r="BP271" s="250"/>
    </row>
    <row r="272" spans="2:68" ht="36" x14ac:dyDescent="0.4">
      <c r="B272" s="79" t="s">
        <v>41</v>
      </c>
      <c r="C272" s="40" t="str">
        <f>C156</f>
        <v>Мясо КРС средней упитанности в убойном весе</v>
      </c>
      <c r="D272" s="41">
        <f t="shared" si="42"/>
        <v>195.2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43"/>
        <v>199.10399999999998</v>
      </c>
      <c r="L272" s="47">
        <f t="shared" si="44"/>
        <v>201.05599999999998</v>
      </c>
      <c r="M272" s="48">
        <f t="shared" si="45"/>
        <v>203.00799999999998</v>
      </c>
      <c r="N272" s="48">
        <f t="shared" si="45"/>
        <v>204.95999999999998</v>
      </c>
      <c r="O272" s="49">
        <f t="shared" si="45"/>
        <v>204.95999999999998</v>
      </c>
      <c r="P272" s="50"/>
      <c r="Q272" s="57"/>
      <c r="R272" s="57"/>
      <c r="S272" s="57"/>
      <c r="T272" s="52"/>
      <c r="U272" s="175"/>
      <c r="V272" s="176"/>
      <c r="W272" s="176"/>
      <c r="X272" s="176"/>
      <c r="Y272" s="176"/>
      <c r="Z272" s="236"/>
      <c r="AA272" s="237"/>
      <c r="AB272" s="238"/>
      <c r="AC272" s="237"/>
      <c r="AD272" s="237"/>
      <c r="AE272" s="175"/>
      <c r="AF272" s="176"/>
      <c r="AG272" s="176"/>
      <c r="AH272" s="176"/>
      <c r="AI272" s="188"/>
      <c r="AJ272" s="50"/>
      <c r="AK272" s="51"/>
      <c r="AL272" s="51"/>
      <c r="AM272" s="51"/>
      <c r="AN272" s="52"/>
      <c r="AO272" s="175"/>
      <c r="AP272" s="176"/>
      <c r="AQ272" s="176"/>
      <c r="AR272" s="176"/>
      <c r="AS272" s="176"/>
      <c r="AT272" s="50"/>
      <c r="AU272" s="51"/>
      <c r="AV272" s="51"/>
      <c r="AW272" s="51"/>
      <c r="AX272" s="51"/>
      <c r="AY272" s="175"/>
      <c r="AZ272" s="176"/>
      <c r="BA272" s="176"/>
      <c r="BB272" s="176"/>
      <c r="BC272" s="176"/>
      <c r="BD272" s="50"/>
      <c r="BE272" s="51"/>
      <c r="BF272" s="51"/>
      <c r="BG272" s="51"/>
      <c r="BH272" s="52"/>
      <c r="BI272" s="175"/>
      <c r="BJ272" s="176"/>
      <c r="BK272" s="176"/>
      <c r="BL272" s="176"/>
      <c r="BM272" s="188"/>
      <c r="BN272" s="53">
        <f t="shared" si="46"/>
        <v>0</v>
      </c>
      <c r="BO272" s="53">
        <f t="shared" si="47"/>
        <v>0</v>
      </c>
      <c r="BP272" s="250"/>
    </row>
    <row r="273" spans="2:68" ht="30" x14ac:dyDescent="0.4">
      <c r="B273" s="79"/>
      <c r="C273" s="80"/>
      <c r="D273" s="41">
        <f t="shared" ref="D273:D304" si="48">D42</f>
        <v>195.2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43"/>
        <v>199.10399999999998</v>
      </c>
      <c r="L273" s="47">
        <f t="shared" si="44"/>
        <v>201.05599999999998</v>
      </c>
      <c r="M273" s="48">
        <f t="shared" si="45"/>
        <v>203.00799999999998</v>
      </c>
      <c r="N273" s="48">
        <f t="shared" si="45"/>
        <v>204.95999999999998</v>
      </c>
      <c r="O273" s="49">
        <f t="shared" si="45"/>
        <v>204.95999999999998</v>
      </c>
      <c r="P273" s="50"/>
      <c r="Q273" s="57"/>
      <c r="R273" s="57"/>
      <c r="S273" s="57"/>
      <c r="T273" s="52"/>
      <c r="U273" s="175"/>
      <c r="V273" s="176"/>
      <c r="W273" s="176"/>
      <c r="X273" s="176"/>
      <c r="Y273" s="176"/>
      <c r="Z273" s="50"/>
      <c r="AA273" s="51"/>
      <c r="AB273" s="51"/>
      <c r="AC273" s="51"/>
      <c r="AD273" s="51"/>
      <c r="AE273" s="175"/>
      <c r="AF273" s="176"/>
      <c r="AG273" s="176"/>
      <c r="AH273" s="176"/>
      <c r="AI273" s="188"/>
      <c r="AJ273" s="50"/>
      <c r="AK273" s="51"/>
      <c r="AL273" s="51"/>
      <c r="AM273" s="51"/>
      <c r="AN273" s="52"/>
      <c r="AO273" s="175"/>
      <c r="AP273" s="176"/>
      <c r="AQ273" s="176"/>
      <c r="AR273" s="176"/>
      <c r="AS273" s="176"/>
      <c r="AT273" s="50"/>
      <c r="AU273" s="51"/>
      <c r="AV273" s="51"/>
      <c r="AW273" s="51"/>
      <c r="AX273" s="51"/>
      <c r="AY273" s="175"/>
      <c r="AZ273" s="176"/>
      <c r="BA273" s="176"/>
      <c r="BB273" s="176"/>
      <c r="BC273" s="176"/>
      <c r="BD273" s="50"/>
      <c r="BE273" s="51"/>
      <c r="BF273" s="51"/>
      <c r="BG273" s="51"/>
      <c r="BH273" s="52"/>
      <c r="BI273" s="175"/>
      <c r="BJ273" s="176"/>
      <c r="BK273" s="176"/>
      <c r="BL273" s="176"/>
      <c r="BM273" s="188"/>
      <c r="BN273" s="53">
        <f t="shared" si="46"/>
        <v>0</v>
      </c>
      <c r="BO273" s="53">
        <f t="shared" si="47"/>
        <v>0</v>
      </c>
      <c r="BP273" s="250"/>
    </row>
    <row r="274" spans="2:68" ht="30" x14ac:dyDescent="0.4">
      <c r="B274" s="79"/>
      <c r="C274" s="80"/>
      <c r="D274" s="41">
        <f t="shared" si="48"/>
        <v>195.2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43"/>
        <v>199.10399999999998</v>
      </c>
      <c r="L274" s="47">
        <f t="shared" si="44"/>
        <v>201.05599999999998</v>
      </c>
      <c r="M274" s="48">
        <f t="shared" si="45"/>
        <v>203.00799999999998</v>
      </c>
      <c r="N274" s="48">
        <f t="shared" si="45"/>
        <v>204.95999999999998</v>
      </c>
      <c r="O274" s="49">
        <f t="shared" si="45"/>
        <v>204.95999999999998</v>
      </c>
      <c r="P274" s="50"/>
      <c r="Q274" s="57"/>
      <c r="R274" s="57"/>
      <c r="S274" s="57"/>
      <c r="T274" s="52"/>
      <c r="U274" s="175"/>
      <c r="V274" s="176"/>
      <c r="W274" s="176"/>
      <c r="X274" s="176"/>
      <c r="Y274" s="176"/>
      <c r="Z274" s="50"/>
      <c r="AA274" s="51"/>
      <c r="AB274" s="51"/>
      <c r="AC274" s="51"/>
      <c r="AD274" s="51"/>
      <c r="AE274" s="175"/>
      <c r="AF274" s="176"/>
      <c r="AG274" s="176"/>
      <c r="AH274" s="176"/>
      <c r="AI274" s="188"/>
      <c r="AJ274" s="50"/>
      <c r="AK274" s="51"/>
      <c r="AL274" s="51"/>
      <c r="AM274" s="51"/>
      <c r="AN274" s="52"/>
      <c r="AO274" s="175"/>
      <c r="AP274" s="176"/>
      <c r="AQ274" s="176"/>
      <c r="AR274" s="176"/>
      <c r="AS274" s="176"/>
      <c r="AT274" s="50"/>
      <c r="AU274" s="51"/>
      <c r="AV274" s="51"/>
      <c r="AW274" s="51"/>
      <c r="AX274" s="51"/>
      <c r="AY274" s="175"/>
      <c r="AZ274" s="176"/>
      <c r="BA274" s="176"/>
      <c r="BB274" s="176"/>
      <c r="BC274" s="176"/>
      <c r="BD274" s="50"/>
      <c r="BE274" s="51"/>
      <c r="BF274" s="51"/>
      <c r="BG274" s="51"/>
      <c r="BH274" s="52"/>
      <c r="BI274" s="175"/>
      <c r="BJ274" s="176"/>
      <c r="BK274" s="176"/>
      <c r="BL274" s="176"/>
      <c r="BM274" s="188"/>
      <c r="BN274" s="53">
        <f t="shared" si="46"/>
        <v>0</v>
      </c>
      <c r="BO274" s="53">
        <f t="shared" si="47"/>
        <v>0</v>
      </c>
      <c r="BP274" s="250"/>
    </row>
    <row r="275" spans="2:68" ht="36" x14ac:dyDescent="0.4">
      <c r="B275" s="79" t="s">
        <v>42</v>
      </c>
      <c r="C275" s="40" t="str">
        <f>C159</f>
        <v>Мясо бычков высшей упитанности в убойном весе</v>
      </c>
      <c r="D275" s="41">
        <f t="shared" si="48"/>
        <v>215.8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43"/>
        <v>220.11600000000001</v>
      </c>
      <c r="L275" s="47">
        <f t="shared" si="44"/>
        <v>222.274</v>
      </c>
      <c r="M275" s="48">
        <f t="shared" si="45"/>
        <v>224.43200000000002</v>
      </c>
      <c r="N275" s="48">
        <f t="shared" si="45"/>
        <v>226.59</v>
      </c>
      <c r="O275" s="49">
        <f t="shared" si="45"/>
        <v>226.59</v>
      </c>
      <c r="P275" s="50"/>
      <c r="Q275" s="57"/>
      <c r="R275" s="57"/>
      <c r="S275" s="57"/>
      <c r="T275" s="52"/>
      <c r="U275" s="175"/>
      <c r="V275" s="176"/>
      <c r="W275" s="176"/>
      <c r="X275" s="176"/>
      <c r="Y275" s="176"/>
      <c r="Z275" s="50"/>
      <c r="AA275" s="51"/>
      <c r="AB275" s="51"/>
      <c r="AC275" s="51"/>
      <c r="AD275" s="51"/>
      <c r="AE275" s="175"/>
      <c r="AF275" s="176"/>
      <c r="AG275" s="176"/>
      <c r="AH275" s="176"/>
      <c r="AI275" s="188"/>
      <c r="AJ275" s="50"/>
      <c r="AK275" s="51"/>
      <c r="AL275" s="51"/>
      <c r="AM275" s="51"/>
      <c r="AN275" s="52"/>
      <c r="AO275" s="175"/>
      <c r="AP275" s="176"/>
      <c r="AQ275" s="176"/>
      <c r="AR275" s="176"/>
      <c r="AS275" s="176"/>
      <c r="AT275" s="50"/>
      <c r="AU275" s="51"/>
      <c r="AV275" s="51"/>
      <c r="AW275" s="51"/>
      <c r="AX275" s="51"/>
      <c r="AY275" s="175"/>
      <c r="AZ275" s="176"/>
      <c r="BA275" s="176"/>
      <c r="BB275" s="176"/>
      <c r="BC275" s="176"/>
      <c r="BD275" s="50"/>
      <c r="BE275" s="51"/>
      <c r="BF275" s="51"/>
      <c r="BG275" s="51"/>
      <c r="BH275" s="52"/>
      <c r="BI275" s="175"/>
      <c r="BJ275" s="176"/>
      <c r="BK275" s="176"/>
      <c r="BL275" s="176"/>
      <c r="BM275" s="188"/>
      <c r="BN275" s="53">
        <f t="shared" si="46"/>
        <v>0</v>
      </c>
      <c r="BO275" s="53">
        <f t="shared" si="47"/>
        <v>0</v>
      </c>
      <c r="BP275" s="250"/>
    </row>
    <row r="276" spans="2:68" ht="30" x14ac:dyDescent="0.4">
      <c r="B276" s="79"/>
      <c r="C276" s="80"/>
      <c r="D276" s="41">
        <f t="shared" si="48"/>
        <v>215.8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43"/>
        <v>220.11600000000001</v>
      </c>
      <c r="L276" s="47">
        <f t="shared" si="44"/>
        <v>222.274</v>
      </c>
      <c r="M276" s="48">
        <f t="shared" si="45"/>
        <v>224.43200000000002</v>
      </c>
      <c r="N276" s="48">
        <f t="shared" si="45"/>
        <v>226.59</v>
      </c>
      <c r="O276" s="49">
        <f t="shared" si="45"/>
        <v>226.59</v>
      </c>
      <c r="P276" s="50"/>
      <c r="Q276" s="57"/>
      <c r="R276" s="57"/>
      <c r="S276" s="57"/>
      <c r="T276" s="52"/>
      <c r="U276" s="175"/>
      <c r="V276" s="176"/>
      <c r="W276" s="176"/>
      <c r="X276" s="176"/>
      <c r="Y276" s="176"/>
      <c r="Z276" s="50"/>
      <c r="AA276" s="51"/>
      <c r="AB276" s="51"/>
      <c r="AC276" s="51"/>
      <c r="AD276" s="51"/>
      <c r="AE276" s="175"/>
      <c r="AF276" s="176"/>
      <c r="AG276" s="176"/>
      <c r="AH276" s="176"/>
      <c r="AI276" s="188"/>
      <c r="AJ276" s="50"/>
      <c r="AK276" s="51"/>
      <c r="AL276" s="51"/>
      <c r="AM276" s="51"/>
      <c r="AN276" s="52"/>
      <c r="AO276" s="175"/>
      <c r="AP276" s="176"/>
      <c r="AQ276" s="176"/>
      <c r="AR276" s="176"/>
      <c r="AS276" s="176"/>
      <c r="AT276" s="50"/>
      <c r="AU276" s="51"/>
      <c r="AV276" s="51"/>
      <c r="AW276" s="51"/>
      <c r="AX276" s="51"/>
      <c r="AY276" s="175"/>
      <c r="AZ276" s="176"/>
      <c r="BA276" s="176"/>
      <c r="BB276" s="176"/>
      <c r="BC276" s="176"/>
      <c r="BD276" s="50"/>
      <c r="BE276" s="51"/>
      <c r="BF276" s="51"/>
      <c r="BG276" s="51"/>
      <c r="BH276" s="52"/>
      <c r="BI276" s="175"/>
      <c r="BJ276" s="176"/>
      <c r="BK276" s="176"/>
      <c r="BL276" s="176"/>
      <c r="BM276" s="188"/>
      <c r="BN276" s="53">
        <f t="shared" si="46"/>
        <v>0</v>
      </c>
      <c r="BO276" s="53">
        <f t="shared" si="47"/>
        <v>0</v>
      </c>
      <c r="BP276" s="250"/>
    </row>
    <row r="277" spans="2:68" ht="30" x14ac:dyDescent="0.4">
      <c r="B277" s="79"/>
      <c r="C277" s="80"/>
      <c r="D277" s="41">
        <f t="shared" si="48"/>
        <v>215.8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43"/>
        <v>220.11600000000001</v>
      </c>
      <c r="L277" s="47">
        <f t="shared" si="44"/>
        <v>222.274</v>
      </c>
      <c r="M277" s="48">
        <f t="shared" si="45"/>
        <v>224.43200000000002</v>
      </c>
      <c r="N277" s="48">
        <f t="shared" si="45"/>
        <v>226.59</v>
      </c>
      <c r="O277" s="49">
        <f t="shared" si="45"/>
        <v>226.59</v>
      </c>
      <c r="P277" s="50"/>
      <c r="Q277" s="57"/>
      <c r="R277" s="57"/>
      <c r="S277" s="57"/>
      <c r="T277" s="52"/>
      <c r="U277" s="175"/>
      <c r="V277" s="176"/>
      <c r="W277" s="176"/>
      <c r="X277" s="176"/>
      <c r="Y277" s="176"/>
      <c r="Z277" s="50"/>
      <c r="AA277" s="51"/>
      <c r="AB277" s="51"/>
      <c r="AC277" s="51"/>
      <c r="AD277" s="51"/>
      <c r="AE277" s="175"/>
      <c r="AF277" s="176"/>
      <c r="AG277" s="176"/>
      <c r="AH277" s="176"/>
      <c r="AI277" s="188"/>
      <c r="AJ277" s="50"/>
      <c r="AK277" s="51"/>
      <c r="AL277" s="51"/>
      <c r="AM277" s="51"/>
      <c r="AN277" s="52"/>
      <c r="AO277" s="175"/>
      <c r="AP277" s="176"/>
      <c r="AQ277" s="176"/>
      <c r="AR277" s="176"/>
      <c r="AS277" s="176"/>
      <c r="AT277" s="50"/>
      <c r="AU277" s="51"/>
      <c r="AV277" s="51"/>
      <c r="AW277" s="51"/>
      <c r="AX277" s="51"/>
      <c r="AY277" s="175"/>
      <c r="AZ277" s="176"/>
      <c r="BA277" s="176"/>
      <c r="BB277" s="176"/>
      <c r="BC277" s="176"/>
      <c r="BD277" s="50"/>
      <c r="BE277" s="51"/>
      <c r="BF277" s="51"/>
      <c r="BG277" s="51"/>
      <c r="BH277" s="52"/>
      <c r="BI277" s="175"/>
      <c r="BJ277" s="176"/>
      <c r="BK277" s="176"/>
      <c r="BL277" s="176"/>
      <c r="BM277" s="188"/>
      <c r="BN277" s="53">
        <f t="shared" si="46"/>
        <v>0</v>
      </c>
      <c r="BO277" s="53">
        <f t="shared" si="47"/>
        <v>0</v>
      </c>
      <c r="BP277" s="250"/>
    </row>
    <row r="278" spans="2:68" ht="36" x14ac:dyDescent="0.4">
      <c r="B278" s="79" t="s">
        <v>43</v>
      </c>
      <c r="C278" s="40" t="str">
        <f>C162</f>
        <v>Мясо молодняка высшей упитанности в убойном весе</v>
      </c>
      <c r="D278" s="41">
        <f t="shared" si="48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43"/>
        <v>215.83199999999999</v>
      </c>
      <c r="L278" s="47">
        <f t="shared" si="44"/>
        <v>217.94800000000001</v>
      </c>
      <c r="M278" s="48">
        <f t="shared" si="45"/>
        <v>220.06399999999999</v>
      </c>
      <c r="N278" s="48">
        <f t="shared" si="45"/>
        <v>222.18</v>
      </c>
      <c r="O278" s="49">
        <f t="shared" si="45"/>
        <v>222.18</v>
      </c>
      <c r="P278" s="50"/>
      <c r="Q278" s="57"/>
      <c r="R278" s="57"/>
      <c r="S278" s="57"/>
      <c r="T278" s="52"/>
      <c r="U278" s="175"/>
      <c r="V278" s="176"/>
      <c r="W278" s="176"/>
      <c r="X278" s="176"/>
      <c r="Y278" s="176"/>
      <c r="Z278" s="50"/>
      <c r="AA278" s="51"/>
      <c r="AB278" s="51"/>
      <c r="AC278" s="51"/>
      <c r="AD278" s="51"/>
      <c r="AE278" s="175"/>
      <c r="AF278" s="176"/>
      <c r="AG278" s="176"/>
      <c r="AH278" s="176"/>
      <c r="AI278" s="188"/>
      <c r="AJ278" s="50"/>
      <c r="AK278" s="51"/>
      <c r="AL278" s="51"/>
      <c r="AM278" s="51"/>
      <c r="AN278" s="52"/>
      <c r="AO278" s="175"/>
      <c r="AP278" s="176"/>
      <c r="AQ278" s="176"/>
      <c r="AR278" s="176"/>
      <c r="AS278" s="176"/>
      <c r="AT278" s="50"/>
      <c r="AU278" s="51"/>
      <c r="AV278" s="51"/>
      <c r="AW278" s="51"/>
      <c r="AX278" s="51"/>
      <c r="AY278" s="175"/>
      <c r="AZ278" s="176"/>
      <c r="BA278" s="176"/>
      <c r="BB278" s="176"/>
      <c r="BC278" s="176"/>
      <c r="BD278" s="50"/>
      <c r="BE278" s="51"/>
      <c r="BF278" s="51"/>
      <c r="BG278" s="51"/>
      <c r="BH278" s="52"/>
      <c r="BI278" s="175"/>
      <c r="BJ278" s="176"/>
      <c r="BK278" s="176"/>
      <c r="BL278" s="176"/>
      <c r="BM278" s="188"/>
      <c r="BN278" s="53">
        <f t="shared" si="46"/>
        <v>0</v>
      </c>
      <c r="BO278" s="53">
        <f t="shared" si="47"/>
        <v>0</v>
      </c>
      <c r="BP278" s="250"/>
    </row>
    <row r="279" spans="2:68" ht="30" x14ac:dyDescent="0.4">
      <c r="B279" s="79"/>
      <c r="C279" s="80"/>
      <c r="D279" s="41">
        <f t="shared" si="48"/>
        <v>211.6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43"/>
        <v>215.83199999999999</v>
      </c>
      <c r="L279" s="47">
        <f t="shared" si="44"/>
        <v>217.94800000000001</v>
      </c>
      <c r="M279" s="48">
        <f t="shared" si="45"/>
        <v>220.06399999999999</v>
      </c>
      <c r="N279" s="48">
        <f t="shared" si="45"/>
        <v>222.18</v>
      </c>
      <c r="O279" s="49">
        <f t="shared" si="45"/>
        <v>222.18</v>
      </c>
      <c r="P279" s="50"/>
      <c r="Q279" s="57"/>
      <c r="R279" s="57"/>
      <c r="S279" s="57"/>
      <c r="T279" s="52"/>
      <c r="U279" s="175"/>
      <c r="V279" s="176"/>
      <c r="W279" s="176"/>
      <c r="X279" s="176"/>
      <c r="Y279" s="176"/>
      <c r="Z279" s="50"/>
      <c r="AA279" s="51"/>
      <c r="AB279" s="51"/>
      <c r="AC279" s="51"/>
      <c r="AD279" s="51"/>
      <c r="AE279" s="175"/>
      <c r="AF279" s="176"/>
      <c r="AG279" s="176"/>
      <c r="AH279" s="176"/>
      <c r="AI279" s="188"/>
      <c r="AJ279" s="50"/>
      <c r="AK279" s="51"/>
      <c r="AL279" s="51"/>
      <c r="AM279" s="51"/>
      <c r="AN279" s="52"/>
      <c r="AO279" s="175"/>
      <c r="AP279" s="176"/>
      <c r="AQ279" s="176"/>
      <c r="AR279" s="176"/>
      <c r="AS279" s="176"/>
      <c r="AT279" s="50"/>
      <c r="AU279" s="51"/>
      <c r="AV279" s="51"/>
      <c r="AW279" s="51"/>
      <c r="AX279" s="51"/>
      <c r="AY279" s="175"/>
      <c r="AZ279" s="176"/>
      <c r="BA279" s="176"/>
      <c r="BB279" s="176"/>
      <c r="BC279" s="176"/>
      <c r="BD279" s="50"/>
      <c r="BE279" s="51"/>
      <c r="BF279" s="51"/>
      <c r="BG279" s="51"/>
      <c r="BH279" s="52"/>
      <c r="BI279" s="175"/>
      <c r="BJ279" s="176"/>
      <c r="BK279" s="176"/>
      <c r="BL279" s="176"/>
      <c r="BM279" s="188"/>
      <c r="BN279" s="53">
        <f t="shared" si="46"/>
        <v>0</v>
      </c>
      <c r="BO279" s="53">
        <f t="shared" si="47"/>
        <v>0</v>
      </c>
      <c r="BP279" s="250"/>
    </row>
    <row r="280" spans="2:68" ht="30" x14ac:dyDescent="0.4">
      <c r="B280" s="79"/>
      <c r="C280" s="80"/>
      <c r="D280" s="41">
        <f t="shared" si="48"/>
        <v>211.6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43"/>
        <v>215.83199999999999</v>
      </c>
      <c r="L280" s="47">
        <f t="shared" si="44"/>
        <v>217.94800000000001</v>
      </c>
      <c r="M280" s="48">
        <f t="shared" si="45"/>
        <v>220.06399999999999</v>
      </c>
      <c r="N280" s="48">
        <f t="shared" si="45"/>
        <v>222.18</v>
      </c>
      <c r="O280" s="49">
        <f t="shared" si="45"/>
        <v>222.18</v>
      </c>
      <c r="P280" s="50"/>
      <c r="Q280" s="57"/>
      <c r="R280" s="57"/>
      <c r="S280" s="57"/>
      <c r="T280" s="52"/>
      <c r="U280" s="175"/>
      <c r="V280" s="176"/>
      <c r="W280" s="176"/>
      <c r="X280" s="176"/>
      <c r="Y280" s="176"/>
      <c r="Z280" s="50"/>
      <c r="AA280" s="51"/>
      <c r="AB280" s="51"/>
      <c r="AC280" s="51"/>
      <c r="AD280" s="51"/>
      <c r="AE280" s="175"/>
      <c r="AF280" s="176"/>
      <c r="AG280" s="176"/>
      <c r="AH280" s="176"/>
      <c r="AI280" s="188"/>
      <c r="AJ280" s="50"/>
      <c r="AK280" s="51"/>
      <c r="AL280" s="51"/>
      <c r="AM280" s="51"/>
      <c r="AN280" s="52"/>
      <c r="AO280" s="175"/>
      <c r="AP280" s="176"/>
      <c r="AQ280" s="176"/>
      <c r="AR280" s="176"/>
      <c r="AS280" s="176"/>
      <c r="AT280" s="50"/>
      <c r="AU280" s="51"/>
      <c r="AV280" s="51"/>
      <c r="AW280" s="51"/>
      <c r="AX280" s="51"/>
      <c r="AY280" s="175"/>
      <c r="AZ280" s="176"/>
      <c r="BA280" s="176"/>
      <c r="BB280" s="176"/>
      <c r="BC280" s="176"/>
      <c r="BD280" s="50"/>
      <c r="BE280" s="51"/>
      <c r="BF280" s="51"/>
      <c r="BG280" s="51"/>
      <c r="BH280" s="52"/>
      <c r="BI280" s="175"/>
      <c r="BJ280" s="176"/>
      <c r="BK280" s="176"/>
      <c r="BL280" s="176"/>
      <c r="BM280" s="188"/>
      <c r="BN280" s="53">
        <f t="shared" si="46"/>
        <v>0</v>
      </c>
      <c r="BO280" s="53">
        <f t="shared" si="47"/>
        <v>0</v>
      </c>
      <c r="BP280" s="250"/>
    </row>
    <row r="281" spans="2:68" ht="36" x14ac:dyDescent="0.4">
      <c r="B281" s="79" t="s">
        <v>44</v>
      </c>
      <c r="C281" s="40" t="str">
        <f>C165</f>
        <v>Мясо молодняка средней упитанности в убойном весе</v>
      </c>
      <c r="D281" s="41">
        <f t="shared" si="48"/>
        <v>211.6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43"/>
        <v>215.83199999999999</v>
      </c>
      <c r="L281" s="47">
        <f t="shared" si="44"/>
        <v>217.94800000000001</v>
      </c>
      <c r="M281" s="48">
        <f t="shared" si="45"/>
        <v>220.06399999999999</v>
      </c>
      <c r="N281" s="48">
        <f t="shared" si="45"/>
        <v>222.18</v>
      </c>
      <c r="O281" s="49">
        <f t="shared" si="45"/>
        <v>222.18</v>
      </c>
      <c r="P281" s="50"/>
      <c r="Q281" s="57"/>
      <c r="R281" s="57"/>
      <c r="S281" s="57"/>
      <c r="T281" s="52"/>
      <c r="U281" s="175"/>
      <c r="V281" s="176"/>
      <c r="W281" s="176"/>
      <c r="X281" s="176"/>
      <c r="Y281" s="176"/>
      <c r="Z281" s="50"/>
      <c r="AA281" s="51"/>
      <c r="AB281" s="51"/>
      <c r="AC281" s="51"/>
      <c r="AD281" s="51"/>
      <c r="AE281" s="175"/>
      <c r="AF281" s="176"/>
      <c r="AG281" s="176"/>
      <c r="AH281" s="176"/>
      <c r="AI281" s="188"/>
      <c r="AJ281" s="50"/>
      <c r="AK281" s="51"/>
      <c r="AL281" s="51"/>
      <c r="AM281" s="51"/>
      <c r="AN281" s="52"/>
      <c r="AO281" s="175"/>
      <c r="AP281" s="176"/>
      <c r="AQ281" s="176"/>
      <c r="AR281" s="176"/>
      <c r="AS281" s="176"/>
      <c r="AT281" s="50"/>
      <c r="AU281" s="51"/>
      <c r="AV281" s="51"/>
      <c r="AW281" s="51"/>
      <c r="AX281" s="51"/>
      <c r="AY281" s="175"/>
      <c r="AZ281" s="176"/>
      <c r="BA281" s="176"/>
      <c r="BB281" s="176"/>
      <c r="BC281" s="176"/>
      <c r="BD281" s="50"/>
      <c r="BE281" s="51"/>
      <c r="BF281" s="51"/>
      <c r="BG281" s="51"/>
      <c r="BH281" s="52"/>
      <c r="BI281" s="175"/>
      <c r="BJ281" s="176"/>
      <c r="BK281" s="176"/>
      <c r="BL281" s="176"/>
      <c r="BM281" s="188"/>
      <c r="BN281" s="53">
        <f t="shared" si="46"/>
        <v>0</v>
      </c>
      <c r="BO281" s="53">
        <f t="shared" si="47"/>
        <v>0</v>
      </c>
      <c r="BP281" s="250"/>
    </row>
    <row r="282" spans="2:68" ht="30" x14ac:dyDescent="0.4">
      <c r="B282" s="79"/>
      <c r="C282" s="80"/>
      <c r="D282" s="41">
        <f t="shared" si="48"/>
        <v>211.6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43"/>
        <v>215.83199999999999</v>
      </c>
      <c r="L282" s="47">
        <f t="shared" si="44"/>
        <v>217.94800000000001</v>
      </c>
      <c r="M282" s="48">
        <f t="shared" si="45"/>
        <v>220.06399999999999</v>
      </c>
      <c r="N282" s="48">
        <f t="shared" si="45"/>
        <v>222.18</v>
      </c>
      <c r="O282" s="49">
        <f t="shared" si="45"/>
        <v>222.18</v>
      </c>
      <c r="P282" s="50"/>
      <c r="Q282" s="57"/>
      <c r="R282" s="57"/>
      <c r="S282" s="57"/>
      <c r="T282" s="52"/>
      <c r="U282" s="175"/>
      <c r="V282" s="176"/>
      <c r="W282" s="176"/>
      <c r="X282" s="176"/>
      <c r="Y282" s="176"/>
      <c r="Z282" s="50"/>
      <c r="AA282" s="51"/>
      <c r="AB282" s="51"/>
      <c r="AC282" s="51"/>
      <c r="AD282" s="51"/>
      <c r="AE282" s="175"/>
      <c r="AF282" s="176"/>
      <c r="AG282" s="176"/>
      <c r="AH282" s="176"/>
      <c r="AI282" s="188"/>
      <c r="AJ282" s="50"/>
      <c r="AK282" s="51"/>
      <c r="AL282" s="51"/>
      <c r="AM282" s="51"/>
      <c r="AN282" s="52"/>
      <c r="AO282" s="175"/>
      <c r="AP282" s="176"/>
      <c r="AQ282" s="176"/>
      <c r="AR282" s="176"/>
      <c r="AS282" s="176"/>
      <c r="AT282" s="50"/>
      <c r="AU282" s="51"/>
      <c r="AV282" s="51"/>
      <c r="AW282" s="51"/>
      <c r="AX282" s="51"/>
      <c r="AY282" s="175"/>
      <c r="AZ282" s="176"/>
      <c r="BA282" s="176"/>
      <c r="BB282" s="176"/>
      <c r="BC282" s="176"/>
      <c r="BD282" s="50"/>
      <c r="BE282" s="51"/>
      <c r="BF282" s="51"/>
      <c r="BG282" s="51"/>
      <c r="BH282" s="52"/>
      <c r="BI282" s="175"/>
      <c r="BJ282" s="176"/>
      <c r="BK282" s="176"/>
      <c r="BL282" s="176"/>
      <c r="BM282" s="188"/>
      <c r="BN282" s="53">
        <f t="shared" si="46"/>
        <v>0</v>
      </c>
      <c r="BO282" s="53">
        <f t="shared" si="47"/>
        <v>0</v>
      </c>
      <c r="BP282" s="250"/>
    </row>
    <row r="283" spans="2:68" ht="30" x14ac:dyDescent="0.4">
      <c r="B283" s="79"/>
      <c r="C283" s="80"/>
      <c r="D283" s="41">
        <f t="shared" si="48"/>
        <v>211.6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43"/>
        <v>215.83199999999999</v>
      </c>
      <c r="L283" s="47">
        <f t="shared" si="44"/>
        <v>217.94800000000001</v>
      </c>
      <c r="M283" s="48">
        <f t="shared" si="45"/>
        <v>220.06399999999999</v>
      </c>
      <c r="N283" s="48">
        <f t="shared" si="45"/>
        <v>222.18</v>
      </c>
      <c r="O283" s="49">
        <f t="shared" si="45"/>
        <v>222.18</v>
      </c>
      <c r="P283" s="50"/>
      <c r="Q283" s="57"/>
      <c r="R283" s="57"/>
      <c r="S283" s="57"/>
      <c r="T283" s="52"/>
      <c r="U283" s="175"/>
      <c r="V283" s="176"/>
      <c r="W283" s="176"/>
      <c r="X283" s="176"/>
      <c r="Y283" s="176"/>
      <c r="Z283" s="50"/>
      <c r="AA283" s="51"/>
      <c r="AB283" s="51"/>
      <c r="AC283" s="51"/>
      <c r="AD283" s="51"/>
      <c r="AE283" s="175"/>
      <c r="AF283" s="176"/>
      <c r="AG283" s="176"/>
      <c r="AH283" s="176"/>
      <c r="AI283" s="188"/>
      <c r="AJ283" s="50"/>
      <c r="AK283" s="51"/>
      <c r="AL283" s="51"/>
      <c r="AM283" s="51"/>
      <c r="AN283" s="52"/>
      <c r="AO283" s="175"/>
      <c r="AP283" s="176"/>
      <c r="AQ283" s="176"/>
      <c r="AR283" s="176"/>
      <c r="AS283" s="176"/>
      <c r="AT283" s="50"/>
      <c r="AU283" s="51"/>
      <c r="AV283" s="51"/>
      <c r="AW283" s="51"/>
      <c r="AX283" s="51"/>
      <c r="AY283" s="175"/>
      <c r="AZ283" s="176"/>
      <c r="BA283" s="176"/>
      <c r="BB283" s="176"/>
      <c r="BC283" s="176"/>
      <c r="BD283" s="50"/>
      <c r="BE283" s="51"/>
      <c r="BF283" s="51"/>
      <c r="BG283" s="51"/>
      <c r="BH283" s="52"/>
      <c r="BI283" s="175"/>
      <c r="BJ283" s="176"/>
      <c r="BK283" s="176"/>
      <c r="BL283" s="176"/>
      <c r="BM283" s="188"/>
      <c r="BN283" s="53">
        <f t="shared" ref="BN283:BN308" si="49">MIN($P283,$U283,$Z283,$AE283,$AJ283,$AO283,$AT283,$AY283,$BD283,$BI283)</f>
        <v>0</v>
      </c>
      <c r="BO283" s="53">
        <f t="shared" ref="BO283:BO308" si="50">MAX($P283,$U283,$Z283,$AE283,$AJ283,$AO283,$AT283,$AY283,$BD283,$BI283)</f>
        <v>0</v>
      </c>
      <c r="BP283" s="250"/>
    </row>
    <row r="284" spans="2:68" ht="36" x14ac:dyDescent="0.4">
      <c r="B284" s="79" t="s">
        <v>45</v>
      </c>
      <c r="C284" s="40" t="str">
        <f>C168</f>
        <v>Свинина 2 категории в убойном весе, кг</v>
      </c>
      <c r="D284" s="41">
        <f t="shared" si="48"/>
        <v>128.4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43"/>
        <v>130.96800000000002</v>
      </c>
      <c r="L284" s="47">
        <f t="shared" si="44"/>
        <v>132.25200000000001</v>
      </c>
      <c r="M284" s="48">
        <f t="shared" si="45"/>
        <v>133.536</v>
      </c>
      <c r="N284" s="48">
        <f t="shared" si="45"/>
        <v>134.82</v>
      </c>
      <c r="O284" s="49">
        <f t="shared" si="45"/>
        <v>134.82</v>
      </c>
      <c r="P284" s="50"/>
      <c r="Q284" s="57"/>
      <c r="R284" s="57"/>
      <c r="S284" s="57"/>
      <c r="T284" s="52"/>
      <c r="U284" s="175"/>
      <c r="V284" s="176"/>
      <c r="W284" s="176"/>
      <c r="X284" s="176"/>
      <c r="Y284" s="176"/>
      <c r="Z284" s="50"/>
      <c r="AA284" s="51"/>
      <c r="AB284" s="51"/>
      <c r="AC284" s="51"/>
      <c r="AD284" s="51"/>
      <c r="AE284" s="175"/>
      <c r="AF284" s="176"/>
      <c r="AG284" s="176"/>
      <c r="AH284" s="176"/>
      <c r="AI284" s="188"/>
      <c r="AJ284" s="50"/>
      <c r="AK284" s="51"/>
      <c r="AL284" s="51"/>
      <c r="AM284" s="51"/>
      <c r="AN284" s="52"/>
      <c r="AO284" s="175"/>
      <c r="AP284" s="176"/>
      <c r="AQ284" s="176"/>
      <c r="AR284" s="176"/>
      <c r="AS284" s="176"/>
      <c r="AT284" s="50"/>
      <c r="AU284" s="51"/>
      <c r="AV284" s="51"/>
      <c r="AW284" s="51"/>
      <c r="AX284" s="51"/>
      <c r="AY284" s="175"/>
      <c r="AZ284" s="176"/>
      <c r="BA284" s="176"/>
      <c r="BB284" s="176"/>
      <c r="BC284" s="176"/>
      <c r="BD284" s="50"/>
      <c r="BE284" s="51"/>
      <c r="BF284" s="51"/>
      <c r="BG284" s="51"/>
      <c r="BH284" s="52"/>
      <c r="BI284" s="175"/>
      <c r="BJ284" s="176"/>
      <c r="BK284" s="176"/>
      <c r="BL284" s="176"/>
      <c r="BM284" s="188"/>
      <c r="BN284" s="53">
        <f t="shared" si="49"/>
        <v>0</v>
      </c>
      <c r="BO284" s="53">
        <f t="shared" si="50"/>
        <v>0</v>
      </c>
      <c r="BP284" s="250"/>
    </row>
    <row r="285" spans="2:68" ht="30" x14ac:dyDescent="0.4">
      <c r="B285" s="79"/>
      <c r="C285" s="80"/>
      <c r="D285" s="41">
        <f t="shared" si="48"/>
        <v>128.4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43"/>
        <v>130.96800000000002</v>
      </c>
      <c r="L285" s="47">
        <f t="shared" si="44"/>
        <v>132.25200000000001</v>
      </c>
      <c r="M285" s="48">
        <f t="shared" si="45"/>
        <v>133.536</v>
      </c>
      <c r="N285" s="48">
        <f t="shared" si="45"/>
        <v>134.82</v>
      </c>
      <c r="O285" s="49">
        <f t="shared" si="45"/>
        <v>134.82</v>
      </c>
      <c r="P285" s="50"/>
      <c r="Q285" s="57"/>
      <c r="R285" s="57"/>
      <c r="S285" s="57"/>
      <c r="T285" s="52"/>
      <c r="U285" s="175"/>
      <c r="V285" s="176"/>
      <c r="W285" s="176"/>
      <c r="X285" s="176"/>
      <c r="Y285" s="176"/>
      <c r="Z285" s="50"/>
      <c r="AA285" s="51"/>
      <c r="AB285" s="51"/>
      <c r="AC285" s="51"/>
      <c r="AD285" s="51"/>
      <c r="AE285" s="175"/>
      <c r="AF285" s="176"/>
      <c r="AG285" s="176"/>
      <c r="AH285" s="176"/>
      <c r="AI285" s="188"/>
      <c r="AJ285" s="50"/>
      <c r="AK285" s="51"/>
      <c r="AL285" s="51"/>
      <c r="AM285" s="51"/>
      <c r="AN285" s="52"/>
      <c r="AO285" s="175"/>
      <c r="AP285" s="176"/>
      <c r="AQ285" s="176"/>
      <c r="AR285" s="176"/>
      <c r="AS285" s="176"/>
      <c r="AT285" s="50"/>
      <c r="AU285" s="51"/>
      <c r="AV285" s="51"/>
      <c r="AW285" s="51"/>
      <c r="AX285" s="51"/>
      <c r="AY285" s="175"/>
      <c r="AZ285" s="176"/>
      <c r="BA285" s="176"/>
      <c r="BB285" s="176"/>
      <c r="BC285" s="176"/>
      <c r="BD285" s="50"/>
      <c r="BE285" s="51"/>
      <c r="BF285" s="51"/>
      <c r="BG285" s="51"/>
      <c r="BH285" s="52"/>
      <c r="BI285" s="175"/>
      <c r="BJ285" s="176"/>
      <c r="BK285" s="176"/>
      <c r="BL285" s="176"/>
      <c r="BM285" s="188"/>
      <c r="BN285" s="53">
        <f t="shared" si="49"/>
        <v>0</v>
      </c>
      <c r="BO285" s="53">
        <f t="shared" si="50"/>
        <v>0</v>
      </c>
      <c r="BP285" s="250"/>
    </row>
    <row r="286" spans="2:68" ht="30" x14ac:dyDescent="0.4">
      <c r="B286" s="79"/>
      <c r="C286" s="80"/>
      <c r="D286" s="41">
        <f t="shared" si="48"/>
        <v>128.4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43"/>
        <v>130.96800000000002</v>
      </c>
      <c r="L286" s="47">
        <f t="shared" si="44"/>
        <v>132.25200000000001</v>
      </c>
      <c r="M286" s="48">
        <f t="shared" si="45"/>
        <v>133.536</v>
      </c>
      <c r="N286" s="48">
        <f t="shared" si="45"/>
        <v>134.82</v>
      </c>
      <c r="O286" s="49">
        <f t="shared" si="45"/>
        <v>134.82</v>
      </c>
      <c r="P286" s="50"/>
      <c r="Q286" s="57"/>
      <c r="R286" s="57"/>
      <c r="S286" s="57"/>
      <c r="T286" s="52"/>
      <c r="U286" s="175"/>
      <c r="V286" s="176"/>
      <c r="W286" s="176"/>
      <c r="X286" s="176"/>
      <c r="Y286" s="176"/>
      <c r="Z286" s="50"/>
      <c r="AA286" s="51"/>
      <c r="AB286" s="51"/>
      <c r="AC286" s="51"/>
      <c r="AD286" s="51"/>
      <c r="AE286" s="175"/>
      <c r="AF286" s="176"/>
      <c r="AG286" s="176"/>
      <c r="AH286" s="176"/>
      <c r="AI286" s="188"/>
      <c r="AJ286" s="50"/>
      <c r="AK286" s="51"/>
      <c r="AL286" s="51"/>
      <c r="AM286" s="51"/>
      <c r="AN286" s="52"/>
      <c r="AO286" s="175"/>
      <c r="AP286" s="176"/>
      <c r="AQ286" s="176"/>
      <c r="AR286" s="176"/>
      <c r="AS286" s="176"/>
      <c r="AT286" s="50"/>
      <c r="AU286" s="51"/>
      <c r="AV286" s="51"/>
      <c r="AW286" s="51"/>
      <c r="AX286" s="51"/>
      <c r="AY286" s="175"/>
      <c r="AZ286" s="176"/>
      <c r="BA286" s="176"/>
      <c r="BB286" s="176"/>
      <c r="BC286" s="176"/>
      <c r="BD286" s="50"/>
      <c r="BE286" s="51"/>
      <c r="BF286" s="51"/>
      <c r="BG286" s="51"/>
      <c r="BH286" s="52"/>
      <c r="BI286" s="175"/>
      <c r="BJ286" s="176"/>
      <c r="BK286" s="176"/>
      <c r="BL286" s="176"/>
      <c r="BM286" s="188"/>
      <c r="BN286" s="53">
        <f t="shared" si="49"/>
        <v>0</v>
      </c>
      <c r="BO286" s="53">
        <f t="shared" si="50"/>
        <v>0</v>
      </c>
      <c r="BP286" s="250"/>
    </row>
    <row r="287" spans="2:68" ht="54" x14ac:dyDescent="0.4">
      <c r="B287" s="79" t="s">
        <v>124</v>
      </c>
      <c r="C287" s="40" t="str">
        <f>C171</f>
        <v>Говядина 1 категории в полутушах (ГОСТ Р 54315-2011)*, кг</v>
      </c>
      <c r="D287" s="41">
        <f t="shared" si="48"/>
        <v>259.10000000000002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43"/>
        <v>264.28200000000004</v>
      </c>
      <c r="L287" s="47">
        <f t="shared" si="44"/>
        <v>266.87300000000005</v>
      </c>
      <c r="M287" s="48">
        <f t="shared" si="45"/>
        <v>269.464</v>
      </c>
      <c r="N287" s="48">
        <f t="shared" si="45"/>
        <v>272.05500000000001</v>
      </c>
      <c r="O287" s="49">
        <f t="shared" si="45"/>
        <v>272.05500000000001</v>
      </c>
      <c r="P287" s="50">
        <f>R287/Q287</f>
        <v>245</v>
      </c>
      <c r="Q287" s="51">
        <v>415</v>
      </c>
      <c r="R287" s="51">
        <v>101675</v>
      </c>
      <c r="S287" s="51" t="s">
        <v>587</v>
      </c>
      <c r="T287" s="52" t="s">
        <v>585</v>
      </c>
      <c r="U287" s="50"/>
      <c r="V287" s="51"/>
      <c r="W287" s="51"/>
      <c r="X287" s="51"/>
      <c r="Y287" s="52"/>
      <c r="Z287" s="236"/>
      <c r="AA287" s="237"/>
      <c r="AB287" s="238"/>
      <c r="AC287" s="237"/>
      <c r="AD287" s="237"/>
      <c r="AE287" s="195">
        <v>235</v>
      </c>
      <c r="AF287" s="196">
        <v>37.700000000000003</v>
      </c>
      <c r="AG287" s="197">
        <f>AE287*AF287</f>
        <v>8859.5</v>
      </c>
      <c r="AH287" s="196" t="s">
        <v>362</v>
      </c>
      <c r="AI287" s="198" t="s">
        <v>285</v>
      </c>
      <c r="AJ287" s="50"/>
      <c r="AK287" s="51"/>
      <c r="AL287" s="51"/>
      <c r="AM287" s="51"/>
      <c r="AN287" s="52"/>
      <c r="AO287" s="175"/>
      <c r="AP287" s="176"/>
      <c r="AQ287" s="176"/>
      <c r="AR287" s="176"/>
      <c r="AS287" s="176"/>
      <c r="AT287" s="50"/>
      <c r="AU287" s="51"/>
      <c r="AV287" s="51"/>
      <c r="AW287" s="51"/>
      <c r="AX287" s="51"/>
      <c r="AY287" s="175"/>
      <c r="AZ287" s="176"/>
      <c r="BA287" s="176"/>
      <c r="BB287" s="176"/>
      <c r="BC287" s="176"/>
      <c r="BD287" s="50"/>
      <c r="BE287" s="51"/>
      <c r="BF287" s="51"/>
      <c r="BG287" s="51"/>
      <c r="BH287" s="52"/>
      <c r="BI287" s="175"/>
      <c r="BJ287" s="176"/>
      <c r="BK287" s="176"/>
      <c r="BL287" s="176"/>
      <c r="BM287" s="188"/>
      <c r="BN287" s="53">
        <f t="shared" si="49"/>
        <v>235</v>
      </c>
      <c r="BO287" s="53">
        <f t="shared" si="50"/>
        <v>245</v>
      </c>
      <c r="BP287" s="250"/>
    </row>
    <row r="288" spans="2:68" ht="30" x14ac:dyDescent="0.4">
      <c r="B288" s="79"/>
      <c r="C288" s="80"/>
      <c r="D288" s="41">
        <f t="shared" si="48"/>
        <v>259.10000000000002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43"/>
        <v>264.28200000000004</v>
      </c>
      <c r="L288" s="47">
        <f t="shared" si="44"/>
        <v>266.87300000000005</v>
      </c>
      <c r="M288" s="48">
        <f t="shared" si="45"/>
        <v>269.464</v>
      </c>
      <c r="N288" s="48">
        <f t="shared" si="45"/>
        <v>272.05500000000001</v>
      </c>
      <c r="O288" s="49">
        <f t="shared" si="45"/>
        <v>272.05500000000001</v>
      </c>
      <c r="P288" s="50"/>
      <c r="Q288" s="57"/>
      <c r="R288" s="57"/>
      <c r="S288" s="57"/>
      <c r="T288" s="52"/>
      <c r="U288" s="175"/>
      <c r="V288" s="176"/>
      <c r="W288" s="176"/>
      <c r="X288" s="176"/>
      <c r="Y288" s="176"/>
      <c r="Z288" s="50"/>
      <c r="AA288" s="51"/>
      <c r="AB288" s="51"/>
      <c r="AC288" s="51"/>
      <c r="AD288" s="51"/>
      <c r="AE288" s="175"/>
      <c r="AF288" s="176"/>
      <c r="AG288" s="176"/>
      <c r="AH288" s="176"/>
      <c r="AI288" s="188"/>
      <c r="AJ288" s="50"/>
      <c r="AK288" s="51"/>
      <c r="AL288" s="51"/>
      <c r="AM288" s="51"/>
      <c r="AN288" s="52"/>
      <c r="AO288" s="175"/>
      <c r="AP288" s="176"/>
      <c r="AQ288" s="176"/>
      <c r="AR288" s="176"/>
      <c r="AS288" s="176"/>
      <c r="AT288" s="50"/>
      <c r="AU288" s="51"/>
      <c r="AV288" s="51"/>
      <c r="AW288" s="51"/>
      <c r="AX288" s="51"/>
      <c r="AY288" s="175"/>
      <c r="AZ288" s="176"/>
      <c r="BA288" s="176"/>
      <c r="BB288" s="176"/>
      <c r="BC288" s="176"/>
      <c r="BD288" s="50"/>
      <c r="BE288" s="51"/>
      <c r="BF288" s="51"/>
      <c r="BG288" s="51"/>
      <c r="BH288" s="52"/>
      <c r="BI288" s="175"/>
      <c r="BJ288" s="176"/>
      <c r="BK288" s="176"/>
      <c r="BL288" s="176"/>
      <c r="BM288" s="188"/>
      <c r="BN288" s="53">
        <f t="shared" si="49"/>
        <v>0</v>
      </c>
      <c r="BO288" s="53">
        <f t="shared" si="50"/>
        <v>0</v>
      </c>
      <c r="BP288" s="250"/>
    </row>
    <row r="289" spans="2:68" ht="54" x14ac:dyDescent="0.4">
      <c r="B289" s="79" t="s">
        <v>125</v>
      </c>
      <c r="C289" s="40" t="str">
        <f>C173</f>
        <v>Говядина 1 категории передний отруб   (ГОСТ Р 54315-2011)*, кг</v>
      </c>
      <c r="D289" s="41">
        <f t="shared" si="48"/>
        <v>232.7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43"/>
        <v>237.35399999999998</v>
      </c>
      <c r="L289" s="47">
        <f t="shared" si="44"/>
        <v>239.68099999999998</v>
      </c>
      <c r="M289" s="48">
        <f t="shared" si="45"/>
        <v>242.00799999999998</v>
      </c>
      <c r="N289" s="48">
        <f t="shared" si="45"/>
        <v>244.33499999999998</v>
      </c>
      <c r="O289" s="49">
        <f t="shared" si="45"/>
        <v>244.33499999999998</v>
      </c>
      <c r="P289" s="50"/>
      <c r="Q289" s="57"/>
      <c r="R289" s="57"/>
      <c r="S289" s="57"/>
      <c r="T289" s="52"/>
      <c r="U289" s="175"/>
      <c r="V289" s="176"/>
      <c r="W289" s="176"/>
      <c r="X289" s="176"/>
      <c r="Y289" s="176"/>
      <c r="Z289" s="225">
        <v>232.7</v>
      </c>
      <c r="AA289" s="226">
        <v>108.1</v>
      </c>
      <c r="AB289" s="226">
        <f>IF(Z289=0," ",IF(ISBLANK(Z289)," ",Z289*AA289))</f>
        <v>25154.87</v>
      </c>
      <c r="AC289" s="226" t="s">
        <v>609</v>
      </c>
      <c r="AD289" s="227" t="s">
        <v>608</v>
      </c>
      <c r="AE289" s="175"/>
      <c r="AF289" s="176"/>
      <c r="AG289" s="176"/>
      <c r="AH289" s="176"/>
      <c r="AI289" s="188"/>
      <c r="AJ289" s="50"/>
      <c r="AK289" s="51"/>
      <c r="AL289" s="51"/>
      <c r="AM289" s="51"/>
      <c r="AN289" s="52"/>
      <c r="AO289" s="175"/>
      <c r="AP289" s="176"/>
      <c r="AQ289" s="176"/>
      <c r="AR289" s="176"/>
      <c r="AS289" s="176"/>
      <c r="AT289" s="50"/>
      <c r="AU289" s="51"/>
      <c r="AV289" s="51"/>
      <c r="AW289" s="51"/>
      <c r="AX289" s="51"/>
      <c r="AY289" s="175"/>
      <c r="AZ289" s="176"/>
      <c r="BA289" s="176"/>
      <c r="BB289" s="176"/>
      <c r="BC289" s="176"/>
      <c r="BD289" s="50"/>
      <c r="BE289" s="51"/>
      <c r="BF289" s="51"/>
      <c r="BG289" s="51"/>
      <c r="BH289" s="52"/>
      <c r="BI289" s="175"/>
      <c r="BJ289" s="176"/>
      <c r="BK289" s="176"/>
      <c r="BL289" s="176"/>
      <c r="BM289" s="188"/>
      <c r="BN289" s="53">
        <f t="shared" si="49"/>
        <v>232.7</v>
      </c>
      <c r="BO289" s="53">
        <f t="shared" si="50"/>
        <v>232.7</v>
      </c>
      <c r="BP289" s="250"/>
    </row>
    <row r="290" spans="2:68" ht="30" x14ac:dyDescent="0.4">
      <c r="B290" s="79"/>
      <c r="C290" s="80"/>
      <c r="D290" s="41">
        <f t="shared" si="48"/>
        <v>232.7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si="43"/>
        <v>237.35399999999998</v>
      </c>
      <c r="L290" s="47">
        <f t="shared" si="44"/>
        <v>239.68099999999998</v>
      </c>
      <c r="M290" s="48">
        <f t="shared" si="45"/>
        <v>242.00799999999998</v>
      </c>
      <c r="N290" s="48">
        <f t="shared" si="45"/>
        <v>244.33499999999998</v>
      </c>
      <c r="O290" s="49">
        <f t="shared" si="45"/>
        <v>244.33499999999998</v>
      </c>
      <c r="P290" s="50"/>
      <c r="Q290" s="57"/>
      <c r="R290" s="57"/>
      <c r="S290" s="57"/>
      <c r="T290" s="52"/>
      <c r="U290" s="175"/>
      <c r="V290" s="176"/>
      <c r="W290" s="176"/>
      <c r="X290" s="176"/>
      <c r="Y290" s="176"/>
      <c r="Z290" s="225"/>
      <c r="AA290" s="226"/>
      <c r="AB290" s="226"/>
      <c r="AC290" s="226"/>
      <c r="AD290" s="227"/>
      <c r="AE290" s="175"/>
      <c r="AF290" s="176"/>
      <c r="AG290" s="176"/>
      <c r="AH290" s="176"/>
      <c r="AI290" s="188"/>
      <c r="AJ290" s="50"/>
      <c r="AK290" s="51"/>
      <c r="AL290" s="51"/>
      <c r="AM290" s="51"/>
      <c r="AN290" s="52"/>
      <c r="AO290" s="175"/>
      <c r="AP290" s="176"/>
      <c r="AQ290" s="176"/>
      <c r="AR290" s="176"/>
      <c r="AS290" s="176"/>
      <c r="AT290" s="50"/>
      <c r="AU290" s="51"/>
      <c r="AV290" s="51"/>
      <c r="AW290" s="51"/>
      <c r="AX290" s="51"/>
      <c r="AY290" s="175"/>
      <c r="AZ290" s="176"/>
      <c r="BA290" s="176"/>
      <c r="BB290" s="176"/>
      <c r="BC290" s="176"/>
      <c r="BD290" s="50"/>
      <c r="BE290" s="51"/>
      <c r="BF290" s="51"/>
      <c r="BG290" s="51"/>
      <c r="BH290" s="52"/>
      <c r="BI290" s="175"/>
      <c r="BJ290" s="176"/>
      <c r="BK290" s="176"/>
      <c r="BL290" s="176"/>
      <c r="BM290" s="188"/>
      <c r="BN290" s="53">
        <f t="shared" si="49"/>
        <v>0</v>
      </c>
      <c r="BO290" s="53">
        <f t="shared" si="50"/>
        <v>0</v>
      </c>
      <c r="BP290" s="250"/>
    </row>
    <row r="291" spans="2:68" ht="30" x14ac:dyDescent="0.4">
      <c r="B291" s="79"/>
      <c r="C291" s="80"/>
      <c r="D291" s="41">
        <f t="shared" si="48"/>
        <v>232.7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43"/>
        <v>237.35399999999998</v>
      </c>
      <c r="L291" s="47">
        <f t="shared" si="44"/>
        <v>239.68099999999998</v>
      </c>
      <c r="M291" s="48">
        <f t="shared" si="45"/>
        <v>242.00799999999998</v>
      </c>
      <c r="N291" s="48">
        <f t="shared" si="45"/>
        <v>244.33499999999998</v>
      </c>
      <c r="O291" s="49">
        <f t="shared" si="45"/>
        <v>244.33499999999998</v>
      </c>
      <c r="P291" s="50"/>
      <c r="Q291" s="57"/>
      <c r="R291" s="57"/>
      <c r="S291" s="57"/>
      <c r="T291" s="52"/>
      <c r="U291" s="175"/>
      <c r="V291" s="176"/>
      <c r="W291" s="176"/>
      <c r="X291" s="176"/>
      <c r="Y291" s="176"/>
      <c r="Z291" s="225"/>
      <c r="AA291" s="226"/>
      <c r="AB291" s="226"/>
      <c r="AC291" s="226"/>
      <c r="AD291" s="227"/>
      <c r="AE291" s="175"/>
      <c r="AF291" s="176"/>
      <c r="AG291" s="176"/>
      <c r="AH291" s="176"/>
      <c r="AI291" s="188"/>
      <c r="AJ291" s="50"/>
      <c r="AK291" s="51"/>
      <c r="AL291" s="51"/>
      <c r="AM291" s="51"/>
      <c r="AN291" s="52"/>
      <c r="AO291" s="175"/>
      <c r="AP291" s="176"/>
      <c r="AQ291" s="176"/>
      <c r="AR291" s="176"/>
      <c r="AS291" s="176"/>
      <c r="AT291" s="50"/>
      <c r="AU291" s="51"/>
      <c r="AV291" s="51"/>
      <c r="AW291" s="51"/>
      <c r="AX291" s="51"/>
      <c r="AY291" s="175"/>
      <c r="AZ291" s="176"/>
      <c r="BA291" s="176"/>
      <c r="BB291" s="176"/>
      <c r="BC291" s="176"/>
      <c r="BD291" s="50"/>
      <c r="BE291" s="51"/>
      <c r="BF291" s="51"/>
      <c r="BG291" s="51"/>
      <c r="BH291" s="52"/>
      <c r="BI291" s="175"/>
      <c r="BJ291" s="176"/>
      <c r="BK291" s="176"/>
      <c r="BL291" s="176"/>
      <c r="BM291" s="188"/>
      <c r="BN291" s="53">
        <f t="shared" si="49"/>
        <v>0</v>
      </c>
      <c r="BO291" s="53">
        <f t="shared" si="50"/>
        <v>0</v>
      </c>
      <c r="BP291" s="250"/>
    </row>
    <row r="292" spans="2:68" ht="54" x14ac:dyDescent="0.4">
      <c r="B292" s="79" t="s">
        <v>126</v>
      </c>
      <c r="C292" s="40" t="str">
        <f>C176</f>
        <v>Говядина 1 категории задняя четверть  (ГОСТ Р 54315-2011)*, кг</v>
      </c>
      <c r="D292" s="41">
        <f t="shared" si="48"/>
        <v>285.5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43"/>
        <v>291.20999999999998</v>
      </c>
      <c r="L292" s="47">
        <f t="shared" si="44"/>
        <v>294.065</v>
      </c>
      <c r="M292" s="48">
        <f t="shared" si="45"/>
        <v>296.92</v>
      </c>
      <c r="N292" s="48">
        <f t="shared" si="45"/>
        <v>299.77499999999998</v>
      </c>
      <c r="O292" s="49">
        <f t="shared" si="45"/>
        <v>299.77499999999998</v>
      </c>
      <c r="P292" s="50"/>
      <c r="Q292" s="57"/>
      <c r="R292" s="57"/>
      <c r="S292" s="57"/>
      <c r="T292" s="52"/>
      <c r="U292" s="175"/>
      <c r="V292" s="176"/>
      <c r="W292" s="176"/>
      <c r="X292" s="176"/>
      <c r="Y292" s="176"/>
      <c r="Z292" s="225">
        <v>285.5</v>
      </c>
      <c r="AA292" s="226">
        <v>123</v>
      </c>
      <c r="AB292" s="226">
        <f>IF(Z292=0," ",IF(ISBLANK(Z292)," ",Z292*AA292))</f>
        <v>35116.5</v>
      </c>
      <c r="AC292" s="226" t="s">
        <v>609</v>
      </c>
      <c r="AD292" s="227" t="s">
        <v>608</v>
      </c>
      <c r="AE292" s="175"/>
      <c r="AF292" s="176"/>
      <c r="AG292" s="176"/>
      <c r="AH292" s="176"/>
      <c r="AI292" s="188"/>
      <c r="AJ292" s="50"/>
      <c r="AK292" s="51"/>
      <c r="AL292" s="51"/>
      <c r="AM292" s="51"/>
      <c r="AN292" s="52"/>
      <c r="AO292" s="175"/>
      <c r="AP292" s="176"/>
      <c r="AQ292" s="176"/>
      <c r="AR292" s="176"/>
      <c r="AS292" s="176"/>
      <c r="AT292" s="50"/>
      <c r="AU292" s="51"/>
      <c r="AV292" s="51"/>
      <c r="AW292" s="51"/>
      <c r="AX292" s="51"/>
      <c r="AY292" s="175"/>
      <c r="AZ292" s="176"/>
      <c r="BA292" s="176"/>
      <c r="BB292" s="176"/>
      <c r="BC292" s="176"/>
      <c r="BD292" s="50"/>
      <c r="BE292" s="51"/>
      <c r="BF292" s="51"/>
      <c r="BG292" s="51"/>
      <c r="BH292" s="52"/>
      <c r="BI292" s="175"/>
      <c r="BJ292" s="176"/>
      <c r="BK292" s="176"/>
      <c r="BL292" s="176"/>
      <c r="BM292" s="188"/>
      <c r="BN292" s="53">
        <f t="shared" si="49"/>
        <v>285.5</v>
      </c>
      <c r="BO292" s="53">
        <f t="shared" si="50"/>
        <v>285.5</v>
      </c>
      <c r="BP292" s="250"/>
    </row>
    <row r="293" spans="2:68" ht="30" x14ac:dyDescent="0.4">
      <c r="B293" s="79"/>
      <c r="C293" s="80"/>
      <c r="D293" s="41">
        <f t="shared" si="48"/>
        <v>285.5</v>
      </c>
      <c r="E293" s="42">
        <v>1</v>
      </c>
      <c r="F293" s="43">
        <v>1</v>
      </c>
      <c r="G293" s="44">
        <v>2</v>
      </c>
      <c r="H293" s="44">
        <v>3</v>
      </c>
      <c r="I293" s="44">
        <v>4</v>
      </c>
      <c r="J293" s="45">
        <v>4</v>
      </c>
      <c r="K293" s="46">
        <f t="shared" si="43"/>
        <v>291.20999999999998</v>
      </c>
      <c r="L293" s="47">
        <f t="shared" si="44"/>
        <v>294.065</v>
      </c>
      <c r="M293" s="48">
        <f t="shared" si="45"/>
        <v>296.92</v>
      </c>
      <c r="N293" s="48">
        <f t="shared" si="45"/>
        <v>299.77499999999998</v>
      </c>
      <c r="O293" s="49">
        <f t="shared" si="45"/>
        <v>299.77499999999998</v>
      </c>
      <c r="P293" s="50"/>
      <c r="Q293" s="57"/>
      <c r="R293" s="57"/>
      <c r="S293" s="57"/>
      <c r="T293" s="52"/>
      <c r="U293" s="175"/>
      <c r="V293" s="176"/>
      <c r="W293" s="176"/>
      <c r="X293" s="176"/>
      <c r="Y293" s="176"/>
      <c r="Z293" s="50"/>
      <c r="AA293" s="51"/>
      <c r="AB293" s="51"/>
      <c r="AC293" s="51"/>
      <c r="AD293" s="51"/>
      <c r="AE293" s="175"/>
      <c r="AF293" s="176"/>
      <c r="AG293" s="176"/>
      <c r="AH293" s="176"/>
      <c r="AI293" s="188"/>
      <c r="AJ293" s="50"/>
      <c r="AK293" s="51"/>
      <c r="AL293" s="51"/>
      <c r="AM293" s="51"/>
      <c r="AN293" s="52"/>
      <c r="AO293" s="175"/>
      <c r="AP293" s="176"/>
      <c r="AQ293" s="176"/>
      <c r="AR293" s="176"/>
      <c r="AS293" s="176"/>
      <c r="AT293" s="50"/>
      <c r="AU293" s="51"/>
      <c r="AV293" s="51"/>
      <c r="AW293" s="51"/>
      <c r="AX293" s="51"/>
      <c r="AY293" s="175"/>
      <c r="AZ293" s="176"/>
      <c r="BA293" s="176"/>
      <c r="BB293" s="176"/>
      <c r="BC293" s="176"/>
      <c r="BD293" s="50"/>
      <c r="BE293" s="51"/>
      <c r="BF293" s="51"/>
      <c r="BG293" s="51"/>
      <c r="BH293" s="52"/>
      <c r="BI293" s="175"/>
      <c r="BJ293" s="176"/>
      <c r="BK293" s="176"/>
      <c r="BL293" s="176"/>
      <c r="BM293" s="188"/>
      <c r="BN293" s="53">
        <f t="shared" si="49"/>
        <v>0</v>
      </c>
      <c r="BO293" s="53">
        <f t="shared" si="50"/>
        <v>0</v>
      </c>
      <c r="BP293" s="250"/>
    </row>
    <row r="294" spans="2:68" ht="30" x14ac:dyDescent="0.4">
      <c r="B294" s="79"/>
      <c r="C294" s="80"/>
      <c r="D294" s="41">
        <f t="shared" si="48"/>
        <v>0</v>
      </c>
      <c r="E294" s="42">
        <v>1</v>
      </c>
      <c r="F294" s="43">
        <v>1</v>
      </c>
      <c r="G294" s="44">
        <v>2</v>
      </c>
      <c r="H294" s="44">
        <v>3</v>
      </c>
      <c r="I294" s="44">
        <v>4</v>
      </c>
      <c r="J294" s="45">
        <v>4</v>
      </c>
      <c r="K294" s="46">
        <f t="shared" si="43"/>
        <v>0</v>
      </c>
      <c r="L294" s="47">
        <f t="shared" si="44"/>
        <v>0</v>
      </c>
      <c r="M294" s="48">
        <f t="shared" si="45"/>
        <v>0</v>
      </c>
      <c r="N294" s="48">
        <f t="shared" si="45"/>
        <v>0</v>
      </c>
      <c r="O294" s="49">
        <f t="shared" si="45"/>
        <v>0</v>
      </c>
      <c r="P294" s="50"/>
      <c r="Q294" s="57"/>
      <c r="R294" s="57"/>
      <c r="S294" s="57"/>
      <c r="T294" s="52"/>
      <c r="U294" s="175"/>
      <c r="V294" s="176"/>
      <c r="W294" s="176"/>
      <c r="X294" s="176"/>
      <c r="Y294" s="176"/>
      <c r="Z294" s="50"/>
      <c r="AA294" s="51"/>
      <c r="AB294" s="51"/>
      <c r="AC294" s="51"/>
      <c r="AD294" s="51"/>
      <c r="AE294" s="175"/>
      <c r="AF294" s="176"/>
      <c r="AG294" s="176"/>
      <c r="AH294" s="176"/>
      <c r="AI294" s="188"/>
      <c r="AJ294" s="50"/>
      <c r="AK294" s="51"/>
      <c r="AL294" s="51"/>
      <c r="AM294" s="51"/>
      <c r="AN294" s="52"/>
      <c r="AO294" s="175"/>
      <c r="AP294" s="176"/>
      <c r="AQ294" s="176"/>
      <c r="AR294" s="176"/>
      <c r="AS294" s="176"/>
      <c r="AT294" s="50"/>
      <c r="AU294" s="51"/>
      <c r="AV294" s="51"/>
      <c r="AW294" s="51"/>
      <c r="AX294" s="51"/>
      <c r="AY294" s="175"/>
      <c r="AZ294" s="176"/>
      <c r="BA294" s="176"/>
      <c r="BB294" s="176"/>
      <c r="BC294" s="176"/>
      <c r="BD294" s="50"/>
      <c r="BE294" s="51"/>
      <c r="BF294" s="51"/>
      <c r="BG294" s="51"/>
      <c r="BH294" s="52"/>
      <c r="BI294" s="175"/>
      <c r="BJ294" s="176"/>
      <c r="BK294" s="176"/>
      <c r="BL294" s="176"/>
      <c r="BM294" s="188"/>
      <c r="BN294" s="53">
        <f t="shared" si="49"/>
        <v>0</v>
      </c>
      <c r="BO294" s="53">
        <f t="shared" si="50"/>
        <v>0</v>
      </c>
      <c r="BP294" s="250"/>
    </row>
    <row r="295" spans="2:68" ht="36" x14ac:dyDescent="0.4">
      <c r="B295" s="79" t="s">
        <v>127</v>
      </c>
      <c r="C295" s="40" t="str">
        <f>C179</f>
        <v>Свинина 2 категории (ГОСТ Р53221-2008)*, кг</v>
      </c>
      <c r="D295" s="41">
        <f t="shared" si="48"/>
        <v>206.8</v>
      </c>
      <c r="E295" s="42">
        <v>1</v>
      </c>
      <c r="F295" s="43">
        <v>1</v>
      </c>
      <c r="G295" s="44">
        <v>2</v>
      </c>
      <c r="H295" s="44">
        <v>3</v>
      </c>
      <c r="I295" s="44">
        <v>4</v>
      </c>
      <c r="J295" s="45">
        <v>4</v>
      </c>
      <c r="K295" s="46">
        <f t="shared" ref="K295:K300" si="51">$D295+($D295*(SUM($E295%,F295%)))</f>
        <v>210.93600000000001</v>
      </c>
      <c r="L295" s="47">
        <f t="shared" ref="L295:L300" si="52">$D295+(($D295*SUM($E295,G295)/100))</f>
        <v>213.00400000000002</v>
      </c>
      <c r="M295" s="48">
        <f t="shared" ref="M295:O300" si="53">$D295+(($D295*($E295+H295)/100))</f>
        <v>215.072</v>
      </c>
      <c r="N295" s="48">
        <f t="shared" si="53"/>
        <v>217.14000000000001</v>
      </c>
      <c r="O295" s="49">
        <f t="shared" si="53"/>
        <v>217.14000000000001</v>
      </c>
      <c r="P295" s="50"/>
      <c r="Q295" s="57"/>
      <c r="R295" s="57"/>
      <c r="S295" s="57"/>
      <c r="T295" s="52"/>
      <c r="U295" s="50"/>
      <c r="V295" s="57"/>
      <c r="W295" s="57"/>
      <c r="X295" s="57"/>
      <c r="Y295" s="52"/>
      <c r="Z295" s="50"/>
      <c r="AA295" s="51"/>
      <c r="AB295" s="51"/>
      <c r="AC295" s="51"/>
      <c r="AD295" s="51"/>
      <c r="AE295" s="195">
        <v>210.9</v>
      </c>
      <c r="AF295" s="196">
        <v>62.7</v>
      </c>
      <c r="AG295" s="197">
        <f>AE295*AF295</f>
        <v>13223.43</v>
      </c>
      <c r="AH295" s="196" t="s">
        <v>362</v>
      </c>
      <c r="AI295" s="198" t="s">
        <v>285</v>
      </c>
      <c r="AJ295" s="50"/>
      <c r="AK295" s="51"/>
      <c r="AL295" s="51"/>
      <c r="AM295" s="51"/>
      <c r="AN295" s="52"/>
      <c r="AO295" s="50"/>
      <c r="AP295" s="51"/>
      <c r="AQ295" s="51"/>
      <c r="AR295" s="51"/>
      <c r="AS295" s="52"/>
      <c r="AT295" s="50"/>
      <c r="AU295" s="51"/>
      <c r="AV295" s="51"/>
      <c r="AW295" s="51"/>
      <c r="AX295" s="51"/>
      <c r="AY295" s="175"/>
      <c r="AZ295" s="176"/>
      <c r="BA295" s="176"/>
      <c r="BB295" s="176"/>
      <c r="BC295" s="176"/>
      <c r="BD295" s="50"/>
      <c r="BE295" s="51"/>
      <c r="BF295" s="51"/>
      <c r="BG295" s="51"/>
      <c r="BH295" s="52"/>
      <c r="BI295" s="175"/>
      <c r="BJ295" s="176"/>
      <c r="BK295" s="176"/>
      <c r="BL295" s="176"/>
      <c r="BM295" s="188"/>
      <c r="BN295" s="53">
        <f t="shared" si="49"/>
        <v>210.9</v>
      </c>
      <c r="BO295" s="53">
        <f t="shared" si="50"/>
        <v>210.9</v>
      </c>
      <c r="BP295" s="250"/>
    </row>
    <row r="296" spans="2:68" ht="30" x14ac:dyDescent="0.4">
      <c r="B296" s="79"/>
      <c r="C296" s="80"/>
      <c r="D296" s="41">
        <f t="shared" si="48"/>
        <v>206.8</v>
      </c>
      <c r="E296" s="42">
        <v>1</v>
      </c>
      <c r="F296" s="43">
        <v>1</v>
      </c>
      <c r="G296" s="44">
        <v>2</v>
      </c>
      <c r="H296" s="44">
        <v>3</v>
      </c>
      <c r="I296" s="44">
        <v>4</v>
      </c>
      <c r="J296" s="45">
        <v>4</v>
      </c>
      <c r="K296" s="46">
        <f t="shared" si="51"/>
        <v>210.93600000000001</v>
      </c>
      <c r="L296" s="47">
        <f t="shared" si="52"/>
        <v>213.00400000000002</v>
      </c>
      <c r="M296" s="48">
        <f t="shared" si="53"/>
        <v>215.072</v>
      </c>
      <c r="N296" s="48">
        <f t="shared" si="53"/>
        <v>217.14000000000001</v>
      </c>
      <c r="O296" s="49">
        <f t="shared" si="53"/>
        <v>217.14000000000001</v>
      </c>
      <c r="P296" s="50"/>
      <c r="Q296" s="57"/>
      <c r="R296" s="57"/>
      <c r="S296" s="57"/>
      <c r="T296" s="52"/>
      <c r="U296" s="50"/>
      <c r="V296" s="57"/>
      <c r="W296" s="57"/>
      <c r="X296" s="57"/>
      <c r="Y296" s="52"/>
      <c r="Z296" s="50"/>
      <c r="AA296" s="51"/>
      <c r="AB296" s="51"/>
      <c r="AC296" s="51"/>
      <c r="AD296" s="51"/>
      <c r="AE296" s="175"/>
      <c r="AF296" s="176"/>
      <c r="AG296" s="176"/>
      <c r="AH296" s="176"/>
      <c r="AI296" s="188"/>
      <c r="AJ296" s="50"/>
      <c r="AK296" s="51"/>
      <c r="AL296" s="51"/>
      <c r="AM296" s="51"/>
      <c r="AN296" s="52"/>
      <c r="AO296" s="175"/>
      <c r="AP296" s="176"/>
      <c r="AQ296" s="176"/>
      <c r="AR296" s="176"/>
      <c r="AS296" s="176"/>
      <c r="AT296" s="50"/>
      <c r="AU296" s="51"/>
      <c r="AV296" s="51"/>
      <c r="AW296" s="51"/>
      <c r="AX296" s="51"/>
      <c r="AY296" s="175"/>
      <c r="AZ296" s="176"/>
      <c r="BA296" s="176"/>
      <c r="BB296" s="176"/>
      <c r="BC296" s="176"/>
      <c r="BD296" s="50"/>
      <c r="BE296" s="51"/>
      <c r="BF296" s="51"/>
      <c r="BG296" s="51"/>
      <c r="BH296" s="52"/>
      <c r="BI296" s="175"/>
      <c r="BJ296" s="176"/>
      <c r="BK296" s="176"/>
      <c r="BL296" s="176"/>
      <c r="BM296" s="188"/>
      <c r="BN296" s="53">
        <f t="shared" si="49"/>
        <v>0</v>
      </c>
      <c r="BO296" s="53">
        <f t="shared" si="50"/>
        <v>0</v>
      </c>
      <c r="BP296" s="250"/>
    </row>
    <row r="297" spans="2:68" ht="30" x14ac:dyDescent="0.4">
      <c r="B297" s="79"/>
      <c r="C297" s="80"/>
      <c r="D297" s="41">
        <f t="shared" si="48"/>
        <v>206.8</v>
      </c>
      <c r="E297" s="42">
        <v>1</v>
      </c>
      <c r="F297" s="43">
        <v>1</v>
      </c>
      <c r="G297" s="44">
        <v>2</v>
      </c>
      <c r="H297" s="44">
        <v>3</v>
      </c>
      <c r="I297" s="44">
        <v>4</v>
      </c>
      <c r="J297" s="45">
        <v>4</v>
      </c>
      <c r="K297" s="46">
        <f t="shared" si="51"/>
        <v>210.93600000000001</v>
      </c>
      <c r="L297" s="47">
        <f t="shared" si="52"/>
        <v>213.00400000000002</v>
      </c>
      <c r="M297" s="48">
        <f t="shared" si="53"/>
        <v>215.072</v>
      </c>
      <c r="N297" s="48">
        <f t="shared" si="53"/>
        <v>217.14000000000001</v>
      </c>
      <c r="O297" s="49">
        <f t="shared" si="53"/>
        <v>217.14000000000001</v>
      </c>
      <c r="P297" s="50"/>
      <c r="Q297" s="57"/>
      <c r="R297" s="57"/>
      <c r="S297" s="57"/>
      <c r="T297" s="52"/>
      <c r="U297" s="50"/>
      <c r="V297" s="57"/>
      <c r="W297" s="57"/>
      <c r="X297" s="57"/>
      <c r="Y297" s="52"/>
      <c r="Z297" s="50"/>
      <c r="AA297" s="51"/>
      <c r="AB297" s="51"/>
      <c r="AC297" s="51"/>
      <c r="AD297" s="51"/>
      <c r="AE297" s="175"/>
      <c r="AF297" s="176"/>
      <c r="AG297" s="176"/>
      <c r="AH297" s="176"/>
      <c r="AI297" s="188"/>
      <c r="AJ297" s="50"/>
      <c r="AK297" s="51"/>
      <c r="AL297" s="51"/>
      <c r="AM297" s="51"/>
      <c r="AN297" s="52"/>
      <c r="AO297" s="175"/>
      <c r="AP297" s="176"/>
      <c r="AQ297" s="176"/>
      <c r="AR297" s="176"/>
      <c r="AS297" s="176"/>
      <c r="AT297" s="50"/>
      <c r="AU297" s="51"/>
      <c r="AV297" s="51"/>
      <c r="AW297" s="51"/>
      <c r="AX297" s="51"/>
      <c r="AY297" s="175"/>
      <c r="AZ297" s="176"/>
      <c r="BA297" s="176"/>
      <c r="BB297" s="176"/>
      <c r="BC297" s="176"/>
      <c r="BD297" s="50"/>
      <c r="BE297" s="51"/>
      <c r="BF297" s="51"/>
      <c r="BG297" s="51"/>
      <c r="BH297" s="52"/>
      <c r="BI297" s="175"/>
      <c r="BJ297" s="176"/>
      <c r="BK297" s="176"/>
      <c r="BL297" s="176"/>
      <c r="BM297" s="188"/>
      <c r="BN297" s="53">
        <f t="shared" si="49"/>
        <v>0</v>
      </c>
      <c r="BO297" s="53">
        <f t="shared" si="50"/>
        <v>0</v>
      </c>
      <c r="BP297" s="250"/>
    </row>
    <row r="298" spans="2:68" ht="58.5" x14ac:dyDescent="0.4">
      <c r="B298" s="81" t="s">
        <v>47</v>
      </c>
      <c r="C298" s="82" t="s">
        <v>48</v>
      </c>
      <c r="D298" s="41">
        <f t="shared" si="48"/>
        <v>0</v>
      </c>
      <c r="E298" s="62"/>
      <c r="F298" s="63"/>
      <c r="G298" s="64"/>
      <c r="H298" s="64"/>
      <c r="I298" s="64"/>
      <c r="J298" s="65"/>
      <c r="K298" s="46">
        <f t="shared" si="51"/>
        <v>0</v>
      </c>
      <c r="L298" s="47">
        <f t="shared" si="52"/>
        <v>0</v>
      </c>
      <c r="M298" s="48">
        <f t="shared" si="53"/>
        <v>0</v>
      </c>
      <c r="N298" s="48">
        <f t="shared" si="53"/>
        <v>0</v>
      </c>
      <c r="O298" s="49">
        <f t="shared" si="53"/>
        <v>0</v>
      </c>
      <c r="P298" s="66"/>
      <c r="Q298" s="67"/>
      <c r="R298" s="68"/>
      <c r="S298" s="67"/>
      <c r="T298" s="69"/>
      <c r="U298" s="66"/>
      <c r="V298" s="67"/>
      <c r="W298" s="68"/>
      <c r="X298" s="67"/>
      <c r="Y298" s="69"/>
      <c r="Z298" s="66"/>
      <c r="AA298" s="67"/>
      <c r="AB298" s="68"/>
      <c r="AC298" s="67"/>
      <c r="AD298" s="67"/>
      <c r="AE298" s="177"/>
      <c r="AF298" s="178"/>
      <c r="AG298" s="176"/>
      <c r="AH298" s="178"/>
      <c r="AI298" s="189"/>
      <c r="AJ298" s="66"/>
      <c r="AK298" s="67"/>
      <c r="AL298" s="68"/>
      <c r="AM298" s="67"/>
      <c r="AN298" s="69"/>
      <c r="AO298" s="177"/>
      <c r="AP298" s="178"/>
      <c r="AQ298" s="176"/>
      <c r="AR298" s="178"/>
      <c r="AS298" s="178"/>
      <c r="AT298" s="66"/>
      <c r="AU298" s="67"/>
      <c r="AV298" s="68"/>
      <c r="AW298" s="67"/>
      <c r="AX298" s="67"/>
      <c r="AY298" s="177"/>
      <c r="AZ298" s="178"/>
      <c r="BA298" s="176"/>
      <c r="BB298" s="178"/>
      <c r="BC298" s="178"/>
      <c r="BD298" s="66"/>
      <c r="BE298" s="67"/>
      <c r="BF298" s="68"/>
      <c r="BG298" s="67"/>
      <c r="BH298" s="69"/>
      <c r="BI298" s="177"/>
      <c r="BJ298" s="178"/>
      <c r="BK298" s="176"/>
      <c r="BL298" s="178"/>
      <c r="BM298" s="189"/>
      <c r="BN298" s="53">
        <f t="shared" si="49"/>
        <v>0</v>
      </c>
      <c r="BO298" s="53">
        <f t="shared" si="50"/>
        <v>0</v>
      </c>
      <c r="BP298" s="250"/>
    </row>
    <row r="299" spans="2:68" ht="30" x14ac:dyDescent="0.4">
      <c r="B299" s="79" t="s">
        <v>50</v>
      </c>
      <c r="C299" s="40" t="str">
        <f>C186</f>
        <v>Мясо цыплят бройлеров, кг</v>
      </c>
      <c r="D299" s="41">
        <f t="shared" si="48"/>
        <v>113</v>
      </c>
      <c r="E299" s="42">
        <v>9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51"/>
        <v>124.3</v>
      </c>
      <c r="L299" s="47">
        <f t="shared" si="52"/>
        <v>125.43</v>
      </c>
      <c r="M299" s="48">
        <f t="shared" si="53"/>
        <v>126.56</v>
      </c>
      <c r="N299" s="48">
        <f t="shared" si="53"/>
        <v>127.69</v>
      </c>
      <c r="O299" s="49">
        <f t="shared" si="53"/>
        <v>128.82</v>
      </c>
      <c r="P299" s="50"/>
      <c r="Q299" s="57"/>
      <c r="R299" s="57"/>
      <c r="S299" s="57"/>
      <c r="T299" s="52"/>
      <c r="U299" s="50"/>
      <c r="V299" s="57"/>
      <c r="W299" s="57"/>
      <c r="X299" s="85"/>
      <c r="Y299" s="52"/>
      <c r="Z299" s="195"/>
      <c r="AA299" s="196"/>
      <c r="AB299" s="197"/>
      <c r="AC299" s="196"/>
      <c r="AD299" s="218"/>
      <c r="AE299" s="195">
        <v>124.3</v>
      </c>
      <c r="AF299" s="196">
        <v>26</v>
      </c>
      <c r="AG299" s="197">
        <f>AE299*AF299</f>
        <v>3231.7999999999997</v>
      </c>
      <c r="AH299" s="196" t="s">
        <v>362</v>
      </c>
      <c r="AI299" s="198" t="s">
        <v>285</v>
      </c>
      <c r="AJ299" s="50"/>
      <c r="AK299" s="51"/>
      <c r="AL299" s="51"/>
      <c r="AM299" s="51"/>
      <c r="AN299" s="52"/>
      <c r="AO299" s="175"/>
      <c r="AP299" s="176"/>
      <c r="AQ299" s="176"/>
      <c r="AR299" s="176"/>
      <c r="AS299" s="176"/>
      <c r="AT299" s="50"/>
      <c r="AU299" s="51"/>
      <c r="AV299" s="51"/>
      <c r="AW299" s="51"/>
      <c r="AX299" s="51"/>
      <c r="AY299" s="175"/>
      <c r="AZ299" s="176"/>
      <c r="BA299" s="176"/>
      <c r="BB299" s="176"/>
      <c r="BC299" s="176"/>
      <c r="BD299" s="50"/>
      <c r="BE299" s="51"/>
      <c r="BF299" s="51"/>
      <c r="BG299" s="51"/>
      <c r="BH299" s="52"/>
      <c r="BI299" s="175"/>
      <c r="BJ299" s="176"/>
      <c r="BK299" s="176"/>
      <c r="BL299" s="176"/>
      <c r="BM299" s="188"/>
      <c r="BN299" s="53">
        <f t="shared" si="49"/>
        <v>124.3</v>
      </c>
      <c r="BO299" s="53">
        <f t="shared" si="50"/>
        <v>124.3</v>
      </c>
      <c r="BP299" s="250"/>
    </row>
    <row r="300" spans="2:68" ht="30" x14ac:dyDescent="0.4">
      <c r="B300" s="79"/>
      <c r="C300" s="80"/>
      <c r="D300" s="41">
        <f t="shared" si="48"/>
        <v>113</v>
      </c>
      <c r="E300" s="42">
        <v>9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51"/>
        <v>124.3</v>
      </c>
      <c r="L300" s="47">
        <f t="shared" si="52"/>
        <v>125.43</v>
      </c>
      <c r="M300" s="48">
        <f t="shared" si="53"/>
        <v>126.56</v>
      </c>
      <c r="N300" s="48">
        <f t="shared" si="53"/>
        <v>127.69</v>
      </c>
      <c r="O300" s="49">
        <f t="shared" si="53"/>
        <v>128.82</v>
      </c>
      <c r="P300" s="50"/>
      <c r="Q300" s="57"/>
      <c r="R300" s="57"/>
      <c r="S300" s="57"/>
      <c r="T300" s="52"/>
      <c r="U300" s="50"/>
      <c r="V300" s="57"/>
      <c r="W300" s="57"/>
      <c r="X300" s="57"/>
      <c r="Y300" s="52"/>
      <c r="Z300" s="195"/>
      <c r="AA300" s="196"/>
      <c r="AB300" s="197"/>
      <c r="AC300" s="196"/>
      <c r="AD300" s="218"/>
      <c r="AE300" s="195"/>
      <c r="AF300" s="196"/>
      <c r="AG300" s="197"/>
      <c r="AH300" s="196"/>
      <c r="AI300" s="196"/>
      <c r="AJ300" s="50"/>
      <c r="AK300" s="51"/>
      <c r="AL300" s="51"/>
      <c r="AM300" s="51"/>
      <c r="AN300" s="52"/>
      <c r="AO300" s="175"/>
      <c r="AP300" s="176"/>
      <c r="AQ300" s="176"/>
      <c r="AR300" s="176"/>
      <c r="AS300" s="176"/>
      <c r="AT300" s="50"/>
      <c r="AU300" s="51"/>
      <c r="AV300" s="51"/>
      <c r="AW300" s="51"/>
      <c r="AX300" s="51"/>
      <c r="AY300" s="175"/>
      <c r="AZ300" s="176"/>
      <c r="BA300" s="176"/>
      <c r="BB300" s="176"/>
      <c r="BC300" s="176"/>
      <c r="BD300" s="50"/>
      <c r="BE300" s="51"/>
      <c r="BF300" s="51"/>
      <c r="BG300" s="51"/>
      <c r="BH300" s="52"/>
      <c r="BI300" s="175"/>
      <c r="BJ300" s="176"/>
      <c r="BK300" s="176"/>
      <c r="BL300" s="176"/>
      <c r="BM300" s="188"/>
      <c r="BN300" s="53">
        <f t="shared" si="49"/>
        <v>0</v>
      </c>
      <c r="BO300" s="53">
        <f t="shared" si="50"/>
        <v>0</v>
      </c>
      <c r="BP300" s="250"/>
    </row>
    <row r="301" spans="2:68" ht="30" x14ac:dyDescent="0.4">
      <c r="B301" s="79"/>
      <c r="C301" s="80"/>
      <c r="D301" s="41">
        <f t="shared" si="48"/>
        <v>113</v>
      </c>
      <c r="E301" s="42"/>
      <c r="F301" s="43"/>
      <c r="G301" s="44"/>
      <c r="H301" s="44"/>
      <c r="I301" s="44"/>
      <c r="J301" s="45"/>
      <c r="K301" s="46"/>
      <c r="L301" s="47"/>
      <c r="M301" s="48"/>
      <c r="N301" s="48"/>
      <c r="O301" s="49"/>
      <c r="P301" s="50"/>
      <c r="Q301" s="57"/>
      <c r="R301" s="57"/>
      <c r="S301" s="57"/>
      <c r="T301" s="52"/>
      <c r="U301" s="50"/>
      <c r="V301" s="57"/>
      <c r="W301" s="57"/>
      <c r="X301" s="57"/>
      <c r="Y301" s="52"/>
      <c r="Z301" s="195"/>
      <c r="AA301" s="196"/>
      <c r="AB301" s="197"/>
      <c r="AC301" s="196"/>
      <c r="AD301" s="218"/>
      <c r="AE301" s="195"/>
      <c r="AF301" s="196"/>
      <c r="AG301" s="197"/>
      <c r="AH301" s="196"/>
      <c r="AI301" s="196"/>
      <c r="AJ301" s="50"/>
      <c r="AK301" s="51"/>
      <c r="AL301" s="51"/>
      <c r="AM301" s="51"/>
      <c r="AN301" s="52"/>
      <c r="AO301" s="175"/>
      <c r="AP301" s="176"/>
      <c r="AQ301" s="176"/>
      <c r="AR301" s="176"/>
      <c r="AS301" s="176"/>
      <c r="AT301" s="50"/>
      <c r="AU301" s="51"/>
      <c r="AV301" s="51"/>
      <c r="AW301" s="51"/>
      <c r="AX301" s="51"/>
      <c r="AY301" s="175"/>
      <c r="AZ301" s="176"/>
      <c r="BA301" s="176"/>
      <c r="BB301" s="176"/>
      <c r="BC301" s="176"/>
      <c r="BD301" s="50"/>
      <c r="BE301" s="51"/>
      <c r="BF301" s="51"/>
      <c r="BG301" s="51"/>
      <c r="BH301" s="52"/>
      <c r="BI301" s="175"/>
      <c r="BJ301" s="176"/>
      <c r="BK301" s="176"/>
      <c r="BL301" s="176"/>
      <c r="BM301" s="188"/>
      <c r="BN301" s="53">
        <f t="shared" si="49"/>
        <v>0</v>
      </c>
      <c r="BO301" s="53">
        <f t="shared" si="50"/>
        <v>0</v>
      </c>
      <c r="BP301" s="250"/>
    </row>
    <row r="302" spans="2:68" ht="39" x14ac:dyDescent="0.4">
      <c r="B302" s="81" t="s">
        <v>53</v>
      </c>
      <c r="C302" s="82" t="s">
        <v>54</v>
      </c>
      <c r="D302" s="41">
        <f t="shared" si="48"/>
        <v>0</v>
      </c>
      <c r="E302" s="89"/>
      <c r="F302" s="90"/>
      <c r="G302" s="91"/>
      <c r="H302" s="91"/>
      <c r="I302" s="91"/>
      <c r="J302" s="92"/>
      <c r="K302" s="46">
        <f t="shared" ref="K302:K348" si="54">$D302+($D302*(SUM($E302%,F302%)))</f>
        <v>0</v>
      </c>
      <c r="L302" s="47">
        <f t="shared" ref="L302:L348" si="55">$D302+(($D302*SUM($E302,G302)/100))</f>
        <v>0</v>
      </c>
      <c r="M302" s="48">
        <f t="shared" ref="M302:O348" si="56">$D302+(($D302*($E302+H302)/100))</f>
        <v>0</v>
      </c>
      <c r="N302" s="48">
        <f t="shared" si="56"/>
        <v>0</v>
      </c>
      <c r="O302" s="49">
        <f t="shared" si="56"/>
        <v>0</v>
      </c>
      <c r="P302" s="93"/>
      <c r="Q302" s="94"/>
      <c r="R302" s="68"/>
      <c r="S302" s="94"/>
      <c r="T302" s="95"/>
      <c r="U302" s="93"/>
      <c r="V302" s="94"/>
      <c r="W302" s="68"/>
      <c r="X302" s="94"/>
      <c r="Y302" s="95"/>
      <c r="Z302" s="222"/>
      <c r="AA302" s="223"/>
      <c r="AB302" s="201"/>
      <c r="AC302" s="223"/>
      <c r="AD302" s="224"/>
      <c r="AE302" s="222"/>
      <c r="AF302" s="223"/>
      <c r="AG302" s="201"/>
      <c r="AH302" s="223"/>
      <c r="AI302" s="223"/>
      <c r="AJ302" s="93"/>
      <c r="AK302" s="94"/>
      <c r="AL302" s="68"/>
      <c r="AM302" s="94"/>
      <c r="AN302" s="95"/>
      <c r="AO302" s="179"/>
      <c r="AP302" s="180"/>
      <c r="AQ302" s="176"/>
      <c r="AR302" s="180"/>
      <c r="AS302" s="180"/>
      <c r="AT302" s="93"/>
      <c r="AU302" s="94"/>
      <c r="AV302" s="68"/>
      <c r="AW302" s="94"/>
      <c r="AX302" s="94"/>
      <c r="AY302" s="179"/>
      <c r="AZ302" s="180"/>
      <c r="BA302" s="176"/>
      <c r="BB302" s="180"/>
      <c r="BC302" s="180"/>
      <c r="BD302" s="93"/>
      <c r="BE302" s="94"/>
      <c r="BF302" s="68"/>
      <c r="BG302" s="94"/>
      <c r="BH302" s="95"/>
      <c r="BI302" s="179"/>
      <c r="BJ302" s="180"/>
      <c r="BK302" s="176"/>
      <c r="BL302" s="180"/>
      <c r="BM302" s="190"/>
      <c r="BN302" s="53">
        <f t="shared" si="49"/>
        <v>0</v>
      </c>
      <c r="BO302" s="53">
        <f t="shared" si="50"/>
        <v>0</v>
      </c>
      <c r="BP302" s="250"/>
    </row>
    <row r="303" spans="2:68" ht="72" x14ac:dyDescent="0.4">
      <c r="B303" s="79" t="s">
        <v>56</v>
      </c>
      <c r="C303" s="40" t="str">
        <f>C190</f>
        <v>Подсолнечное масло и его фракции, рафинированные, но без изменения химического состава, л</v>
      </c>
      <c r="D303" s="41">
        <f t="shared" si="48"/>
        <v>66.8</v>
      </c>
      <c r="E303" s="42">
        <v>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54"/>
        <v>70.807999999999993</v>
      </c>
      <c r="L303" s="47">
        <f t="shared" si="55"/>
        <v>71.475999999999999</v>
      </c>
      <c r="M303" s="48">
        <f t="shared" si="56"/>
        <v>72.143999999999991</v>
      </c>
      <c r="N303" s="48">
        <f t="shared" si="56"/>
        <v>72.811999999999998</v>
      </c>
      <c r="O303" s="49">
        <f t="shared" si="56"/>
        <v>73.47999999999999</v>
      </c>
      <c r="P303" s="50">
        <f>R303/Q303</f>
        <v>73.400000000000006</v>
      </c>
      <c r="Q303" s="51">
        <v>15</v>
      </c>
      <c r="R303" s="51">
        <v>1101</v>
      </c>
      <c r="S303" s="51" t="s">
        <v>588</v>
      </c>
      <c r="T303" s="52" t="s">
        <v>585</v>
      </c>
      <c r="U303" s="50"/>
      <c r="V303" s="57"/>
      <c r="W303" s="57"/>
      <c r="X303" s="57"/>
      <c r="Y303" s="52"/>
      <c r="Z303" s="195"/>
      <c r="AA303" s="196"/>
      <c r="AB303" s="197"/>
      <c r="AC303" s="196"/>
      <c r="AD303" s="218"/>
      <c r="AE303" s="195"/>
      <c r="AF303" s="196"/>
      <c r="AG303" s="197"/>
      <c r="AH303" s="196"/>
      <c r="AI303" s="198"/>
      <c r="AJ303" s="50"/>
      <c r="AK303" s="51"/>
      <c r="AL303" s="51"/>
      <c r="AM303" s="51"/>
      <c r="AN303" s="52"/>
      <c r="AO303" s="175"/>
      <c r="AP303" s="176"/>
      <c r="AQ303" s="176"/>
      <c r="AR303" s="176"/>
      <c r="AS303" s="176"/>
      <c r="AT303" s="50"/>
      <c r="AU303" s="51"/>
      <c r="AV303" s="51"/>
      <c r="AW303" s="51"/>
      <c r="AX303" s="51"/>
      <c r="AY303" s="175"/>
      <c r="AZ303" s="176"/>
      <c r="BA303" s="176"/>
      <c r="BB303" s="176"/>
      <c r="BC303" s="176"/>
      <c r="BD303" s="50"/>
      <c r="BE303" s="51"/>
      <c r="BF303" s="51"/>
      <c r="BG303" s="51"/>
      <c r="BH303" s="52"/>
      <c r="BI303" s="175"/>
      <c r="BJ303" s="176"/>
      <c r="BK303" s="176"/>
      <c r="BL303" s="176"/>
      <c r="BM303" s="188"/>
      <c r="BN303" s="53">
        <f t="shared" si="49"/>
        <v>73.400000000000006</v>
      </c>
      <c r="BO303" s="53">
        <f t="shared" si="50"/>
        <v>73.400000000000006</v>
      </c>
      <c r="BP303" s="250"/>
    </row>
    <row r="304" spans="2:68" ht="30" x14ac:dyDescent="0.4">
      <c r="B304" s="79"/>
      <c r="C304" s="80"/>
      <c r="D304" s="41">
        <f t="shared" si="48"/>
        <v>66.8</v>
      </c>
      <c r="E304" s="42">
        <v>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54"/>
        <v>70.807999999999993</v>
      </c>
      <c r="L304" s="47">
        <f t="shared" si="55"/>
        <v>71.475999999999999</v>
      </c>
      <c r="M304" s="48">
        <f t="shared" si="56"/>
        <v>72.143999999999991</v>
      </c>
      <c r="N304" s="48">
        <f t="shared" si="56"/>
        <v>72.811999999999998</v>
      </c>
      <c r="O304" s="49">
        <f t="shared" si="56"/>
        <v>73.47999999999999</v>
      </c>
      <c r="P304" s="50"/>
      <c r="Q304" s="57"/>
      <c r="R304" s="57"/>
      <c r="S304" s="57"/>
      <c r="T304" s="52"/>
      <c r="U304" s="50"/>
      <c r="V304" s="57"/>
      <c r="W304" s="57"/>
      <c r="X304" s="57"/>
      <c r="Y304" s="52"/>
      <c r="Z304" s="50"/>
      <c r="AA304" s="51"/>
      <c r="AB304" s="51"/>
      <c r="AC304" s="51"/>
      <c r="AD304" s="51"/>
      <c r="AE304" s="195"/>
      <c r="AF304" s="196"/>
      <c r="AG304" s="197"/>
      <c r="AH304" s="196"/>
      <c r="AI304" s="196"/>
      <c r="AJ304" s="50"/>
      <c r="AK304" s="51"/>
      <c r="AL304" s="51"/>
      <c r="AM304" s="51"/>
      <c r="AN304" s="52"/>
      <c r="AO304" s="175"/>
      <c r="AP304" s="176"/>
      <c r="AQ304" s="176"/>
      <c r="AR304" s="176"/>
      <c r="AS304" s="176"/>
      <c r="AT304" s="50"/>
      <c r="AU304" s="51"/>
      <c r="AV304" s="51"/>
      <c r="AW304" s="51"/>
      <c r="AX304" s="51"/>
      <c r="AY304" s="175"/>
      <c r="AZ304" s="176"/>
      <c r="BA304" s="176"/>
      <c r="BB304" s="176"/>
      <c r="BC304" s="176"/>
      <c r="BD304" s="50"/>
      <c r="BE304" s="51"/>
      <c r="BF304" s="51"/>
      <c r="BG304" s="51"/>
      <c r="BH304" s="52"/>
      <c r="BI304" s="175"/>
      <c r="BJ304" s="176"/>
      <c r="BK304" s="176"/>
      <c r="BL304" s="176"/>
      <c r="BM304" s="188"/>
      <c r="BN304" s="53">
        <f t="shared" si="49"/>
        <v>0</v>
      </c>
      <c r="BO304" s="53">
        <f t="shared" si="50"/>
        <v>0</v>
      </c>
      <c r="BP304" s="250"/>
    </row>
    <row r="305" spans="2:68" ht="30" x14ac:dyDescent="0.4">
      <c r="B305" s="79"/>
      <c r="C305" s="80"/>
      <c r="D305" s="41">
        <f t="shared" ref="D305:D336" si="57">D74</f>
        <v>66.8</v>
      </c>
      <c r="E305" s="42">
        <v>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54"/>
        <v>70.807999999999993</v>
      </c>
      <c r="L305" s="47">
        <f t="shared" si="55"/>
        <v>71.475999999999999</v>
      </c>
      <c r="M305" s="48">
        <f t="shared" si="56"/>
        <v>72.143999999999991</v>
      </c>
      <c r="N305" s="48">
        <f t="shared" si="56"/>
        <v>72.811999999999998</v>
      </c>
      <c r="O305" s="49">
        <f t="shared" si="56"/>
        <v>73.47999999999999</v>
      </c>
      <c r="P305" s="50"/>
      <c r="Q305" s="57"/>
      <c r="R305" s="57"/>
      <c r="S305" s="57"/>
      <c r="T305" s="52"/>
      <c r="U305" s="50"/>
      <c r="V305" s="57"/>
      <c r="W305" s="57"/>
      <c r="X305" s="57"/>
      <c r="Y305" s="52"/>
      <c r="Z305" s="50"/>
      <c r="AA305" s="51"/>
      <c r="AB305" s="51"/>
      <c r="AC305" s="51"/>
      <c r="AD305" s="51"/>
      <c r="AE305" s="195"/>
      <c r="AF305" s="196"/>
      <c r="AG305" s="197"/>
      <c r="AH305" s="196"/>
      <c r="AI305" s="196"/>
      <c r="AJ305" s="50"/>
      <c r="AK305" s="51"/>
      <c r="AL305" s="51"/>
      <c r="AM305" s="51"/>
      <c r="AN305" s="52"/>
      <c r="AO305" s="175"/>
      <c r="AP305" s="176"/>
      <c r="AQ305" s="176"/>
      <c r="AR305" s="176"/>
      <c r="AS305" s="176"/>
      <c r="AT305" s="50"/>
      <c r="AU305" s="51"/>
      <c r="AV305" s="51"/>
      <c r="AW305" s="51"/>
      <c r="AX305" s="51"/>
      <c r="AY305" s="175"/>
      <c r="AZ305" s="176"/>
      <c r="BA305" s="176"/>
      <c r="BB305" s="176"/>
      <c r="BC305" s="176"/>
      <c r="BD305" s="50"/>
      <c r="BE305" s="51"/>
      <c r="BF305" s="51"/>
      <c r="BG305" s="51"/>
      <c r="BH305" s="52"/>
      <c r="BI305" s="175"/>
      <c r="BJ305" s="176"/>
      <c r="BK305" s="176"/>
      <c r="BL305" s="176"/>
      <c r="BM305" s="188"/>
      <c r="BN305" s="53">
        <f t="shared" si="49"/>
        <v>0</v>
      </c>
      <c r="BO305" s="53">
        <f t="shared" si="50"/>
        <v>0</v>
      </c>
      <c r="BP305" s="250"/>
    </row>
    <row r="306" spans="2:68" ht="30" x14ac:dyDescent="0.4">
      <c r="B306" s="81" t="s">
        <v>58</v>
      </c>
      <c r="C306" s="82" t="s">
        <v>59</v>
      </c>
      <c r="D306" s="41">
        <f t="shared" si="57"/>
        <v>0</v>
      </c>
      <c r="E306" s="62"/>
      <c r="F306" s="63"/>
      <c r="G306" s="64"/>
      <c r="H306" s="64"/>
      <c r="I306" s="64"/>
      <c r="J306" s="65"/>
      <c r="K306" s="46">
        <f t="shared" si="54"/>
        <v>0</v>
      </c>
      <c r="L306" s="47">
        <f t="shared" si="55"/>
        <v>0</v>
      </c>
      <c r="M306" s="48">
        <f t="shared" si="56"/>
        <v>0</v>
      </c>
      <c r="N306" s="48">
        <f t="shared" si="56"/>
        <v>0</v>
      </c>
      <c r="O306" s="49">
        <f t="shared" si="56"/>
        <v>0</v>
      </c>
      <c r="P306" s="66"/>
      <c r="Q306" s="67"/>
      <c r="R306" s="68"/>
      <c r="S306" s="67"/>
      <c r="T306" s="69"/>
      <c r="U306" s="66"/>
      <c r="V306" s="67"/>
      <c r="W306" s="68"/>
      <c r="X306" s="67"/>
      <c r="Y306" s="69"/>
      <c r="Z306" s="66"/>
      <c r="AA306" s="67"/>
      <c r="AB306" s="68"/>
      <c r="AC306" s="67"/>
      <c r="AD306" s="67"/>
      <c r="AE306" s="199"/>
      <c r="AF306" s="200"/>
      <c r="AG306" s="201"/>
      <c r="AH306" s="200"/>
      <c r="AI306" s="200"/>
      <c r="AJ306" s="66"/>
      <c r="AK306" s="67"/>
      <c r="AL306" s="68"/>
      <c r="AM306" s="67"/>
      <c r="AN306" s="69"/>
      <c r="AO306" s="177"/>
      <c r="AP306" s="178"/>
      <c r="AQ306" s="176"/>
      <c r="AR306" s="178"/>
      <c r="AS306" s="178"/>
      <c r="AT306" s="66"/>
      <c r="AU306" s="67"/>
      <c r="AV306" s="68"/>
      <c r="AW306" s="67"/>
      <c r="AX306" s="67"/>
      <c r="AY306" s="177"/>
      <c r="AZ306" s="178"/>
      <c r="BA306" s="176"/>
      <c r="BB306" s="178"/>
      <c r="BC306" s="178"/>
      <c r="BD306" s="66"/>
      <c r="BE306" s="67"/>
      <c r="BF306" s="68"/>
      <c r="BG306" s="67"/>
      <c r="BH306" s="69"/>
      <c r="BI306" s="177"/>
      <c r="BJ306" s="178"/>
      <c r="BK306" s="176"/>
      <c r="BL306" s="178"/>
      <c r="BM306" s="189"/>
      <c r="BN306" s="53">
        <f t="shared" si="49"/>
        <v>0</v>
      </c>
      <c r="BO306" s="53">
        <f t="shared" si="50"/>
        <v>0</v>
      </c>
      <c r="BP306" s="250"/>
    </row>
    <row r="307" spans="2:68" ht="54" x14ac:dyDescent="0.4">
      <c r="B307" s="79" t="s">
        <v>132</v>
      </c>
      <c r="C307" s="40" t="str">
        <f>C194</f>
        <v>Молоко 2,5% жирности (в пленке, пастеризованное), в расфасовке 0,9 л</v>
      </c>
      <c r="D307" s="41">
        <f t="shared" si="57"/>
        <v>34.700000000000003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54"/>
        <v>40.252000000000002</v>
      </c>
      <c r="L307" s="47">
        <f t="shared" si="55"/>
        <v>40.599000000000004</v>
      </c>
      <c r="M307" s="48">
        <f t="shared" si="56"/>
        <v>40.946000000000005</v>
      </c>
      <c r="N307" s="48">
        <f t="shared" si="56"/>
        <v>41.293000000000006</v>
      </c>
      <c r="O307" s="49">
        <f t="shared" si="56"/>
        <v>41.64</v>
      </c>
      <c r="P307" s="50">
        <f>R307/Q307</f>
        <v>35</v>
      </c>
      <c r="Q307" s="51">
        <v>120</v>
      </c>
      <c r="R307" s="51">
        <v>4200</v>
      </c>
      <c r="S307" s="51" t="s">
        <v>583</v>
      </c>
      <c r="T307" s="52" t="s">
        <v>585</v>
      </c>
      <c r="U307" s="50"/>
      <c r="V307" s="57"/>
      <c r="W307" s="57"/>
      <c r="X307" s="57"/>
      <c r="Y307" s="52"/>
      <c r="Z307" s="236">
        <v>30</v>
      </c>
      <c r="AA307" s="237">
        <v>54</v>
      </c>
      <c r="AB307" s="238">
        <f>AA307*Z307</f>
        <v>1620</v>
      </c>
      <c r="AC307" s="237" t="s">
        <v>362</v>
      </c>
      <c r="AD307" s="239" t="s">
        <v>610</v>
      </c>
      <c r="AE307" s="195">
        <v>40</v>
      </c>
      <c r="AF307" s="196">
        <v>230</v>
      </c>
      <c r="AG307" s="197">
        <f>AE307*AF307</f>
        <v>9200</v>
      </c>
      <c r="AH307" s="196" t="s">
        <v>362</v>
      </c>
      <c r="AI307" s="196" t="s">
        <v>619</v>
      </c>
      <c r="AJ307" s="50"/>
      <c r="AK307" s="51"/>
      <c r="AL307" s="51"/>
      <c r="AM307" s="51"/>
      <c r="AN307" s="52"/>
      <c r="AO307" s="175"/>
      <c r="AP307" s="176"/>
      <c r="AQ307" s="176"/>
      <c r="AR307" s="176"/>
      <c r="AS307" s="176"/>
      <c r="AT307" s="50"/>
      <c r="AU307" s="51"/>
      <c r="AV307" s="51"/>
      <c r="AW307" s="51"/>
      <c r="AX307" s="51"/>
      <c r="AY307" s="175"/>
      <c r="AZ307" s="176"/>
      <c r="BA307" s="176"/>
      <c r="BB307" s="176"/>
      <c r="BC307" s="176"/>
      <c r="BD307" s="50"/>
      <c r="BE307" s="51"/>
      <c r="BF307" s="51"/>
      <c r="BG307" s="51"/>
      <c r="BH307" s="52"/>
      <c r="BI307" s="175"/>
      <c r="BJ307" s="176"/>
      <c r="BK307" s="176"/>
      <c r="BL307" s="176"/>
      <c r="BM307" s="188"/>
      <c r="BN307" s="53">
        <f t="shared" si="49"/>
        <v>30</v>
      </c>
      <c r="BO307" s="53">
        <f t="shared" si="50"/>
        <v>40</v>
      </c>
      <c r="BP307" s="250"/>
    </row>
    <row r="308" spans="2:68" ht="36" x14ac:dyDescent="0.4">
      <c r="B308" s="79"/>
      <c r="C308" s="80"/>
      <c r="D308" s="41">
        <f t="shared" si="57"/>
        <v>34.700000000000003</v>
      </c>
      <c r="E308" s="42">
        <v>15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54"/>
        <v>40.252000000000002</v>
      </c>
      <c r="L308" s="47">
        <f t="shared" si="55"/>
        <v>40.599000000000004</v>
      </c>
      <c r="M308" s="48">
        <f t="shared" si="56"/>
        <v>40.946000000000005</v>
      </c>
      <c r="N308" s="48">
        <f t="shared" si="56"/>
        <v>41.293000000000006</v>
      </c>
      <c r="O308" s="49">
        <f t="shared" si="56"/>
        <v>41.64</v>
      </c>
      <c r="P308" s="50"/>
      <c r="Q308" s="57"/>
      <c r="R308" s="57"/>
      <c r="S308" s="57"/>
      <c r="T308" s="52"/>
      <c r="U308" s="50"/>
      <c r="V308" s="57"/>
      <c r="W308" s="57"/>
      <c r="X308" s="57"/>
      <c r="Y308" s="52"/>
      <c r="Z308" s="236">
        <v>30</v>
      </c>
      <c r="AA308" s="237">
        <v>54</v>
      </c>
      <c r="AB308" s="238">
        <f>AA308*Z308</f>
        <v>1620</v>
      </c>
      <c r="AC308" s="237" t="s">
        <v>362</v>
      </c>
      <c r="AD308" s="239" t="s">
        <v>363</v>
      </c>
      <c r="AE308" s="195"/>
      <c r="AF308" s="196"/>
      <c r="AG308" s="197"/>
      <c r="AH308" s="196"/>
      <c r="AI308" s="196"/>
      <c r="AJ308" s="50"/>
      <c r="AK308" s="51"/>
      <c r="AL308" s="51"/>
      <c r="AM308" s="51"/>
      <c r="AN308" s="52"/>
      <c r="AO308" s="175"/>
      <c r="AP308" s="176"/>
      <c r="AQ308" s="176"/>
      <c r="AR308" s="176"/>
      <c r="AS308" s="176"/>
      <c r="AT308" s="50"/>
      <c r="AU308" s="51"/>
      <c r="AV308" s="51"/>
      <c r="AW308" s="51"/>
      <c r="AX308" s="51"/>
      <c r="AY308" s="175"/>
      <c r="AZ308" s="176"/>
      <c r="BA308" s="176"/>
      <c r="BB308" s="176"/>
      <c r="BC308" s="176"/>
      <c r="BD308" s="50"/>
      <c r="BE308" s="51"/>
      <c r="BF308" s="51"/>
      <c r="BG308" s="51"/>
      <c r="BH308" s="52"/>
      <c r="BI308" s="175"/>
      <c r="BJ308" s="176"/>
      <c r="BK308" s="176"/>
      <c r="BL308" s="176"/>
      <c r="BM308" s="188"/>
      <c r="BN308" s="53">
        <f t="shared" si="49"/>
        <v>30</v>
      </c>
      <c r="BO308" s="53">
        <f t="shared" si="50"/>
        <v>30</v>
      </c>
      <c r="BP308" s="250"/>
    </row>
    <row r="309" spans="2:68" ht="30" x14ac:dyDescent="0.4">
      <c r="B309" s="79"/>
      <c r="C309" s="80"/>
      <c r="D309" s="41">
        <f t="shared" si="57"/>
        <v>34.700000000000003</v>
      </c>
      <c r="E309" s="42">
        <v>15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54"/>
        <v>40.252000000000002</v>
      </c>
      <c r="L309" s="47">
        <f t="shared" si="55"/>
        <v>40.599000000000004</v>
      </c>
      <c r="M309" s="48">
        <f t="shared" si="56"/>
        <v>40.946000000000005</v>
      </c>
      <c r="N309" s="48">
        <f t="shared" si="56"/>
        <v>41.293000000000006</v>
      </c>
      <c r="O309" s="49">
        <f t="shared" si="56"/>
        <v>41.64</v>
      </c>
      <c r="P309" s="50"/>
      <c r="Q309" s="57"/>
      <c r="R309" s="57"/>
      <c r="S309" s="57"/>
      <c r="T309" s="52"/>
      <c r="U309" s="50"/>
      <c r="V309" s="57"/>
      <c r="W309" s="57"/>
      <c r="X309" s="57"/>
      <c r="Y309" s="52"/>
      <c r="Z309" s="50"/>
      <c r="AA309" s="51"/>
      <c r="AB309" s="51"/>
      <c r="AC309" s="51"/>
      <c r="AD309" s="51"/>
      <c r="AE309" s="195"/>
      <c r="AF309" s="196"/>
      <c r="AG309" s="197"/>
      <c r="AH309" s="196"/>
      <c r="AI309" s="196"/>
      <c r="AJ309" s="50"/>
      <c r="AK309" s="51"/>
      <c r="AL309" s="51"/>
      <c r="AM309" s="51"/>
      <c r="AN309" s="52"/>
      <c r="AO309" s="175"/>
      <c r="AP309" s="176"/>
      <c r="AQ309" s="176"/>
      <c r="AR309" s="176"/>
      <c r="AS309" s="176"/>
      <c r="AT309" s="50"/>
      <c r="AU309" s="51"/>
      <c r="AV309" s="51"/>
      <c r="AW309" s="51"/>
      <c r="AX309" s="51"/>
      <c r="AY309" s="175"/>
      <c r="AZ309" s="176"/>
      <c r="BA309" s="176"/>
      <c r="BB309" s="176"/>
      <c r="BC309" s="176"/>
      <c r="BD309" s="50"/>
      <c r="BE309" s="51"/>
      <c r="BF309" s="51"/>
      <c r="BG309" s="51"/>
      <c r="BH309" s="52"/>
      <c r="BI309" s="175"/>
      <c r="BJ309" s="176"/>
      <c r="BK309" s="176"/>
      <c r="BL309" s="176"/>
      <c r="BM309" s="188"/>
      <c r="BP309" s="250"/>
    </row>
    <row r="310" spans="2:68" s="128" customFormat="1" ht="54" x14ac:dyDescent="0.4">
      <c r="B310" s="79" t="s">
        <v>130</v>
      </c>
      <c r="C310" s="40" t="str">
        <f>C197</f>
        <v>Молоко 3,2% жирности (в пленке, пастеризованное), в расфасовке 0,9 л</v>
      </c>
      <c r="D310" s="41">
        <f t="shared" si="57"/>
        <v>37.6</v>
      </c>
      <c r="E310" s="42">
        <v>15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54"/>
        <v>43.616</v>
      </c>
      <c r="L310" s="47">
        <f t="shared" si="55"/>
        <v>43.992000000000004</v>
      </c>
      <c r="M310" s="48">
        <f t="shared" si="56"/>
        <v>44.368000000000002</v>
      </c>
      <c r="N310" s="48">
        <f t="shared" si="56"/>
        <v>44.744</v>
      </c>
      <c r="O310" s="49">
        <f t="shared" si="56"/>
        <v>45.120000000000005</v>
      </c>
      <c r="P310" s="50"/>
      <c r="Q310" s="57"/>
      <c r="R310" s="57"/>
      <c r="S310" s="57"/>
      <c r="T310" s="52"/>
      <c r="U310" s="50">
        <f>W310/V310</f>
        <v>37</v>
      </c>
      <c r="V310" s="51">
        <v>20</v>
      </c>
      <c r="W310" s="51">
        <v>740</v>
      </c>
      <c r="X310" s="51" t="s">
        <v>593</v>
      </c>
      <c r="Y310" s="52" t="s">
        <v>596</v>
      </c>
      <c r="Z310" s="195"/>
      <c r="AA310" s="196"/>
      <c r="AB310" s="197"/>
      <c r="AC310" s="196"/>
      <c r="AD310" s="198"/>
      <c r="AE310" s="195"/>
      <c r="AF310" s="196"/>
      <c r="AG310" s="197"/>
      <c r="AH310" s="196"/>
      <c r="AI310" s="196"/>
      <c r="AJ310" s="50"/>
      <c r="AK310" s="51"/>
      <c r="AL310" s="51"/>
      <c r="AM310" s="51"/>
      <c r="AN310" s="52"/>
      <c r="AO310" s="50"/>
      <c r="AP310" s="51"/>
      <c r="AQ310" s="51"/>
      <c r="AR310" s="51"/>
      <c r="AS310" s="52"/>
      <c r="AT310" s="50"/>
      <c r="AU310" s="51"/>
      <c r="AV310" s="51"/>
      <c r="AW310" s="51"/>
      <c r="AX310" s="51"/>
      <c r="AY310" s="175"/>
      <c r="AZ310" s="176"/>
      <c r="BA310" s="176"/>
      <c r="BB310" s="176"/>
      <c r="BC310" s="176"/>
      <c r="BD310" s="50"/>
      <c r="BE310" s="51"/>
      <c r="BF310" s="51"/>
      <c r="BG310" s="51"/>
      <c r="BH310" s="52"/>
      <c r="BI310" s="175"/>
      <c r="BJ310" s="176"/>
      <c r="BK310" s="176"/>
      <c r="BL310" s="176"/>
      <c r="BM310" s="188"/>
      <c r="BN310" s="53">
        <f>MIN($P309,$U309,$Z309,$AE309,$AJ309,$AO309,$AT309,$AY309,$BD309,$BI309)</f>
        <v>0</v>
      </c>
      <c r="BO310" s="53">
        <f>MAX($P309,$U309,$Z309,$AE309,$AJ309,$AO309,$AT309,$AY309,$BD309,$BI309)</f>
        <v>0</v>
      </c>
      <c r="BP310" s="250"/>
    </row>
    <row r="311" spans="2:68" s="128" customFormat="1" ht="30" x14ac:dyDescent="0.4">
      <c r="B311" s="79"/>
      <c r="C311" s="80"/>
      <c r="D311" s="41">
        <f t="shared" si="57"/>
        <v>37.6</v>
      </c>
      <c r="E311" s="42">
        <v>15</v>
      </c>
      <c r="F311" s="43">
        <v>1</v>
      </c>
      <c r="G311" s="44">
        <v>2</v>
      </c>
      <c r="H311" s="44">
        <v>3</v>
      </c>
      <c r="I311" s="44">
        <v>4</v>
      </c>
      <c r="J311" s="45">
        <v>5</v>
      </c>
      <c r="K311" s="46">
        <f t="shared" si="54"/>
        <v>43.616</v>
      </c>
      <c r="L311" s="47">
        <f t="shared" si="55"/>
        <v>43.992000000000004</v>
      </c>
      <c r="M311" s="48">
        <f t="shared" si="56"/>
        <v>44.368000000000002</v>
      </c>
      <c r="N311" s="48">
        <f t="shared" si="56"/>
        <v>44.744</v>
      </c>
      <c r="O311" s="49">
        <f t="shared" si="56"/>
        <v>45.120000000000005</v>
      </c>
      <c r="P311" s="50"/>
      <c r="Q311" s="57"/>
      <c r="R311" s="57"/>
      <c r="S311" s="57"/>
      <c r="T311" s="52"/>
      <c r="U311" s="50"/>
      <c r="V311" s="57"/>
      <c r="W311" s="57"/>
      <c r="X311" s="57"/>
      <c r="Y311" s="52"/>
      <c r="Z311" s="50"/>
      <c r="AA311" s="51"/>
      <c r="AB311" s="51"/>
      <c r="AC311" s="51"/>
      <c r="AD311" s="52"/>
      <c r="AE311" s="195"/>
      <c r="AF311" s="196"/>
      <c r="AG311" s="197"/>
      <c r="AH311" s="196"/>
      <c r="AI311" s="196"/>
      <c r="AJ311" s="50"/>
      <c r="AK311" s="51"/>
      <c r="AL311" s="51"/>
      <c r="AM311" s="51"/>
      <c r="AN311" s="52"/>
      <c r="AO311" s="175"/>
      <c r="AP311" s="176"/>
      <c r="AQ311" s="176"/>
      <c r="AR311" s="176"/>
      <c r="AS311" s="176"/>
      <c r="AT311" s="50"/>
      <c r="AU311" s="51"/>
      <c r="AV311" s="51"/>
      <c r="AW311" s="51"/>
      <c r="AX311" s="51"/>
      <c r="AY311" s="175"/>
      <c r="AZ311" s="176"/>
      <c r="BA311" s="176"/>
      <c r="BB311" s="176"/>
      <c r="BC311" s="176"/>
      <c r="BD311" s="50"/>
      <c r="BE311" s="51"/>
      <c r="BF311" s="51"/>
      <c r="BG311" s="51"/>
      <c r="BH311" s="52"/>
      <c r="BI311" s="175"/>
      <c r="BJ311" s="176"/>
      <c r="BK311" s="176"/>
      <c r="BL311" s="176"/>
      <c r="BM311" s="188"/>
      <c r="BN311" s="53">
        <f>MIN($P310,$U310,$Z310,$AE310,$AJ310,$AO310,$AT310,$AY310,$BD310,$BI310)</f>
        <v>37</v>
      </c>
      <c r="BO311" s="53">
        <f>MAX($P310,$U310,$Z310,$AE310,$AJ310,$AO310,$AT310,$AY310,$BD310,$BI310)</f>
        <v>37</v>
      </c>
      <c r="BP311" s="250"/>
    </row>
    <row r="312" spans="2:68" s="128" customFormat="1" ht="30" x14ac:dyDescent="0.4">
      <c r="B312" s="79"/>
      <c r="C312" s="80"/>
      <c r="D312" s="41">
        <f t="shared" si="57"/>
        <v>37.6</v>
      </c>
      <c r="E312" s="42">
        <v>15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54"/>
        <v>43.616</v>
      </c>
      <c r="L312" s="47">
        <f t="shared" si="55"/>
        <v>43.992000000000004</v>
      </c>
      <c r="M312" s="48">
        <f t="shared" si="56"/>
        <v>44.368000000000002</v>
      </c>
      <c r="N312" s="48">
        <f t="shared" si="56"/>
        <v>44.744</v>
      </c>
      <c r="O312" s="49">
        <f t="shared" si="56"/>
        <v>45.120000000000005</v>
      </c>
      <c r="P312" s="50"/>
      <c r="Q312" s="57"/>
      <c r="R312" s="57"/>
      <c r="S312" s="57"/>
      <c r="T312" s="52"/>
      <c r="U312" s="50"/>
      <c r="V312" s="57"/>
      <c r="W312" s="57"/>
      <c r="X312" s="57"/>
      <c r="Y312" s="52"/>
      <c r="Z312" s="50"/>
      <c r="AA312" s="51"/>
      <c r="AB312" s="51"/>
      <c r="AC312" s="51"/>
      <c r="AD312" s="52"/>
      <c r="AE312" s="195"/>
      <c r="AF312" s="196"/>
      <c r="AG312" s="197"/>
      <c r="AH312" s="196"/>
      <c r="AI312" s="196"/>
      <c r="AJ312" s="50"/>
      <c r="AK312" s="51"/>
      <c r="AL312" s="51"/>
      <c r="AM312" s="51"/>
      <c r="AN312" s="52"/>
      <c r="AO312" s="175"/>
      <c r="AP312" s="176"/>
      <c r="AQ312" s="176"/>
      <c r="AR312" s="176"/>
      <c r="AS312" s="176"/>
      <c r="AT312" s="50"/>
      <c r="AU312" s="51"/>
      <c r="AV312" s="51"/>
      <c r="AW312" s="51"/>
      <c r="AX312" s="51"/>
      <c r="AY312" s="175"/>
      <c r="AZ312" s="176"/>
      <c r="BA312" s="176"/>
      <c r="BB312" s="176"/>
      <c r="BC312" s="176"/>
      <c r="BD312" s="50"/>
      <c r="BE312" s="51"/>
      <c r="BF312" s="51"/>
      <c r="BG312" s="51"/>
      <c r="BH312" s="52"/>
      <c r="BI312" s="175"/>
      <c r="BJ312" s="176"/>
      <c r="BK312" s="176"/>
      <c r="BL312" s="176"/>
      <c r="BM312" s="188"/>
      <c r="BN312" s="53">
        <f>MIN($P311,$U311,$Z311,$AE311,$AJ311,$AO311,$AT311,$AY311,$BD311,$BI311)</f>
        <v>0</v>
      </c>
      <c r="BO312" s="53">
        <f>MAX($P311,$U311,$Z311,$AE311,$AJ311,$AO311,$AT311,$AY311,$BD311,$BI311)</f>
        <v>0</v>
      </c>
      <c r="BP312" s="250"/>
    </row>
    <row r="313" spans="2:68" ht="36" x14ac:dyDescent="0.4">
      <c r="B313" s="79" t="s">
        <v>131</v>
      </c>
      <c r="C313" s="40" t="str">
        <f>C200</f>
        <v>Сливочное масло, кг</v>
      </c>
      <c r="D313" s="41">
        <f t="shared" si="57"/>
        <v>370</v>
      </c>
      <c r="E313" s="42">
        <v>9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54"/>
        <v>407</v>
      </c>
      <c r="L313" s="47">
        <f t="shared" si="55"/>
        <v>410.7</v>
      </c>
      <c r="M313" s="48">
        <f t="shared" si="56"/>
        <v>414.4</v>
      </c>
      <c r="N313" s="48">
        <f t="shared" si="56"/>
        <v>418.1</v>
      </c>
      <c r="O313" s="49">
        <f t="shared" si="56"/>
        <v>421.8</v>
      </c>
      <c r="P313" s="50">
        <f>R313/Q313</f>
        <v>400</v>
      </c>
      <c r="Q313" s="51">
        <v>40</v>
      </c>
      <c r="R313" s="51">
        <v>16000</v>
      </c>
      <c r="S313" s="51" t="s">
        <v>582</v>
      </c>
      <c r="T313" s="52" t="s">
        <v>585</v>
      </c>
      <c r="U313" s="50"/>
      <c r="V313" s="57"/>
      <c r="W313" s="57"/>
      <c r="X313" s="57"/>
      <c r="Y313" s="52"/>
      <c r="Z313" s="225">
        <v>407</v>
      </c>
      <c r="AA313" s="226">
        <v>16</v>
      </c>
      <c r="AB313" s="226">
        <f>IF(Z313=0," ",IF(ISBLANK(Z313)," ",Z313*AA313))</f>
        <v>6512</v>
      </c>
      <c r="AC313" s="226" t="s">
        <v>602</v>
      </c>
      <c r="AD313" s="227" t="s">
        <v>608</v>
      </c>
      <c r="AE313" s="195">
        <v>326.95999999999998</v>
      </c>
      <c r="AF313" s="196">
        <v>20</v>
      </c>
      <c r="AG313" s="197">
        <f>AE313*AF313</f>
        <v>6539.2</v>
      </c>
      <c r="AH313" s="196" t="s">
        <v>620</v>
      </c>
      <c r="AI313" s="198" t="s">
        <v>619</v>
      </c>
      <c r="AJ313" s="50"/>
      <c r="AK313" s="51"/>
      <c r="AL313" s="51"/>
      <c r="AM313" s="51"/>
      <c r="AN313" s="52"/>
      <c r="AO313" s="175"/>
      <c r="AP313" s="176"/>
      <c r="AQ313" s="176"/>
      <c r="AR313" s="176"/>
      <c r="AS313" s="176"/>
      <c r="AT313" s="50"/>
      <c r="AU313" s="51"/>
      <c r="AV313" s="51"/>
      <c r="AW313" s="51"/>
      <c r="AX313" s="51"/>
      <c r="AY313" s="175"/>
      <c r="AZ313" s="176"/>
      <c r="BA313" s="176"/>
      <c r="BB313" s="176"/>
      <c r="BC313" s="176"/>
      <c r="BD313" s="50"/>
      <c r="BE313" s="51"/>
      <c r="BF313" s="51"/>
      <c r="BG313" s="51"/>
      <c r="BH313" s="52"/>
      <c r="BI313" s="175"/>
      <c r="BJ313" s="176"/>
      <c r="BK313" s="176"/>
      <c r="BL313" s="176"/>
      <c r="BM313" s="188"/>
      <c r="BN313" s="53">
        <f t="shared" ref="BN313:BN348" si="58">MIN($P313,$U313,$Z313,$AE313,$AJ313,$AO313,$AT313,$AY313,$BD313,$BI313)</f>
        <v>326.95999999999998</v>
      </c>
      <c r="BO313" s="53">
        <f t="shared" ref="BO313:BO348" si="59">MAX($P313,$U313,$Z313,$AE313,$AJ313,$AO313,$AT313,$AY313,$BD313,$BI313)</f>
        <v>407</v>
      </c>
      <c r="BP313" s="250"/>
    </row>
    <row r="314" spans="2:68" ht="30" x14ac:dyDescent="0.4">
      <c r="B314" s="79"/>
      <c r="C314" s="80"/>
      <c r="D314" s="41">
        <f t="shared" si="57"/>
        <v>370</v>
      </c>
      <c r="E314" s="42">
        <v>9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54"/>
        <v>407</v>
      </c>
      <c r="L314" s="47">
        <f t="shared" si="55"/>
        <v>410.7</v>
      </c>
      <c r="M314" s="48">
        <f t="shared" si="56"/>
        <v>414.4</v>
      </c>
      <c r="N314" s="48">
        <f t="shared" si="56"/>
        <v>418.1</v>
      </c>
      <c r="O314" s="49">
        <f t="shared" si="56"/>
        <v>421.8</v>
      </c>
      <c r="P314" s="50"/>
      <c r="Q314" s="57"/>
      <c r="R314" s="57"/>
      <c r="S314" s="57"/>
      <c r="T314" s="52"/>
      <c r="U314" s="50"/>
      <c r="V314" s="57"/>
      <c r="W314" s="57"/>
      <c r="X314" s="57"/>
      <c r="Y314" s="52"/>
      <c r="Z314" s="225"/>
      <c r="AA314" s="226"/>
      <c r="AB314" s="226"/>
      <c r="AC314" s="226"/>
      <c r="AD314" s="227"/>
      <c r="AE314" s="195"/>
      <c r="AF314" s="196"/>
      <c r="AG314" s="197"/>
      <c r="AH314" s="196"/>
      <c r="AI314" s="198"/>
      <c r="AJ314" s="50"/>
      <c r="AK314" s="51"/>
      <c r="AL314" s="51"/>
      <c r="AM314" s="51"/>
      <c r="AN314" s="52"/>
      <c r="AO314" s="175"/>
      <c r="AP314" s="176"/>
      <c r="AQ314" s="176"/>
      <c r="AR314" s="176"/>
      <c r="AS314" s="176"/>
      <c r="AT314" s="50"/>
      <c r="AU314" s="51"/>
      <c r="AV314" s="51"/>
      <c r="AW314" s="51"/>
      <c r="AX314" s="51"/>
      <c r="AY314" s="175"/>
      <c r="AZ314" s="176"/>
      <c r="BA314" s="176"/>
      <c r="BB314" s="176"/>
      <c r="BC314" s="176"/>
      <c r="BD314" s="50"/>
      <c r="BE314" s="51"/>
      <c r="BF314" s="51"/>
      <c r="BG314" s="51"/>
      <c r="BH314" s="52"/>
      <c r="BI314" s="175"/>
      <c r="BJ314" s="176"/>
      <c r="BK314" s="176"/>
      <c r="BL314" s="176"/>
      <c r="BM314" s="188"/>
      <c r="BN314" s="53">
        <f t="shared" si="58"/>
        <v>0</v>
      </c>
      <c r="BO314" s="53">
        <f t="shared" si="59"/>
        <v>0</v>
      </c>
      <c r="BP314" s="250"/>
    </row>
    <row r="315" spans="2:68" ht="30" x14ac:dyDescent="0.4">
      <c r="B315" s="79"/>
      <c r="C315" s="80"/>
      <c r="D315" s="41">
        <f t="shared" si="57"/>
        <v>370</v>
      </c>
      <c r="E315" s="42">
        <v>9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54"/>
        <v>407</v>
      </c>
      <c r="L315" s="47">
        <f t="shared" si="55"/>
        <v>410.7</v>
      </c>
      <c r="M315" s="48">
        <f t="shared" si="56"/>
        <v>414.4</v>
      </c>
      <c r="N315" s="48">
        <f t="shared" si="56"/>
        <v>418.1</v>
      </c>
      <c r="O315" s="49">
        <f t="shared" si="56"/>
        <v>421.8</v>
      </c>
      <c r="P315" s="50"/>
      <c r="Q315" s="57"/>
      <c r="R315" s="57"/>
      <c r="S315" s="57"/>
      <c r="T315" s="52"/>
      <c r="U315" s="50"/>
      <c r="V315" s="57"/>
      <c r="W315" s="57"/>
      <c r="X315" s="57"/>
      <c r="Y315" s="52"/>
      <c r="Z315" s="228"/>
      <c r="AA315" s="229"/>
      <c r="AB315" s="230"/>
      <c r="AC315" s="229"/>
      <c r="AD315" s="231"/>
      <c r="AE315" s="195"/>
      <c r="AF315" s="196"/>
      <c r="AG315" s="197"/>
      <c r="AH315" s="196"/>
      <c r="AI315" s="198"/>
      <c r="AJ315" s="50"/>
      <c r="AK315" s="51"/>
      <c r="AL315" s="51"/>
      <c r="AM315" s="51"/>
      <c r="AN315" s="52"/>
      <c r="AO315" s="175"/>
      <c r="AP315" s="176"/>
      <c r="AQ315" s="176"/>
      <c r="AR315" s="176"/>
      <c r="AS315" s="176"/>
      <c r="AT315" s="50"/>
      <c r="AU315" s="51"/>
      <c r="AV315" s="51"/>
      <c r="AW315" s="51"/>
      <c r="AX315" s="51"/>
      <c r="AY315" s="175"/>
      <c r="AZ315" s="176"/>
      <c r="BA315" s="176"/>
      <c r="BB315" s="176"/>
      <c r="BC315" s="176"/>
      <c r="BD315" s="50"/>
      <c r="BE315" s="51"/>
      <c r="BF315" s="51"/>
      <c r="BG315" s="51"/>
      <c r="BH315" s="52"/>
      <c r="BI315" s="175"/>
      <c r="BJ315" s="176"/>
      <c r="BK315" s="176"/>
      <c r="BL315" s="176"/>
      <c r="BM315" s="188"/>
      <c r="BN315" s="53">
        <f t="shared" si="58"/>
        <v>0</v>
      </c>
      <c r="BO315" s="53">
        <f t="shared" si="59"/>
        <v>0</v>
      </c>
      <c r="BP315" s="250"/>
    </row>
    <row r="316" spans="2:68" ht="39" x14ac:dyDescent="0.4">
      <c r="B316" s="81" t="s">
        <v>65</v>
      </c>
      <c r="C316" s="82" t="s">
        <v>66</v>
      </c>
      <c r="D316" s="41">
        <f t="shared" si="57"/>
        <v>0</v>
      </c>
      <c r="E316" s="62"/>
      <c r="F316" s="63"/>
      <c r="G316" s="64"/>
      <c r="H316" s="64"/>
      <c r="I316" s="64"/>
      <c r="J316" s="65"/>
      <c r="K316" s="46">
        <f t="shared" si="54"/>
        <v>0</v>
      </c>
      <c r="L316" s="47">
        <f t="shared" si="55"/>
        <v>0</v>
      </c>
      <c r="M316" s="48">
        <f t="shared" si="56"/>
        <v>0</v>
      </c>
      <c r="N316" s="48">
        <f t="shared" si="56"/>
        <v>0</v>
      </c>
      <c r="O316" s="49">
        <f t="shared" si="56"/>
        <v>0</v>
      </c>
      <c r="P316" s="66"/>
      <c r="Q316" s="67"/>
      <c r="R316" s="68"/>
      <c r="S316" s="67"/>
      <c r="T316" s="69"/>
      <c r="U316" s="66"/>
      <c r="V316" s="67"/>
      <c r="W316" s="68"/>
      <c r="X316" s="67"/>
      <c r="Y316" s="69"/>
      <c r="Z316" s="232"/>
      <c r="AA316" s="233"/>
      <c r="AB316" s="234"/>
      <c r="AC316" s="233"/>
      <c r="AD316" s="235"/>
      <c r="AE316" s="199"/>
      <c r="AF316" s="200"/>
      <c r="AG316" s="201"/>
      <c r="AH316" s="200"/>
      <c r="AI316" s="202"/>
      <c r="AJ316" s="66"/>
      <c r="AK316" s="67"/>
      <c r="AL316" s="68"/>
      <c r="AM316" s="67"/>
      <c r="AN316" s="69"/>
      <c r="AO316" s="177"/>
      <c r="AP316" s="178"/>
      <c r="AQ316" s="176"/>
      <c r="AR316" s="178"/>
      <c r="AS316" s="178"/>
      <c r="AT316" s="66"/>
      <c r="AU316" s="67"/>
      <c r="AV316" s="68"/>
      <c r="AW316" s="67"/>
      <c r="AX316" s="67"/>
      <c r="AY316" s="177"/>
      <c r="AZ316" s="178"/>
      <c r="BA316" s="176"/>
      <c r="BB316" s="178"/>
      <c r="BC316" s="178"/>
      <c r="BD316" s="66"/>
      <c r="BE316" s="67"/>
      <c r="BF316" s="68"/>
      <c r="BG316" s="67"/>
      <c r="BH316" s="69"/>
      <c r="BI316" s="177"/>
      <c r="BJ316" s="178"/>
      <c r="BK316" s="176"/>
      <c r="BL316" s="178"/>
      <c r="BM316" s="189"/>
      <c r="BN316" s="53">
        <f t="shared" si="58"/>
        <v>0</v>
      </c>
      <c r="BO316" s="53">
        <f t="shared" si="59"/>
        <v>0</v>
      </c>
      <c r="BP316" s="250"/>
    </row>
    <row r="317" spans="2:68" ht="36" x14ac:dyDescent="0.4">
      <c r="B317" s="79" t="s">
        <v>68</v>
      </c>
      <c r="C317" s="40" t="str">
        <f>C204</f>
        <v>Пропаренный шелушеный рис, кг</v>
      </c>
      <c r="D317" s="41">
        <f t="shared" si="57"/>
        <v>45.9</v>
      </c>
      <c r="E317" s="42">
        <v>4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54"/>
        <v>48.195</v>
      </c>
      <c r="L317" s="47">
        <f t="shared" si="55"/>
        <v>48.653999999999996</v>
      </c>
      <c r="M317" s="48">
        <f t="shared" si="56"/>
        <v>49.113</v>
      </c>
      <c r="N317" s="48">
        <f t="shared" si="56"/>
        <v>49.571999999999996</v>
      </c>
      <c r="O317" s="49">
        <f t="shared" si="56"/>
        <v>50.030999999999999</v>
      </c>
      <c r="P317" s="50">
        <f>R317/Q317</f>
        <v>48.1</v>
      </c>
      <c r="Q317" s="51">
        <v>25</v>
      </c>
      <c r="R317" s="51">
        <v>1202.5</v>
      </c>
      <c r="S317" s="51" t="s">
        <v>362</v>
      </c>
      <c r="T317" s="52" t="s">
        <v>585</v>
      </c>
      <c r="U317" s="50"/>
      <c r="V317" s="57"/>
      <c r="W317" s="57"/>
      <c r="X317" s="57"/>
      <c r="Y317" s="52"/>
      <c r="Z317" s="228"/>
      <c r="AA317" s="229"/>
      <c r="AB317" s="230"/>
      <c r="AC317" s="229"/>
      <c r="AD317" s="231"/>
      <c r="AE317" s="195"/>
      <c r="AF317" s="196"/>
      <c r="AG317" s="197"/>
      <c r="AH317" s="196"/>
      <c r="AI317" s="198"/>
      <c r="AJ317" s="50"/>
      <c r="AK317" s="51"/>
      <c r="AL317" s="51"/>
      <c r="AM317" s="51"/>
      <c r="AN317" s="52"/>
      <c r="AO317" s="175"/>
      <c r="AP317" s="176"/>
      <c r="AQ317" s="176"/>
      <c r="AR317" s="176"/>
      <c r="AS317" s="176"/>
      <c r="AT317" s="50"/>
      <c r="AU317" s="51"/>
      <c r="AV317" s="51"/>
      <c r="AW317" s="51"/>
      <c r="AX317" s="51"/>
      <c r="AY317" s="175"/>
      <c r="AZ317" s="176"/>
      <c r="BA317" s="176"/>
      <c r="BB317" s="176"/>
      <c r="BC317" s="176"/>
      <c r="BD317" s="50"/>
      <c r="BE317" s="51"/>
      <c r="BF317" s="51"/>
      <c r="BG317" s="51"/>
      <c r="BH317" s="52"/>
      <c r="BI317" s="175"/>
      <c r="BJ317" s="176"/>
      <c r="BK317" s="176"/>
      <c r="BL317" s="176"/>
      <c r="BM317" s="188"/>
      <c r="BN317" s="53">
        <f t="shared" si="58"/>
        <v>48.1</v>
      </c>
      <c r="BO317" s="53">
        <f t="shared" si="59"/>
        <v>48.1</v>
      </c>
      <c r="BP317" s="250"/>
    </row>
    <row r="318" spans="2:68" ht="30" x14ac:dyDescent="0.4">
      <c r="B318" s="79"/>
      <c r="C318" s="80"/>
      <c r="D318" s="41">
        <f t="shared" si="57"/>
        <v>45.9</v>
      </c>
      <c r="E318" s="42">
        <v>4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54"/>
        <v>48.195</v>
      </c>
      <c r="L318" s="47">
        <f t="shared" si="55"/>
        <v>48.653999999999996</v>
      </c>
      <c r="M318" s="48">
        <f t="shared" si="56"/>
        <v>49.113</v>
      </c>
      <c r="N318" s="48">
        <f t="shared" si="56"/>
        <v>49.571999999999996</v>
      </c>
      <c r="O318" s="49">
        <f t="shared" si="56"/>
        <v>50.030999999999999</v>
      </c>
      <c r="P318" s="50"/>
      <c r="Q318" s="51"/>
      <c r="R318" s="51"/>
      <c r="S318" s="51"/>
      <c r="T318" s="52"/>
      <c r="U318" s="50"/>
      <c r="V318" s="57"/>
      <c r="W318" s="57"/>
      <c r="X318" s="57"/>
      <c r="Y318" s="52"/>
      <c r="Z318" s="228"/>
      <c r="AA318" s="229"/>
      <c r="AB318" s="230"/>
      <c r="AC318" s="229"/>
      <c r="AD318" s="231"/>
      <c r="AE318" s="195"/>
      <c r="AF318" s="196"/>
      <c r="AG318" s="197"/>
      <c r="AH318" s="196"/>
      <c r="AI318" s="198"/>
      <c r="AJ318" s="50"/>
      <c r="AK318" s="51"/>
      <c r="AL318" s="51"/>
      <c r="AM318" s="51"/>
      <c r="AN318" s="52"/>
      <c r="AO318" s="175"/>
      <c r="AP318" s="176"/>
      <c r="AQ318" s="176"/>
      <c r="AR318" s="176"/>
      <c r="AS318" s="176"/>
      <c r="AT318" s="50"/>
      <c r="AU318" s="51"/>
      <c r="AV318" s="51"/>
      <c r="AW318" s="51"/>
      <c r="AX318" s="51"/>
      <c r="AY318" s="175"/>
      <c r="AZ318" s="176"/>
      <c r="BA318" s="176"/>
      <c r="BB318" s="176"/>
      <c r="BC318" s="176"/>
      <c r="BD318" s="50"/>
      <c r="BE318" s="51"/>
      <c r="BF318" s="51"/>
      <c r="BG318" s="51"/>
      <c r="BH318" s="52"/>
      <c r="BI318" s="175"/>
      <c r="BJ318" s="176"/>
      <c r="BK318" s="176"/>
      <c r="BL318" s="176"/>
      <c r="BM318" s="188"/>
      <c r="BN318" s="53">
        <f t="shared" si="58"/>
        <v>0</v>
      </c>
      <c r="BO318" s="53">
        <f t="shared" si="59"/>
        <v>0</v>
      </c>
      <c r="BP318" s="250"/>
    </row>
    <row r="319" spans="2:68" ht="30" x14ac:dyDescent="0.4">
      <c r="B319" s="79"/>
      <c r="C319" s="80"/>
      <c r="D319" s="41">
        <f t="shared" si="57"/>
        <v>45.9</v>
      </c>
      <c r="E319" s="42">
        <v>4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54"/>
        <v>48.195</v>
      </c>
      <c r="L319" s="47">
        <f t="shared" si="55"/>
        <v>48.653999999999996</v>
      </c>
      <c r="M319" s="48">
        <f t="shared" si="56"/>
        <v>49.113</v>
      </c>
      <c r="N319" s="48">
        <f t="shared" si="56"/>
        <v>49.571999999999996</v>
      </c>
      <c r="O319" s="49">
        <f t="shared" si="56"/>
        <v>50.030999999999999</v>
      </c>
      <c r="P319" s="50"/>
      <c r="Q319" s="51"/>
      <c r="R319" s="51"/>
      <c r="S319" s="51"/>
      <c r="T319" s="52"/>
      <c r="U319" s="50"/>
      <c r="V319" s="57"/>
      <c r="W319" s="57"/>
      <c r="X319" s="57"/>
      <c r="Y319" s="52"/>
      <c r="Z319" s="228"/>
      <c r="AA319" s="229"/>
      <c r="AB319" s="230"/>
      <c r="AC319" s="229"/>
      <c r="AD319" s="231"/>
      <c r="AE319" s="195"/>
      <c r="AF319" s="196"/>
      <c r="AG319" s="197"/>
      <c r="AH319" s="196"/>
      <c r="AI319" s="198"/>
      <c r="AJ319" s="50"/>
      <c r="AK319" s="51"/>
      <c r="AL319" s="51"/>
      <c r="AM319" s="51"/>
      <c r="AN319" s="52"/>
      <c r="AO319" s="175"/>
      <c r="AP319" s="176"/>
      <c r="AQ319" s="176"/>
      <c r="AR319" s="176"/>
      <c r="AS319" s="176"/>
      <c r="AT319" s="50"/>
      <c r="AU319" s="51"/>
      <c r="AV319" s="51"/>
      <c r="AW319" s="51"/>
      <c r="AX319" s="51"/>
      <c r="AY319" s="175"/>
      <c r="AZ319" s="176"/>
      <c r="BA319" s="176"/>
      <c r="BB319" s="176"/>
      <c r="BC319" s="176"/>
      <c r="BD319" s="50"/>
      <c r="BE319" s="51"/>
      <c r="BF319" s="51"/>
      <c r="BG319" s="51"/>
      <c r="BH319" s="52"/>
      <c r="BI319" s="175"/>
      <c r="BJ319" s="176"/>
      <c r="BK319" s="176"/>
      <c r="BL319" s="176"/>
      <c r="BM319" s="188"/>
      <c r="BN319" s="53">
        <f t="shared" si="58"/>
        <v>0</v>
      </c>
      <c r="BO319" s="53">
        <f t="shared" si="59"/>
        <v>0</v>
      </c>
      <c r="BP319" s="250"/>
    </row>
    <row r="320" spans="2:68" ht="54" x14ac:dyDescent="0.4">
      <c r="B320" s="79" t="s">
        <v>71</v>
      </c>
      <c r="C320" s="40" t="str">
        <f>C207</f>
        <v>Мука пшеничная хлебопекарная высший сорт (в таре), кг</v>
      </c>
      <c r="D320" s="41">
        <f t="shared" si="57"/>
        <v>19.2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54"/>
        <v>22.847999999999999</v>
      </c>
      <c r="L320" s="47">
        <f t="shared" si="55"/>
        <v>23.04</v>
      </c>
      <c r="M320" s="48">
        <f t="shared" si="56"/>
        <v>23.231999999999999</v>
      </c>
      <c r="N320" s="48">
        <f t="shared" si="56"/>
        <v>23.423999999999999</v>
      </c>
      <c r="O320" s="49">
        <f t="shared" si="56"/>
        <v>23.616</v>
      </c>
      <c r="P320" s="50"/>
      <c r="Q320" s="51"/>
      <c r="R320" s="51"/>
      <c r="S320" s="51"/>
      <c r="T320" s="52"/>
      <c r="U320" s="50"/>
      <c r="V320" s="57"/>
      <c r="W320" s="57"/>
      <c r="X320" s="85"/>
      <c r="Y320" s="52"/>
      <c r="Z320" s="225"/>
      <c r="AA320" s="226"/>
      <c r="AB320" s="226"/>
      <c r="AC320" s="226"/>
      <c r="AD320" s="227"/>
      <c r="AE320" s="195"/>
      <c r="AF320" s="196"/>
      <c r="AG320" s="197"/>
      <c r="AH320" s="244"/>
      <c r="AI320" s="244"/>
      <c r="AJ320" s="50"/>
      <c r="AK320" s="51"/>
      <c r="AL320" s="51"/>
      <c r="AM320" s="51"/>
      <c r="AN320" s="52"/>
      <c r="AO320" s="50"/>
      <c r="AP320" s="51"/>
      <c r="AQ320" s="51"/>
      <c r="AR320" s="51"/>
      <c r="AS320" s="52"/>
      <c r="AT320" s="50"/>
      <c r="AU320" s="51"/>
      <c r="AV320" s="51"/>
      <c r="AW320" s="51"/>
      <c r="AX320" s="51"/>
      <c r="AY320" s="175"/>
      <c r="AZ320" s="176"/>
      <c r="BA320" s="176"/>
      <c r="BB320" s="176"/>
      <c r="BC320" s="176"/>
      <c r="BD320" s="50"/>
      <c r="BE320" s="51"/>
      <c r="BF320" s="51"/>
      <c r="BG320" s="51"/>
      <c r="BH320" s="52"/>
      <c r="BI320" s="175"/>
      <c r="BJ320" s="176"/>
      <c r="BK320" s="176"/>
      <c r="BL320" s="176"/>
      <c r="BM320" s="188"/>
      <c r="BN320" s="53">
        <f t="shared" si="58"/>
        <v>0</v>
      </c>
      <c r="BO320" s="53">
        <f t="shared" si="59"/>
        <v>0</v>
      </c>
      <c r="BP320" s="250"/>
    </row>
    <row r="321" spans="2:68" ht="30" x14ac:dyDescent="0.4">
      <c r="B321" s="79"/>
      <c r="C321" s="80"/>
      <c r="D321" s="41">
        <f t="shared" si="57"/>
        <v>19.2</v>
      </c>
      <c r="E321" s="42">
        <v>18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54"/>
        <v>22.847999999999999</v>
      </c>
      <c r="L321" s="47">
        <f t="shared" si="55"/>
        <v>23.04</v>
      </c>
      <c r="M321" s="48">
        <f t="shared" si="56"/>
        <v>23.231999999999999</v>
      </c>
      <c r="N321" s="48">
        <f t="shared" si="56"/>
        <v>23.423999999999999</v>
      </c>
      <c r="O321" s="49">
        <f t="shared" si="56"/>
        <v>23.616</v>
      </c>
      <c r="P321" s="50"/>
      <c r="Q321" s="51"/>
      <c r="R321" s="51"/>
      <c r="S321" s="51"/>
      <c r="T321" s="52"/>
      <c r="U321" s="50"/>
      <c r="V321" s="57"/>
      <c r="W321" s="57"/>
      <c r="X321" s="57"/>
      <c r="Y321" s="52"/>
      <c r="Z321" s="228"/>
      <c r="AA321" s="229"/>
      <c r="AB321" s="230"/>
      <c r="AC321" s="229"/>
      <c r="AD321" s="231"/>
      <c r="AE321" s="195"/>
      <c r="AF321" s="196"/>
      <c r="AG321" s="197"/>
      <c r="AH321" s="196"/>
      <c r="AI321" s="198"/>
      <c r="AJ321" s="50"/>
      <c r="AK321" s="51"/>
      <c r="AL321" s="51"/>
      <c r="AM321" s="51"/>
      <c r="AN321" s="52"/>
      <c r="AO321" s="175"/>
      <c r="AP321" s="176"/>
      <c r="AQ321" s="176"/>
      <c r="AR321" s="176"/>
      <c r="AS321" s="176"/>
      <c r="AT321" s="50"/>
      <c r="AU321" s="51"/>
      <c r="AV321" s="51"/>
      <c r="AW321" s="51"/>
      <c r="AX321" s="51"/>
      <c r="AY321" s="175"/>
      <c r="AZ321" s="176"/>
      <c r="BA321" s="176"/>
      <c r="BB321" s="176"/>
      <c r="BC321" s="176"/>
      <c r="BD321" s="50"/>
      <c r="BE321" s="51"/>
      <c r="BF321" s="51"/>
      <c r="BG321" s="51"/>
      <c r="BH321" s="52"/>
      <c r="BI321" s="175"/>
      <c r="BJ321" s="176"/>
      <c r="BK321" s="176"/>
      <c r="BL321" s="176"/>
      <c r="BM321" s="188"/>
      <c r="BN321" s="53">
        <f t="shared" si="58"/>
        <v>0</v>
      </c>
      <c r="BO321" s="53">
        <f t="shared" si="59"/>
        <v>0</v>
      </c>
      <c r="BP321" s="250"/>
    </row>
    <row r="322" spans="2:68" ht="30" x14ac:dyDescent="0.4">
      <c r="B322" s="79"/>
      <c r="C322" s="80"/>
      <c r="D322" s="41">
        <f t="shared" si="57"/>
        <v>19.2</v>
      </c>
      <c r="E322" s="42">
        <v>18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54"/>
        <v>22.847999999999999</v>
      </c>
      <c r="L322" s="47">
        <f t="shared" si="55"/>
        <v>23.04</v>
      </c>
      <c r="M322" s="48">
        <f t="shared" si="56"/>
        <v>23.231999999999999</v>
      </c>
      <c r="N322" s="48">
        <f t="shared" si="56"/>
        <v>23.423999999999999</v>
      </c>
      <c r="O322" s="49">
        <f t="shared" si="56"/>
        <v>23.616</v>
      </c>
      <c r="P322" s="50"/>
      <c r="Q322" s="51"/>
      <c r="R322" s="51"/>
      <c r="S322" s="51"/>
      <c r="T322" s="52"/>
      <c r="U322" s="50"/>
      <c r="V322" s="57"/>
      <c r="W322" s="57"/>
      <c r="X322" s="57"/>
      <c r="Y322" s="52"/>
      <c r="Z322" s="228"/>
      <c r="AA322" s="229"/>
      <c r="AB322" s="230"/>
      <c r="AC322" s="229"/>
      <c r="AD322" s="231"/>
      <c r="AE322" s="195"/>
      <c r="AF322" s="196"/>
      <c r="AG322" s="197"/>
      <c r="AH322" s="196"/>
      <c r="AI322" s="198"/>
      <c r="AJ322" s="50"/>
      <c r="AK322" s="51"/>
      <c r="AL322" s="51"/>
      <c r="AM322" s="51"/>
      <c r="AN322" s="52"/>
      <c r="AO322" s="175"/>
      <c r="AP322" s="176"/>
      <c r="AQ322" s="176"/>
      <c r="AR322" s="176"/>
      <c r="AS322" s="176"/>
      <c r="AT322" s="50"/>
      <c r="AU322" s="51"/>
      <c r="AV322" s="51"/>
      <c r="AW322" s="51"/>
      <c r="AX322" s="51"/>
      <c r="AY322" s="175"/>
      <c r="AZ322" s="176"/>
      <c r="BA322" s="176"/>
      <c r="BB322" s="176"/>
      <c r="BC322" s="176"/>
      <c r="BD322" s="50"/>
      <c r="BE322" s="51"/>
      <c r="BF322" s="51"/>
      <c r="BG322" s="51"/>
      <c r="BH322" s="52"/>
      <c r="BI322" s="175"/>
      <c r="BJ322" s="176"/>
      <c r="BK322" s="176"/>
      <c r="BL322" s="176"/>
      <c r="BM322" s="188"/>
      <c r="BN322" s="53">
        <f t="shared" si="58"/>
        <v>0</v>
      </c>
      <c r="BO322" s="53">
        <f t="shared" si="59"/>
        <v>0</v>
      </c>
      <c r="BP322" s="250"/>
    </row>
    <row r="323" spans="2:68" ht="30" x14ac:dyDescent="0.4">
      <c r="B323" s="79" t="s">
        <v>72</v>
      </c>
      <c r="C323" s="40" t="str">
        <f>C210</f>
        <v>Мука ржано - обдирная, кг</v>
      </c>
      <c r="D323" s="41">
        <f t="shared" si="57"/>
        <v>17.5</v>
      </c>
      <c r="E323" s="42">
        <v>18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54"/>
        <v>20.824999999999999</v>
      </c>
      <c r="L323" s="47">
        <f t="shared" si="55"/>
        <v>21</v>
      </c>
      <c r="M323" s="48">
        <f t="shared" si="56"/>
        <v>21.175000000000001</v>
      </c>
      <c r="N323" s="48">
        <f t="shared" si="56"/>
        <v>21.35</v>
      </c>
      <c r="O323" s="49">
        <f t="shared" si="56"/>
        <v>21.524999999999999</v>
      </c>
      <c r="P323" s="50"/>
      <c r="Q323" s="51"/>
      <c r="R323" s="51"/>
      <c r="S323" s="51"/>
      <c r="T323" s="52"/>
      <c r="U323" s="50"/>
      <c r="V323" s="57"/>
      <c r="W323" s="57"/>
      <c r="X323" s="57"/>
      <c r="Y323" s="52"/>
      <c r="Z323" s="228"/>
      <c r="AA323" s="229"/>
      <c r="AB323" s="230"/>
      <c r="AC323" s="229"/>
      <c r="AD323" s="231"/>
      <c r="AE323" s="195"/>
      <c r="AF323" s="196"/>
      <c r="AG323" s="197"/>
      <c r="AH323" s="196"/>
      <c r="AI323" s="198"/>
      <c r="AJ323" s="50"/>
      <c r="AK323" s="51"/>
      <c r="AL323" s="51"/>
      <c r="AM323" s="51"/>
      <c r="AN323" s="52"/>
      <c r="AO323" s="175"/>
      <c r="AP323" s="176"/>
      <c r="AQ323" s="176"/>
      <c r="AR323" s="176"/>
      <c r="AS323" s="176"/>
      <c r="AT323" s="50"/>
      <c r="AU323" s="51"/>
      <c r="AV323" s="51"/>
      <c r="AW323" s="51"/>
      <c r="AX323" s="51"/>
      <c r="AY323" s="175"/>
      <c r="AZ323" s="176"/>
      <c r="BA323" s="176"/>
      <c r="BB323" s="176"/>
      <c r="BC323" s="176"/>
      <c r="BD323" s="50"/>
      <c r="BE323" s="51"/>
      <c r="BF323" s="51"/>
      <c r="BG323" s="51"/>
      <c r="BH323" s="52"/>
      <c r="BI323" s="175"/>
      <c r="BJ323" s="176"/>
      <c r="BK323" s="176"/>
      <c r="BL323" s="176"/>
      <c r="BM323" s="188"/>
      <c r="BN323" s="53">
        <f t="shared" si="58"/>
        <v>0</v>
      </c>
      <c r="BO323" s="53">
        <f t="shared" si="59"/>
        <v>0</v>
      </c>
      <c r="BP323" s="250"/>
    </row>
    <row r="324" spans="2:68" ht="30" x14ac:dyDescent="0.4">
      <c r="B324" s="79"/>
      <c r="C324" s="80"/>
      <c r="D324" s="41">
        <f t="shared" si="57"/>
        <v>17.5</v>
      </c>
      <c r="E324" s="42">
        <v>18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54"/>
        <v>20.824999999999999</v>
      </c>
      <c r="L324" s="47">
        <f t="shared" si="55"/>
        <v>21</v>
      </c>
      <c r="M324" s="48">
        <f t="shared" si="56"/>
        <v>21.175000000000001</v>
      </c>
      <c r="N324" s="48">
        <f t="shared" si="56"/>
        <v>21.35</v>
      </c>
      <c r="O324" s="49">
        <f t="shared" si="56"/>
        <v>21.524999999999999</v>
      </c>
      <c r="P324" s="50"/>
      <c r="Q324" s="51"/>
      <c r="R324" s="51"/>
      <c r="S324" s="51"/>
      <c r="T324" s="52"/>
      <c r="U324" s="50"/>
      <c r="V324" s="57"/>
      <c r="W324" s="57"/>
      <c r="X324" s="57"/>
      <c r="Y324" s="52"/>
      <c r="Z324" s="228"/>
      <c r="AA324" s="229"/>
      <c r="AB324" s="230"/>
      <c r="AC324" s="229"/>
      <c r="AD324" s="231"/>
      <c r="AE324" s="195"/>
      <c r="AF324" s="196"/>
      <c r="AG324" s="197"/>
      <c r="AH324" s="196"/>
      <c r="AI324" s="198"/>
      <c r="AJ324" s="50"/>
      <c r="AK324" s="51"/>
      <c r="AL324" s="51"/>
      <c r="AM324" s="51"/>
      <c r="AN324" s="52"/>
      <c r="AO324" s="175"/>
      <c r="AP324" s="176"/>
      <c r="AQ324" s="176"/>
      <c r="AR324" s="176"/>
      <c r="AS324" s="176"/>
      <c r="AT324" s="50"/>
      <c r="AU324" s="51"/>
      <c r="AV324" s="51"/>
      <c r="AW324" s="51"/>
      <c r="AX324" s="51"/>
      <c r="AY324" s="175"/>
      <c r="AZ324" s="176"/>
      <c r="BA324" s="176"/>
      <c r="BB324" s="176"/>
      <c r="BC324" s="176"/>
      <c r="BD324" s="50"/>
      <c r="BE324" s="51"/>
      <c r="BF324" s="51"/>
      <c r="BG324" s="51"/>
      <c r="BH324" s="52"/>
      <c r="BI324" s="175"/>
      <c r="BJ324" s="176"/>
      <c r="BK324" s="176"/>
      <c r="BL324" s="176"/>
      <c r="BM324" s="188"/>
      <c r="BN324" s="53">
        <f t="shared" si="58"/>
        <v>0</v>
      </c>
      <c r="BO324" s="53">
        <f t="shared" si="59"/>
        <v>0</v>
      </c>
      <c r="BP324" s="250"/>
    </row>
    <row r="325" spans="2:68" ht="30" x14ac:dyDescent="0.4">
      <c r="B325" s="79"/>
      <c r="C325" s="80"/>
      <c r="D325" s="41">
        <f t="shared" si="57"/>
        <v>17.5</v>
      </c>
      <c r="E325" s="42">
        <v>18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54"/>
        <v>20.824999999999999</v>
      </c>
      <c r="L325" s="47">
        <f t="shared" si="55"/>
        <v>21</v>
      </c>
      <c r="M325" s="48">
        <f t="shared" si="56"/>
        <v>21.175000000000001</v>
      </c>
      <c r="N325" s="48">
        <f t="shared" si="56"/>
        <v>21.35</v>
      </c>
      <c r="O325" s="49">
        <f t="shared" si="56"/>
        <v>21.524999999999999</v>
      </c>
      <c r="P325" s="50"/>
      <c r="Q325" s="51"/>
      <c r="R325" s="51"/>
      <c r="S325" s="51"/>
      <c r="T325" s="52"/>
      <c r="U325" s="50"/>
      <c r="V325" s="57"/>
      <c r="W325" s="57"/>
      <c r="X325" s="57"/>
      <c r="Y325" s="52"/>
      <c r="Z325" s="228"/>
      <c r="AA325" s="229"/>
      <c r="AB325" s="230"/>
      <c r="AC325" s="229"/>
      <c r="AD325" s="231"/>
      <c r="AE325" s="195"/>
      <c r="AF325" s="196"/>
      <c r="AG325" s="197"/>
      <c r="AH325" s="196"/>
      <c r="AI325" s="198"/>
      <c r="AJ325" s="50"/>
      <c r="AK325" s="51"/>
      <c r="AL325" s="51"/>
      <c r="AM325" s="51"/>
      <c r="AN325" s="52"/>
      <c r="AO325" s="175"/>
      <c r="AP325" s="176"/>
      <c r="AQ325" s="176"/>
      <c r="AR325" s="176"/>
      <c r="AS325" s="176"/>
      <c r="AT325" s="50"/>
      <c r="AU325" s="51"/>
      <c r="AV325" s="51"/>
      <c r="AW325" s="51"/>
      <c r="AX325" s="51"/>
      <c r="AY325" s="175"/>
      <c r="AZ325" s="176"/>
      <c r="BA325" s="176"/>
      <c r="BB325" s="176"/>
      <c r="BC325" s="176"/>
      <c r="BD325" s="50"/>
      <c r="BE325" s="51"/>
      <c r="BF325" s="51"/>
      <c r="BG325" s="51"/>
      <c r="BH325" s="52"/>
      <c r="BI325" s="175"/>
      <c r="BJ325" s="176"/>
      <c r="BK325" s="176"/>
      <c r="BL325" s="176"/>
      <c r="BM325" s="188"/>
      <c r="BN325" s="53">
        <f t="shared" si="58"/>
        <v>0</v>
      </c>
      <c r="BO325" s="53">
        <f t="shared" si="59"/>
        <v>0</v>
      </c>
      <c r="BP325" s="250"/>
    </row>
    <row r="326" spans="2:68" ht="36" x14ac:dyDescent="0.4">
      <c r="B326" s="79" t="s">
        <v>75</v>
      </c>
      <c r="C326" s="40" t="str">
        <f>C213</f>
        <v>Гречневая крупа, кг</v>
      </c>
      <c r="D326" s="41">
        <f t="shared" si="57"/>
        <v>37.6</v>
      </c>
      <c r="E326" s="42">
        <v>6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54"/>
        <v>40.231999999999999</v>
      </c>
      <c r="L326" s="47">
        <f t="shared" si="55"/>
        <v>40.608000000000004</v>
      </c>
      <c r="M326" s="48">
        <f t="shared" si="56"/>
        <v>40.984000000000002</v>
      </c>
      <c r="N326" s="48">
        <f t="shared" si="56"/>
        <v>41.36</v>
      </c>
      <c r="O326" s="49">
        <f t="shared" si="56"/>
        <v>41.736000000000004</v>
      </c>
      <c r="P326" s="50">
        <f>R326/Q326</f>
        <v>41</v>
      </c>
      <c r="Q326" s="51">
        <v>50</v>
      </c>
      <c r="R326" s="51">
        <v>2050</v>
      </c>
      <c r="S326" s="51" t="s">
        <v>362</v>
      </c>
      <c r="T326" s="52" t="s">
        <v>585</v>
      </c>
      <c r="U326" s="50"/>
      <c r="V326" s="57"/>
      <c r="W326" s="57"/>
      <c r="X326" s="57"/>
      <c r="Y326" s="52"/>
      <c r="Z326" s="225"/>
      <c r="AA326" s="226"/>
      <c r="AB326" s="226"/>
      <c r="AC326" s="226"/>
      <c r="AD326" s="227"/>
      <c r="AE326" s="195"/>
      <c r="AF326" s="196"/>
      <c r="AG326" s="197"/>
      <c r="AH326" s="244"/>
      <c r="AI326" s="244"/>
      <c r="AJ326" s="50"/>
      <c r="AK326" s="51"/>
      <c r="AL326" s="51"/>
      <c r="AM326" s="51"/>
      <c r="AN326" s="52"/>
      <c r="AO326" s="175"/>
      <c r="AP326" s="176"/>
      <c r="AQ326" s="176"/>
      <c r="AR326" s="176"/>
      <c r="AS326" s="176"/>
      <c r="AT326" s="50"/>
      <c r="AU326" s="51"/>
      <c r="AV326" s="51"/>
      <c r="AW326" s="51"/>
      <c r="AX326" s="51"/>
      <c r="AY326" s="175"/>
      <c r="AZ326" s="176"/>
      <c r="BA326" s="176"/>
      <c r="BB326" s="176"/>
      <c r="BC326" s="176"/>
      <c r="BD326" s="50"/>
      <c r="BE326" s="51"/>
      <c r="BF326" s="51"/>
      <c r="BG326" s="51"/>
      <c r="BH326" s="52"/>
      <c r="BI326" s="175"/>
      <c r="BJ326" s="176"/>
      <c r="BK326" s="176"/>
      <c r="BL326" s="176"/>
      <c r="BM326" s="188"/>
      <c r="BN326" s="53">
        <f t="shared" si="58"/>
        <v>41</v>
      </c>
      <c r="BO326" s="53">
        <f t="shared" si="59"/>
        <v>41</v>
      </c>
      <c r="BP326" s="250"/>
    </row>
    <row r="327" spans="2:68" ht="30" x14ac:dyDescent="0.4">
      <c r="B327" s="79"/>
      <c r="C327" s="80"/>
      <c r="D327" s="41">
        <f t="shared" si="57"/>
        <v>37.6</v>
      </c>
      <c r="E327" s="42">
        <v>6</v>
      </c>
      <c r="F327" s="43">
        <v>1</v>
      </c>
      <c r="G327" s="44">
        <v>2</v>
      </c>
      <c r="H327" s="44">
        <v>3</v>
      </c>
      <c r="I327" s="44">
        <v>4</v>
      </c>
      <c r="J327" s="45">
        <v>5</v>
      </c>
      <c r="K327" s="46">
        <f t="shared" si="54"/>
        <v>40.231999999999999</v>
      </c>
      <c r="L327" s="47">
        <f t="shared" si="55"/>
        <v>40.608000000000004</v>
      </c>
      <c r="M327" s="48">
        <f t="shared" si="56"/>
        <v>40.984000000000002</v>
      </c>
      <c r="N327" s="48">
        <f t="shared" si="56"/>
        <v>41.36</v>
      </c>
      <c r="O327" s="49">
        <f t="shared" si="56"/>
        <v>41.736000000000004</v>
      </c>
      <c r="P327" s="50"/>
      <c r="Q327" s="57"/>
      <c r="R327" s="57"/>
      <c r="S327" s="57"/>
      <c r="T327" s="52"/>
      <c r="U327" s="50"/>
      <c r="V327" s="57"/>
      <c r="W327" s="57"/>
      <c r="X327" s="57"/>
      <c r="Y327" s="52"/>
      <c r="Z327" s="225"/>
      <c r="AA327" s="226"/>
      <c r="AB327" s="226"/>
      <c r="AC327" s="226"/>
      <c r="AD327" s="227"/>
      <c r="AE327" s="195"/>
      <c r="AF327" s="196"/>
      <c r="AG327" s="197"/>
      <c r="AH327" s="196"/>
      <c r="AI327" s="198"/>
      <c r="AJ327" s="50"/>
      <c r="AK327" s="51"/>
      <c r="AL327" s="51"/>
      <c r="AM327" s="51"/>
      <c r="AN327" s="52"/>
      <c r="AO327" s="175"/>
      <c r="AP327" s="176"/>
      <c r="AQ327" s="176"/>
      <c r="AR327" s="176"/>
      <c r="AS327" s="176"/>
      <c r="AT327" s="50"/>
      <c r="AU327" s="51"/>
      <c r="AV327" s="51"/>
      <c r="AW327" s="51"/>
      <c r="AX327" s="51"/>
      <c r="AY327" s="175"/>
      <c r="AZ327" s="176"/>
      <c r="BA327" s="176"/>
      <c r="BB327" s="176"/>
      <c r="BC327" s="176"/>
      <c r="BD327" s="50"/>
      <c r="BE327" s="51"/>
      <c r="BF327" s="51"/>
      <c r="BG327" s="51"/>
      <c r="BH327" s="52"/>
      <c r="BI327" s="175"/>
      <c r="BJ327" s="176"/>
      <c r="BK327" s="176"/>
      <c r="BL327" s="176"/>
      <c r="BM327" s="188"/>
      <c r="BN327" s="53">
        <f t="shared" si="58"/>
        <v>0</v>
      </c>
      <c r="BO327" s="53">
        <f t="shared" si="59"/>
        <v>0</v>
      </c>
      <c r="BP327" s="250"/>
    </row>
    <row r="328" spans="2:68" ht="30" x14ac:dyDescent="0.4">
      <c r="B328" s="79"/>
      <c r="C328" s="80"/>
      <c r="D328" s="41">
        <f t="shared" si="57"/>
        <v>37.6</v>
      </c>
      <c r="E328" s="42">
        <v>6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54"/>
        <v>40.231999999999999</v>
      </c>
      <c r="L328" s="47">
        <f t="shared" si="55"/>
        <v>40.608000000000004</v>
      </c>
      <c r="M328" s="48">
        <f t="shared" si="56"/>
        <v>40.984000000000002</v>
      </c>
      <c r="N328" s="48">
        <f t="shared" si="56"/>
        <v>41.36</v>
      </c>
      <c r="O328" s="49">
        <f t="shared" si="56"/>
        <v>41.736000000000004</v>
      </c>
      <c r="P328" s="50"/>
      <c r="Q328" s="57"/>
      <c r="R328" s="57"/>
      <c r="S328" s="57"/>
      <c r="T328" s="52"/>
      <c r="U328" s="50"/>
      <c r="V328" s="57"/>
      <c r="W328" s="57"/>
      <c r="X328" s="57"/>
      <c r="Y328" s="52"/>
      <c r="Z328" s="225"/>
      <c r="AA328" s="226"/>
      <c r="AB328" s="226"/>
      <c r="AC328" s="226"/>
      <c r="AD328" s="227"/>
      <c r="AE328" s="195"/>
      <c r="AF328" s="196"/>
      <c r="AG328" s="197"/>
      <c r="AH328" s="196"/>
      <c r="AI328" s="198"/>
      <c r="AJ328" s="50"/>
      <c r="AK328" s="51"/>
      <c r="AL328" s="51"/>
      <c r="AM328" s="51"/>
      <c r="AN328" s="52"/>
      <c r="AO328" s="175"/>
      <c r="AP328" s="176"/>
      <c r="AQ328" s="176"/>
      <c r="AR328" s="176"/>
      <c r="AS328" s="176"/>
      <c r="AT328" s="50"/>
      <c r="AU328" s="51"/>
      <c r="AV328" s="51"/>
      <c r="AW328" s="51"/>
      <c r="AX328" s="51"/>
      <c r="AY328" s="175"/>
      <c r="AZ328" s="176"/>
      <c r="BA328" s="176"/>
      <c r="BB328" s="176"/>
      <c r="BC328" s="176"/>
      <c r="BD328" s="50"/>
      <c r="BE328" s="51"/>
      <c r="BF328" s="51"/>
      <c r="BG328" s="51"/>
      <c r="BH328" s="52"/>
      <c r="BI328" s="175"/>
      <c r="BJ328" s="176"/>
      <c r="BK328" s="176"/>
      <c r="BL328" s="176"/>
      <c r="BM328" s="188"/>
      <c r="BN328" s="53">
        <f t="shared" si="58"/>
        <v>0</v>
      </c>
      <c r="BO328" s="53">
        <f t="shared" si="59"/>
        <v>0</v>
      </c>
      <c r="BP328" s="250"/>
    </row>
    <row r="329" spans="2:68" ht="36" x14ac:dyDescent="0.4">
      <c r="B329" s="79" t="s">
        <v>78</v>
      </c>
      <c r="C329" s="40" t="str">
        <f>C216</f>
        <v>Пшено (крупа из просо), кг</v>
      </c>
      <c r="D329" s="41">
        <f t="shared" si="57"/>
        <v>36.6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54"/>
        <v>37.698</v>
      </c>
      <c r="L329" s="47">
        <f t="shared" si="55"/>
        <v>38.064</v>
      </c>
      <c r="M329" s="48">
        <f t="shared" si="56"/>
        <v>38.43</v>
      </c>
      <c r="N329" s="48">
        <f t="shared" si="56"/>
        <v>38.795999999999999</v>
      </c>
      <c r="O329" s="49">
        <f t="shared" si="56"/>
        <v>39.161999999999999</v>
      </c>
      <c r="P329" s="50"/>
      <c r="Q329" s="57"/>
      <c r="R329" s="57"/>
      <c r="S329" s="57"/>
      <c r="T329" s="52"/>
      <c r="U329" s="50"/>
      <c r="V329" s="57"/>
      <c r="W329" s="57"/>
      <c r="X329" s="57"/>
      <c r="Y329" s="52"/>
      <c r="Z329" s="225">
        <v>37.6</v>
      </c>
      <c r="AA329" s="226">
        <v>25</v>
      </c>
      <c r="AB329" s="226">
        <f>IF(Z329=0," ",IF(ISBLANK(Z329)," ",Z329*AA329))</f>
        <v>940</v>
      </c>
      <c r="AC329" s="226" t="s">
        <v>602</v>
      </c>
      <c r="AD329" s="227" t="s">
        <v>608</v>
      </c>
      <c r="AE329" s="195">
        <v>37.33</v>
      </c>
      <c r="AF329" s="196">
        <v>25</v>
      </c>
      <c r="AG329" s="197">
        <f>AE329*AF329</f>
        <v>933.25</v>
      </c>
      <c r="AH329" s="196" t="s">
        <v>618</v>
      </c>
      <c r="AI329" s="198" t="s">
        <v>285</v>
      </c>
      <c r="AJ329" s="50"/>
      <c r="AK329" s="51"/>
      <c r="AL329" s="51"/>
      <c r="AM329" s="51"/>
      <c r="AN329" s="52"/>
      <c r="AO329" s="175"/>
      <c r="AP329" s="176"/>
      <c r="AQ329" s="176"/>
      <c r="AR329" s="176"/>
      <c r="AS329" s="176"/>
      <c r="AT329" s="50"/>
      <c r="AU329" s="51"/>
      <c r="AV329" s="51"/>
      <c r="AW329" s="51"/>
      <c r="AX329" s="51"/>
      <c r="AY329" s="175"/>
      <c r="AZ329" s="176"/>
      <c r="BA329" s="176"/>
      <c r="BB329" s="176"/>
      <c r="BC329" s="176"/>
      <c r="BD329" s="50"/>
      <c r="BE329" s="51"/>
      <c r="BF329" s="51"/>
      <c r="BG329" s="51"/>
      <c r="BH329" s="52"/>
      <c r="BI329" s="175"/>
      <c r="BJ329" s="176"/>
      <c r="BK329" s="176"/>
      <c r="BL329" s="176"/>
      <c r="BM329" s="188"/>
      <c r="BN329" s="53">
        <f t="shared" si="58"/>
        <v>37.33</v>
      </c>
      <c r="BO329" s="53">
        <f t="shared" si="59"/>
        <v>37.6</v>
      </c>
      <c r="BP329" s="250"/>
    </row>
    <row r="330" spans="2:68" ht="30" x14ac:dyDescent="0.4">
      <c r="B330" s="79"/>
      <c r="C330" s="80"/>
      <c r="D330" s="41">
        <f t="shared" si="57"/>
        <v>36.6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54"/>
        <v>37.698</v>
      </c>
      <c r="L330" s="47">
        <f t="shared" si="55"/>
        <v>38.064</v>
      </c>
      <c r="M330" s="48">
        <f t="shared" si="56"/>
        <v>38.43</v>
      </c>
      <c r="N330" s="48">
        <f t="shared" si="56"/>
        <v>38.795999999999999</v>
      </c>
      <c r="O330" s="49">
        <f t="shared" si="56"/>
        <v>39.161999999999999</v>
      </c>
      <c r="P330" s="50"/>
      <c r="Q330" s="57"/>
      <c r="R330" s="57"/>
      <c r="S330" s="57"/>
      <c r="T330" s="52"/>
      <c r="U330" s="50"/>
      <c r="V330" s="57"/>
      <c r="W330" s="57"/>
      <c r="X330" s="57"/>
      <c r="Y330" s="52"/>
      <c r="Z330" s="236"/>
      <c r="AA330" s="237"/>
      <c r="AB330" s="238"/>
      <c r="AC330" s="237"/>
      <c r="AD330" s="239"/>
      <c r="AE330" s="195"/>
      <c r="AF330" s="196"/>
      <c r="AG330" s="197"/>
      <c r="AH330" s="196"/>
      <c r="AI330" s="198"/>
      <c r="AJ330" s="50"/>
      <c r="AK330" s="51"/>
      <c r="AL330" s="51"/>
      <c r="AM330" s="51"/>
      <c r="AN330" s="52"/>
      <c r="AO330" s="175"/>
      <c r="AP330" s="176"/>
      <c r="AQ330" s="176"/>
      <c r="AR330" s="176"/>
      <c r="AS330" s="176"/>
      <c r="AT330" s="50"/>
      <c r="AU330" s="51"/>
      <c r="AV330" s="51"/>
      <c r="AW330" s="51"/>
      <c r="AX330" s="51"/>
      <c r="AY330" s="175"/>
      <c r="AZ330" s="176"/>
      <c r="BA330" s="176"/>
      <c r="BB330" s="176"/>
      <c r="BC330" s="176"/>
      <c r="BD330" s="50"/>
      <c r="BE330" s="51"/>
      <c r="BF330" s="51"/>
      <c r="BG330" s="51"/>
      <c r="BH330" s="52"/>
      <c r="BI330" s="175"/>
      <c r="BJ330" s="176"/>
      <c r="BK330" s="176"/>
      <c r="BL330" s="176"/>
      <c r="BM330" s="188"/>
      <c r="BN330" s="53">
        <f t="shared" si="58"/>
        <v>0</v>
      </c>
      <c r="BO330" s="53">
        <f t="shared" si="59"/>
        <v>0</v>
      </c>
      <c r="BP330" s="250"/>
    </row>
    <row r="331" spans="2:68" ht="30" x14ac:dyDescent="0.4">
      <c r="B331" s="79"/>
      <c r="C331" s="80"/>
      <c r="D331" s="41">
        <f t="shared" si="57"/>
        <v>36.6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54"/>
        <v>37.698</v>
      </c>
      <c r="L331" s="47">
        <f t="shared" si="55"/>
        <v>38.064</v>
      </c>
      <c r="M331" s="48">
        <f t="shared" si="56"/>
        <v>38.43</v>
      </c>
      <c r="N331" s="48">
        <f t="shared" si="56"/>
        <v>38.795999999999999</v>
      </c>
      <c r="O331" s="49">
        <f t="shared" si="56"/>
        <v>39.161999999999999</v>
      </c>
      <c r="P331" s="50"/>
      <c r="Q331" s="57"/>
      <c r="R331" s="57"/>
      <c r="S331" s="57"/>
      <c r="T331" s="52"/>
      <c r="U331" s="50"/>
      <c r="V331" s="57"/>
      <c r="W331" s="57"/>
      <c r="X331" s="57"/>
      <c r="Y331" s="52"/>
      <c r="Z331" s="236"/>
      <c r="AA331" s="237"/>
      <c r="AB331" s="238"/>
      <c r="AC331" s="237"/>
      <c r="AD331" s="239"/>
      <c r="AE331" s="195"/>
      <c r="AF331" s="196"/>
      <c r="AG331" s="197"/>
      <c r="AH331" s="196"/>
      <c r="AI331" s="198"/>
      <c r="AJ331" s="50"/>
      <c r="AK331" s="51"/>
      <c r="AL331" s="51"/>
      <c r="AM331" s="51"/>
      <c r="AN331" s="52"/>
      <c r="AO331" s="175"/>
      <c r="AP331" s="176"/>
      <c r="AQ331" s="176"/>
      <c r="AR331" s="176"/>
      <c r="AS331" s="176"/>
      <c r="AT331" s="50"/>
      <c r="AU331" s="51"/>
      <c r="AV331" s="51"/>
      <c r="AW331" s="51"/>
      <c r="AX331" s="51"/>
      <c r="AY331" s="175"/>
      <c r="AZ331" s="176"/>
      <c r="BA331" s="176"/>
      <c r="BB331" s="176"/>
      <c r="BC331" s="176"/>
      <c r="BD331" s="50"/>
      <c r="BE331" s="51"/>
      <c r="BF331" s="51"/>
      <c r="BG331" s="51"/>
      <c r="BH331" s="52"/>
      <c r="BI331" s="175"/>
      <c r="BJ331" s="176"/>
      <c r="BK331" s="176"/>
      <c r="BL331" s="176"/>
      <c r="BM331" s="188"/>
      <c r="BN331" s="53">
        <f t="shared" si="58"/>
        <v>0</v>
      </c>
      <c r="BO331" s="53">
        <f t="shared" si="59"/>
        <v>0</v>
      </c>
      <c r="BP331" s="250"/>
    </row>
    <row r="332" spans="2:68" ht="78" x14ac:dyDescent="0.4">
      <c r="B332" s="81" t="s">
        <v>81</v>
      </c>
      <c r="C332" s="82" t="s">
        <v>82</v>
      </c>
      <c r="D332" s="41">
        <f t="shared" si="57"/>
        <v>0</v>
      </c>
      <c r="E332" s="62"/>
      <c r="F332" s="63"/>
      <c r="G332" s="64"/>
      <c r="H332" s="64"/>
      <c r="I332" s="64"/>
      <c r="J332" s="65"/>
      <c r="K332" s="46">
        <f t="shared" si="54"/>
        <v>0</v>
      </c>
      <c r="L332" s="47">
        <f t="shared" si="55"/>
        <v>0</v>
      </c>
      <c r="M332" s="48">
        <f t="shared" si="56"/>
        <v>0</v>
      </c>
      <c r="N332" s="48">
        <f t="shared" si="56"/>
        <v>0</v>
      </c>
      <c r="O332" s="49">
        <f t="shared" si="56"/>
        <v>0</v>
      </c>
      <c r="P332" s="66"/>
      <c r="Q332" s="67"/>
      <c r="R332" s="68"/>
      <c r="S332" s="67"/>
      <c r="T332" s="69"/>
      <c r="U332" s="66"/>
      <c r="V332" s="67"/>
      <c r="W332" s="68"/>
      <c r="X332" s="67"/>
      <c r="Y332" s="69"/>
      <c r="Z332" s="240"/>
      <c r="AA332" s="241"/>
      <c r="AB332" s="242"/>
      <c r="AC332" s="241"/>
      <c r="AD332" s="243"/>
      <c r="AE332" s="199"/>
      <c r="AF332" s="200"/>
      <c r="AG332" s="201"/>
      <c r="AH332" s="200"/>
      <c r="AI332" s="202"/>
      <c r="AJ332" s="66"/>
      <c r="AK332" s="67"/>
      <c r="AL332" s="68"/>
      <c r="AM332" s="67"/>
      <c r="AN332" s="69"/>
      <c r="AO332" s="177"/>
      <c r="AP332" s="178"/>
      <c r="AQ332" s="176"/>
      <c r="AR332" s="178"/>
      <c r="AS332" s="178"/>
      <c r="AT332" s="66"/>
      <c r="AU332" s="67"/>
      <c r="AV332" s="68"/>
      <c r="AW332" s="67"/>
      <c r="AX332" s="67"/>
      <c r="AY332" s="177"/>
      <c r="AZ332" s="178"/>
      <c r="BA332" s="176"/>
      <c r="BB332" s="178"/>
      <c r="BC332" s="178"/>
      <c r="BD332" s="66"/>
      <c r="BE332" s="67"/>
      <c r="BF332" s="68"/>
      <c r="BG332" s="67"/>
      <c r="BH332" s="69"/>
      <c r="BI332" s="177"/>
      <c r="BJ332" s="178"/>
      <c r="BK332" s="176"/>
      <c r="BL332" s="178"/>
      <c r="BM332" s="189"/>
      <c r="BN332" s="53">
        <f t="shared" si="58"/>
        <v>0</v>
      </c>
      <c r="BO332" s="53">
        <f t="shared" si="59"/>
        <v>0</v>
      </c>
      <c r="BP332" s="250"/>
    </row>
    <row r="333" spans="2:68" ht="36" x14ac:dyDescent="0.4">
      <c r="B333" s="79" t="s">
        <v>84</v>
      </c>
      <c r="C333" s="40" t="str">
        <f>C220</f>
        <v>Хлеб ржано - пшеничный формовой, 0,7 кг</v>
      </c>
      <c r="D333" s="41">
        <f t="shared" si="57"/>
        <v>23.3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54"/>
        <v>23.999000000000002</v>
      </c>
      <c r="L333" s="47">
        <f t="shared" si="55"/>
        <v>24.231999999999999</v>
      </c>
      <c r="M333" s="48">
        <f t="shared" si="56"/>
        <v>24.465</v>
      </c>
      <c r="N333" s="48">
        <f t="shared" si="56"/>
        <v>24.698</v>
      </c>
      <c r="O333" s="49">
        <f t="shared" si="56"/>
        <v>24.931000000000001</v>
      </c>
      <c r="P333" s="50">
        <f>R333/Q333</f>
        <v>19.18</v>
      </c>
      <c r="Q333" s="51">
        <v>189</v>
      </c>
      <c r="R333" s="51">
        <v>3625.02</v>
      </c>
      <c r="S333" s="51" t="s">
        <v>584</v>
      </c>
      <c r="T333" s="52" t="s">
        <v>585</v>
      </c>
      <c r="U333" s="50"/>
      <c r="V333" s="57"/>
      <c r="W333" s="57"/>
      <c r="X333" s="57"/>
      <c r="Y333" s="52"/>
      <c r="Z333" s="225">
        <v>20.100000000000001</v>
      </c>
      <c r="AA333" s="226">
        <v>50</v>
      </c>
      <c r="AB333" s="226">
        <f>IF(Z333=0," ",IF(ISBLANK(Z333)," ",Z333*AA333))</f>
        <v>1005.0000000000001</v>
      </c>
      <c r="AC333" s="226" t="s">
        <v>602</v>
      </c>
      <c r="AD333" s="227" t="s">
        <v>608</v>
      </c>
      <c r="AE333" s="195"/>
      <c r="AF333" s="196"/>
      <c r="AG333" s="197"/>
      <c r="AH333" s="196"/>
      <c r="AI333" s="198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5"/>
      <c r="AZ333" s="176"/>
      <c r="BA333" s="176"/>
      <c r="BB333" s="176"/>
      <c r="BC333" s="176"/>
      <c r="BD333" s="50"/>
      <c r="BE333" s="51"/>
      <c r="BF333" s="51"/>
      <c r="BG333" s="51"/>
      <c r="BH333" s="52"/>
      <c r="BI333" s="175"/>
      <c r="BJ333" s="176"/>
      <c r="BK333" s="176"/>
      <c r="BL333" s="176"/>
      <c r="BM333" s="188"/>
      <c r="BN333" s="53">
        <f t="shared" si="58"/>
        <v>19.18</v>
      </c>
      <c r="BO333" s="53">
        <f t="shared" si="59"/>
        <v>20.100000000000001</v>
      </c>
      <c r="BP333" s="250"/>
    </row>
    <row r="334" spans="2:68" ht="30" x14ac:dyDescent="0.4">
      <c r="B334" s="79"/>
      <c r="C334" s="80"/>
      <c r="D334" s="41">
        <f t="shared" si="57"/>
        <v>23.3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54"/>
        <v>23.999000000000002</v>
      </c>
      <c r="L334" s="47">
        <f t="shared" si="55"/>
        <v>24.231999999999999</v>
      </c>
      <c r="M334" s="48">
        <f t="shared" si="56"/>
        <v>24.465</v>
      </c>
      <c r="N334" s="48">
        <f t="shared" si="56"/>
        <v>24.698</v>
      </c>
      <c r="O334" s="49">
        <f t="shared" si="56"/>
        <v>24.931000000000001</v>
      </c>
      <c r="P334" s="50"/>
      <c r="Q334" s="57"/>
      <c r="R334" s="57"/>
      <c r="S334" s="57"/>
      <c r="T334" s="52"/>
      <c r="U334" s="50"/>
      <c r="V334" s="57"/>
      <c r="W334" s="57"/>
      <c r="X334" s="57"/>
      <c r="Y334" s="52"/>
      <c r="Z334" s="236"/>
      <c r="AA334" s="237"/>
      <c r="AB334" s="238"/>
      <c r="AC334" s="237"/>
      <c r="AD334" s="239"/>
      <c r="AE334" s="195"/>
      <c r="AF334" s="196"/>
      <c r="AG334" s="197"/>
      <c r="AH334" s="196"/>
      <c r="AI334" s="198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5"/>
      <c r="AZ334" s="176"/>
      <c r="BA334" s="176"/>
      <c r="BB334" s="176"/>
      <c r="BC334" s="176"/>
      <c r="BD334" s="50"/>
      <c r="BE334" s="51"/>
      <c r="BF334" s="51"/>
      <c r="BG334" s="51"/>
      <c r="BH334" s="52"/>
      <c r="BI334" s="175"/>
      <c r="BJ334" s="176"/>
      <c r="BK334" s="176"/>
      <c r="BL334" s="176"/>
      <c r="BM334" s="188"/>
      <c r="BN334" s="53">
        <f t="shared" si="58"/>
        <v>0</v>
      </c>
      <c r="BO334" s="53">
        <f t="shared" si="59"/>
        <v>0</v>
      </c>
      <c r="BP334" s="250"/>
    </row>
    <row r="335" spans="2:68" ht="30" x14ac:dyDescent="0.4">
      <c r="B335" s="79"/>
      <c r="C335" s="80"/>
      <c r="D335" s="41">
        <f t="shared" si="57"/>
        <v>23.3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54"/>
        <v>23.999000000000002</v>
      </c>
      <c r="L335" s="47">
        <f t="shared" si="55"/>
        <v>24.231999999999999</v>
      </c>
      <c r="M335" s="48">
        <f t="shared" si="56"/>
        <v>24.465</v>
      </c>
      <c r="N335" s="48">
        <f t="shared" si="56"/>
        <v>24.698</v>
      </c>
      <c r="O335" s="49">
        <f t="shared" si="56"/>
        <v>24.931000000000001</v>
      </c>
      <c r="P335" s="50"/>
      <c r="Q335" s="57"/>
      <c r="R335" s="57"/>
      <c r="S335" s="57"/>
      <c r="T335" s="52"/>
      <c r="U335" s="50"/>
      <c r="V335" s="57"/>
      <c r="W335" s="57"/>
      <c r="X335" s="57"/>
      <c r="Y335" s="52"/>
      <c r="Z335" s="225"/>
      <c r="AA335" s="226"/>
      <c r="AB335" s="226"/>
      <c r="AC335" s="226"/>
      <c r="AD335" s="227"/>
      <c r="AE335" s="195"/>
      <c r="AF335" s="196"/>
      <c r="AG335" s="197"/>
      <c r="AH335" s="196"/>
      <c r="AI335" s="198"/>
      <c r="AJ335" s="50"/>
      <c r="AK335" s="51"/>
      <c r="AL335" s="51"/>
      <c r="AM335" s="51"/>
      <c r="AN335" s="52"/>
      <c r="AO335" s="50"/>
      <c r="AP335" s="51"/>
      <c r="AQ335" s="51"/>
      <c r="AR335" s="51"/>
      <c r="AS335" s="52"/>
      <c r="AT335" s="50"/>
      <c r="AU335" s="51"/>
      <c r="AV335" s="51"/>
      <c r="AW335" s="51"/>
      <c r="AX335" s="51"/>
      <c r="AY335" s="175"/>
      <c r="AZ335" s="176"/>
      <c r="BA335" s="176"/>
      <c r="BB335" s="176"/>
      <c r="BC335" s="176"/>
      <c r="BD335" s="50"/>
      <c r="BE335" s="51"/>
      <c r="BF335" s="51"/>
      <c r="BG335" s="51"/>
      <c r="BH335" s="52"/>
      <c r="BI335" s="175"/>
      <c r="BJ335" s="176"/>
      <c r="BK335" s="176"/>
      <c r="BL335" s="176"/>
      <c r="BM335" s="188"/>
      <c r="BN335" s="53">
        <f t="shared" si="58"/>
        <v>0</v>
      </c>
      <c r="BO335" s="53">
        <f t="shared" si="59"/>
        <v>0</v>
      </c>
      <c r="BP335" s="250"/>
    </row>
    <row r="336" spans="2:68" ht="36" x14ac:dyDescent="0.4">
      <c r="B336" s="79" t="s">
        <v>85</v>
      </c>
      <c r="C336" s="40" t="str">
        <f>C223</f>
        <v>Хлеб "Дарницкий" подовый,0,7 кг</v>
      </c>
      <c r="D336" s="41">
        <f t="shared" si="57"/>
        <v>22.4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54"/>
        <v>23.071999999999999</v>
      </c>
      <c r="L336" s="47">
        <f t="shared" si="55"/>
        <v>23.295999999999999</v>
      </c>
      <c r="M336" s="48">
        <f t="shared" si="56"/>
        <v>23.52</v>
      </c>
      <c r="N336" s="48">
        <f t="shared" si="56"/>
        <v>23.744</v>
      </c>
      <c r="O336" s="49">
        <f t="shared" si="56"/>
        <v>23.968</v>
      </c>
      <c r="P336" s="50"/>
      <c r="Q336" s="57"/>
      <c r="R336" s="57"/>
      <c r="S336" s="57"/>
      <c r="T336" s="52"/>
      <c r="U336" s="50"/>
      <c r="V336" s="57"/>
      <c r="W336" s="57"/>
      <c r="X336" s="57"/>
      <c r="Y336" s="52"/>
      <c r="Z336" s="225"/>
      <c r="AA336" s="226"/>
      <c r="AB336" s="226"/>
      <c r="AC336" s="226"/>
      <c r="AD336" s="227"/>
      <c r="AE336" s="195">
        <v>18.2</v>
      </c>
      <c r="AF336" s="196">
        <v>173</v>
      </c>
      <c r="AG336" s="197">
        <f>AE336*AF336</f>
        <v>3148.6</v>
      </c>
      <c r="AH336" s="196" t="s">
        <v>595</v>
      </c>
      <c r="AI336" s="198" t="s">
        <v>285</v>
      </c>
      <c r="AJ336" s="50"/>
      <c r="AK336" s="51"/>
      <c r="AL336" s="51"/>
      <c r="AM336" s="51"/>
      <c r="AN336" s="52"/>
      <c r="AO336" s="50"/>
      <c r="AP336" s="51"/>
      <c r="AQ336" s="51"/>
      <c r="AR336" s="51"/>
      <c r="AS336" s="52"/>
      <c r="AT336" s="50"/>
      <c r="AU336" s="51"/>
      <c r="AV336" s="51"/>
      <c r="AW336" s="51"/>
      <c r="AX336" s="51"/>
      <c r="AY336" s="175"/>
      <c r="AZ336" s="176"/>
      <c r="BA336" s="176"/>
      <c r="BB336" s="176"/>
      <c r="BC336" s="176"/>
      <c r="BD336" s="50"/>
      <c r="BE336" s="51"/>
      <c r="BF336" s="51"/>
      <c r="BG336" s="51"/>
      <c r="BH336" s="52"/>
      <c r="BI336" s="175"/>
      <c r="BJ336" s="176"/>
      <c r="BK336" s="176"/>
      <c r="BL336" s="176"/>
      <c r="BM336" s="188"/>
      <c r="BN336" s="53">
        <f t="shared" si="58"/>
        <v>18.2</v>
      </c>
      <c r="BO336" s="53">
        <f t="shared" si="59"/>
        <v>18.2</v>
      </c>
      <c r="BP336" s="250"/>
    </row>
    <row r="337" spans="2:68" ht="30" x14ac:dyDescent="0.4">
      <c r="B337" s="79"/>
      <c r="C337" s="80"/>
      <c r="D337" s="41">
        <f>D106</f>
        <v>22.4</v>
      </c>
      <c r="E337" s="42">
        <v>2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54"/>
        <v>23.071999999999999</v>
      </c>
      <c r="L337" s="47">
        <f t="shared" si="55"/>
        <v>23.295999999999999</v>
      </c>
      <c r="M337" s="48">
        <f t="shared" si="56"/>
        <v>23.52</v>
      </c>
      <c r="N337" s="48">
        <f t="shared" si="56"/>
        <v>23.744</v>
      </c>
      <c r="O337" s="49">
        <f t="shared" si="56"/>
        <v>23.968</v>
      </c>
      <c r="P337" s="50"/>
      <c r="Q337" s="57"/>
      <c r="R337" s="57"/>
      <c r="S337" s="57"/>
      <c r="T337" s="52"/>
      <c r="U337" s="50"/>
      <c r="V337" s="57"/>
      <c r="W337" s="57"/>
      <c r="X337" s="57"/>
      <c r="Y337" s="52"/>
      <c r="Z337" s="225"/>
      <c r="AA337" s="226"/>
      <c r="AB337" s="226"/>
      <c r="AC337" s="226"/>
      <c r="AD337" s="227"/>
      <c r="AE337" s="195"/>
      <c r="AF337" s="196"/>
      <c r="AG337" s="197"/>
      <c r="AH337" s="196"/>
      <c r="AI337" s="198"/>
      <c r="AJ337" s="50"/>
      <c r="AK337" s="51"/>
      <c r="AL337" s="51"/>
      <c r="AM337" s="51"/>
      <c r="AN337" s="52"/>
      <c r="AO337" s="50"/>
      <c r="AP337" s="51"/>
      <c r="AQ337" s="51"/>
      <c r="AR337" s="51"/>
      <c r="AS337" s="52"/>
      <c r="AT337" s="50"/>
      <c r="AU337" s="51"/>
      <c r="AV337" s="51"/>
      <c r="AW337" s="51"/>
      <c r="AX337" s="51"/>
      <c r="AY337" s="175"/>
      <c r="AZ337" s="176"/>
      <c r="BA337" s="176"/>
      <c r="BB337" s="176"/>
      <c r="BC337" s="176"/>
      <c r="BD337" s="50"/>
      <c r="BE337" s="51"/>
      <c r="BF337" s="51"/>
      <c r="BG337" s="51"/>
      <c r="BH337" s="52"/>
      <c r="BI337" s="175"/>
      <c r="BJ337" s="176"/>
      <c r="BK337" s="176"/>
      <c r="BL337" s="176"/>
      <c r="BM337" s="188"/>
      <c r="BN337" s="53">
        <f t="shared" si="58"/>
        <v>0</v>
      </c>
      <c r="BO337" s="53">
        <f t="shared" si="59"/>
        <v>0</v>
      </c>
      <c r="BP337" s="250"/>
    </row>
    <row r="338" spans="2:68" ht="30" x14ac:dyDescent="0.4">
      <c r="B338" s="79"/>
      <c r="C338" s="80"/>
      <c r="D338" s="41">
        <f>D107</f>
        <v>22.4</v>
      </c>
      <c r="E338" s="42">
        <v>2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54"/>
        <v>23.071999999999999</v>
      </c>
      <c r="L338" s="47">
        <f t="shared" si="55"/>
        <v>23.295999999999999</v>
      </c>
      <c r="M338" s="48">
        <f t="shared" si="56"/>
        <v>23.52</v>
      </c>
      <c r="N338" s="48">
        <f t="shared" si="56"/>
        <v>23.744</v>
      </c>
      <c r="O338" s="49">
        <f t="shared" si="56"/>
        <v>23.968</v>
      </c>
      <c r="P338" s="50"/>
      <c r="Q338" s="57"/>
      <c r="R338" s="57"/>
      <c r="S338" s="57"/>
      <c r="T338" s="52"/>
      <c r="U338" s="50"/>
      <c r="V338" s="57"/>
      <c r="W338" s="57"/>
      <c r="X338" s="57"/>
      <c r="Y338" s="52"/>
      <c r="Z338" s="225"/>
      <c r="AA338" s="226"/>
      <c r="AB338" s="226"/>
      <c r="AC338" s="226"/>
      <c r="AD338" s="227"/>
      <c r="AE338" s="195"/>
      <c r="AF338" s="196"/>
      <c r="AG338" s="197"/>
      <c r="AH338" s="196"/>
      <c r="AI338" s="198"/>
      <c r="AJ338" s="50"/>
      <c r="AK338" s="51"/>
      <c r="AL338" s="51"/>
      <c r="AM338" s="51"/>
      <c r="AN338" s="52"/>
      <c r="AO338" s="50"/>
      <c r="AP338" s="51"/>
      <c r="AQ338" s="51"/>
      <c r="AR338" s="51"/>
      <c r="AS338" s="52"/>
      <c r="AT338" s="50"/>
      <c r="AU338" s="51"/>
      <c r="AV338" s="51"/>
      <c r="AW338" s="51"/>
      <c r="AX338" s="51"/>
      <c r="AY338" s="175"/>
      <c r="AZ338" s="176"/>
      <c r="BA338" s="176"/>
      <c r="BB338" s="176"/>
      <c r="BC338" s="176"/>
      <c r="BD338" s="50"/>
      <c r="BE338" s="51"/>
      <c r="BF338" s="51"/>
      <c r="BG338" s="51"/>
      <c r="BH338" s="52"/>
      <c r="BI338" s="175"/>
      <c r="BJ338" s="176"/>
      <c r="BK338" s="176"/>
      <c r="BL338" s="176"/>
      <c r="BM338" s="188"/>
      <c r="BN338" s="53">
        <f t="shared" si="58"/>
        <v>0</v>
      </c>
      <c r="BO338" s="53">
        <f t="shared" si="59"/>
        <v>0</v>
      </c>
      <c r="BP338" s="250"/>
    </row>
    <row r="339" spans="2:68" ht="36" x14ac:dyDescent="0.4">
      <c r="B339" s="79" t="s">
        <v>87</v>
      </c>
      <c r="C339" s="40" t="str">
        <f>C226</f>
        <v>Хлеб пшеничный формовой, 0,45 - 0,5 кг</v>
      </c>
      <c r="D339" s="41">
        <f>D108</f>
        <v>23</v>
      </c>
      <c r="E339" s="42">
        <v>2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54"/>
        <v>23.69</v>
      </c>
      <c r="L339" s="47">
        <f t="shared" si="55"/>
        <v>23.92</v>
      </c>
      <c r="M339" s="48">
        <f t="shared" si="56"/>
        <v>24.15</v>
      </c>
      <c r="N339" s="48">
        <f t="shared" si="56"/>
        <v>24.38</v>
      </c>
      <c r="O339" s="49">
        <f t="shared" si="56"/>
        <v>24.61</v>
      </c>
      <c r="P339" s="50"/>
      <c r="Q339" s="57"/>
      <c r="R339" s="57"/>
      <c r="S339" s="57"/>
      <c r="T339" s="52"/>
      <c r="U339" s="50"/>
      <c r="V339" s="57"/>
      <c r="W339" s="57"/>
      <c r="X339" s="57"/>
      <c r="Y339" s="52"/>
      <c r="Z339" s="225">
        <v>22.61</v>
      </c>
      <c r="AA339" s="226">
        <v>104</v>
      </c>
      <c r="AB339" s="226">
        <f>IF(Z339=0," ",IF(ISBLANK(Z339)," ",Z339*AA339))</f>
        <v>2351.44</v>
      </c>
      <c r="AC339" s="226" t="s">
        <v>602</v>
      </c>
      <c r="AD339" s="227" t="s">
        <v>611</v>
      </c>
      <c r="AE339" s="195">
        <v>21.1</v>
      </c>
      <c r="AF339" s="196">
        <v>356</v>
      </c>
      <c r="AG339" s="197">
        <f>AE339*AF339</f>
        <v>7511.6</v>
      </c>
      <c r="AH339" s="196" t="s">
        <v>595</v>
      </c>
      <c r="AI339" s="198" t="s">
        <v>285</v>
      </c>
      <c r="AJ339" s="50"/>
      <c r="AK339" s="51"/>
      <c r="AL339" s="51"/>
      <c r="AM339" s="51"/>
      <c r="AN339" s="52"/>
      <c r="AO339" s="50"/>
      <c r="AP339" s="51"/>
      <c r="AQ339" s="51"/>
      <c r="AR339" s="51"/>
      <c r="AS339" s="52"/>
      <c r="AT339" s="50"/>
      <c r="AU339" s="51"/>
      <c r="AV339" s="51"/>
      <c r="AW339" s="51"/>
      <c r="AX339" s="51"/>
      <c r="AY339" s="175"/>
      <c r="AZ339" s="176"/>
      <c r="BA339" s="176"/>
      <c r="BB339" s="176"/>
      <c r="BC339" s="176"/>
      <c r="BD339" s="50"/>
      <c r="BE339" s="51"/>
      <c r="BF339" s="51"/>
      <c r="BG339" s="51"/>
      <c r="BH339" s="52"/>
      <c r="BI339" s="175"/>
      <c r="BJ339" s="176"/>
      <c r="BK339" s="176"/>
      <c r="BL339" s="176"/>
      <c r="BM339" s="188"/>
      <c r="BN339" s="53">
        <f t="shared" si="58"/>
        <v>21.1</v>
      </c>
      <c r="BO339" s="53">
        <f t="shared" si="59"/>
        <v>22.61</v>
      </c>
      <c r="BP339" s="250"/>
    </row>
    <row r="340" spans="2:68" ht="30" x14ac:dyDescent="0.4">
      <c r="B340" s="79"/>
      <c r="C340" s="80"/>
      <c r="D340" s="41">
        <f>D109</f>
        <v>23</v>
      </c>
      <c r="E340" s="42">
        <v>2</v>
      </c>
      <c r="F340" s="43">
        <v>1</v>
      </c>
      <c r="G340" s="44">
        <v>2</v>
      </c>
      <c r="H340" s="44">
        <v>3</v>
      </c>
      <c r="I340" s="44">
        <v>4</v>
      </c>
      <c r="J340" s="45">
        <v>5</v>
      </c>
      <c r="K340" s="46">
        <f t="shared" si="54"/>
        <v>23.69</v>
      </c>
      <c r="L340" s="47">
        <f t="shared" si="55"/>
        <v>23.92</v>
      </c>
      <c r="M340" s="48">
        <f t="shared" si="56"/>
        <v>24.15</v>
      </c>
      <c r="N340" s="48">
        <f t="shared" si="56"/>
        <v>24.38</v>
      </c>
      <c r="O340" s="49">
        <f t="shared" si="56"/>
        <v>24.61</v>
      </c>
      <c r="P340" s="50"/>
      <c r="Q340" s="57"/>
      <c r="R340" s="57"/>
      <c r="S340" s="57"/>
      <c r="T340" s="52"/>
      <c r="U340" s="50"/>
      <c r="V340" s="57"/>
      <c r="W340" s="57"/>
      <c r="X340" s="57"/>
      <c r="Y340" s="52"/>
      <c r="Z340" s="236"/>
      <c r="AA340" s="237"/>
      <c r="AB340" s="238"/>
      <c r="AC340" s="237"/>
      <c r="AD340" s="239"/>
      <c r="AE340" s="195"/>
      <c r="AF340" s="196"/>
      <c r="AG340" s="197"/>
      <c r="AH340" s="196"/>
      <c r="AI340" s="198"/>
      <c r="AJ340" s="50"/>
      <c r="AK340" s="51"/>
      <c r="AL340" s="51"/>
      <c r="AM340" s="51"/>
      <c r="AN340" s="52"/>
      <c r="AO340" s="175"/>
      <c r="AP340" s="176"/>
      <c r="AQ340" s="176"/>
      <c r="AR340" s="176"/>
      <c r="AS340" s="176"/>
      <c r="AT340" s="50"/>
      <c r="AU340" s="51"/>
      <c r="AV340" s="51"/>
      <c r="AW340" s="51"/>
      <c r="AX340" s="51"/>
      <c r="AY340" s="175"/>
      <c r="AZ340" s="176"/>
      <c r="BA340" s="176"/>
      <c r="BB340" s="176"/>
      <c r="BC340" s="176"/>
      <c r="BD340" s="50"/>
      <c r="BE340" s="51"/>
      <c r="BF340" s="51"/>
      <c r="BG340" s="51"/>
      <c r="BH340" s="52"/>
      <c r="BI340" s="175"/>
      <c r="BJ340" s="176"/>
      <c r="BK340" s="176"/>
      <c r="BL340" s="176"/>
      <c r="BM340" s="188"/>
      <c r="BN340" s="53">
        <f t="shared" si="58"/>
        <v>0</v>
      </c>
      <c r="BO340" s="53">
        <f t="shared" si="59"/>
        <v>0</v>
      </c>
      <c r="BP340" s="250"/>
    </row>
    <row r="341" spans="2:68" ht="30" x14ac:dyDescent="0.4">
      <c r="B341" s="79"/>
      <c r="C341" s="80"/>
      <c r="D341" s="41" t="e">
        <f>#REF!</f>
        <v>#REF!</v>
      </c>
      <c r="E341" s="42">
        <v>2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 t="e">
        <f t="shared" si="54"/>
        <v>#REF!</v>
      </c>
      <c r="L341" s="47" t="e">
        <f t="shared" si="55"/>
        <v>#REF!</v>
      </c>
      <c r="M341" s="48" t="e">
        <f t="shared" si="56"/>
        <v>#REF!</v>
      </c>
      <c r="N341" s="48" t="e">
        <f t="shared" si="56"/>
        <v>#REF!</v>
      </c>
      <c r="O341" s="49" t="e">
        <f t="shared" si="56"/>
        <v>#REF!</v>
      </c>
      <c r="P341" s="50"/>
      <c r="Q341" s="57"/>
      <c r="R341" s="57"/>
      <c r="S341" s="57"/>
      <c r="T341" s="52"/>
      <c r="U341" s="50"/>
      <c r="V341" s="57"/>
      <c r="W341" s="57"/>
      <c r="X341" s="57"/>
      <c r="Y341" s="52"/>
      <c r="Z341" s="228"/>
      <c r="AA341" s="229"/>
      <c r="AB341" s="230"/>
      <c r="AC341" s="229"/>
      <c r="AD341" s="231"/>
      <c r="AE341" s="195"/>
      <c r="AF341" s="196"/>
      <c r="AG341" s="197"/>
      <c r="AH341" s="196"/>
      <c r="AI341" s="198"/>
      <c r="AJ341" s="50"/>
      <c r="AK341" s="51"/>
      <c r="AL341" s="51"/>
      <c r="AM341" s="51"/>
      <c r="AN341" s="52"/>
      <c r="AO341" s="175"/>
      <c r="AP341" s="176"/>
      <c r="AQ341" s="176"/>
      <c r="AR341" s="176"/>
      <c r="AS341" s="176"/>
      <c r="AT341" s="50"/>
      <c r="AU341" s="51"/>
      <c r="AV341" s="51"/>
      <c r="AW341" s="51"/>
      <c r="AX341" s="51"/>
      <c r="AY341" s="175"/>
      <c r="AZ341" s="176"/>
      <c r="BA341" s="176"/>
      <c r="BB341" s="176"/>
      <c r="BC341" s="176"/>
      <c r="BD341" s="50"/>
      <c r="BE341" s="51"/>
      <c r="BF341" s="51"/>
      <c r="BG341" s="51"/>
      <c r="BH341" s="52"/>
      <c r="BI341" s="175"/>
      <c r="BJ341" s="176"/>
      <c r="BK341" s="176"/>
      <c r="BL341" s="176"/>
      <c r="BM341" s="188"/>
      <c r="BN341" s="53">
        <f t="shared" si="58"/>
        <v>0</v>
      </c>
      <c r="BO341" s="53">
        <f t="shared" si="59"/>
        <v>0</v>
      </c>
      <c r="BP341" s="250"/>
    </row>
    <row r="342" spans="2:68" ht="36" x14ac:dyDescent="0.4">
      <c r="B342" s="79" t="s">
        <v>89</v>
      </c>
      <c r="C342" s="40" t="str">
        <f>C229</f>
        <v>Батон нарезной из муки высшего сорта, 0,35 - 0,4 кг</v>
      </c>
      <c r="D342" s="41">
        <f>D113</f>
        <v>21.3</v>
      </c>
      <c r="E342" s="42">
        <v>5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54"/>
        <v>22.577999999999999</v>
      </c>
      <c r="L342" s="47">
        <f t="shared" si="55"/>
        <v>22.791</v>
      </c>
      <c r="M342" s="48">
        <f t="shared" si="56"/>
        <v>23.004000000000001</v>
      </c>
      <c r="N342" s="48">
        <f t="shared" si="56"/>
        <v>23.217000000000002</v>
      </c>
      <c r="O342" s="49">
        <f t="shared" si="56"/>
        <v>23.43</v>
      </c>
      <c r="P342" s="50">
        <f>R342/Q342</f>
        <v>20.41</v>
      </c>
      <c r="Q342" s="51">
        <v>270</v>
      </c>
      <c r="R342" s="51">
        <v>5510.7</v>
      </c>
      <c r="S342" s="51" t="s">
        <v>584</v>
      </c>
      <c r="T342" s="52" t="s">
        <v>585</v>
      </c>
      <c r="U342" s="50"/>
      <c r="V342" s="57"/>
      <c r="W342" s="57"/>
      <c r="X342" s="57"/>
      <c r="Y342" s="52"/>
      <c r="Z342" s="228"/>
      <c r="AA342" s="229"/>
      <c r="AB342" s="230"/>
      <c r="AC342" s="229"/>
      <c r="AD342" s="231"/>
      <c r="AE342" s="195"/>
      <c r="AF342" s="196"/>
      <c r="AG342" s="197"/>
      <c r="AH342" s="196"/>
      <c r="AI342" s="198"/>
      <c r="AJ342" s="50"/>
      <c r="AK342" s="51"/>
      <c r="AL342" s="51"/>
      <c r="AM342" s="51"/>
      <c r="AN342" s="52"/>
      <c r="AO342" s="175"/>
      <c r="AP342" s="176"/>
      <c r="AQ342" s="176"/>
      <c r="AR342" s="176"/>
      <c r="AS342" s="176"/>
      <c r="AT342" s="50"/>
      <c r="AU342" s="51"/>
      <c r="AV342" s="51"/>
      <c r="AW342" s="51"/>
      <c r="AX342" s="51"/>
      <c r="AY342" s="175"/>
      <c r="AZ342" s="176"/>
      <c r="BA342" s="176"/>
      <c r="BB342" s="176"/>
      <c r="BC342" s="176"/>
      <c r="BD342" s="50"/>
      <c r="BE342" s="51"/>
      <c r="BF342" s="51"/>
      <c r="BG342" s="51"/>
      <c r="BH342" s="52"/>
      <c r="BI342" s="175"/>
      <c r="BJ342" s="176"/>
      <c r="BK342" s="176"/>
      <c r="BL342" s="176"/>
      <c r="BM342" s="188"/>
      <c r="BN342" s="53">
        <f t="shared" si="58"/>
        <v>20.41</v>
      </c>
      <c r="BO342" s="53">
        <f t="shared" si="59"/>
        <v>20.41</v>
      </c>
      <c r="BP342" s="250"/>
    </row>
    <row r="343" spans="2:68" ht="30" x14ac:dyDescent="0.4">
      <c r="B343" s="79"/>
      <c r="C343" s="80"/>
      <c r="D343" s="41">
        <f t="shared" ref="D343:D348" si="60">D114</f>
        <v>21.3</v>
      </c>
      <c r="E343" s="42">
        <v>5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54"/>
        <v>22.577999999999999</v>
      </c>
      <c r="L343" s="47">
        <f t="shared" si="55"/>
        <v>22.791</v>
      </c>
      <c r="M343" s="48">
        <f t="shared" si="56"/>
        <v>23.004000000000001</v>
      </c>
      <c r="N343" s="48">
        <f t="shared" si="56"/>
        <v>23.217000000000002</v>
      </c>
      <c r="O343" s="49">
        <f t="shared" si="56"/>
        <v>23.43</v>
      </c>
      <c r="P343" s="50"/>
      <c r="Q343" s="57"/>
      <c r="R343" s="57"/>
      <c r="S343" s="57"/>
      <c r="T343" s="52"/>
      <c r="U343" s="50"/>
      <c r="V343" s="57"/>
      <c r="W343" s="57"/>
      <c r="X343" s="57"/>
      <c r="Y343" s="52"/>
      <c r="Z343" s="228"/>
      <c r="AA343" s="229"/>
      <c r="AB343" s="230"/>
      <c r="AC343" s="229"/>
      <c r="AD343" s="229"/>
      <c r="AE343" s="195"/>
      <c r="AF343" s="196"/>
      <c r="AG343" s="197"/>
      <c r="AH343" s="196"/>
      <c r="AI343" s="196"/>
      <c r="AJ343" s="50"/>
      <c r="AK343" s="51"/>
      <c r="AL343" s="51"/>
      <c r="AM343" s="51"/>
      <c r="AN343" s="52"/>
      <c r="AO343" s="175"/>
      <c r="AP343" s="176"/>
      <c r="AQ343" s="176"/>
      <c r="AR343" s="176"/>
      <c r="AS343" s="176"/>
      <c r="AT343" s="50"/>
      <c r="AU343" s="51"/>
      <c r="AV343" s="51"/>
      <c r="AW343" s="51"/>
      <c r="AX343" s="51"/>
      <c r="AY343" s="175"/>
      <c r="AZ343" s="176"/>
      <c r="BA343" s="176"/>
      <c r="BB343" s="176"/>
      <c r="BC343" s="176"/>
      <c r="BD343" s="50"/>
      <c r="BE343" s="51"/>
      <c r="BF343" s="51"/>
      <c r="BG343" s="51"/>
      <c r="BH343" s="52"/>
      <c r="BI343" s="175"/>
      <c r="BJ343" s="176"/>
      <c r="BK343" s="176"/>
      <c r="BL343" s="176"/>
      <c r="BM343" s="188"/>
      <c r="BN343" s="53">
        <f t="shared" si="58"/>
        <v>0</v>
      </c>
      <c r="BO343" s="53">
        <f t="shared" si="59"/>
        <v>0</v>
      </c>
      <c r="BP343" s="250"/>
    </row>
    <row r="344" spans="2:68" ht="30" x14ac:dyDescent="0.4">
      <c r="B344" s="79"/>
      <c r="C344" s="80"/>
      <c r="D344" s="41">
        <f t="shared" si="60"/>
        <v>21.3</v>
      </c>
      <c r="E344" s="42">
        <v>5</v>
      </c>
      <c r="F344" s="43">
        <v>1</v>
      </c>
      <c r="G344" s="44">
        <v>2</v>
      </c>
      <c r="H344" s="44">
        <v>3</v>
      </c>
      <c r="I344" s="44">
        <v>4</v>
      </c>
      <c r="J344" s="45">
        <v>5</v>
      </c>
      <c r="K344" s="46">
        <f t="shared" si="54"/>
        <v>22.577999999999999</v>
      </c>
      <c r="L344" s="47">
        <f t="shared" si="55"/>
        <v>22.791</v>
      </c>
      <c r="M344" s="48">
        <f t="shared" si="56"/>
        <v>23.004000000000001</v>
      </c>
      <c r="N344" s="48">
        <f t="shared" si="56"/>
        <v>23.217000000000002</v>
      </c>
      <c r="O344" s="49">
        <f t="shared" si="56"/>
        <v>23.43</v>
      </c>
      <c r="P344" s="50"/>
      <c r="Q344" s="57"/>
      <c r="R344" s="57"/>
      <c r="S344" s="57"/>
      <c r="T344" s="52"/>
      <c r="U344" s="50"/>
      <c r="V344" s="57"/>
      <c r="W344" s="57"/>
      <c r="X344" s="57"/>
      <c r="Y344" s="52"/>
      <c r="Z344" s="228"/>
      <c r="AA344" s="229"/>
      <c r="AB344" s="230"/>
      <c r="AC344" s="229"/>
      <c r="AD344" s="229"/>
      <c r="AE344" s="195"/>
      <c r="AF344" s="196"/>
      <c r="AG344" s="197"/>
      <c r="AH344" s="196"/>
      <c r="AI344" s="196"/>
      <c r="AJ344" s="50"/>
      <c r="AK344" s="51"/>
      <c r="AL344" s="51"/>
      <c r="AM344" s="51"/>
      <c r="AN344" s="52"/>
      <c r="AO344" s="175"/>
      <c r="AP344" s="176"/>
      <c r="AQ344" s="176"/>
      <c r="AR344" s="176"/>
      <c r="AS344" s="176"/>
      <c r="AT344" s="50"/>
      <c r="AU344" s="51"/>
      <c r="AV344" s="51"/>
      <c r="AW344" s="51"/>
      <c r="AX344" s="51"/>
      <c r="AY344" s="175"/>
      <c r="AZ344" s="176"/>
      <c r="BA344" s="176"/>
      <c r="BB344" s="176"/>
      <c r="BC344" s="176"/>
      <c r="BD344" s="50"/>
      <c r="BE344" s="51"/>
      <c r="BF344" s="51"/>
      <c r="BG344" s="51"/>
      <c r="BH344" s="52"/>
      <c r="BI344" s="175"/>
      <c r="BJ344" s="176"/>
      <c r="BK344" s="176"/>
      <c r="BL344" s="176"/>
      <c r="BM344" s="188"/>
      <c r="BN344" s="53">
        <f t="shared" si="58"/>
        <v>0</v>
      </c>
      <c r="BO344" s="53">
        <f t="shared" si="59"/>
        <v>0</v>
      </c>
      <c r="BP344" s="250"/>
    </row>
    <row r="345" spans="2:68" ht="30" x14ac:dyDescent="0.4">
      <c r="B345" s="81" t="s">
        <v>92</v>
      </c>
      <c r="C345" s="82" t="s">
        <v>93</v>
      </c>
      <c r="D345" s="41">
        <f t="shared" si="60"/>
        <v>0</v>
      </c>
      <c r="E345" s="62"/>
      <c r="F345" s="63"/>
      <c r="G345" s="64"/>
      <c r="H345" s="64"/>
      <c r="I345" s="64"/>
      <c r="J345" s="65"/>
      <c r="K345" s="46">
        <f t="shared" si="54"/>
        <v>0</v>
      </c>
      <c r="L345" s="47">
        <f t="shared" si="55"/>
        <v>0</v>
      </c>
      <c r="M345" s="48">
        <f t="shared" si="56"/>
        <v>0</v>
      </c>
      <c r="N345" s="48">
        <f t="shared" si="56"/>
        <v>0</v>
      </c>
      <c r="O345" s="49">
        <f t="shared" si="56"/>
        <v>0</v>
      </c>
      <c r="P345" s="66"/>
      <c r="Q345" s="67"/>
      <c r="R345" s="68"/>
      <c r="S345" s="67"/>
      <c r="T345" s="69"/>
      <c r="U345" s="66"/>
      <c r="V345" s="67"/>
      <c r="W345" s="68"/>
      <c r="X345" s="67"/>
      <c r="Y345" s="69"/>
      <c r="Z345" s="232"/>
      <c r="AA345" s="233"/>
      <c r="AB345" s="234"/>
      <c r="AC345" s="233"/>
      <c r="AD345" s="233"/>
      <c r="AE345" s="199"/>
      <c r="AF345" s="200"/>
      <c r="AG345" s="201"/>
      <c r="AH345" s="200"/>
      <c r="AI345" s="200"/>
      <c r="AJ345" s="66"/>
      <c r="AK345" s="67"/>
      <c r="AL345" s="68"/>
      <c r="AM345" s="67"/>
      <c r="AN345" s="69"/>
      <c r="AO345" s="177"/>
      <c r="AP345" s="178"/>
      <c r="AQ345" s="176"/>
      <c r="AR345" s="178"/>
      <c r="AS345" s="178"/>
      <c r="AT345" s="66"/>
      <c r="AU345" s="67"/>
      <c r="AV345" s="68"/>
      <c r="AW345" s="67"/>
      <c r="AX345" s="67"/>
      <c r="AY345" s="177"/>
      <c r="AZ345" s="178"/>
      <c r="BA345" s="176"/>
      <c r="BB345" s="178"/>
      <c r="BC345" s="178"/>
      <c r="BD345" s="66"/>
      <c r="BE345" s="67"/>
      <c r="BF345" s="68"/>
      <c r="BG345" s="67"/>
      <c r="BH345" s="69"/>
      <c r="BI345" s="177"/>
      <c r="BJ345" s="178"/>
      <c r="BK345" s="176"/>
      <c r="BL345" s="178"/>
      <c r="BM345" s="189"/>
      <c r="BN345" s="53">
        <f t="shared" si="58"/>
        <v>0</v>
      </c>
      <c r="BO345" s="53">
        <f t="shared" si="59"/>
        <v>0</v>
      </c>
      <c r="BP345" s="250"/>
    </row>
    <row r="346" spans="2:68" ht="36.75" thickBot="1" x14ac:dyDescent="0.45">
      <c r="B346" s="96" t="s">
        <v>95</v>
      </c>
      <c r="C346" s="40" t="str">
        <f>C233</f>
        <v>Сахар-песок, кг</v>
      </c>
      <c r="D346" s="41">
        <f t="shared" si="60"/>
        <v>24.5</v>
      </c>
      <c r="E346" s="98">
        <v>4</v>
      </c>
      <c r="F346" s="43">
        <v>1</v>
      </c>
      <c r="G346" s="44">
        <v>2</v>
      </c>
      <c r="H346" s="44">
        <v>3</v>
      </c>
      <c r="I346" s="44">
        <v>4</v>
      </c>
      <c r="J346" s="45">
        <v>5</v>
      </c>
      <c r="K346" s="46">
        <f t="shared" si="54"/>
        <v>25.725000000000001</v>
      </c>
      <c r="L346" s="47">
        <f t="shared" si="55"/>
        <v>25.97</v>
      </c>
      <c r="M346" s="48">
        <f t="shared" si="56"/>
        <v>26.215</v>
      </c>
      <c r="N346" s="48">
        <f t="shared" si="56"/>
        <v>26.46</v>
      </c>
      <c r="O346" s="49">
        <f t="shared" si="56"/>
        <v>26.704999999999998</v>
      </c>
      <c r="P346" s="50"/>
      <c r="Q346" s="57"/>
      <c r="R346" s="57"/>
      <c r="S346" s="57"/>
      <c r="T346" s="52"/>
      <c r="U346" s="50"/>
      <c r="V346" s="57"/>
      <c r="W346" s="57"/>
      <c r="X346" s="85"/>
      <c r="Y346" s="52"/>
      <c r="Z346" s="225">
        <v>25.7</v>
      </c>
      <c r="AA346" s="226">
        <v>50</v>
      </c>
      <c r="AB346" s="226">
        <f>IF(Z346=0," ",IF(ISBLANK(Z346)," ",Z346*AA346))</f>
        <v>1285</v>
      </c>
      <c r="AC346" s="226" t="s">
        <v>602</v>
      </c>
      <c r="AD346" s="227" t="s">
        <v>608</v>
      </c>
      <c r="AE346" s="195">
        <v>25.48</v>
      </c>
      <c r="AF346" s="196">
        <v>50</v>
      </c>
      <c r="AG346" s="197">
        <f>AE346*AF346</f>
        <v>1274</v>
      </c>
      <c r="AH346" s="196" t="s">
        <v>618</v>
      </c>
      <c r="AI346" s="198" t="s">
        <v>285</v>
      </c>
      <c r="AJ346" s="50"/>
      <c r="AK346" s="51"/>
      <c r="AL346" s="51"/>
      <c r="AM346" s="51"/>
      <c r="AN346" s="52"/>
      <c r="AO346" s="175"/>
      <c r="AP346" s="176"/>
      <c r="AQ346" s="176"/>
      <c r="AR346" s="176"/>
      <c r="AS346" s="176"/>
      <c r="AT346" s="50"/>
      <c r="AU346" s="51"/>
      <c r="AV346" s="51"/>
      <c r="AW346" s="51"/>
      <c r="AX346" s="51"/>
      <c r="AY346" s="175"/>
      <c r="AZ346" s="176"/>
      <c r="BA346" s="176"/>
      <c r="BB346" s="176"/>
      <c r="BC346" s="176"/>
      <c r="BD346" s="50"/>
      <c r="BE346" s="51"/>
      <c r="BF346" s="51"/>
      <c r="BG346" s="51"/>
      <c r="BH346" s="52"/>
      <c r="BI346" s="175"/>
      <c r="BJ346" s="176"/>
      <c r="BK346" s="176"/>
      <c r="BL346" s="176"/>
      <c r="BM346" s="188"/>
      <c r="BN346" s="53">
        <f t="shared" si="58"/>
        <v>25.48</v>
      </c>
      <c r="BO346" s="53">
        <f t="shared" si="59"/>
        <v>25.7</v>
      </c>
      <c r="BP346" s="251"/>
    </row>
    <row r="347" spans="2:68" ht="31.5" thickTop="1" thickBot="1" x14ac:dyDescent="0.45">
      <c r="B347" s="96"/>
      <c r="C347" s="97"/>
      <c r="D347" s="41">
        <f t="shared" si="60"/>
        <v>24.5</v>
      </c>
      <c r="E347" s="98">
        <v>4</v>
      </c>
      <c r="F347" s="43">
        <v>1</v>
      </c>
      <c r="G347" s="44">
        <v>2</v>
      </c>
      <c r="H347" s="44">
        <v>3</v>
      </c>
      <c r="I347" s="44">
        <v>4</v>
      </c>
      <c r="J347" s="45">
        <v>5</v>
      </c>
      <c r="K347" s="46">
        <f t="shared" si="54"/>
        <v>25.725000000000001</v>
      </c>
      <c r="L347" s="47">
        <f t="shared" si="55"/>
        <v>25.97</v>
      </c>
      <c r="M347" s="48">
        <f t="shared" si="56"/>
        <v>26.215</v>
      </c>
      <c r="N347" s="48">
        <f t="shared" si="56"/>
        <v>26.46</v>
      </c>
      <c r="O347" s="49">
        <f t="shared" si="56"/>
        <v>26.704999999999998</v>
      </c>
      <c r="P347" s="50"/>
      <c r="Q347" s="51"/>
      <c r="R347" s="51"/>
      <c r="S347" s="51"/>
      <c r="T347" s="52"/>
      <c r="U347" s="175"/>
      <c r="V347" s="176"/>
      <c r="W347" s="176"/>
      <c r="X347" s="176"/>
      <c r="Y347" s="176"/>
      <c r="Z347" s="50"/>
      <c r="AA347" s="51"/>
      <c r="AB347" s="51"/>
      <c r="AC347" s="51"/>
      <c r="AD347" s="51"/>
      <c r="AE347" s="175"/>
      <c r="AF347" s="176"/>
      <c r="AG347" s="176"/>
      <c r="AH347" s="176"/>
      <c r="AI347" s="188"/>
      <c r="AJ347" s="50"/>
      <c r="AK347" s="51"/>
      <c r="AL347" s="51"/>
      <c r="AM347" s="51"/>
      <c r="AN347" s="52"/>
      <c r="AO347" s="175"/>
      <c r="AP347" s="176"/>
      <c r="AQ347" s="176"/>
      <c r="AR347" s="176"/>
      <c r="AS347" s="176"/>
      <c r="AT347" s="50"/>
      <c r="AU347" s="51"/>
      <c r="AV347" s="51"/>
      <c r="AW347" s="51"/>
      <c r="AX347" s="51"/>
      <c r="AY347" s="175"/>
      <c r="AZ347" s="176"/>
      <c r="BA347" s="176"/>
      <c r="BB347" s="176"/>
      <c r="BC347" s="176"/>
      <c r="BD347" s="50"/>
      <c r="BE347" s="51"/>
      <c r="BF347" s="51"/>
      <c r="BG347" s="51"/>
      <c r="BH347" s="52"/>
      <c r="BI347" s="175"/>
      <c r="BJ347" s="176"/>
      <c r="BK347" s="176"/>
      <c r="BL347" s="176"/>
      <c r="BM347" s="188"/>
      <c r="BN347" s="53">
        <f t="shared" si="58"/>
        <v>0</v>
      </c>
      <c r="BO347" s="53">
        <f t="shared" si="59"/>
        <v>0</v>
      </c>
      <c r="BP347" s="250"/>
    </row>
    <row r="348" spans="2:68" ht="31.5" thickTop="1" thickBot="1" x14ac:dyDescent="0.45">
      <c r="B348" s="96"/>
      <c r="C348" s="97"/>
      <c r="D348" s="41">
        <f t="shared" si="60"/>
        <v>24.5</v>
      </c>
      <c r="E348" s="98">
        <v>4</v>
      </c>
      <c r="F348" s="43">
        <v>1</v>
      </c>
      <c r="G348" s="44">
        <v>2</v>
      </c>
      <c r="H348" s="44">
        <v>3</v>
      </c>
      <c r="I348" s="44">
        <v>4</v>
      </c>
      <c r="J348" s="45">
        <v>5</v>
      </c>
      <c r="K348" s="46">
        <f t="shared" si="54"/>
        <v>25.725000000000001</v>
      </c>
      <c r="L348" s="47">
        <f t="shared" si="55"/>
        <v>25.97</v>
      </c>
      <c r="M348" s="48">
        <f t="shared" si="56"/>
        <v>26.215</v>
      </c>
      <c r="N348" s="48">
        <f t="shared" si="56"/>
        <v>26.46</v>
      </c>
      <c r="O348" s="49">
        <f t="shared" si="56"/>
        <v>26.704999999999998</v>
      </c>
      <c r="P348" s="50"/>
      <c r="Q348" s="51"/>
      <c r="R348" s="51"/>
      <c r="S348" s="51"/>
      <c r="T348" s="52"/>
      <c r="U348" s="175"/>
      <c r="V348" s="176"/>
      <c r="W348" s="176"/>
      <c r="X348" s="176"/>
      <c r="Y348" s="176"/>
      <c r="Z348" s="50"/>
      <c r="AA348" s="51"/>
      <c r="AB348" s="51"/>
      <c r="AC348" s="51"/>
      <c r="AD348" s="51"/>
      <c r="AE348" s="175"/>
      <c r="AF348" s="176"/>
      <c r="AG348" s="176"/>
      <c r="AH348" s="176"/>
      <c r="AI348" s="188"/>
      <c r="AJ348" s="50"/>
      <c r="AK348" s="51"/>
      <c r="AL348" s="51"/>
      <c r="AM348" s="51"/>
      <c r="AN348" s="52"/>
      <c r="AO348" s="175"/>
      <c r="AP348" s="176"/>
      <c r="AQ348" s="176"/>
      <c r="AR348" s="176"/>
      <c r="AS348" s="176"/>
      <c r="AT348" s="50"/>
      <c r="AU348" s="51"/>
      <c r="AV348" s="51"/>
      <c r="AW348" s="51"/>
      <c r="AX348" s="51"/>
      <c r="AY348" s="175"/>
      <c r="AZ348" s="176"/>
      <c r="BA348" s="176"/>
      <c r="BB348" s="176"/>
      <c r="BC348" s="176"/>
      <c r="BD348" s="50"/>
      <c r="BE348" s="51"/>
      <c r="BF348" s="51"/>
      <c r="BG348" s="51"/>
      <c r="BH348" s="52"/>
      <c r="BI348" s="175"/>
      <c r="BJ348" s="176"/>
      <c r="BK348" s="176"/>
      <c r="BL348" s="176"/>
      <c r="BM348" s="188"/>
      <c r="BN348" s="53">
        <f t="shared" si="58"/>
        <v>0</v>
      </c>
      <c r="BO348" s="53">
        <f t="shared" si="59"/>
        <v>0</v>
      </c>
      <c r="BP348" s="250"/>
    </row>
    <row r="349" spans="2:68" ht="18.75" thickTop="1" x14ac:dyDescent="0.25"/>
  </sheetData>
  <protectedRanges>
    <protectedRange sqref="BI12:BJ13 BL12:BM13 BI127:BJ128 BL127:BM128 BI15:BJ16 BL29:BM55 BI29:BJ55 BI58:BJ67 BL81:BM81 BI118:BJ119 BI81:BJ81 BL118:BM119 BI234:BJ235 BL234:BM235 BI130:BJ131 BL58:BM63 BL130:BM131 BL15:BM16 BL65:BM67 BI241:BJ348 BL241:BM348" name="Диапазон13"/>
    <protectedRange sqref="BD11:BE13 BG11:BH13 BD126:BE128 BG126:BH128 BD130:BE131 BG234:BH235 BD234:BE235 BD28:BE33 BG118:BH119 BG28:BH33 BD118:BE119 BG130:BH131 BD15:BE16 BG15:BH16 BD35:BE55 BG35:BH55 BG57:BH67 BD57:BE67 BD241:BE348 BG241:BH348" name="Диапазон12"/>
    <protectedRange sqref="AY11:AZ13 BB11:BC13 AY126:AZ128 BB126:BC128 AY130:AZ131 BB234:BC235 AY15:AZ16 BB28:BC55 AY28:AZ55 AY118:AZ119 BB15:BC16 BB118:BC119 BB130:BC131 AY234:AZ235 AY57:AZ67 BB57:BC67 AY241:AZ348 BB241:BC348" name="Диапазон11"/>
    <protectedRange sqref="AT11:AU13 AW11:AX13 AT126:AU128 AW126:AX128 AT73:AU75 AT118:AU119 AT130:AU131 AT234:AU235 AW234:AX235 AW28:AX33 AT28:AU33 AW118:AX119 AW150:AX170 AT150:AU170 AW18:AX19 AT15:AU16 AW15:AX16 AW35:AX60 AW130:AX131 AT35:AU60 AW62:AX67 AT62:AU67 AW73:AX75 AW172:AX185 AT172:AU185 AT241:AU348 AW241:AX348" name="Диапазон10"/>
    <protectedRange sqref="AO11:AP13 AR11:AS13 AO126:AP128 AR126:AS128 AO241:AP250 AO311:AP332 AO234:AP235 AR234:AS235 AO15:AP16 AR29:AS33 AO29:AP33 AR77:AS81 AO118:AP119 AR73:AS75 AR118:AS119 AO130:AP131 AR130:AS131 AR15:AS16 AO73:AP75 AO77:AP81 AR35:AS67 AO35:AP67 AR241:AS294 AR296:AS319 AO252:AP309 AO340:AP348 AR321:AS348" name="Диапазон9"/>
    <protectedRange sqref="AJ11:AK13 AM11:AN13 AJ241:AK257 AM234:AN235 AJ130:AK131 AJ234:AK235 AM130:AN131 AJ15:AK16 AJ118:AK119 AM118:AN119 AM15:AN16 AM241:AN348 AJ259:AK348" name="Диапазон8"/>
    <protectedRange sqref="AE11:AF13 AH11:AI13 AE127:AF128 AE242:AF244 AH242:AI244 AE247:AF247 AH247:AI247 AE288:AF294 AE347:AF348 AH77:AI81 AE77:AF81 AH87:AI88 AE119:AF119 AH127:AI128 AH234:AI235 AH191:AI193 AE199:AF199 AE234:AF235 AH73:AI75 AH83:AI85 AE83:AF85 AH119:AI119 AE35:AF67 AH96:AI104 AE96:AF97 AE143:AF170 AH143:AI170 AH199:AI199 AE131:AF131 AH131:AI131 AH90:AI94 AE90:AF94 AE191:AF193 AH347:AI348 AH15:AI16 AE259:AF264 AE172:AF185 AE87:AF88 AE187:AF189 AH187:AI189 AE266:AF286 AE195:AF196 AH195:AI196 AE296:AF298 AH266:AI286 AH35:AI67 AE73:AF75 AH172:AI185 AH296:AI298 AH288:AI294" name="Диапазон7"/>
    <protectedRange sqref="A6 G6:J6 BP6:EZ6 G121:J121 L121:O121 G237:J237 AY6:BC6 L237:T237 U237:Y237 Z237:AD237 AE237:AI237 AJ237:AN237 AO237:AS237 AT237:AX237 AY237:BC237 BD237:BH237 BI237:BM237 BD6:BH6 L6:T6 U6:Y6 Z6:AD6 AE6:AI6 AJ6:AN6 AO6:AS6 AT6:AX6 BI6:BM6" name="Диапазон3"/>
    <protectedRange sqref="A2:A5 P3:AC3 AD2:EZ5" name="Диапазон1"/>
    <protectedRange sqref="Z143:AD143" name="Диапазон4_22"/>
    <protectedRange sqref="AE126:AI126" name="Диапазон4_45"/>
    <protectedRange sqref="U241:Y241" name="Диапазон4_28"/>
    <protectedRange sqref="AT143:AX143" name="Диапазон4_26"/>
    <protectedRange sqref="Z241:AD241" name="Диапазон4_74"/>
    <protectedRange sqref="AJ17:AN19" name="Диапазон4_58"/>
    <protectedRange sqref="U256:Y258" name="Диапазон4_19"/>
    <protectedRange sqref="U265:Y265" name="Диапазон4_68"/>
    <protectedRange sqref="P90:T94 P96:T97 P99:T104" name="Диапазон4_80"/>
    <protectedRange sqref="AE249:AI250" name="Диапазон4_15"/>
    <protectedRange sqref="P18:T19" name="Диапазон4_78"/>
    <protectedRange sqref="AE139:AI139" name="Диапазон4_32"/>
    <protectedRange sqref="AY143:BC148 AY150:BC185 AY195:BC199" name="Диапазон4_94"/>
    <protectedRange sqref="BD133:BH134 BD150:BH185" name="Диапазон4_97"/>
    <protectedRange sqref="Z249:AD253" name="Диапазон4_71"/>
    <protectedRange sqref="U227:Y228" name="Диапазон4_50"/>
    <protectedRange sqref="AJ10:AN10 AJ72:AN72 BD56:BH56 U176:Y176 U95:Y95 P190:T190 BI72:BM72 AE207:AG207 AI207 U149:Y149 AE230:AF232 AI222:AI224 AG222:AH223 AE222:AF222 AG229:AG232 AH230:AI232 AI213 AT149:AX149 U248:Y250 U17:Y22 AM83:AN104 AY10:BC10 AE233:AI233 AO72:AS72 AT34:AX34 AY56:BC56 P125:T125 P129:T129 P197:T197 AO135:AS135 AE27:AI34 AE225:AI228 U295:Y309 BD14:BH14 AO125:AS125 AO129:AS129 AO132:AS132 AO142:AS142 AT186:AX189 AT200:AX201 BD139:BH149 BI171:BM171 P266:T286 P288:T302 AE14:AI14 Z14:AD14 BI125:BM125 BI129:BM129 BI132:BM132 AO34:AS34 Z126:AD127 P14:T14 P17:T17 P20:T22 P68:T68 P95:T95 U86:Y86 U89:Y89 U98:Y98 P105:T117 AJ63:AN63 AO14:AS14 AO17:AS23 AT14:AX14 AT17:AX17 AT61:AX61 AY27:BC27 BD10:BH10 BD20:BH22 BD34:BH34 Z17:AD27 BI68:BM68 P304:T306 P308:T312 P346:T346 U233:Y233 U311:Y335 AJ132:AN134 AO150:AS232 AT191:AX193 AY125:BC125 AY129:BC129 AY187:BC194 AY205:BC219 AY227:BC232 BD186:BH233 BI213:BM213 BI223:BM228 AE118:AI118 P72:T72 P34:T34 P64:T64 P76:T89 P98:T98 U102:Y106 U108:Y114 U76:Y77 U82:Y82 Y27 U27:W27 Z76:AD117 AE17:AI23 AE68:AI68 AE76:AG76 AI76 AE82:AI82 AE105:AI113 AJ20:AN23 AJ27:AN27 AJ68:AN68 AJ76:AN76 AJ82:AL104 AJ105:AN113 AO27:AS28 AO68:AS68 AO76:AS76 AO82:AS117 AT20:AX27 AT68:AX72 AT79:AX117 AY14:BC14 AY17:BC23 AY68:BC117 BD68:BH117 BI10:BM10 BI14:BM14 BI17:BM28 BI56:BM56 BI76:BM80 BI82:BM117 P135:T135 P142:T142 P194:T194 P200:T200 P204:T220 P229:T229 U125:Y125 U129:Y142 U171:Y171 U186:Y226 Z129:AD130 Z132:AD133 Z135:AD142 Z149:AD233 AE135:AI135 AE214:AF219 AG213:AG220 AH215:AI219 AJ136:AN141 AJ149:AN233 AT125:AX125 AT129:AX129 AT132:AX132 AT135:AX142 AT194:AX195 AT207:AX207 AT220:AX226 AT233:AX233 AY233:BC233 BI220:BM222 BI232:BM233 BI229:BM231 P248:T248 P251:T258 P265:T265 P287:T287 P303:T303 P307:T307 P314:T316 P313:T313 P327:T332 P317:T326 P334:T341 U252:Y254" name="Диапазон4"/>
    <protectedRange sqref="P242:T242" name="Диапазон4_13"/>
    <protectedRange sqref="Z248:AD248" name="Диапазон4_23"/>
    <protectedRange sqref="AB310:AD310" name="Диапазон4_44"/>
    <protectedRange sqref="Z310:AA310" name="Диапазон4_5_3"/>
    <protectedRange sqref="Z300:AA303 AC301:AD303 AB299:AB303 AB313 AC330:AD332 Z329:AB333" name="Диапазон4_99"/>
    <protectedRange sqref="BI126:BM126" name="Диапазон4_7"/>
    <protectedRange sqref="U255:Y255" name="Диапазон4_57"/>
    <protectedRange sqref="AB245 AD245" name="Диапазон4_35"/>
    <protectedRange sqref="Z245:AA245" name="Диапазон4_5_1"/>
    <protectedRange sqref="AC245" name="Диапазон4_19_1_1_1"/>
    <protectedRange sqref="AD254 AB254" name="Диапазон4_40"/>
    <protectedRange sqref="Z254:AA254" name="Диапазон4_7_3"/>
    <protectedRange sqref="AC254" name="Диапазон4_19_1_1_2"/>
    <protectedRange sqref="Z299:AA299" name="Диапазон4_9_1"/>
    <protectedRange sqref="AC300:AD300" name="Диапазон4_10_1"/>
    <protectedRange sqref="AD299" name="Диапазон4_12_1"/>
    <protectedRange sqref="AC299" name="Диапазон4_19_1_1_3"/>
    <protectedRange sqref="AC313:AD313" name="Диапазон4_12_4"/>
    <protectedRange sqref="Z313:AA313" name="Диапазон4_13_2"/>
    <protectedRange sqref="AD329" name="Диапазон4_12_5"/>
    <protectedRange sqref="AC333:AD333" name="Диапазон4_10_1_1"/>
    <protectedRange sqref="AC329" name="Диапазон4_19_1_1_4"/>
    <protectedRange sqref="P186:T186" name="Диапазон4_46"/>
    <protectedRange sqref="AO133:AS134 AO136:AS137" name="Диапазон4_64"/>
    <protectedRange sqref="BI133:BM134" name="Диапазон4_8"/>
    <protectedRange sqref="AJ28:AN34" name="Диапазон4_2"/>
    <protectedRange sqref="AJ114:AN117" name="Диапазон4_67"/>
    <protectedRange sqref="BD24:BH26" name="Диапазон4_14"/>
    <protectedRange sqref="P171:T171" name="Диапазон4_86"/>
    <protectedRange sqref="AE171:AI171" name="Диапазон4_5"/>
    <protectedRange sqref="AG186" name="Диапазон4_11_2"/>
    <protectedRange sqref="AE186:AF186" name="Диапазон4_9_1_2"/>
    <protectedRange sqref="AH186:AI186" name="Диапазон4_1_1"/>
    <protectedRange sqref="AT227:AX232" name="Диапазон4_62"/>
    <protectedRange sqref="P24:T26" name="Диапазон4_59"/>
    <protectedRange sqref="AH207" name="Диапазон4_19_1"/>
    <protectedRange sqref="AY133:BC134" name="Диапазон4_56"/>
    <protectedRange sqref="P343:T345" name="Диапазон4_72"/>
    <protectedRange sqref="BD17:BH19" name="Диапазон4_90"/>
    <protectedRange sqref="AE224:AG224 AE221:AG221" name="Диапазон5"/>
    <protectedRange sqref="AE223:AF223" name="Диапазон4_7_1"/>
    <protectedRange sqref="AH224" name="Диапазон4_8_1"/>
    <protectedRange sqref="AE229:AF229" name="Диапазон4_9_3"/>
    <protectedRange sqref="AH229:AI229 AI221" name="Диапазон4_10_3"/>
    <protectedRange sqref="AH221" name="Диапазон4_12_6"/>
    <protectedRange sqref="AO138:AS141 AO143:AS149" name="Диапазон4_75"/>
    <protectedRange sqref="U343:Y346" name="Диапазон4_49"/>
    <protectedRange sqref="AE24:AI26" name="Диапазон4_77"/>
    <protectedRange sqref="BD27:BH27" name="Диапазон4_39"/>
    <protectedRange sqref="AE136:AF137 AG136:AG138 AH136:AH137 AI136:AI138" name="Диапазон4_54"/>
    <protectedRange sqref="AE138:AF138" name="Диапазон4_7_2"/>
    <protectedRange sqref="AH138" name="Диапазон4_19_1_1_5"/>
    <protectedRange sqref="AG200 AI200" name="Диапазон4_79"/>
    <protectedRange sqref="AE200:AF200" name="Диапазон4_13_6"/>
    <protectedRange sqref="AH200" name="Диапазон4_19_1_1_6"/>
    <protectedRange sqref="AI214" name="Диапазон4_12_3"/>
    <protectedRange sqref="AE213:AF213" name="Диапазон4_14_1"/>
    <protectedRange sqref="AH214" name="Диапазон4_15_1"/>
    <protectedRange sqref="AH213" name="Диапазон4_19_1_1_7"/>
    <protectedRange sqref="AO233:AS233" name="Диапазон4_66"/>
    <protectedRange sqref="BI143:BM170 BI172:BM185 BI187:BM199 BI201:BM206 BI208:BM212 BI214:BM219" name="Диапазон4_36"/>
    <protectedRange sqref="AE246:AG246 AI246" name="Диапазон4_10_2"/>
    <protectedRange sqref="AH246" name="Диапазон4_13_1_2"/>
    <protectedRange sqref="AE255:AI257" name="Диапазон4_10_5"/>
    <protectedRange sqref="AE304:AI306 AE343:AI345 AE308:AI312 AE300:AI302" name="Диапазон5_1"/>
    <protectedRange sqref="AE314:AI319 AE330:AI332 AE321:AI325 AE327:AI328 AE340:AI342" name="Диапазон4_12_7"/>
    <protectedRange sqref="Z68:AD68" name="Диапазон4_92"/>
    <protectedRange sqref="AJ24:AN26" name="Диапазон4_12"/>
    <protectedRange sqref="AT10:AX10" name="Диапазон4_70"/>
    <protectedRange sqref="P132:T134 P136:T141" name="Диапазон4_60"/>
    <protectedRange sqref="P230:T233 P221:T228" name="Диапазон4_93"/>
    <protectedRange sqref="AE125:AI125" name="Диапазон4_16"/>
    <protectedRange sqref="AT171:AX171" name="Диапазон4_21"/>
    <protectedRange sqref="AT196:AX199 AT202:AX206 AT208:AX219" name="Диапазон4_41"/>
    <protectedRange sqref="AE265:AG265" name="Диапазон5_2"/>
    <protectedRange sqref="AH265:AI265" name="Диапазон4_13_10"/>
    <protectedRange sqref="AH303:AI303" name="Диапазон4_13_12"/>
    <protectedRange sqref="AE303:AG303" name="Диапазон4_15_2"/>
    <protectedRange sqref="AE326:AG326" name="Диапазон4_17_2"/>
    <protectedRange sqref="AH326:AI326" name="Диапазон5_1_1"/>
    <protectedRange sqref="AE334:AI335 AE337:AI338" name="Диапазон4_17_3"/>
    <protectedRange sqref="P259:T264" name="Диапазон4_25"/>
    <protectedRange sqref="AE241:AI241" name="Диапазон4_10_8"/>
    <protectedRange sqref="AE248:AI248" name="Диапазон4_10_10"/>
    <protectedRange sqref="AE320:AG320" name="Диапазон4_12_8"/>
    <protectedRange sqref="AH320:AI320" name="Диапазон5_1_1_2"/>
    <protectedRange sqref="U107:Y107" name="Диапазон4_99_1"/>
    <protectedRange sqref="AO24:AS26" name="Диапазон4_31"/>
    <protectedRange sqref="AY186:BC186" name="Диапазон4_61"/>
    <protectedRange sqref="Z10:AD10" name="Диапазон4_95"/>
    <protectedRange sqref="P10:T10" name="Диапазон4_84"/>
    <protectedRange sqref="U10:Y10" name="Диапазон4_34"/>
    <protectedRange sqref="U14:Y14" name="Диапазон4_43"/>
    <protectedRange sqref="U34:Y34" name="Диапазон4_48"/>
    <protectedRange sqref="U72:Y72" name="Диапазон4_89"/>
    <protectedRange sqref="AO10:AS10" name="Диапазон4_53"/>
    <protectedRange sqref="U336:Y342" name="Диапазон4_69"/>
    <protectedRange sqref="Z125:AD125" name="Диапазон4_3"/>
    <protectedRange sqref="AE194:AG194" name="Диапазон4_27"/>
    <protectedRange sqref="AH194:AI194" name="Диапазон4_6_2"/>
    <protectedRange sqref="AE333:AG333" name="Диапазон4_17_5"/>
    <protectedRange sqref="AH333" name="Диапазон4_12_1_4"/>
    <protectedRange sqref="AI333" name="Диапазон4_12_1_1_2"/>
    <protectedRange sqref="AJ125:AN129" name="Диапазон4_9"/>
    <protectedRange sqref="AT190:AX190" name="Диапазон4_6"/>
    <protectedRange sqref="BD129:BH129" name="Диапазон4_17"/>
    <protectedRange sqref="BD132:BH132" name="Диапазон4_29"/>
    <protectedRange sqref="BD135:BH138" name="Диапазон4_52"/>
    <protectedRange sqref="AE10:AI10" name="Диапазон4_10_6"/>
    <protectedRange sqref="AE114:AI117" name="Диапазон5_7"/>
    <protectedRange sqref="P23:T23" name="Диапазон4_73"/>
    <protectedRange sqref="P27:T27" name="Диапазон4_81"/>
    <protectedRange sqref="BD23:BH23" name="Диапазон4_88"/>
    <protectedRange sqref="AE129:AI129" name="Диапазон4_20"/>
    <protectedRange sqref="AE132:AI132" name="Диапазон4_30"/>
    <protectedRange sqref="AE220:AF220" name="Диапазон4_7_5"/>
    <protectedRange sqref="AH220:AI220" name="Диапазон4_10_7"/>
    <protectedRange sqref="AJ135:AN135" name="Диапазон4_33"/>
    <protectedRange sqref="AJ142:AN142" name="Диапазон4_82"/>
    <protectedRange sqref="AY132:BC132" name="Диапазон4_4"/>
    <protectedRange sqref="AY135:BC142" name="Диапазон4_24"/>
    <protectedRange sqref="AY149:BC149" name="Диапазон4_37"/>
    <protectedRange sqref="AY200:BC204" name="Диапазон4_76"/>
    <protectedRange sqref="AY220:BC226" name="Диапазон4_83"/>
    <protectedRange sqref="BI135:BM142" name="Диапазон4_38"/>
    <protectedRange sqref="BI186:BM186" name="Диапазон4_55"/>
    <protectedRange sqref="BI200:BM200" name="Диапазон4_63"/>
    <protectedRange sqref="BI207:BM207" name="Диапазон4_87"/>
    <protectedRange sqref="P241:T241" name="Диапазон4_1"/>
    <protectedRange sqref="P245:T245" name="Диапазон4_98"/>
    <protectedRange sqref="P333:T333" name="Диапазон4_10"/>
    <protectedRange sqref="P342:T342" name="Диапазон4_18"/>
    <protectedRange sqref="U245:Y245" name="Диапазон4_42"/>
    <protectedRange sqref="U251:Y251" name="Диапазон4_51"/>
    <protectedRange sqref="U310:Y310" name="Диапазон4_85"/>
    <protectedRange sqref="AE245:AG245" name="Диапазон4_10_4"/>
    <protectedRange sqref="AH245:AI245" name="Диапазон5_3_1"/>
    <protectedRange sqref="AE254:AG254 AE252:AI253 AE251:AG251" name="Диапазон4_10_9"/>
    <protectedRange sqref="AH254:AI254 AH251:AI251" name="Диапазон5_3_2"/>
    <protectedRange sqref="AG258 AI258" name="Диапазон4_10_12"/>
    <protectedRange sqref="AE258:AF258" name="Диапазон4_13_2_1"/>
    <protectedRange sqref="AH258" name="Диапазон5_1_2"/>
    <protectedRange sqref="AE287:AF287" name="Диапазон5_8"/>
    <protectedRange sqref="AG287 AI287" name="Диапазон4_10_14"/>
    <protectedRange sqref="AH287" name="Диапазон5_1_4"/>
    <protectedRange sqref="AE295:AF295" name="Диапазон5_9"/>
    <protectedRange sqref="AG295 AI295" name="Диапазон4_10_15"/>
    <protectedRange sqref="AH295" name="Диапазон5_1_5"/>
    <protectedRange sqref="AE299:AF299" name="Диапазон5_10"/>
    <protectedRange sqref="AG299 AI299" name="Диапазон4_10_16"/>
    <protectedRange sqref="AH299" name="Диапазон5_1_6"/>
    <protectedRange sqref="AG307" name="Диапазон4_10_18"/>
    <protectedRange sqref="AE307:AF307" name="Диапазон4_11_1"/>
    <protectedRange sqref="AH307:AI307" name="Диапазон5_1_8"/>
    <protectedRange sqref="AG313" name="Диапазон4_10_19"/>
    <protectedRange sqref="AE313:AF313" name="Диапазон4_12_2"/>
    <protectedRange sqref="AH313:AI313" name="Диапазон4_11_2_1_1"/>
    <protectedRange sqref="AG329" name="Диапазон4_10_20"/>
    <protectedRange sqref="AE329:AF329" name="Диапазон4_8_2_1"/>
    <protectedRange sqref="AH329:AI329" name="Диапазон4_13_2_1_1"/>
    <protectedRange sqref="AG336" name="Диапазон4_10_21"/>
    <protectedRange sqref="AE336:AF336" name="Диапазон4_12_9"/>
    <protectedRange sqref="AH336:AI336" name="Диапазон4_12_2_1_2"/>
    <protectedRange sqref="AG339" name="Диапазон4_10_22"/>
    <protectedRange sqref="AE339:AF339" name="Диапазон4_12_10"/>
    <protectedRange sqref="AH339:AI339" name="Диапазон4_12_2_1"/>
    <protectedRange sqref="AE346:AF346" name="Диапазон5_11"/>
    <protectedRange sqref="AG346" name="Диапазон4_10_23"/>
    <protectedRange sqref="AH346:AI346" name="Диапазон4_13_2_1_2"/>
  </protectedRanges>
  <mergeCells count="64">
    <mergeCell ref="F240:J240"/>
    <mergeCell ref="K240:O240"/>
    <mergeCell ref="BN237:BN239"/>
    <mergeCell ref="BO237:BO239"/>
    <mergeCell ref="AY237:BC237"/>
    <mergeCell ref="BD237:BH237"/>
    <mergeCell ref="BI237:BM237"/>
    <mergeCell ref="AT237:AX237"/>
    <mergeCell ref="Z237:AD237"/>
    <mergeCell ref="AE237:AI237"/>
    <mergeCell ref="AJ237:AN237"/>
    <mergeCell ref="AO237:AS237"/>
    <mergeCell ref="K237:O238"/>
    <mergeCell ref="BO121:BO123"/>
    <mergeCell ref="BI121:BM121"/>
    <mergeCell ref="BN121:BN123"/>
    <mergeCell ref="Z121:AD121"/>
    <mergeCell ref="AE121:AI121"/>
    <mergeCell ref="AT121:AX121"/>
    <mergeCell ref="BD121:BH121"/>
    <mergeCell ref="AY121:BC121"/>
    <mergeCell ref="B237:B238"/>
    <mergeCell ref="C237:C238"/>
    <mergeCell ref="D237:D238"/>
    <mergeCell ref="E237:E238"/>
    <mergeCell ref="F237:J238"/>
    <mergeCell ref="B121:B122"/>
    <mergeCell ref="C121:C122"/>
    <mergeCell ref="D121:D122"/>
    <mergeCell ref="E121:E122"/>
    <mergeCell ref="F121:J122"/>
    <mergeCell ref="K121:O122"/>
    <mergeCell ref="F124:J124"/>
    <mergeCell ref="K124:O124"/>
    <mergeCell ref="P237:T237"/>
    <mergeCell ref="AO121:AS121"/>
    <mergeCell ref="U237:Y237"/>
    <mergeCell ref="AJ121:AN121"/>
    <mergeCell ref="P121:T121"/>
    <mergeCell ref="U121:Y121"/>
    <mergeCell ref="F9:J9"/>
    <mergeCell ref="K9:O9"/>
    <mergeCell ref="BN6:BN8"/>
    <mergeCell ref="BO6:BO8"/>
    <mergeCell ref="U6:Y6"/>
    <mergeCell ref="BI6:BM6"/>
    <mergeCell ref="BD6:BH6"/>
    <mergeCell ref="AT6:AX6"/>
    <mergeCell ref="AY6:BC6"/>
    <mergeCell ref="AE6:AI6"/>
    <mergeCell ref="AJ6:AN6"/>
    <mergeCell ref="AO6:AS6"/>
    <mergeCell ref="P6:T6"/>
    <mergeCell ref="Z6:AD6"/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horizontalDpi="4294967294" verticalDpi="4294967294" r:id="rId1"/>
  <headerFooter alignWithMargins="0"/>
  <rowBreaks count="6" manualBreakCount="6">
    <brk id="52" min="1" max="169" man="1"/>
    <brk id="81" min="1" max="169" man="1"/>
    <brk id="119" min="1" max="169" man="1"/>
    <brk id="181" min="1" max="169" man="1"/>
    <brk id="235" min="1" max="169" man="1"/>
    <brk id="298" min="1" max="1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50"/>
  <sheetViews>
    <sheetView view="pageBreakPreview" topLeftCell="B1" zoomScale="50" zoomScaleNormal="60" zoomScaleSheetLayoutView="50" workbookViewId="0">
      <selection activeCell="BM7" sqref="BM7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1" customWidth="1"/>
    <col min="22" max="22" width="12.42578125" style="181" customWidth="1"/>
    <col min="23" max="23" width="14.85546875" style="181" customWidth="1"/>
    <col min="24" max="25" width="19" style="181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1" customWidth="1"/>
    <col min="32" max="32" width="12.42578125" style="181" customWidth="1"/>
    <col min="33" max="33" width="14.85546875" style="181" customWidth="1"/>
    <col min="34" max="34" width="27.7109375" style="181" customWidth="1"/>
    <col min="35" max="35" width="19" style="181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1" customWidth="1"/>
    <col min="42" max="42" width="12.42578125" style="181" customWidth="1"/>
    <col min="43" max="43" width="14.85546875" style="181" customWidth="1"/>
    <col min="44" max="45" width="19" style="181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1" customWidth="1"/>
    <col min="52" max="52" width="12.42578125" style="181" customWidth="1"/>
    <col min="53" max="53" width="14.85546875" style="181" customWidth="1"/>
    <col min="54" max="55" width="19" style="181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1" customWidth="1"/>
    <col min="62" max="62" width="12.42578125" style="181" customWidth="1"/>
    <col min="63" max="63" width="14.85546875" style="181" customWidth="1"/>
    <col min="64" max="65" width="19" style="181" customWidth="1"/>
    <col min="66" max="67" width="22.140625" style="2" customWidth="1"/>
    <col min="68" max="68" width="20.5703125" style="2" customWidth="1"/>
    <col min="69" max="16384" width="9.140625" style="2"/>
  </cols>
  <sheetData>
    <row r="1" spans="1:68" ht="52.5" customHeight="1" x14ac:dyDescent="0.4">
      <c r="A1" s="145"/>
      <c r="B1" s="321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144"/>
      <c r="Q1" s="144"/>
      <c r="R1" s="144"/>
      <c r="S1" s="144"/>
      <c r="T1" s="144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30.75" customHeight="1" x14ac:dyDescent="0.4">
      <c r="A2" s="9"/>
      <c r="B2" s="321" t="str">
        <f>'1 неделя'!B$2:O$2</f>
        <v>Министерство образования и молодежной политики Чувашской Республики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45"/>
      <c r="Q2" s="145"/>
      <c r="R2" s="145"/>
      <c r="S2" s="145"/>
      <c r="T2" s="145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31" t="str">
        <f>'1 неделя'!B3:O3</f>
        <v>наименование органа исполнительной власти, органа муниципального образования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146"/>
      <c r="Q3" s="146"/>
      <c r="R3" s="146"/>
      <c r="S3" s="146"/>
      <c r="T3" s="146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30.75" customHeight="1" x14ac:dyDescent="0.35">
      <c r="A4" s="191"/>
      <c r="B4" s="143" t="s">
        <v>116</v>
      </c>
      <c r="C4" s="192" t="str">
        <f>'Таблица по неделям 2019'!D13</f>
        <v>18.10-24.10.2019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47"/>
      <c r="Q4" s="147"/>
      <c r="R4" s="147"/>
      <c r="S4" s="147"/>
      <c r="T4" s="147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30.75" customHeight="1" thickBot="1" x14ac:dyDescent="0.45">
      <c r="A5" s="191"/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45"/>
      <c r="Q5" s="145"/>
      <c r="R5" s="145"/>
      <c r="S5" s="145"/>
      <c r="T5" s="145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298" t="s">
        <v>0</v>
      </c>
      <c r="C6" s="300" t="s">
        <v>1</v>
      </c>
      <c r="D6" s="327" t="str">
        <f>'рекоменд.цены на Октябрь 2019'!E11</f>
        <v>Средняя цена без учета доставки на 18.10.2019, рублей</v>
      </c>
      <c r="E6" s="305" t="s">
        <v>6</v>
      </c>
      <c r="F6" s="284" t="s">
        <v>7</v>
      </c>
      <c r="G6" s="285"/>
      <c r="H6" s="285"/>
      <c r="I6" s="285"/>
      <c r="J6" s="286"/>
      <c r="K6" s="309" t="s">
        <v>8</v>
      </c>
      <c r="L6" s="310"/>
      <c r="M6" s="310"/>
      <c r="N6" s="310"/>
      <c r="O6" s="311"/>
      <c r="P6" s="295" t="str">
        <f>'1 неделя'!P6:T6</f>
        <v>КОУ "Порецкий деткий дом им. И.Н. Ульянова" Минобразования Чувашии</v>
      </c>
      <c r="Q6" s="296"/>
      <c r="R6" s="296"/>
      <c r="S6" s="296"/>
      <c r="T6" s="297"/>
      <c r="U6" s="318" t="str">
        <f>'1 неделя'!U6:Y6</f>
        <v>ГАПОУ ЧР "Ядринский агротехнический техникум" Минобразования Чувашии</v>
      </c>
      <c r="V6" s="319"/>
      <c r="W6" s="319"/>
      <c r="X6" s="319"/>
      <c r="Y6" s="320"/>
      <c r="Z6" s="290" t="str">
        <f>'1 неделя'!Z6:AD6</f>
        <v>БУ "Шумерлинский центр для детей-сирот и детей, оставшихся без попечения родителей</v>
      </c>
      <c r="AA6" s="291"/>
      <c r="AB6" s="291"/>
      <c r="AC6" s="291"/>
      <c r="AD6" s="292"/>
      <c r="AE6" s="318" t="str">
        <f>'1 неделя'!AE6:AI6</f>
        <v>БОУ "Чебоксарская НОШ с ОВЗ №1"</v>
      </c>
      <c r="AF6" s="319"/>
      <c r="AG6" s="319"/>
      <c r="AH6" s="319"/>
      <c r="AI6" s="320"/>
      <c r="AJ6" s="295" t="str">
        <f>'1 неделя'!AJ6:AN6</f>
        <v>БОУ "Чебоксарская НОШ с ОВЗ №2"</v>
      </c>
      <c r="AK6" s="296"/>
      <c r="AL6" s="296"/>
      <c r="AM6" s="296"/>
      <c r="AN6" s="297"/>
      <c r="AO6" s="318" t="str">
        <f>'1 неделя'!AO6:AS6</f>
        <v>БОУ "Чебоксарская НОШ с ОВЗ №3"</v>
      </c>
      <c r="AP6" s="319"/>
      <c r="AQ6" s="319"/>
      <c r="AR6" s="319"/>
      <c r="AS6" s="320"/>
      <c r="AT6" s="290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291"/>
      <c r="AV6" s="291"/>
      <c r="AW6" s="291"/>
      <c r="AX6" s="292"/>
      <c r="AY6" s="318" t="str">
        <f>'1 неделя'!AY6:BC6</f>
        <v>БОУ "Шумерлинская общеобразовательная школа-интернат для обучающихся с ОВЗ"</v>
      </c>
      <c r="AZ6" s="319"/>
      <c r="BA6" s="319"/>
      <c r="BB6" s="319"/>
      <c r="BC6" s="320"/>
      <c r="BD6" s="295" t="str">
        <f>'1 неделя'!BD6:BH6</f>
        <v>БОУ "Кугесьская  общеобразовательная школа-интернат для обучающихся с ОВЗ" Минобразования Чувашии</v>
      </c>
      <c r="BE6" s="296"/>
      <c r="BF6" s="296"/>
      <c r="BG6" s="296"/>
      <c r="BH6" s="297"/>
      <c r="BI6" s="318" t="str">
        <f>'1 неделя'!BI6:BM6</f>
        <v>БОУ "Саланчикская общеобразовательная школа-интернат для обучающихся с ОВЗ"</v>
      </c>
      <c r="BJ6" s="319"/>
      <c r="BK6" s="319"/>
      <c r="BL6" s="319"/>
      <c r="BM6" s="320"/>
      <c r="BN6" s="293" t="s">
        <v>97</v>
      </c>
      <c r="BO6" s="293" t="s">
        <v>98</v>
      </c>
    </row>
    <row r="7" spans="1:68" ht="181.5" customHeight="1" thickBot="1" x14ac:dyDescent="0.3">
      <c r="A7" s="10"/>
      <c r="B7" s="299"/>
      <c r="C7" s="301"/>
      <c r="D7" s="328"/>
      <c r="E7" s="306"/>
      <c r="F7" s="287"/>
      <c r="G7" s="288"/>
      <c r="H7" s="288"/>
      <c r="I7" s="288"/>
      <c r="J7" s="289"/>
      <c r="K7" s="312"/>
      <c r="L7" s="313"/>
      <c r="M7" s="313"/>
      <c r="N7" s="313"/>
      <c r="O7" s="314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6" t="s">
        <v>2</v>
      </c>
      <c r="V7" s="167" t="s">
        <v>3</v>
      </c>
      <c r="W7" s="168" t="s">
        <v>4</v>
      </c>
      <c r="X7" s="168" t="s">
        <v>5</v>
      </c>
      <c r="Y7" s="168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2" t="s">
        <v>2</v>
      </c>
      <c r="AF7" s="168" t="s">
        <v>3</v>
      </c>
      <c r="AG7" s="168" t="s">
        <v>4</v>
      </c>
      <c r="AH7" s="168" t="s">
        <v>5</v>
      </c>
      <c r="AI7" s="168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2" t="s">
        <v>2</v>
      </c>
      <c r="AP7" s="168" t="s">
        <v>3</v>
      </c>
      <c r="AQ7" s="168" t="s">
        <v>4</v>
      </c>
      <c r="AR7" s="168" t="s">
        <v>5</v>
      </c>
      <c r="AS7" s="168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2" t="s">
        <v>2</v>
      </c>
      <c r="AZ7" s="168" t="s">
        <v>3</v>
      </c>
      <c r="BA7" s="168" t="s">
        <v>4</v>
      </c>
      <c r="BB7" s="168" t="s">
        <v>5</v>
      </c>
      <c r="BC7" s="168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2" t="s">
        <v>2</v>
      </c>
      <c r="BJ7" s="168" t="s">
        <v>3</v>
      </c>
      <c r="BK7" s="168" t="s">
        <v>4</v>
      </c>
      <c r="BL7" s="168" t="s">
        <v>5</v>
      </c>
      <c r="BM7" s="168" t="s">
        <v>119</v>
      </c>
      <c r="BN7" s="294"/>
      <c r="BO7" s="294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69"/>
      <c r="V8" s="170"/>
      <c r="W8" s="171"/>
      <c r="X8" s="171"/>
      <c r="Y8" s="171"/>
      <c r="Z8" s="26"/>
      <c r="AA8" s="25"/>
      <c r="AB8" s="25"/>
      <c r="AC8" s="25"/>
      <c r="AD8" s="25"/>
      <c r="AE8" s="183"/>
      <c r="AF8" s="171"/>
      <c r="AG8" s="171"/>
      <c r="AH8" s="171"/>
      <c r="AI8" s="184"/>
      <c r="AJ8" s="26"/>
      <c r="AK8" s="25"/>
      <c r="AL8" s="25"/>
      <c r="AM8" s="25"/>
      <c r="AN8" s="27"/>
      <c r="AO8" s="183"/>
      <c r="AP8" s="171"/>
      <c r="AQ8" s="171"/>
      <c r="AR8" s="171"/>
      <c r="AS8" s="171"/>
      <c r="AT8" s="26"/>
      <c r="AU8" s="25"/>
      <c r="AV8" s="25"/>
      <c r="AW8" s="25"/>
      <c r="AX8" s="25"/>
      <c r="AY8" s="183"/>
      <c r="AZ8" s="171"/>
      <c r="BA8" s="171"/>
      <c r="BB8" s="171"/>
      <c r="BC8" s="171"/>
      <c r="BD8" s="26"/>
      <c r="BE8" s="25"/>
      <c r="BF8" s="25"/>
      <c r="BG8" s="25"/>
      <c r="BH8" s="27"/>
      <c r="BI8" s="183"/>
      <c r="BJ8" s="171"/>
      <c r="BK8" s="171"/>
      <c r="BL8" s="171"/>
      <c r="BM8" s="171"/>
      <c r="BN8" s="294"/>
      <c r="BO8" s="294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32">
        <v>9</v>
      </c>
      <c r="F9" s="307">
        <v>10</v>
      </c>
      <c r="G9" s="307"/>
      <c r="H9" s="307"/>
      <c r="I9" s="307"/>
      <c r="J9" s="308"/>
      <c r="K9" s="315">
        <v>11</v>
      </c>
      <c r="L9" s="316"/>
      <c r="M9" s="316"/>
      <c r="N9" s="316"/>
      <c r="O9" s="317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2">
        <v>4</v>
      </c>
      <c r="V9" s="173">
        <v>5</v>
      </c>
      <c r="W9" s="174">
        <v>6</v>
      </c>
      <c r="X9" s="174">
        <v>7</v>
      </c>
      <c r="Y9" s="174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5">
        <v>4</v>
      </c>
      <c r="AF9" s="186">
        <v>5</v>
      </c>
      <c r="AG9" s="186">
        <v>6</v>
      </c>
      <c r="AH9" s="186">
        <v>7</v>
      </c>
      <c r="AI9" s="187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5">
        <v>4</v>
      </c>
      <c r="AP9" s="186">
        <v>5</v>
      </c>
      <c r="AQ9" s="186">
        <v>6</v>
      </c>
      <c r="AR9" s="186">
        <v>7</v>
      </c>
      <c r="AS9" s="186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5">
        <v>4</v>
      </c>
      <c r="AZ9" s="186">
        <v>5</v>
      </c>
      <c r="BA9" s="186">
        <v>6</v>
      </c>
      <c r="BB9" s="186">
        <v>7</v>
      </c>
      <c r="BC9" s="186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5">
        <v>4</v>
      </c>
      <c r="BJ9" s="186">
        <v>5</v>
      </c>
      <c r="BK9" s="186">
        <v>6</v>
      </c>
      <c r="BL9" s="186">
        <v>7</v>
      </c>
      <c r="BM9" s="186">
        <v>8</v>
      </c>
      <c r="BN9" s="37"/>
      <c r="BO9" s="37"/>
    </row>
    <row r="10" spans="1:68" ht="80.25" customHeight="1" thickTop="1" x14ac:dyDescent="0.4">
      <c r="A10" s="38"/>
      <c r="B10" s="54" t="s">
        <v>9</v>
      </c>
      <c r="C10" s="40" t="str">
        <f>'рекоменд.цены на Октябрь 2019'!B14</f>
        <v>Картофель, кг</v>
      </c>
      <c r="D10" s="131">
        <v>7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2" si="0">$D10+($D10*(SUM($E10%,F10%)))</f>
        <v>8.33</v>
      </c>
      <c r="L10" s="106">
        <f t="shared" ref="L10:L62" si="1">$D10+(($D10*SUM($E10,G10)/100))</f>
        <v>8.4</v>
      </c>
      <c r="M10" s="107">
        <f t="shared" ref="M10:O32" si="2">$D10+(($D10*($E10+H10)/100))</f>
        <v>8.4700000000000006</v>
      </c>
      <c r="N10" s="107">
        <f>$D10+(($D10*($E10+I10)/100))</f>
        <v>8.5399999999999991</v>
      </c>
      <c r="O10" s="108">
        <f t="shared" si="2"/>
        <v>8.61</v>
      </c>
      <c r="P10" s="50"/>
      <c r="Q10" s="57"/>
      <c r="R10" s="57"/>
      <c r="S10" s="57"/>
      <c r="T10" s="52"/>
      <c r="U10" s="50"/>
      <c r="V10" s="57"/>
      <c r="W10" s="57"/>
      <c r="X10" s="57"/>
      <c r="Y10" s="52"/>
      <c r="Z10" s="50">
        <v>8.26</v>
      </c>
      <c r="AA10" s="51">
        <v>168.2</v>
      </c>
      <c r="AB10" s="51">
        <f>IF(Z10=0," ",IF(ISBLANK(Z10)," ",Z10*AA10))</f>
        <v>1389.3319999999999</v>
      </c>
      <c r="AC10" s="51" t="s">
        <v>270</v>
      </c>
      <c r="AD10" s="52" t="s">
        <v>278</v>
      </c>
      <c r="AE10" s="50"/>
      <c r="AF10" s="57"/>
      <c r="AG10" s="57"/>
      <c r="AH10" s="57"/>
      <c r="AI10" s="52"/>
      <c r="AJ10" s="50"/>
      <c r="AK10" s="51"/>
      <c r="AL10" s="51"/>
      <c r="AM10" s="51"/>
      <c r="AN10" s="52"/>
      <c r="AO10" s="50"/>
      <c r="AP10" s="57"/>
      <c r="AQ10" s="57"/>
      <c r="AR10" s="57"/>
      <c r="AS10" s="52"/>
      <c r="AT10" s="50"/>
      <c r="AU10" s="57"/>
      <c r="AV10" s="57"/>
      <c r="AW10" s="57"/>
      <c r="AX10" s="52"/>
      <c r="AY10" s="50"/>
      <c r="AZ10" s="57"/>
      <c r="BA10" s="57"/>
      <c r="BB10" s="57"/>
      <c r="BC10" s="52"/>
      <c r="BD10" s="50"/>
      <c r="BE10" s="57"/>
      <c r="BF10" s="57"/>
      <c r="BG10" s="57"/>
      <c r="BH10" s="52"/>
      <c r="BI10" s="50"/>
      <c r="BJ10" s="57"/>
      <c r="BK10" s="57"/>
      <c r="BL10" s="57"/>
      <c r="BM10" s="52"/>
      <c r="BN10" s="53"/>
      <c r="BO10" s="53"/>
      <c r="BP10" s="249"/>
    </row>
    <row r="11" spans="1:68" ht="33.75" customHeight="1" x14ac:dyDescent="0.4">
      <c r="A11" s="38"/>
      <c r="B11" s="54"/>
      <c r="C11" s="55"/>
      <c r="D11" s="131">
        <f>D10</f>
        <v>7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8.33</v>
      </c>
      <c r="L11" s="106">
        <f t="shared" si="1"/>
        <v>8.4</v>
      </c>
      <c r="M11" s="107">
        <f t="shared" si="2"/>
        <v>8.4700000000000006</v>
      </c>
      <c r="N11" s="107">
        <f t="shared" si="2"/>
        <v>8.5399999999999991</v>
      </c>
      <c r="O11" s="108">
        <f t="shared" si="2"/>
        <v>8.61</v>
      </c>
      <c r="P11" s="50"/>
      <c r="Q11" s="51"/>
      <c r="R11" s="51"/>
      <c r="S11" s="51"/>
      <c r="T11" s="52"/>
      <c r="U11" s="175"/>
      <c r="V11" s="176"/>
      <c r="W11" s="176"/>
      <c r="X11" s="176"/>
      <c r="Y11" s="176"/>
      <c r="Z11" s="50"/>
      <c r="AA11" s="51"/>
      <c r="AB11" s="51"/>
      <c r="AC11" s="51"/>
      <c r="AD11" s="51"/>
      <c r="AE11" s="175"/>
      <c r="AF11" s="176"/>
      <c r="AG11" s="176"/>
      <c r="AH11" s="176"/>
      <c r="AI11" s="188"/>
      <c r="AJ11" s="50"/>
      <c r="AK11" s="51"/>
      <c r="AL11" s="51"/>
      <c r="AM11" s="51"/>
      <c r="AN11" s="52"/>
      <c r="AO11" s="175"/>
      <c r="AP11" s="176"/>
      <c r="AQ11" s="176"/>
      <c r="AR11" s="176"/>
      <c r="AS11" s="176"/>
      <c r="AT11" s="50"/>
      <c r="AU11" s="51"/>
      <c r="AV11" s="51"/>
      <c r="AW11" s="51"/>
      <c r="AX11" s="51"/>
      <c r="AY11" s="175"/>
      <c r="AZ11" s="176"/>
      <c r="BA11" s="176"/>
      <c r="BB11" s="176"/>
      <c r="BC11" s="176"/>
      <c r="BD11" s="50"/>
      <c r="BE11" s="51"/>
      <c r="BF11" s="51"/>
      <c r="BG11" s="51"/>
      <c r="BH11" s="52"/>
      <c r="BI11" s="50"/>
      <c r="BJ11" s="57"/>
      <c r="BK11" s="57"/>
      <c r="BL11" s="57"/>
      <c r="BM11" s="52"/>
      <c r="BN11" s="53">
        <f>MIN($P11,$U11,$Z11,$AE11,$AJ11,$AO11,$AT11,$AY11,$BD11,$BI11)</f>
        <v>0</v>
      </c>
      <c r="BO11" s="53">
        <f>MAX($P11,$U11,$Z11,$AE11,$AJ11,$AO11,$AT11,$AY11,$BD11,$BI11)</f>
        <v>0</v>
      </c>
      <c r="BP11" s="248"/>
    </row>
    <row r="12" spans="1:68" ht="33.75" customHeight="1" x14ac:dyDescent="0.4">
      <c r="A12" s="38"/>
      <c r="B12" s="56"/>
      <c r="C12" s="58"/>
      <c r="D12" s="131">
        <f>D10</f>
        <v>7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8.33</v>
      </c>
      <c r="L12" s="106">
        <f t="shared" si="1"/>
        <v>8.4</v>
      </c>
      <c r="M12" s="107">
        <f t="shared" si="2"/>
        <v>8.4700000000000006</v>
      </c>
      <c r="N12" s="107">
        <f t="shared" si="2"/>
        <v>8.5399999999999991</v>
      </c>
      <c r="O12" s="108">
        <f t="shared" si="2"/>
        <v>8.61</v>
      </c>
      <c r="P12" s="50"/>
      <c r="Q12" s="51"/>
      <c r="R12" s="51"/>
      <c r="S12" s="51"/>
      <c r="T12" s="52"/>
      <c r="U12" s="175"/>
      <c r="V12" s="176"/>
      <c r="W12" s="176"/>
      <c r="X12" s="176"/>
      <c r="Y12" s="176"/>
      <c r="Z12" s="50"/>
      <c r="AA12" s="51"/>
      <c r="AB12" s="51"/>
      <c r="AC12" s="51"/>
      <c r="AD12" s="51"/>
      <c r="AE12" s="175"/>
      <c r="AF12" s="176"/>
      <c r="AG12" s="176"/>
      <c r="AH12" s="176"/>
      <c r="AI12" s="188"/>
      <c r="AJ12" s="50"/>
      <c r="AK12" s="51"/>
      <c r="AL12" s="51"/>
      <c r="AM12" s="51"/>
      <c r="AN12" s="52"/>
      <c r="AO12" s="175"/>
      <c r="AP12" s="176"/>
      <c r="AQ12" s="176"/>
      <c r="AR12" s="176"/>
      <c r="AS12" s="176"/>
      <c r="AT12" s="50"/>
      <c r="AU12" s="51"/>
      <c r="AV12" s="51"/>
      <c r="AW12" s="51"/>
      <c r="AX12" s="51"/>
      <c r="AY12" s="175"/>
      <c r="AZ12" s="176"/>
      <c r="BA12" s="176"/>
      <c r="BB12" s="176"/>
      <c r="BC12" s="176"/>
      <c r="BD12" s="50"/>
      <c r="BE12" s="51"/>
      <c r="BF12" s="51"/>
      <c r="BG12" s="51"/>
      <c r="BH12" s="52"/>
      <c r="BI12" s="175"/>
      <c r="BJ12" s="176"/>
      <c r="BK12" s="176"/>
      <c r="BL12" s="176"/>
      <c r="BM12" s="188"/>
      <c r="BN12" s="53">
        <f>MIN($P12,$U12,$Z12,$AE12,$AJ12,$AO12,$AT12,$AY12,$BD12,$BI12)</f>
        <v>0</v>
      </c>
      <c r="BO12" s="53">
        <f>MAX($P12,$U12,$Z12,$AE12,$AJ12,$AO12,$AT12,$AY12,$BD12,$BI12)</f>
        <v>0</v>
      </c>
      <c r="BP12" s="248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1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7"/>
      <c r="V13" s="178"/>
      <c r="W13" s="176"/>
      <c r="X13" s="178"/>
      <c r="Y13" s="178"/>
      <c r="Z13" s="66"/>
      <c r="AA13" s="67"/>
      <c r="AB13" s="68"/>
      <c r="AC13" s="67"/>
      <c r="AD13" s="67"/>
      <c r="AE13" s="177"/>
      <c r="AF13" s="178"/>
      <c r="AG13" s="176"/>
      <c r="AH13" s="178"/>
      <c r="AI13" s="189"/>
      <c r="AJ13" s="66"/>
      <c r="AK13" s="67"/>
      <c r="AL13" s="68"/>
      <c r="AM13" s="67"/>
      <c r="AN13" s="69"/>
      <c r="AO13" s="177"/>
      <c r="AP13" s="178"/>
      <c r="AQ13" s="176"/>
      <c r="AR13" s="178"/>
      <c r="AS13" s="178"/>
      <c r="AT13" s="66"/>
      <c r="AU13" s="67"/>
      <c r="AV13" s="68"/>
      <c r="AW13" s="67"/>
      <c r="AX13" s="67"/>
      <c r="AY13" s="177"/>
      <c r="AZ13" s="178"/>
      <c r="BA13" s="176"/>
      <c r="BB13" s="178"/>
      <c r="BC13" s="178"/>
      <c r="BD13" s="66"/>
      <c r="BE13" s="67"/>
      <c r="BF13" s="68"/>
      <c r="BG13" s="67"/>
      <c r="BH13" s="69"/>
      <c r="BI13" s="177"/>
      <c r="BJ13" s="178"/>
      <c r="BK13" s="176"/>
      <c r="BL13" s="178"/>
      <c r="BM13" s="189"/>
      <c r="BN13" s="53">
        <f>MIN($P13,$U13,$Z13,$AE13,$AJ13,$AO13,$AT13,$AY13,$BD13,$BI13)</f>
        <v>0</v>
      </c>
      <c r="BO13" s="53">
        <f>MAX($P13,$U13,$Z13,$AE13,$AJ13,$AO13,$AT13,$AY13,$BD13,$BI13)</f>
        <v>0</v>
      </c>
      <c r="BP13" s="248"/>
    </row>
    <row r="14" spans="1:68" ht="61.5" customHeight="1" x14ac:dyDescent="0.4">
      <c r="A14" s="38"/>
      <c r="B14" s="39" t="s">
        <v>118</v>
      </c>
      <c r="C14" s="40" t="str">
        <f>'рекоменд.цены на Октябрь 2019'!B17</f>
        <v>Столовая морковь н/у, кг</v>
      </c>
      <c r="D14" s="131">
        <v>12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14.76</v>
      </c>
      <c r="L14" s="106">
        <f t="shared" si="1"/>
        <v>14.879999999999999</v>
      </c>
      <c r="M14" s="107">
        <f t="shared" si="2"/>
        <v>15</v>
      </c>
      <c r="N14" s="107">
        <f t="shared" si="2"/>
        <v>15.120000000000001</v>
      </c>
      <c r="O14" s="108">
        <f t="shared" si="2"/>
        <v>15.24</v>
      </c>
      <c r="P14" s="50"/>
      <c r="Q14" s="57"/>
      <c r="R14" s="57"/>
      <c r="S14" s="57"/>
      <c r="T14" s="52"/>
      <c r="U14" s="50"/>
      <c r="V14" s="57"/>
      <c r="W14" s="57"/>
      <c r="X14" s="57"/>
      <c r="Y14" s="52"/>
      <c r="Z14" s="50"/>
      <c r="AA14" s="57"/>
      <c r="AB14" s="57"/>
      <c r="AC14" s="57"/>
      <c r="AD14" s="52"/>
      <c r="AE14" s="195"/>
      <c r="AF14" s="196"/>
      <c r="AG14" s="197"/>
      <c r="AH14" s="196"/>
      <c r="AI14" s="196"/>
      <c r="AJ14" s="50">
        <v>14.5</v>
      </c>
      <c r="AK14" s="51">
        <v>205</v>
      </c>
      <c r="AL14" s="51">
        <f>AJ14*AK14</f>
        <v>2972.5</v>
      </c>
      <c r="AM14" s="51" t="s">
        <v>296</v>
      </c>
      <c r="AN14" s="52" t="s">
        <v>299</v>
      </c>
      <c r="AO14" s="50"/>
      <c r="AP14" s="57"/>
      <c r="AQ14" s="57"/>
      <c r="AR14" s="57"/>
      <c r="AS14" s="52"/>
      <c r="AT14" s="50"/>
      <c r="AU14" s="57"/>
      <c r="AV14" s="57"/>
      <c r="AW14" s="57"/>
      <c r="AX14" s="52"/>
      <c r="AY14" s="50"/>
      <c r="AZ14" s="57"/>
      <c r="BA14" s="57"/>
      <c r="BB14" s="57"/>
      <c r="BC14" s="52"/>
      <c r="BD14" s="50"/>
      <c r="BE14" s="57"/>
      <c r="BF14" s="57"/>
      <c r="BG14" s="57"/>
      <c r="BH14" s="52"/>
      <c r="BI14" s="50"/>
      <c r="BJ14" s="57"/>
      <c r="BK14" s="57"/>
      <c r="BL14" s="57"/>
      <c r="BM14" s="52"/>
      <c r="BN14" s="53"/>
      <c r="BO14" s="53"/>
      <c r="BP14" s="249"/>
    </row>
    <row r="15" spans="1:68" ht="27" customHeight="1" x14ac:dyDescent="0.4">
      <c r="A15" s="38"/>
      <c r="B15" s="54"/>
      <c r="C15" s="55"/>
      <c r="D15" s="131">
        <f>D14</f>
        <v>12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14.76</v>
      </c>
      <c r="L15" s="106">
        <f t="shared" si="1"/>
        <v>14.879999999999999</v>
      </c>
      <c r="M15" s="107">
        <f t="shared" si="2"/>
        <v>15</v>
      </c>
      <c r="N15" s="107">
        <f t="shared" si="2"/>
        <v>15.120000000000001</v>
      </c>
      <c r="O15" s="108">
        <f t="shared" si="2"/>
        <v>15.24</v>
      </c>
      <c r="P15" s="50"/>
      <c r="Q15" s="51"/>
      <c r="R15" s="51"/>
      <c r="S15" s="51"/>
      <c r="T15" s="52"/>
      <c r="U15" s="50"/>
      <c r="V15" s="57"/>
      <c r="W15" s="57"/>
      <c r="X15" s="57"/>
      <c r="Y15" s="52"/>
      <c r="Z15" s="50"/>
      <c r="AA15" s="51"/>
      <c r="AB15" s="51"/>
      <c r="AC15" s="51"/>
      <c r="AD15" s="51"/>
      <c r="AE15" s="175"/>
      <c r="AF15" s="176"/>
      <c r="AG15" s="176"/>
      <c r="AH15" s="176"/>
      <c r="AI15" s="188"/>
      <c r="AJ15" s="50"/>
      <c r="AK15" s="51"/>
      <c r="AL15" s="51"/>
      <c r="AM15" s="51"/>
      <c r="AN15" s="52"/>
      <c r="AO15" s="175"/>
      <c r="AP15" s="176"/>
      <c r="AQ15" s="176"/>
      <c r="AR15" s="176"/>
      <c r="AS15" s="176"/>
      <c r="AT15" s="50"/>
      <c r="AU15" s="51"/>
      <c r="AV15" s="51"/>
      <c r="AW15" s="51"/>
      <c r="AX15" s="51"/>
      <c r="AY15" s="175"/>
      <c r="AZ15" s="176"/>
      <c r="BA15" s="176"/>
      <c r="BB15" s="176"/>
      <c r="BC15" s="176"/>
      <c r="BD15" s="50"/>
      <c r="BE15" s="51"/>
      <c r="BF15" s="51"/>
      <c r="BG15" s="51"/>
      <c r="BH15" s="52"/>
      <c r="BI15" s="50"/>
      <c r="BJ15" s="51"/>
      <c r="BK15" s="51"/>
      <c r="BL15" s="51"/>
      <c r="BM15" s="52"/>
      <c r="BN15" s="53"/>
      <c r="BO15" s="53"/>
      <c r="BP15" s="249"/>
    </row>
    <row r="16" spans="1:68" ht="27" customHeight="1" x14ac:dyDescent="0.4">
      <c r="A16" s="38"/>
      <c r="B16" s="56"/>
      <c r="C16" s="55"/>
      <c r="D16" s="131">
        <f>D14</f>
        <v>12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14.76</v>
      </c>
      <c r="L16" s="106">
        <f t="shared" si="1"/>
        <v>14.879999999999999</v>
      </c>
      <c r="M16" s="107">
        <f t="shared" si="2"/>
        <v>15</v>
      </c>
      <c r="N16" s="107">
        <f t="shared" si="2"/>
        <v>15.120000000000001</v>
      </c>
      <c r="O16" s="108">
        <f t="shared" si="2"/>
        <v>15.24</v>
      </c>
      <c r="P16" s="50"/>
      <c r="Q16" s="51"/>
      <c r="R16" s="51"/>
      <c r="S16" s="51"/>
      <c r="T16" s="52"/>
      <c r="U16" s="175"/>
      <c r="V16" s="176"/>
      <c r="W16" s="176"/>
      <c r="X16" s="176"/>
      <c r="Y16" s="176"/>
      <c r="Z16" s="50"/>
      <c r="AA16" s="51"/>
      <c r="AB16" s="51"/>
      <c r="AC16" s="51"/>
      <c r="AD16" s="51"/>
      <c r="AE16" s="175"/>
      <c r="AF16" s="176"/>
      <c r="AG16" s="176"/>
      <c r="AH16" s="176"/>
      <c r="AI16" s="188"/>
      <c r="AJ16" s="50"/>
      <c r="AK16" s="51"/>
      <c r="AL16" s="51"/>
      <c r="AM16" s="51"/>
      <c r="AN16" s="52"/>
      <c r="AO16" s="175"/>
      <c r="AP16" s="176"/>
      <c r="AQ16" s="176"/>
      <c r="AR16" s="176"/>
      <c r="AS16" s="176"/>
      <c r="AT16" s="50"/>
      <c r="AU16" s="51"/>
      <c r="AV16" s="51"/>
      <c r="AW16" s="51"/>
      <c r="AX16" s="51"/>
      <c r="AY16" s="175"/>
      <c r="AZ16" s="176"/>
      <c r="BA16" s="176"/>
      <c r="BB16" s="176"/>
      <c r="BC16" s="176"/>
      <c r="BD16" s="50"/>
      <c r="BE16" s="51"/>
      <c r="BF16" s="51"/>
      <c r="BG16" s="51"/>
      <c r="BH16" s="52"/>
      <c r="BI16" s="175"/>
      <c r="BJ16" s="176"/>
      <c r="BK16" s="176"/>
      <c r="BL16" s="176"/>
      <c r="BM16" s="188"/>
      <c r="BN16" s="53"/>
      <c r="BO16" s="53"/>
      <c r="BP16" s="248"/>
    </row>
    <row r="17" spans="1:68" ht="48" customHeight="1" x14ac:dyDescent="0.4">
      <c r="A17" s="38"/>
      <c r="B17" s="71" t="s">
        <v>19</v>
      </c>
      <c r="C17" s="72" t="str">
        <f>'рекоменд.цены на Октябрь 2019'!B18</f>
        <v>Столовая свекла н/у, кг</v>
      </c>
      <c r="D17" s="131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2"/>
        <v>13.1</v>
      </c>
      <c r="O17" s="108">
        <f t="shared" si="2"/>
        <v>13.2</v>
      </c>
      <c r="P17" s="50">
        <v>12.8</v>
      </c>
      <c r="Q17" s="51">
        <v>5</v>
      </c>
      <c r="R17" s="51">
        <f>P17*Q17</f>
        <v>64</v>
      </c>
      <c r="S17" s="51" t="s">
        <v>242</v>
      </c>
      <c r="T17" s="52" t="s">
        <v>243</v>
      </c>
      <c r="U17" s="50"/>
      <c r="V17" s="57"/>
      <c r="W17" s="57"/>
      <c r="X17" s="57"/>
      <c r="Y17" s="52"/>
      <c r="Z17" s="50">
        <v>12.7</v>
      </c>
      <c r="AA17" s="51">
        <v>12.5</v>
      </c>
      <c r="AB17" s="51">
        <f>IF(Z17=0," ",IF(ISBLANK(Z17)," ",Z17*AA17))</f>
        <v>158.75</v>
      </c>
      <c r="AC17" s="51" t="s">
        <v>270</v>
      </c>
      <c r="AD17" s="52" t="s">
        <v>278</v>
      </c>
      <c r="AE17" s="50"/>
      <c r="AF17" s="51"/>
      <c r="AG17" s="51"/>
      <c r="AH17" s="51"/>
      <c r="AI17" s="51"/>
      <c r="AJ17" s="50">
        <v>12.7</v>
      </c>
      <c r="AK17" s="51">
        <v>600</v>
      </c>
      <c r="AL17" s="51">
        <f>AJ17*AK17</f>
        <v>7620</v>
      </c>
      <c r="AM17" s="51" t="s">
        <v>296</v>
      </c>
      <c r="AN17" s="52" t="s">
        <v>299</v>
      </c>
      <c r="AO17" s="50"/>
      <c r="AP17" s="57"/>
      <c r="AQ17" s="57"/>
      <c r="AR17" s="57"/>
      <c r="AS17" s="52"/>
      <c r="AT17" s="50"/>
      <c r="AU17" s="57"/>
      <c r="AV17" s="57"/>
      <c r="AW17" s="57"/>
      <c r="AX17" s="52"/>
      <c r="AY17" s="50"/>
      <c r="AZ17" s="57"/>
      <c r="BA17" s="57"/>
      <c r="BB17" s="57"/>
      <c r="BC17" s="52"/>
      <c r="BD17" s="50"/>
      <c r="BE17" s="57"/>
      <c r="BF17" s="57"/>
      <c r="BG17" s="57"/>
      <c r="BH17" s="52"/>
      <c r="BI17" s="50"/>
      <c r="BJ17" s="57"/>
      <c r="BK17" s="57"/>
      <c r="BL17" s="57"/>
      <c r="BM17" s="52"/>
      <c r="BN17" s="53"/>
      <c r="BO17" s="53"/>
      <c r="BP17" s="249"/>
    </row>
    <row r="18" spans="1:68" ht="27" customHeight="1" x14ac:dyDescent="0.4">
      <c r="A18" s="38"/>
      <c r="B18" s="73"/>
      <c r="C18" s="74"/>
      <c r="D18" s="131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2"/>
        <v>13.1</v>
      </c>
      <c r="O18" s="108">
        <f t="shared" si="2"/>
        <v>13.2</v>
      </c>
      <c r="P18" s="50"/>
      <c r="Q18" s="57"/>
      <c r="R18" s="57"/>
      <c r="S18" s="57"/>
      <c r="T18" s="52"/>
      <c r="U18" s="50"/>
      <c r="V18" s="57"/>
      <c r="W18" s="57"/>
      <c r="X18" s="57"/>
      <c r="Y18" s="52"/>
      <c r="Z18" s="50"/>
      <c r="AA18" s="57"/>
      <c r="AB18" s="57"/>
      <c r="AC18" s="57"/>
      <c r="AD18" s="52"/>
      <c r="AE18" s="175"/>
      <c r="AF18" s="176"/>
      <c r="AG18" s="176"/>
      <c r="AH18" s="176"/>
      <c r="AI18" s="188"/>
      <c r="AJ18" s="50"/>
      <c r="AK18" s="51"/>
      <c r="AL18" s="51"/>
      <c r="AM18" s="51"/>
      <c r="AN18" s="52"/>
      <c r="AO18" s="50"/>
      <c r="AP18" s="57"/>
      <c r="AQ18" s="57"/>
      <c r="AR18" s="57"/>
      <c r="AS18" s="52"/>
      <c r="AT18" s="50"/>
      <c r="AU18" s="57"/>
      <c r="AV18" s="57"/>
      <c r="AW18" s="57"/>
      <c r="AX18" s="52"/>
      <c r="AY18" s="50"/>
      <c r="AZ18" s="51"/>
      <c r="BA18" s="51"/>
      <c r="BB18" s="51"/>
      <c r="BC18" s="52"/>
      <c r="BD18" s="50"/>
      <c r="BE18" s="51"/>
      <c r="BF18" s="51"/>
      <c r="BG18" s="51"/>
      <c r="BH18" s="52"/>
      <c r="BI18" s="50"/>
      <c r="BJ18" s="57"/>
      <c r="BK18" s="57"/>
      <c r="BL18" s="57"/>
      <c r="BM18" s="52"/>
      <c r="BN18" s="53"/>
      <c r="BO18" s="53"/>
      <c r="BP18" s="248"/>
    </row>
    <row r="19" spans="1:68" ht="27" customHeight="1" x14ac:dyDescent="0.4">
      <c r="A19" s="38"/>
      <c r="B19" s="73"/>
      <c r="C19" s="74"/>
      <c r="D19" s="131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2"/>
        <v>13.1</v>
      </c>
      <c r="O19" s="108">
        <f t="shared" si="2"/>
        <v>13.2</v>
      </c>
      <c r="P19" s="50"/>
      <c r="Q19" s="57"/>
      <c r="R19" s="57"/>
      <c r="S19" s="57"/>
      <c r="T19" s="52"/>
      <c r="U19" s="50"/>
      <c r="V19" s="57"/>
      <c r="W19" s="57"/>
      <c r="X19" s="57"/>
      <c r="Y19" s="52"/>
      <c r="Z19" s="50"/>
      <c r="AA19" s="57"/>
      <c r="AB19" s="57"/>
      <c r="AC19" s="57"/>
      <c r="AD19" s="52"/>
      <c r="AE19" s="175"/>
      <c r="AF19" s="176"/>
      <c r="AG19" s="176"/>
      <c r="AH19" s="176"/>
      <c r="AI19" s="188"/>
      <c r="AJ19" s="50"/>
      <c r="AK19" s="51"/>
      <c r="AL19" s="51"/>
      <c r="AM19" s="51"/>
      <c r="AN19" s="52"/>
      <c r="AO19" s="50"/>
      <c r="AP19" s="57"/>
      <c r="AQ19" s="57"/>
      <c r="AR19" s="57"/>
      <c r="AS19" s="52"/>
      <c r="AT19" s="50"/>
      <c r="AU19" s="57"/>
      <c r="AV19" s="57"/>
      <c r="AW19" s="57"/>
      <c r="AX19" s="52"/>
      <c r="AY19" s="50"/>
      <c r="AZ19" s="51"/>
      <c r="BA19" s="51"/>
      <c r="BB19" s="51"/>
      <c r="BC19" s="52"/>
      <c r="BD19" s="50"/>
      <c r="BE19" s="51"/>
      <c r="BF19" s="51"/>
      <c r="BG19" s="51"/>
      <c r="BH19" s="52"/>
      <c r="BI19" s="50"/>
      <c r="BJ19" s="57"/>
      <c r="BK19" s="57"/>
      <c r="BL19" s="57"/>
      <c r="BM19" s="52"/>
      <c r="BN19" s="53"/>
      <c r="BO19" s="53"/>
      <c r="BP19" s="248"/>
    </row>
    <row r="20" spans="1:68" ht="27" customHeight="1" x14ac:dyDescent="0.4">
      <c r="A20" s="38" t="s">
        <v>20</v>
      </c>
      <c r="B20" s="71" t="s">
        <v>21</v>
      </c>
      <c r="C20" s="72" t="str">
        <f>'рекоменд.цены на Октябрь 2019'!B19</f>
        <v>Лук репчатый н/у, кг</v>
      </c>
      <c r="D20" s="131">
        <v>13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16.64</v>
      </c>
      <c r="L20" s="106">
        <f t="shared" si="1"/>
        <v>16.899999999999999</v>
      </c>
      <c r="M20" s="107">
        <f t="shared" si="2"/>
        <v>17.16</v>
      </c>
      <c r="N20" s="107">
        <f t="shared" si="2"/>
        <v>17.29</v>
      </c>
      <c r="O20" s="108">
        <f t="shared" si="2"/>
        <v>17.420000000000002</v>
      </c>
      <c r="P20" s="50">
        <v>16.600000000000001</v>
      </c>
      <c r="Q20" s="51">
        <v>10</v>
      </c>
      <c r="R20" s="51">
        <f>P20*Q20</f>
        <v>166</v>
      </c>
      <c r="S20" s="51" t="s">
        <v>242</v>
      </c>
      <c r="T20" s="52" t="s">
        <v>243</v>
      </c>
      <c r="U20" s="50"/>
      <c r="V20" s="57"/>
      <c r="W20" s="57"/>
      <c r="X20" s="57"/>
      <c r="Y20" s="52"/>
      <c r="Z20" s="50"/>
      <c r="AA20" s="57"/>
      <c r="AB20" s="57"/>
      <c r="AC20" s="57"/>
      <c r="AD20" s="52"/>
      <c r="AE20" s="50">
        <f>AG20/AF20</f>
        <v>16.510000000000002</v>
      </c>
      <c r="AF20" s="51">
        <v>30</v>
      </c>
      <c r="AG20" s="51">
        <v>495.3</v>
      </c>
      <c r="AH20" s="51" t="s">
        <v>284</v>
      </c>
      <c r="AI20" s="52" t="s">
        <v>285</v>
      </c>
      <c r="AJ20" s="50"/>
      <c r="AK20" s="57"/>
      <c r="AL20" s="57"/>
      <c r="AM20" s="57"/>
      <c r="AN20" s="52"/>
      <c r="AO20" s="50"/>
      <c r="AP20" s="57"/>
      <c r="AQ20" s="57"/>
      <c r="AR20" s="57"/>
      <c r="AS20" s="52"/>
      <c r="AT20" s="50"/>
      <c r="AU20" s="57"/>
      <c r="AV20" s="57"/>
      <c r="AW20" s="57"/>
      <c r="AX20" s="52"/>
      <c r="AY20" s="50"/>
      <c r="AZ20" s="57"/>
      <c r="BA20" s="57"/>
      <c r="BB20" s="57"/>
      <c r="BC20" s="52"/>
      <c r="BD20" s="50">
        <v>15.36</v>
      </c>
      <c r="BE20" s="51">
        <v>16</v>
      </c>
      <c r="BF20" s="51">
        <f t="shared" ref="BF20:BF27" si="3">IF(BD20=0," ",IF(ISBLANK(BD20)," ",BD20*BE20))</f>
        <v>245.76</v>
      </c>
      <c r="BG20" s="51" t="s">
        <v>362</v>
      </c>
      <c r="BH20" s="52" t="s">
        <v>366</v>
      </c>
      <c r="BI20" s="50"/>
      <c r="BJ20" s="57"/>
      <c r="BK20" s="57"/>
      <c r="BL20" s="57"/>
      <c r="BM20" s="52"/>
      <c r="BN20" s="53">
        <f t="shared" ref="BN20:BN51" si="4">MIN($P20,$U20,$Z20,$AE20,$AJ20,$AO20,$AT20,$AY20,$BD20,$BI20)</f>
        <v>15.36</v>
      </c>
      <c r="BO20" s="53">
        <f t="shared" ref="BO20:BO51" si="5">MAX($P20,$U20,$Z20,$AE20,$AJ20,$AO20,$AT20,$AY20,$BD20,$BI20)</f>
        <v>16.600000000000001</v>
      </c>
      <c r="BP20" s="249"/>
    </row>
    <row r="21" spans="1:68" ht="27" customHeight="1" x14ac:dyDescent="0.4">
      <c r="A21" s="38"/>
      <c r="B21" s="73"/>
      <c r="C21" s="74"/>
      <c r="D21" s="131">
        <f>D20</f>
        <v>13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16.64</v>
      </c>
      <c r="L21" s="106">
        <f t="shared" si="1"/>
        <v>16.899999999999999</v>
      </c>
      <c r="M21" s="107">
        <f t="shared" si="2"/>
        <v>17.16</v>
      </c>
      <c r="N21" s="107">
        <f t="shared" si="2"/>
        <v>17.29</v>
      </c>
      <c r="O21" s="108">
        <f t="shared" si="2"/>
        <v>17.420000000000002</v>
      </c>
      <c r="P21" s="50"/>
      <c r="Q21" s="57"/>
      <c r="R21" s="57"/>
      <c r="S21" s="57"/>
      <c r="T21" s="52"/>
      <c r="U21" s="50"/>
      <c r="V21" s="51"/>
      <c r="W21" s="51"/>
      <c r="X21" s="51"/>
      <c r="Y21" s="52"/>
      <c r="Z21" s="50"/>
      <c r="AA21" s="57"/>
      <c r="AB21" s="57"/>
      <c r="AC21" s="57"/>
      <c r="AD21" s="52"/>
      <c r="AE21" s="50"/>
      <c r="AF21" s="57"/>
      <c r="AG21" s="57"/>
      <c r="AH21" s="57"/>
      <c r="AI21" s="52"/>
      <c r="AJ21" s="50"/>
      <c r="AK21" s="57"/>
      <c r="AL21" s="57"/>
      <c r="AM21" s="57"/>
      <c r="AN21" s="52"/>
      <c r="AO21" s="50"/>
      <c r="AP21" s="57"/>
      <c r="AQ21" s="57"/>
      <c r="AR21" s="57"/>
      <c r="AS21" s="52"/>
      <c r="AT21" s="50"/>
      <c r="AU21" s="57"/>
      <c r="AV21" s="57"/>
      <c r="AW21" s="57"/>
      <c r="AX21" s="52"/>
      <c r="AY21" s="50"/>
      <c r="AZ21" s="57"/>
      <c r="BA21" s="57"/>
      <c r="BB21" s="57"/>
      <c r="BC21" s="52"/>
      <c r="BD21" s="50"/>
      <c r="BE21" s="51"/>
      <c r="BF21" s="51" t="str">
        <f t="shared" si="3"/>
        <v xml:space="preserve"> </v>
      </c>
      <c r="BG21" s="51"/>
      <c r="BH21" s="52"/>
      <c r="BI21" s="50"/>
      <c r="BJ21" s="57"/>
      <c r="BK21" s="57"/>
      <c r="BL21" s="57"/>
      <c r="BM21" s="52"/>
      <c r="BN21" s="53">
        <f t="shared" si="4"/>
        <v>0</v>
      </c>
      <c r="BO21" s="53">
        <f t="shared" si="5"/>
        <v>0</v>
      </c>
      <c r="BP21" s="248"/>
    </row>
    <row r="22" spans="1:68" ht="27" customHeight="1" x14ac:dyDescent="0.4">
      <c r="A22" s="38"/>
      <c r="B22" s="73"/>
      <c r="C22" s="74"/>
      <c r="D22" s="131">
        <f>D20</f>
        <v>13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16.64</v>
      </c>
      <c r="L22" s="106">
        <f t="shared" si="1"/>
        <v>16.899999999999999</v>
      </c>
      <c r="M22" s="107">
        <f t="shared" si="2"/>
        <v>17.16</v>
      </c>
      <c r="N22" s="107">
        <f t="shared" si="2"/>
        <v>17.29</v>
      </c>
      <c r="O22" s="108">
        <f t="shared" si="2"/>
        <v>17.420000000000002</v>
      </c>
      <c r="P22" s="50"/>
      <c r="Q22" s="57"/>
      <c r="R22" s="57"/>
      <c r="S22" s="57"/>
      <c r="T22" s="52"/>
      <c r="U22" s="50"/>
      <c r="V22" s="51"/>
      <c r="W22" s="51"/>
      <c r="X22" s="51"/>
      <c r="Y22" s="52"/>
      <c r="Z22" s="50"/>
      <c r="AA22" s="57"/>
      <c r="AB22" s="57"/>
      <c r="AC22" s="57"/>
      <c r="AD22" s="52"/>
      <c r="AE22" s="50"/>
      <c r="AF22" s="57"/>
      <c r="AG22" s="57"/>
      <c r="AH22" s="57"/>
      <c r="AI22" s="52"/>
      <c r="AJ22" s="50"/>
      <c r="AK22" s="57"/>
      <c r="AL22" s="57"/>
      <c r="AM22" s="57"/>
      <c r="AN22" s="52"/>
      <c r="AO22" s="50"/>
      <c r="AP22" s="57"/>
      <c r="AQ22" s="57"/>
      <c r="AR22" s="57"/>
      <c r="AS22" s="52"/>
      <c r="AT22" s="50"/>
      <c r="AU22" s="57"/>
      <c r="AV22" s="57"/>
      <c r="AW22" s="57"/>
      <c r="AX22" s="52"/>
      <c r="AY22" s="50"/>
      <c r="AZ22" s="57"/>
      <c r="BA22" s="57"/>
      <c r="BB22" s="57"/>
      <c r="BC22" s="52"/>
      <c r="BD22" s="50"/>
      <c r="BE22" s="51"/>
      <c r="BF22" s="51" t="str">
        <f t="shared" si="3"/>
        <v xml:space="preserve"> </v>
      </c>
      <c r="BG22" s="51"/>
      <c r="BH22" s="52"/>
      <c r="BI22" s="50"/>
      <c r="BJ22" s="57"/>
      <c r="BK22" s="57"/>
      <c r="BL22" s="57"/>
      <c r="BM22" s="52"/>
      <c r="BN22" s="53">
        <f t="shared" si="4"/>
        <v>0</v>
      </c>
      <c r="BO22" s="53">
        <f t="shared" si="5"/>
        <v>0</v>
      </c>
      <c r="BP22" s="248"/>
    </row>
    <row r="23" spans="1:68" ht="58.5" customHeight="1" x14ac:dyDescent="0.4">
      <c r="A23" s="38" t="s">
        <v>22</v>
      </c>
      <c r="B23" s="71" t="s">
        <v>23</v>
      </c>
      <c r="C23" s="72" t="str">
        <f>'рекоменд.цены на Октябрь 2019'!B20</f>
        <v>Капуста н/у, кг</v>
      </c>
      <c r="D23" s="131">
        <v>10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11.9</v>
      </c>
      <c r="L23" s="106">
        <f t="shared" si="1"/>
        <v>12</v>
      </c>
      <c r="M23" s="107">
        <f t="shared" si="2"/>
        <v>12.1</v>
      </c>
      <c r="N23" s="107">
        <f t="shared" si="2"/>
        <v>12.2</v>
      </c>
      <c r="O23" s="108">
        <f t="shared" si="2"/>
        <v>12.2</v>
      </c>
      <c r="P23" s="50">
        <v>11.9</v>
      </c>
      <c r="Q23" s="51">
        <v>13</v>
      </c>
      <c r="R23" s="51">
        <f>IF(P23=0," ",IF(ISBLANK(P23)," ",P23*Q23))</f>
        <v>154.70000000000002</v>
      </c>
      <c r="S23" s="51" t="s">
        <v>242</v>
      </c>
      <c r="T23" s="52" t="s">
        <v>243</v>
      </c>
      <c r="U23" s="50"/>
      <c r="V23" s="57"/>
      <c r="W23" s="57"/>
      <c r="X23" s="57"/>
      <c r="Y23" s="52"/>
      <c r="Z23" s="50">
        <v>11.8</v>
      </c>
      <c r="AA23" s="51">
        <v>68</v>
      </c>
      <c r="AB23" s="51">
        <f>IF(Z23=0," ",IF(ISBLANK(Z23)," ",Z23*AA23))</f>
        <v>802.40000000000009</v>
      </c>
      <c r="AC23" s="51" t="s">
        <v>270</v>
      </c>
      <c r="AD23" s="52" t="s">
        <v>279</v>
      </c>
      <c r="AE23" s="50">
        <f>AG23/AF23</f>
        <v>11.8</v>
      </c>
      <c r="AF23" s="51">
        <v>70</v>
      </c>
      <c r="AG23" s="51">
        <v>826</v>
      </c>
      <c r="AH23" s="51" t="s">
        <v>284</v>
      </c>
      <c r="AI23" s="52" t="s">
        <v>285</v>
      </c>
      <c r="AJ23" s="50"/>
      <c r="AK23" s="57"/>
      <c r="AL23" s="57"/>
      <c r="AM23" s="57"/>
      <c r="AN23" s="52"/>
      <c r="AO23" s="50"/>
      <c r="AP23" s="51"/>
      <c r="AQ23" s="51"/>
      <c r="AR23" s="51"/>
      <c r="AS23" s="52"/>
      <c r="AT23" s="50">
        <v>11.8</v>
      </c>
      <c r="AU23" s="51">
        <v>20</v>
      </c>
      <c r="AV23" s="51">
        <f>AT23*AU23</f>
        <v>236</v>
      </c>
      <c r="AW23" s="51" t="s">
        <v>322</v>
      </c>
      <c r="AX23" s="52" t="s">
        <v>330</v>
      </c>
      <c r="AY23" s="50"/>
      <c r="AZ23" s="57"/>
      <c r="BA23" s="57"/>
      <c r="BB23" s="57"/>
      <c r="BC23" s="52"/>
      <c r="BD23" s="50">
        <v>11.9</v>
      </c>
      <c r="BE23" s="51">
        <v>41</v>
      </c>
      <c r="BF23" s="51">
        <f t="shared" si="3"/>
        <v>487.90000000000003</v>
      </c>
      <c r="BG23" s="51" t="s">
        <v>362</v>
      </c>
      <c r="BH23" s="52" t="s">
        <v>366</v>
      </c>
      <c r="BI23" s="50"/>
      <c r="BJ23" s="57"/>
      <c r="BK23" s="57"/>
      <c r="BL23" s="57"/>
      <c r="BM23" s="52"/>
      <c r="BN23" s="53">
        <f t="shared" si="4"/>
        <v>11.8</v>
      </c>
      <c r="BO23" s="53">
        <f t="shared" si="5"/>
        <v>11.9</v>
      </c>
      <c r="BP23" s="249"/>
    </row>
    <row r="24" spans="1:68" ht="27" customHeight="1" x14ac:dyDescent="0.4">
      <c r="A24" s="38"/>
      <c r="B24" s="73"/>
      <c r="C24" s="74"/>
      <c r="D24" s="131">
        <f>D23</f>
        <v>10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11.9</v>
      </c>
      <c r="L24" s="106">
        <f t="shared" si="1"/>
        <v>12</v>
      </c>
      <c r="M24" s="107">
        <f t="shared" si="2"/>
        <v>12.1</v>
      </c>
      <c r="N24" s="107">
        <f t="shared" si="2"/>
        <v>12.2</v>
      </c>
      <c r="O24" s="108">
        <f t="shared" si="2"/>
        <v>12.2</v>
      </c>
      <c r="P24" s="50"/>
      <c r="Q24" s="57"/>
      <c r="R24" s="57"/>
      <c r="S24" s="57"/>
      <c r="T24" s="52"/>
      <c r="U24" s="50"/>
      <c r="V24" s="51"/>
      <c r="W24" s="51"/>
      <c r="X24" s="51"/>
      <c r="Y24" s="52"/>
      <c r="Z24" s="50"/>
      <c r="AA24" s="51"/>
      <c r="AB24" s="51" t="str">
        <f>IF(Z24=0," ",IF(ISBLANK(Z24)," ",Z24*AA24))</f>
        <v xml:space="preserve"> </v>
      </c>
      <c r="AC24" s="51"/>
      <c r="AD24" s="52"/>
      <c r="AE24" s="50"/>
      <c r="AF24" s="51"/>
      <c r="AG24" s="51"/>
      <c r="AH24" s="51"/>
      <c r="AI24" s="52"/>
      <c r="AJ24" s="50"/>
      <c r="AK24" s="57"/>
      <c r="AL24" s="57"/>
      <c r="AM24" s="57"/>
      <c r="AN24" s="52"/>
      <c r="AO24" s="50"/>
      <c r="AP24" s="51"/>
      <c r="AQ24" s="51" t="str">
        <f>IF(AO24=0," ",IF(ISBLANK(AO24)," ",AO24*AP24))</f>
        <v xml:space="preserve"> </v>
      </c>
      <c r="AR24" s="51"/>
      <c r="AS24" s="52"/>
      <c r="AT24" s="50"/>
      <c r="AU24" s="57"/>
      <c r="AV24" s="57"/>
      <c r="AW24" s="57"/>
      <c r="AX24" s="52"/>
      <c r="AY24" s="50"/>
      <c r="AZ24" s="57"/>
      <c r="BA24" s="57"/>
      <c r="BB24" s="57"/>
      <c r="BC24" s="52"/>
      <c r="BD24" s="50"/>
      <c r="BE24" s="51"/>
      <c r="BF24" s="51" t="str">
        <f t="shared" si="3"/>
        <v xml:space="preserve"> </v>
      </c>
      <c r="BG24" s="51"/>
      <c r="BH24" s="52"/>
      <c r="BI24" s="50"/>
      <c r="BJ24" s="57"/>
      <c r="BK24" s="57"/>
      <c r="BL24" s="57"/>
      <c r="BM24" s="52"/>
      <c r="BN24" s="53">
        <f t="shared" si="4"/>
        <v>0</v>
      </c>
      <c r="BO24" s="53">
        <f t="shared" si="5"/>
        <v>0</v>
      </c>
      <c r="BP24" s="248"/>
    </row>
    <row r="25" spans="1:68" ht="27" customHeight="1" x14ac:dyDescent="0.4">
      <c r="A25" s="38"/>
      <c r="B25" s="75"/>
      <c r="C25" s="76"/>
      <c r="D25" s="131">
        <f>D23</f>
        <v>10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11.9</v>
      </c>
      <c r="L25" s="106">
        <f t="shared" si="1"/>
        <v>12</v>
      </c>
      <c r="M25" s="107">
        <f t="shared" si="2"/>
        <v>12.1</v>
      </c>
      <c r="N25" s="107">
        <f t="shared" si="2"/>
        <v>12.2</v>
      </c>
      <c r="O25" s="108">
        <f t="shared" si="2"/>
        <v>12.2</v>
      </c>
      <c r="P25" s="50"/>
      <c r="Q25" s="57"/>
      <c r="R25" s="57"/>
      <c r="S25" s="57"/>
      <c r="T25" s="52"/>
      <c r="U25" s="50"/>
      <c r="V25" s="51"/>
      <c r="W25" s="51"/>
      <c r="X25" s="51"/>
      <c r="Y25" s="52"/>
      <c r="Z25" s="50"/>
      <c r="AA25" s="51"/>
      <c r="AB25" s="51" t="str">
        <f>IF(Z25=0," ",IF(ISBLANK(Z25)," ",Z25*AA25))</f>
        <v xml:space="preserve"> </v>
      </c>
      <c r="AC25" s="51"/>
      <c r="AD25" s="52"/>
      <c r="AE25" s="50"/>
      <c r="AF25" s="51"/>
      <c r="AG25" s="51"/>
      <c r="AH25" s="51"/>
      <c r="AI25" s="52"/>
      <c r="AJ25" s="50"/>
      <c r="AK25" s="57"/>
      <c r="AL25" s="57"/>
      <c r="AM25" s="57"/>
      <c r="AN25" s="52"/>
      <c r="AO25" s="50"/>
      <c r="AP25" s="51"/>
      <c r="AQ25" s="51" t="str">
        <f>IF(AO25=0," ",IF(ISBLANK(AO25)," ",AO25*AP25))</f>
        <v xml:space="preserve"> </v>
      </c>
      <c r="AR25" s="51"/>
      <c r="AS25" s="52"/>
      <c r="AT25" s="50"/>
      <c r="AU25" s="57"/>
      <c r="AV25" s="57"/>
      <c r="AW25" s="57"/>
      <c r="AX25" s="52"/>
      <c r="AY25" s="50"/>
      <c r="AZ25" s="57"/>
      <c r="BA25" s="57"/>
      <c r="BB25" s="57"/>
      <c r="BC25" s="52"/>
      <c r="BD25" s="50"/>
      <c r="BE25" s="51"/>
      <c r="BF25" s="51" t="str">
        <f t="shared" si="3"/>
        <v xml:space="preserve"> </v>
      </c>
      <c r="BG25" s="51"/>
      <c r="BH25" s="52"/>
      <c r="BI25" s="50"/>
      <c r="BJ25" s="57"/>
      <c r="BK25" s="57"/>
      <c r="BL25" s="57"/>
      <c r="BM25" s="52"/>
      <c r="BN25" s="53">
        <f t="shared" si="4"/>
        <v>0</v>
      </c>
      <c r="BO25" s="53">
        <f t="shared" si="5"/>
        <v>0</v>
      </c>
      <c r="BP25" s="248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1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66"/>
      <c r="Q26" s="67"/>
      <c r="R26" s="68"/>
      <c r="S26" s="67"/>
      <c r="T26" s="69"/>
      <c r="U26" s="66"/>
      <c r="V26" s="67"/>
      <c r="W26" s="68"/>
      <c r="X26" s="67"/>
      <c r="Y26" s="69"/>
      <c r="Z26" s="66"/>
      <c r="AA26" s="67"/>
      <c r="AB26" s="68" t="str">
        <f>IF(Z26=0," ",IF(ISBLANK(Z26)," ",Z26*AA26))</f>
        <v xml:space="preserve"> </v>
      </c>
      <c r="AC26" s="67"/>
      <c r="AD26" s="69"/>
      <c r="AE26" s="66"/>
      <c r="AF26" s="67"/>
      <c r="AG26" s="68"/>
      <c r="AH26" s="67"/>
      <c r="AI26" s="69"/>
      <c r="AJ26" s="66"/>
      <c r="AK26" s="67"/>
      <c r="AL26" s="68"/>
      <c r="AM26" s="67"/>
      <c r="AN26" s="69"/>
      <c r="AO26" s="66"/>
      <c r="AP26" s="67"/>
      <c r="AQ26" s="68" t="str">
        <f>IF(AO26=0," ",IF(ISBLANK(AO26)," ",AO26*AP26))</f>
        <v xml:space="preserve"> </v>
      </c>
      <c r="AR26" s="67"/>
      <c r="AS26" s="69"/>
      <c r="AT26" s="66"/>
      <c r="AU26" s="67"/>
      <c r="AV26" s="68"/>
      <c r="AW26" s="67"/>
      <c r="AX26" s="69"/>
      <c r="AY26" s="66"/>
      <c r="AZ26" s="67"/>
      <c r="BA26" s="68"/>
      <c r="BB26" s="67"/>
      <c r="BC26" s="69"/>
      <c r="BD26" s="66"/>
      <c r="BE26" s="67"/>
      <c r="BF26" s="68" t="str">
        <f t="shared" si="3"/>
        <v xml:space="preserve"> </v>
      </c>
      <c r="BG26" s="67"/>
      <c r="BH26" s="69"/>
      <c r="BI26" s="66"/>
      <c r="BJ26" s="67"/>
      <c r="BK26" s="68"/>
      <c r="BL26" s="67"/>
      <c r="BM26" s="69"/>
      <c r="BN26" s="53">
        <f t="shared" si="4"/>
        <v>0</v>
      </c>
      <c r="BO26" s="53">
        <f t="shared" si="5"/>
        <v>0</v>
      </c>
      <c r="BP26" s="248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Октябрь 2019'!B22</f>
        <v>Куриные яйца 1 категории, 10 шт</v>
      </c>
      <c r="D27" s="131">
        <v>46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54.74</v>
      </c>
      <c r="L27" s="106">
        <f t="shared" si="1"/>
        <v>55.2</v>
      </c>
      <c r="M27" s="107">
        <f t="shared" si="2"/>
        <v>55.66</v>
      </c>
      <c r="N27" s="107">
        <f t="shared" si="2"/>
        <v>56.12</v>
      </c>
      <c r="O27" s="108">
        <f t="shared" si="2"/>
        <v>56.58</v>
      </c>
      <c r="P27" s="50">
        <v>49</v>
      </c>
      <c r="Q27" s="51">
        <v>9</v>
      </c>
      <c r="R27" s="51">
        <f>IF(P27=0," ",IF(ISBLANK(P27)," ",P27*Q27))</f>
        <v>441</v>
      </c>
      <c r="S27" s="51" t="s">
        <v>244</v>
      </c>
      <c r="T27" s="52" t="s">
        <v>243</v>
      </c>
      <c r="U27" s="50"/>
      <c r="V27" s="51"/>
      <c r="W27" s="51"/>
      <c r="X27" s="51"/>
      <c r="Y27" s="52"/>
      <c r="Z27" s="50">
        <v>5.24</v>
      </c>
      <c r="AA27" s="51">
        <v>30</v>
      </c>
      <c r="AB27" s="51">
        <f>IF(Z27=0," ",IF(ISBLANK(Z27)," ",Z27*AA27))</f>
        <v>157.20000000000002</v>
      </c>
      <c r="AC27" s="51" t="s">
        <v>273</v>
      </c>
      <c r="AD27" s="52" t="s">
        <v>280</v>
      </c>
      <c r="AE27" s="50">
        <f>AG27/AF27</f>
        <v>47.8</v>
      </c>
      <c r="AF27" s="51">
        <v>36</v>
      </c>
      <c r="AG27" s="51">
        <v>1720.8</v>
      </c>
      <c r="AH27" s="51" t="s">
        <v>284</v>
      </c>
      <c r="AI27" s="52" t="s">
        <v>285</v>
      </c>
      <c r="AJ27" s="50">
        <v>4.9000000000000004</v>
      </c>
      <c r="AK27" s="51">
        <v>720</v>
      </c>
      <c r="AL27" s="51">
        <f>AJ27*AK27</f>
        <v>3528.0000000000005</v>
      </c>
      <c r="AM27" s="51" t="s">
        <v>298</v>
      </c>
      <c r="AN27" s="52" t="s">
        <v>299</v>
      </c>
      <c r="AO27" s="50">
        <f>AQ27/AP27</f>
        <v>45.599999999999994</v>
      </c>
      <c r="AP27" s="51">
        <v>36</v>
      </c>
      <c r="AQ27" s="51">
        <v>1641.6</v>
      </c>
      <c r="AR27" s="51" t="s">
        <v>300</v>
      </c>
      <c r="AS27" s="52" t="s">
        <v>311</v>
      </c>
      <c r="AT27" s="50"/>
      <c r="AU27" s="57"/>
      <c r="AV27" s="57"/>
      <c r="AW27" s="57"/>
      <c r="AX27" s="52"/>
      <c r="AY27" s="50">
        <v>52.4</v>
      </c>
      <c r="AZ27" s="51">
        <v>21</v>
      </c>
      <c r="BA27" s="51">
        <v>1100.4000000000001</v>
      </c>
      <c r="BB27" s="51" t="s">
        <v>273</v>
      </c>
      <c r="BC27" s="52" t="s">
        <v>346</v>
      </c>
      <c r="BD27" s="50">
        <v>40</v>
      </c>
      <c r="BE27" s="51">
        <v>72</v>
      </c>
      <c r="BF27" s="51">
        <f t="shared" si="3"/>
        <v>2880</v>
      </c>
      <c r="BG27" s="51" t="s">
        <v>352</v>
      </c>
      <c r="BH27" s="52" t="s">
        <v>367</v>
      </c>
      <c r="BI27" s="50"/>
      <c r="BJ27" s="57"/>
      <c r="BK27" s="57"/>
      <c r="BL27" s="57"/>
      <c r="BM27" s="52"/>
      <c r="BN27" s="53">
        <f t="shared" si="4"/>
        <v>4.9000000000000004</v>
      </c>
      <c r="BO27" s="53">
        <f t="shared" si="5"/>
        <v>52.4</v>
      </c>
      <c r="BP27" s="248"/>
    </row>
    <row r="28" spans="1:68" ht="40.5" customHeight="1" x14ac:dyDescent="0.4">
      <c r="A28" s="38"/>
      <c r="B28" s="73"/>
      <c r="C28" s="74"/>
      <c r="D28" s="131">
        <f>D27</f>
        <v>46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54.74</v>
      </c>
      <c r="L28" s="106">
        <f t="shared" si="1"/>
        <v>55.2</v>
      </c>
      <c r="M28" s="107">
        <f t="shared" si="2"/>
        <v>55.66</v>
      </c>
      <c r="N28" s="107">
        <f t="shared" si="2"/>
        <v>56.12</v>
      </c>
      <c r="O28" s="108">
        <f t="shared" si="2"/>
        <v>56.58</v>
      </c>
      <c r="P28" s="50"/>
      <c r="Q28" s="51"/>
      <c r="R28" s="51"/>
      <c r="S28" s="51"/>
      <c r="T28" s="52"/>
      <c r="U28" s="175"/>
      <c r="V28" s="176"/>
      <c r="W28" s="176"/>
      <c r="X28" s="176"/>
      <c r="Y28" s="176"/>
      <c r="Z28" s="50"/>
      <c r="AA28" s="57"/>
      <c r="AB28" s="57"/>
      <c r="AC28" s="57"/>
      <c r="AD28" s="52"/>
      <c r="AE28" s="175"/>
      <c r="AF28" s="176"/>
      <c r="AG28" s="176"/>
      <c r="AH28" s="176"/>
      <c r="AI28" s="188"/>
      <c r="AJ28" s="50"/>
      <c r="AK28" s="51"/>
      <c r="AL28" s="51"/>
      <c r="AM28" s="51"/>
      <c r="AN28" s="52"/>
      <c r="AO28" s="175"/>
      <c r="AP28" s="176"/>
      <c r="AQ28" s="176"/>
      <c r="AR28" s="176"/>
      <c r="AS28" s="176"/>
      <c r="AT28" s="50"/>
      <c r="AU28" s="51"/>
      <c r="AV28" s="51"/>
      <c r="AW28" s="51"/>
      <c r="AX28" s="51"/>
      <c r="AY28" s="175"/>
      <c r="AZ28" s="176"/>
      <c r="BA28" s="176"/>
      <c r="BB28" s="176"/>
      <c r="BC28" s="176"/>
      <c r="BD28" s="50"/>
      <c r="BE28" s="57"/>
      <c r="BF28" s="57"/>
      <c r="BG28" s="57"/>
      <c r="BH28" s="52"/>
      <c r="BI28" s="50"/>
      <c r="BJ28" s="51"/>
      <c r="BK28" s="51"/>
      <c r="BL28" s="51"/>
      <c r="BM28" s="52"/>
      <c r="BN28" s="53">
        <f t="shared" si="4"/>
        <v>0</v>
      </c>
      <c r="BO28" s="53">
        <f t="shared" si="5"/>
        <v>0</v>
      </c>
      <c r="BP28" s="248"/>
    </row>
    <row r="29" spans="1:68" ht="41.1" customHeight="1" x14ac:dyDescent="0.4">
      <c r="A29" s="38"/>
      <c r="B29" s="75"/>
      <c r="C29" s="76"/>
      <c r="D29" s="131">
        <f>D27</f>
        <v>46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54.74</v>
      </c>
      <c r="L29" s="106">
        <f t="shared" si="1"/>
        <v>55.2</v>
      </c>
      <c r="M29" s="107">
        <f t="shared" si="2"/>
        <v>55.66</v>
      </c>
      <c r="N29" s="107">
        <f t="shared" si="2"/>
        <v>56.12</v>
      </c>
      <c r="O29" s="108">
        <f t="shared" si="2"/>
        <v>56.58</v>
      </c>
      <c r="P29" s="50"/>
      <c r="Q29" s="51"/>
      <c r="R29" s="51"/>
      <c r="S29" s="51"/>
      <c r="T29" s="52"/>
      <c r="U29" s="175"/>
      <c r="V29" s="176"/>
      <c r="W29" s="176"/>
      <c r="X29" s="176"/>
      <c r="Y29" s="176"/>
      <c r="Z29" s="50"/>
      <c r="AA29" s="57"/>
      <c r="AB29" s="57"/>
      <c r="AC29" s="57"/>
      <c r="AD29" s="52"/>
      <c r="AE29" s="175"/>
      <c r="AF29" s="176"/>
      <c r="AG29" s="176"/>
      <c r="AH29" s="176"/>
      <c r="AI29" s="188"/>
      <c r="AJ29" s="50"/>
      <c r="AK29" s="51"/>
      <c r="AL29" s="51"/>
      <c r="AM29" s="51"/>
      <c r="AN29" s="52"/>
      <c r="AO29" s="175"/>
      <c r="AP29" s="176"/>
      <c r="AQ29" s="176"/>
      <c r="AR29" s="176"/>
      <c r="AS29" s="176"/>
      <c r="AT29" s="50"/>
      <c r="AU29" s="51"/>
      <c r="AV29" s="51"/>
      <c r="AW29" s="51"/>
      <c r="AX29" s="51"/>
      <c r="AY29" s="175"/>
      <c r="AZ29" s="176"/>
      <c r="BA29" s="176"/>
      <c r="BB29" s="176"/>
      <c r="BC29" s="176"/>
      <c r="BD29" s="50"/>
      <c r="BE29" s="57"/>
      <c r="BF29" s="57"/>
      <c r="BG29" s="57"/>
      <c r="BH29" s="52"/>
      <c r="BI29" s="50"/>
      <c r="BJ29" s="51"/>
      <c r="BK29" s="51"/>
      <c r="BL29" s="51"/>
      <c r="BM29" s="52"/>
      <c r="BN29" s="53">
        <f t="shared" si="4"/>
        <v>0</v>
      </c>
      <c r="BO29" s="53">
        <f t="shared" si="5"/>
        <v>0</v>
      </c>
      <c r="BP29" s="248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Октябрь 2019'!B23</f>
        <v>Куриные яйца 2 категории, 10 шт</v>
      </c>
      <c r="D30" s="131">
        <v>36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42.84</v>
      </c>
      <c r="L30" s="106">
        <f t="shared" si="1"/>
        <v>43.2</v>
      </c>
      <c r="M30" s="107">
        <f t="shared" si="2"/>
        <v>43.56</v>
      </c>
      <c r="N30" s="107">
        <f t="shared" si="2"/>
        <v>43.92</v>
      </c>
      <c r="O30" s="108">
        <f t="shared" si="2"/>
        <v>44.28</v>
      </c>
      <c r="P30" s="50"/>
      <c r="Q30" s="51"/>
      <c r="R30" s="51"/>
      <c r="S30" s="51"/>
      <c r="T30" s="52"/>
      <c r="U30" s="175"/>
      <c r="V30" s="176"/>
      <c r="W30" s="176"/>
      <c r="X30" s="176"/>
      <c r="Y30" s="176"/>
      <c r="Z30" s="50"/>
      <c r="AA30" s="57"/>
      <c r="AB30" s="57"/>
      <c r="AC30" s="57"/>
      <c r="AD30" s="52"/>
      <c r="AE30" s="175"/>
      <c r="AF30" s="176"/>
      <c r="AG30" s="176"/>
      <c r="AH30" s="176"/>
      <c r="AI30" s="188"/>
      <c r="AJ30" s="50"/>
      <c r="AK30" s="51"/>
      <c r="AL30" s="51"/>
      <c r="AM30" s="51"/>
      <c r="AN30" s="52"/>
      <c r="AO30" s="175"/>
      <c r="AP30" s="176"/>
      <c r="AQ30" s="176"/>
      <c r="AR30" s="176"/>
      <c r="AS30" s="176"/>
      <c r="AT30" s="50"/>
      <c r="AU30" s="51"/>
      <c r="AV30" s="51"/>
      <c r="AW30" s="51"/>
      <c r="AX30" s="51"/>
      <c r="AY30" s="175"/>
      <c r="AZ30" s="176"/>
      <c r="BA30" s="176"/>
      <c r="BB30" s="176"/>
      <c r="BC30" s="176"/>
      <c r="BD30" s="50"/>
      <c r="BE30" s="57"/>
      <c r="BF30" s="57"/>
      <c r="BG30" s="57"/>
      <c r="BH30" s="52"/>
      <c r="BI30" s="50"/>
      <c r="BJ30" s="51"/>
      <c r="BK30" s="51"/>
      <c r="BL30" s="51"/>
      <c r="BM30" s="52"/>
      <c r="BN30" s="53">
        <f t="shared" si="4"/>
        <v>0</v>
      </c>
      <c r="BO30" s="53">
        <f t="shared" si="5"/>
        <v>0</v>
      </c>
      <c r="BP30" s="248"/>
    </row>
    <row r="31" spans="1:68" ht="41.1" customHeight="1" x14ac:dyDescent="0.4">
      <c r="A31" s="38"/>
      <c r="B31" s="79"/>
      <c r="C31" s="80"/>
      <c r="D31" s="131">
        <f>D30</f>
        <v>36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42.84</v>
      </c>
      <c r="L31" s="106">
        <f t="shared" si="1"/>
        <v>43.2</v>
      </c>
      <c r="M31" s="107">
        <f t="shared" si="2"/>
        <v>43.56</v>
      </c>
      <c r="N31" s="107">
        <f t="shared" si="2"/>
        <v>43.92</v>
      </c>
      <c r="O31" s="108">
        <f t="shared" si="2"/>
        <v>44.28</v>
      </c>
      <c r="P31" s="50"/>
      <c r="Q31" s="51"/>
      <c r="R31" s="51"/>
      <c r="S31" s="51"/>
      <c r="T31" s="52"/>
      <c r="U31" s="175"/>
      <c r="V31" s="176"/>
      <c r="W31" s="176"/>
      <c r="X31" s="176"/>
      <c r="Y31" s="176"/>
      <c r="Z31" s="50"/>
      <c r="AA31" s="57"/>
      <c r="AB31" s="57"/>
      <c r="AC31" s="57"/>
      <c r="AD31" s="52"/>
      <c r="AE31" s="175"/>
      <c r="AF31" s="176"/>
      <c r="AG31" s="176"/>
      <c r="AH31" s="176"/>
      <c r="AI31" s="188"/>
      <c r="AJ31" s="50"/>
      <c r="AK31" s="51"/>
      <c r="AL31" s="51"/>
      <c r="AM31" s="51"/>
      <c r="AN31" s="52"/>
      <c r="AO31" s="175"/>
      <c r="AP31" s="176"/>
      <c r="AQ31" s="176"/>
      <c r="AR31" s="176"/>
      <c r="AS31" s="176"/>
      <c r="AT31" s="50"/>
      <c r="AU31" s="51"/>
      <c r="AV31" s="51"/>
      <c r="AW31" s="51"/>
      <c r="AX31" s="51"/>
      <c r="AY31" s="175"/>
      <c r="AZ31" s="176"/>
      <c r="BA31" s="176"/>
      <c r="BB31" s="176"/>
      <c r="BC31" s="176"/>
      <c r="BD31" s="50"/>
      <c r="BE31" s="57"/>
      <c r="BF31" s="57"/>
      <c r="BG31" s="57"/>
      <c r="BH31" s="52"/>
      <c r="BI31" s="50"/>
      <c r="BJ31" s="51"/>
      <c r="BK31" s="51"/>
      <c r="BL31" s="51"/>
      <c r="BM31" s="52"/>
      <c r="BN31" s="53">
        <f t="shared" si="4"/>
        <v>0</v>
      </c>
      <c r="BO31" s="53">
        <f t="shared" si="5"/>
        <v>0</v>
      </c>
      <c r="BP31" s="248"/>
    </row>
    <row r="32" spans="1:68" ht="41.1" customHeight="1" x14ac:dyDescent="0.4">
      <c r="A32" s="38"/>
      <c r="B32" s="79"/>
      <c r="C32" s="80"/>
      <c r="D32" s="131">
        <f>D30</f>
        <v>36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42.84</v>
      </c>
      <c r="L32" s="106">
        <f t="shared" si="1"/>
        <v>43.2</v>
      </c>
      <c r="M32" s="107">
        <f t="shared" si="2"/>
        <v>43.56</v>
      </c>
      <c r="N32" s="107">
        <f t="shared" si="2"/>
        <v>43.92</v>
      </c>
      <c r="O32" s="108">
        <f t="shared" si="2"/>
        <v>44.28</v>
      </c>
      <c r="P32" s="50"/>
      <c r="Q32" s="51"/>
      <c r="R32" s="51"/>
      <c r="S32" s="51"/>
      <c r="T32" s="52"/>
      <c r="U32" s="175"/>
      <c r="V32" s="176"/>
      <c r="W32" s="176"/>
      <c r="X32" s="176"/>
      <c r="Y32" s="176"/>
      <c r="Z32" s="50"/>
      <c r="AA32" s="57"/>
      <c r="AB32" s="57"/>
      <c r="AC32" s="57"/>
      <c r="AD32" s="52"/>
      <c r="AE32" s="175"/>
      <c r="AF32" s="176"/>
      <c r="AG32" s="176"/>
      <c r="AH32" s="176"/>
      <c r="AI32" s="188"/>
      <c r="AJ32" s="50"/>
      <c r="AK32" s="51"/>
      <c r="AL32" s="51"/>
      <c r="AM32" s="51"/>
      <c r="AN32" s="52"/>
      <c r="AO32" s="175"/>
      <c r="AP32" s="176"/>
      <c r="AQ32" s="176"/>
      <c r="AR32" s="176"/>
      <c r="AS32" s="176"/>
      <c r="AT32" s="50"/>
      <c r="AU32" s="51"/>
      <c r="AV32" s="51"/>
      <c r="AW32" s="51"/>
      <c r="AX32" s="51"/>
      <c r="AY32" s="175"/>
      <c r="AZ32" s="176"/>
      <c r="BA32" s="176"/>
      <c r="BB32" s="176"/>
      <c r="BC32" s="176"/>
      <c r="BD32" s="50"/>
      <c r="BE32" s="57"/>
      <c r="BF32" s="57"/>
      <c r="BG32" s="57"/>
      <c r="BH32" s="52"/>
      <c r="BI32" s="50"/>
      <c r="BJ32" s="51"/>
      <c r="BK32" s="51"/>
      <c r="BL32" s="51"/>
      <c r="BM32" s="52"/>
      <c r="BN32" s="53">
        <f t="shared" si="4"/>
        <v>0</v>
      </c>
      <c r="BO32" s="53">
        <f t="shared" si="5"/>
        <v>0</v>
      </c>
      <c r="BP32" s="248"/>
    </row>
    <row r="33" spans="1:68" s="70" customFormat="1" ht="41.1" customHeight="1" x14ac:dyDescent="0.4">
      <c r="A33" s="59">
        <v>14.4</v>
      </c>
      <c r="B33" s="81" t="s">
        <v>32</v>
      </c>
      <c r="C33" s="165" t="str">
        <f>'рекоменд.цены на Октябрь 2019'!B24</f>
        <v>Соль</v>
      </c>
      <c r="D33" s="131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6">$D33+(($D33*($E33+H33)/100))</f>
        <v>0</v>
      </c>
      <c r="N33" s="107">
        <f t="shared" si="6"/>
        <v>0</v>
      </c>
      <c r="O33" s="108">
        <f t="shared" si="6"/>
        <v>0</v>
      </c>
      <c r="P33" s="66"/>
      <c r="Q33" s="67"/>
      <c r="R33" s="68"/>
      <c r="S33" s="67"/>
      <c r="T33" s="69"/>
      <c r="U33" s="177"/>
      <c r="V33" s="178"/>
      <c r="W33" s="176"/>
      <c r="X33" s="178"/>
      <c r="Y33" s="178"/>
      <c r="Z33" s="66"/>
      <c r="AA33" s="67"/>
      <c r="AB33" s="68"/>
      <c r="AC33" s="67"/>
      <c r="AD33" s="69"/>
      <c r="AE33" s="177"/>
      <c r="AF33" s="178"/>
      <c r="AG33" s="176"/>
      <c r="AH33" s="178"/>
      <c r="AI33" s="189"/>
      <c r="AJ33" s="66"/>
      <c r="AK33" s="67"/>
      <c r="AL33" s="68"/>
      <c r="AM33" s="67"/>
      <c r="AN33" s="69"/>
      <c r="AO33" s="177"/>
      <c r="AP33" s="178"/>
      <c r="AQ33" s="176"/>
      <c r="AR33" s="178"/>
      <c r="AS33" s="178"/>
      <c r="AT33" s="66"/>
      <c r="AU33" s="67"/>
      <c r="AV33" s="68"/>
      <c r="AW33" s="67"/>
      <c r="AX33" s="67"/>
      <c r="AY33" s="177"/>
      <c r="AZ33" s="178"/>
      <c r="BA33" s="176"/>
      <c r="BB33" s="178"/>
      <c r="BC33" s="178"/>
      <c r="BD33" s="66"/>
      <c r="BE33" s="67"/>
      <c r="BF33" s="68"/>
      <c r="BG33" s="67"/>
      <c r="BH33" s="69"/>
      <c r="BI33" s="66"/>
      <c r="BJ33" s="67"/>
      <c r="BK33" s="68"/>
      <c r="BL33" s="67"/>
      <c r="BM33" s="69"/>
      <c r="BN33" s="53">
        <f t="shared" si="4"/>
        <v>0</v>
      </c>
      <c r="BO33" s="53">
        <f t="shared" si="5"/>
        <v>0</v>
      </c>
      <c r="BP33" s="248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Октябрь 2019'!B25</f>
        <v>Соль поваренная пищевая, кг</v>
      </c>
      <c r="D34" s="131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6"/>
        <v>10.507</v>
      </c>
      <c r="N34" s="107">
        <f t="shared" si="6"/>
        <v>10.586</v>
      </c>
      <c r="O34" s="108">
        <f t="shared" si="6"/>
        <v>10.665000000000001</v>
      </c>
      <c r="P34" s="84">
        <v>10.3</v>
      </c>
      <c r="Q34" s="85">
        <v>3</v>
      </c>
      <c r="R34" s="51">
        <f>IF(P34=0," ",IF(ISBLANK(P34)," ",P34*Q34))</f>
        <v>30.900000000000002</v>
      </c>
      <c r="S34" s="85" t="s">
        <v>242</v>
      </c>
      <c r="T34" s="86" t="s">
        <v>243</v>
      </c>
      <c r="U34" s="84"/>
      <c r="V34" s="85"/>
      <c r="W34" s="57"/>
      <c r="X34" s="57"/>
      <c r="Y34" s="52"/>
      <c r="Z34" s="84"/>
      <c r="AA34" s="85"/>
      <c r="AB34" s="57"/>
      <c r="AC34" s="57"/>
      <c r="AD34" s="52"/>
      <c r="AE34" s="177"/>
      <c r="AF34" s="178"/>
      <c r="AG34" s="176"/>
      <c r="AH34" s="178"/>
      <c r="AI34" s="189"/>
      <c r="AJ34" s="50"/>
      <c r="AK34" s="51"/>
      <c r="AL34" s="51"/>
      <c r="AM34" s="51"/>
      <c r="AN34" s="52"/>
      <c r="AO34" s="50"/>
      <c r="AP34" s="51"/>
      <c r="AQ34" s="51"/>
      <c r="AR34" s="51"/>
      <c r="AS34" s="52"/>
      <c r="AT34" s="84"/>
      <c r="AU34" s="85"/>
      <c r="AV34" s="57"/>
      <c r="AW34" s="85"/>
      <c r="AX34" s="86"/>
      <c r="AY34" s="84"/>
      <c r="AZ34" s="85"/>
      <c r="BA34" s="51"/>
      <c r="BB34" s="85"/>
      <c r="BC34" s="86"/>
      <c r="BD34" s="84"/>
      <c r="BE34" s="85"/>
      <c r="BF34" s="57"/>
      <c r="BG34" s="85"/>
      <c r="BH34" s="86"/>
      <c r="BI34" s="84">
        <v>10.27</v>
      </c>
      <c r="BJ34" s="85">
        <v>30</v>
      </c>
      <c r="BK34" s="51">
        <v>308.10000000000002</v>
      </c>
      <c r="BL34" s="51" t="s">
        <v>273</v>
      </c>
      <c r="BM34" s="52" t="s">
        <v>388</v>
      </c>
      <c r="BN34" s="53">
        <f t="shared" si="4"/>
        <v>10.27</v>
      </c>
      <c r="BO34" s="53">
        <f t="shared" si="5"/>
        <v>10.3</v>
      </c>
      <c r="BP34" s="249"/>
    </row>
    <row r="35" spans="1:68" s="87" customFormat="1" ht="41.1" customHeight="1" x14ac:dyDescent="0.4">
      <c r="A35" s="83"/>
      <c r="B35" s="79"/>
      <c r="C35" s="80"/>
      <c r="D35" s="131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6"/>
        <v>10.507</v>
      </c>
      <c r="N35" s="107">
        <f t="shared" si="6"/>
        <v>10.586</v>
      </c>
      <c r="O35" s="108">
        <f t="shared" si="6"/>
        <v>10.665000000000001</v>
      </c>
      <c r="P35" s="84"/>
      <c r="Q35" s="85"/>
      <c r="R35" s="51"/>
      <c r="S35" s="85"/>
      <c r="T35" s="86"/>
      <c r="U35" s="177"/>
      <c r="V35" s="178"/>
      <c r="W35" s="176"/>
      <c r="X35" s="178"/>
      <c r="Y35" s="178"/>
      <c r="Z35" s="84"/>
      <c r="AA35" s="85"/>
      <c r="AB35" s="51"/>
      <c r="AC35" s="85"/>
      <c r="AD35" s="85"/>
      <c r="AE35" s="177"/>
      <c r="AF35" s="178"/>
      <c r="AG35" s="176"/>
      <c r="AH35" s="178"/>
      <c r="AI35" s="189"/>
      <c r="AJ35" s="84"/>
      <c r="AK35" s="85"/>
      <c r="AL35" s="51"/>
      <c r="AM35" s="85"/>
      <c r="AN35" s="86"/>
      <c r="AO35" s="177"/>
      <c r="AP35" s="178"/>
      <c r="AQ35" s="176"/>
      <c r="AR35" s="178"/>
      <c r="AS35" s="178"/>
      <c r="AT35" s="84"/>
      <c r="AU35" s="85"/>
      <c r="AV35" s="51"/>
      <c r="AW35" s="85"/>
      <c r="AX35" s="85"/>
      <c r="AY35" s="177"/>
      <c r="AZ35" s="178"/>
      <c r="BA35" s="176"/>
      <c r="BB35" s="178"/>
      <c r="BC35" s="178"/>
      <c r="BD35" s="84"/>
      <c r="BE35" s="85"/>
      <c r="BF35" s="51"/>
      <c r="BG35" s="85"/>
      <c r="BH35" s="86"/>
      <c r="BI35" s="177"/>
      <c r="BJ35" s="178"/>
      <c r="BK35" s="176"/>
      <c r="BL35" s="178"/>
      <c r="BM35" s="189"/>
      <c r="BN35" s="53">
        <f t="shared" si="4"/>
        <v>0</v>
      </c>
      <c r="BO35" s="53">
        <f t="shared" si="5"/>
        <v>0</v>
      </c>
      <c r="BP35" s="248"/>
    </row>
    <row r="36" spans="1:68" ht="41.1" customHeight="1" x14ac:dyDescent="0.4">
      <c r="A36" s="38" t="s">
        <v>34</v>
      </c>
      <c r="B36" s="79"/>
      <c r="C36" s="80"/>
      <c r="D36" s="131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6"/>
        <v>10.507</v>
      </c>
      <c r="N36" s="107">
        <f t="shared" si="6"/>
        <v>10.586</v>
      </c>
      <c r="O36" s="108">
        <f t="shared" si="6"/>
        <v>10.665000000000001</v>
      </c>
      <c r="P36" s="50"/>
      <c r="Q36" s="51"/>
      <c r="R36" s="51"/>
      <c r="S36" s="51"/>
      <c r="T36" s="52"/>
      <c r="U36" s="175"/>
      <c r="V36" s="176"/>
      <c r="W36" s="176"/>
      <c r="X36" s="176"/>
      <c r="Y36" s="176"/>
      <c r="Z36" s="50"/>
      <c r="AA36" s="51"/>
      <c r="AB36" s="51"/>
      <c r="AC36" s="51"/>
      <c r="AD36" s="51"/>
      <c r="AE36" s="175"/>
      <c r="AF36" s="176"/>
      <c r="AG36" s="176"/>
      <c r="AH36" s="176"/>
      <c r="AI36" s="188"/>
      <c r="AJ36" s="50"/>
      <c r="AK36" s="51"/>
      <c r="AL36" s="51"/>
      <c r="AM36" s="51"/>
      <c r="AN36" s="52"/>
      <c r="AO36" s="175"/>
      <c r="AP36" s="176"/>
      <c r="AQ36" s="176"/>
      <c r="AR36" s="176"/>
      <c r="AS36" s="176"/>
      <c r="AT36" s="50"/>
      <c r="AU36" s="51"/>
      <c r="AV36" s="51"/>
      <c r="AW36" s="51"/>
      <c r="AX36" s="51"/>
      <c r="AY36" s="175"/>
      <c r="AZ36" s="176"/>
      <c r="BA36" s="176"/>
      <c r="BB36" s="176"/>
      <c r="BC36" s="176"/>
      <c r="BD36" s="50"/>
      <c r="BE36" s="51"/>
      <c r="BF36" s="51"/>
      <c r="BG36" s="51"/>
      <c r="BH36" s="52"/>
      <c r="BI36" s="175"/>
      <c r="BJ36" s="176"/>
      <c r="BK36" s="176"/>
      <c r="BL36" s="176"/>
      <c r="BM36" s="188"/>
      <c r="BN36" s="53">
        <f t="shared" si="4"/>
        <v>0</v>
      </c>
      <c r="BO36" s="53">
        <f t="shared" si="5"/>
        <v>0</v>
      </c>
      <c r="BP36" s="248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1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6"/>
        <v>0</v>
      </c>
      <c r="N37" s="107">
        <f t="shared" si="6"/>
        <v>0</v>
      </c>
      <c r="O37" s="108">
        <f t="shared" si="6"/>
        <v>0</v>
      </c>
      <c r="P37" s="66"/>
      <c r="Q37" s="67"/>
      <c r="R37" s="68"/>
      <c r="S37" s="67"/>
      <c r="T37" s="69"/>
      <c r="U37" s="177"/>
      <c r="V37" s="178"/>
      <c r="W37" s="176"/>
      <c r="X37" s="178"/>
      <c r="Y37" s="178"/>
      <c r="Z37" s="66"/>
      <c r="AA37" s="67"/>
      <c r="AB37" s="68"/>
      <c r="AC37" s="67"/>
      <c r="AD37" s="67"/>
      <c r="AE37" s="177"/>
      <c r="AF37" s="178"/>
      <c r="AG37" s="176"/>
      <c r="AH37" s="178"/>
      <c r="AI37" s="189"/>
      <c r="AJ37" s="66"/>
      <c r="AK37" s="67"/>
      <c r="AL37" s="68"/>
      <c r="AM37" s="67"/>
      <c r="AN37" s="69"/>
      <c r="AO37" s="177"/>
      <c r="AP37" s="178"/>
      <c r="AQ37" s="176"/>
      <c r="AR37" s="178"/>
      <c r="AS37" s="178"/>
      <c r="AT37" s="66"/>
      <c r="AU37" s="67"/>
      <c r="AV37" s="68"/>
      <c r="AW37" s="67"/>
      <c r="AX37" s="67"/>
      <c r="AY37" s="177"/>
      <c r="AZ37" s="178"/>
      <c r="BA37" s="176"/>
      <c r="BB37" s="178"/>
      <c r="BC37" s="178"/>
      <c r="BD37" s="66"/>
      <c r="BE37" s="67"/>
      <c r="BF37" s="68"/>
      <c r="BG37" s="67"/>
      <c r="BH37" s="69"/>
      <c r="BI37" s="177"/>
      <c r="BJ37" s="178"/>
      <c r="BK37" s="176"/>
      <c r="BL37" s="178"/>
      <c r="BM37" s="189"/>
      <c r="BN37" s="53">
        <f t="shared" si="4"/>
        <v>0</v>
      </c>
      <c r="BO37" s="53">
        <f t="shared" si="5"/>
        <v>0</v>
      </c>
      <c r="BP37" s="248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Октябрь 2019'!B27</f>
        <v>Мясо КРС высшей упитанности в убойном весе</v>
      </c>
      <c r="D38" s="131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6"/>
        <v>212.47200000000001</v>
      </c>
      <c r="N38" s="107">
        <f t="shared" si="6"/>
        <v>214.51500000000001</v>
      </c>
      <c r="O38" s="108">
        <f t="shared" si="6"/>
        <v>214.51500000000001</v>
      </c>
      <c r="P38" s="50"/>
      <c r="Q38" s="51"/>
      <c r="R38" s="51"/>
      <c r="S38" s="51"/>
      <c r="T38" s="52"/>
      <c r="U38" s="175"/>
      <c r="V38" s="176"/>
      <c r="W38" s="176"/>
      <c r="X38" s="176"/>
      <c r="Y38" s="176"/>
      <c r="Z38" s="50"/>
      <c r="AA38" s="51"/>
      <c r="AB38" s="51"/>
      <c r="AC38" s="51"/>
      <c r="AD38" s="51"/>
      <c r="AE38" s="175"/>
      <c r="AF38" s="176"/>
      <c r="AG38" s="176"/>
      <c r="AH38" s="176"/>
      <c r="AI38" s="188"/>
      <c r="AJ38" s="50"/>
      <c r="AK38" s="51"/>
      <c r="AL38" s="51"/>
      <c r="AM38" s="51"/>
      <c r="AN38" s="52"/>
      <c r="AO38" s="175"/>
      <c r="AP38" s="176"/>
      <c r="AQ38" s="176"/>
      <c r="AR38" s="176"/>
      <c r="AS38" s="176"/>
      <c r="AT38" s="50"/>
      <c r="AU38" s="51"/>
      <c r="AV38" s="51"/>
      <c r="AW38" s="51"/>
      <c r="AX38" s="51"/>
      <c r="AY38" s="175"/>
      <c r="AZ38" s="176"/>
      <c r="BA38" s="176"/>
      <c r="BB38" s="176"/>
      <c r="BC38" s="176"/>
      <c r="BD38" s="50"/>
      <c r="BE38" s="51"/>
      <c r="BF38" s="51"/>
      <c r="BG38" s="51"/>
      <c r="BH38" s="52"/>
      <c r="BI38" s="175"/>
      <c r="BJ38" s="176"/>
      <c r="BK38" s="176"/>
      <c r="BL38" s="176"/>
      <c r="BM38" s="188"/>
      <c r="BN38" s="53">
        <f t="shared" si="4"/>
        <v>0</v>
      </c>
      <c r="BO38" s="53">
        <f t="shared" si="5"/>
        <v>0</v>
      </c>
      <c r="BP38" s="248"/>
    </row>
    <row r="39" spans="1:68" ht="33.75" customHeight="1" x14ac:dyDescent="0.4">
      <c r="A39" s="38"/>
      <c r="B39" s="79"/>
      <c r="C39" s="80"/>
      <c r="D39" s="131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6"/>
        <v>212.47200000000001</v>
      </c>
      <c r="N39" s="107">
        <f t="shared" si="6"/>
        <v>214.51500000000001</v>
      </c>
      <c r="O39" s="108">
        <f t="shared" si="6"/>
        <v>214.51500000000001</v>
      </c>
      <c r="P39" s="50"/>
      <c r="Q39" s="51"/>
      <c r="R39" s="51"/>
      <c r="S39" s="51"/>
      <c r="T39" s="52"/>
      <c r="U39" s="175"/>
      <c r="V39" s="176"/>
      <c r="W39" s="176"/>
      <c r="X39" s="176"/>
      <c r="Y39" s="176"/>
      <c r="Z39" s="50"/>
      <c r="AA39" s="51"/>
      <c r="AB39" s="51"/>
      <c r="AC39" s="51"/>
      <c r="AD39" s="51"/>
      <c r="AE39" s="175"/>
      <c r="AF39" s="176"/>
      <c r="AG39" s="176"/>
      <c r="AH39" s="176"/>
      <c r="AI39" s="188"/>
      <c r="AJ39" s="50"/>
      <c r="AK39" s="51"/>
      <c r="AL39" s="51"/>
      <c r="AM39" s="51"/>
      <c r="AN39" s="52"/>
      <c r="AO39" s="175"/>
      <c r="AP39" s="176"/>
      <c r="AQ39" s="176"/>
      <c r="AR39" s="176"/>
      <c r="AS39" s="176"/>
      <c r="AT39" s="50"/>
      <c r="AU39" s="51"/>
      <c r="AV39" s="51"/>
      <c r="AW39" s="51"/>
      <c r="AX39" s="51"/>
      <c r="AY39" s="175"/>
      <c r="AZ39" s="176"/>
      <c r="BA39" s="176"/>
      <c r="BB39" s="176"/>
      <c r="BC39" s="176"/>
      <c r="BD39" s="50"/>
      <c r="BE39" s="51"/>
      <c r="BF39" s="51"/>
      <c r="BG39" s="51"/>
      <c r="BH39" s="52"/>
      <c r="BI39" s="175"/>
      <c r="BJ39" s="176"/>
      <c r="BK39" s="176"/>
      <c r="BL39" s="176"/>
      <c r="BM39" s="188"/>
      <c r="BN39" s="53">
        <f t="shared" si="4"/>
        <v>0</v>
      </c>
      <c r="BO39" s="53">
        <f t="shared" si="5"/>
        <v>0</v>
      </c>
      <c r="BP39" s="248"/>
    </row>
    <row r="40" spans="1:68" ht="33.75" customHeight="1" x14ac:dyDescent="0.4">
      <c r="A40" s="38"/>
      <c r="B40" s="79"/>
      <c r="C40" s="80"/>
      <c r="D40" s="131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6"/>
        <v>212.47200000000001</v>
      </c>
      <c r="N40" s="107">
        <f t="shared" si="6"/>
        <v>214.51500000000001</v>
      </c>
      <c r="O40" s="108">
        <f t="shared" si="6"/>
        <v>214.51500000000001</v>
      </c>
      <c r="P40" s="50"/>
      <c r="Q40" s="51"/>
      <c r="R40" s="51"/>
      <c r="S40" s="51"/>
      <c r="T40" s="52"/>
      <c r="U40" s="175"/>
      <c r="V40" s="176"/>
      <c r="W40" s="176"/>
      <c r="X40" s="176"/>
      <c r="Y40" s="176"/>
      <c r="Z40" s="50"/>
      <c r="AA40" s="51"/>
      <c r="AB40" s="51"/>
      <c r="AC40" s="51"/>
      <c r="AD40" s="51"/>
      <c r="AE40" s="175"/>
      <c r="AF40" s="176"/>
      <c r="AG40" s="176"/>
      <c r="AH40" s="176"/>
      <c r="AI40" s="188"/>
      <c r="AJ40" s="50"/>
      <c r="AK40" s="51"/>
      <c r="AL40" s="51"/>
      <c r="AM40" s="51"/>
      <c r="AN40" s="52"/>
      <c r="AO40" s="175"/>
      <c r="AP40" s="176"/>
      <c r="AQ40" s="176"/>
      <c r="AR40" s="176"/>
      <c r="AS40" s="176"/>
      <c r="AT40" s="50"/>
      <c r="AU40" s="51"/>
      <c r="AV40" s="51"/>
      <c r="AW40" s="51"/>
      <c r="AX40" s="51"/>
      <c r="AY40" s="175"/>
      <c r="AZ40" s="176"/>
      <c r="BA40" s="176"/>
      <c r="BB40" s="176"/>
      <c r="BC40" s="176"/>
      <c r="BD40" s="50"/>
      <c r="BE40" s="51"/>
      <c r="BF40" s="51"/>
      <c r="BG40" s="51"/>
      <c r="BH40" s="52"/>
      <c r="BI40" s="175"/>
      <c r="BJ40" s="176"/>
      <c r="BK40" s="176"/>
      <c r="BL40" s="176"/>
      <c r="BM40" s="188"/>
      <c r="BN40" s="53">
        <f t="shared" si="4"/>
        <v>0</v>
      </c>
      <c r="BO40" s="53">
        <f t="shared" si="5"/>
        <v>0</v>
      </c>
      <c r="BP40" s="248"/>
    </row>
    <row r="41" spans="1:68" ht="42" customHeight="1" x14ac:dyDescent="0.4">
      <c r="A41" s="38"/>
      <c r="B41" s="79" t="s">
        <v>41</v>
      </c>
      <c r="C41" s="80" t="str">
        <f>'рекоменд.цены на Октябрь 2019'!B28</f>
        <v>Мясо КРС средней упитанности в убойном весе</v>
      </c>
      <c r="D41" s="131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6"/>
        <v>203.00799999999998</v>
      </c>
      <c r="N41" s="107">
        <f t="shared" si="6"/>
        <v>204.95999999999998</v>
      </c>
      <c r="O41" s="108">
        <f t="shared" si="6"/>
        <v>204.95999999999998</v>
      </c>
      <c r="P41" s="50"/>
      <c r="Q41" s="51"/>
      <c r="R41" s="51"/>
      <c r="S41" s="51"/>
      <c r="T41" s="52"/>
      <c r="U41" s="175"/>
      <c r="V41" s="176"/>
      <c r="W41" s="176"/>
      <c r="X41" s="176"/>
      <c r="Y41" s="176"/>
      <c r="Z41" s="50"/>
      <c r="AA41" s="51"/>
      <c r="AB41" s="51"/>
      <c r="AC41" s="51"/>
      <c r="AD41" s="51"/>
      <c r="AE41" s="175"/>
      <c r="AF41" s="176"/>
      <c r="AG41" s="176"/>
      <c r="AH41" s="176"/>
      <c r="AI41" s="188"/>
      <c r="AJ41" s="50"/>
      <c r="AK41" s="51"/>
      <c r="AL41" s="51"/>
      <c r="AM41" s="51"/>
      <c r="AN41" s="52"/>
      <c r="AO41" s="175"/>
      <c r="AP41" s="176"/>
      <c r="AQ41" s="176"/>
      <c r="AR41" s="176"/>
      <c r="AS41" s="176"/>
      <c r="AT41" s="50"/>
      <c r="AU41" s="51"/>
      <c r="AV41" s="51"/>
      <c r="AW41" s="51"/>
      <c r="AX41" s="51"/>
      <c r="AY41" s="175"/>
      <c r="AZ41" s="176"/>
      <c r="BA41" s="176"/>
      <c r="BB41" s="176"/>
      <c r="BC41" s="176"/>
      <c r="BD41" s="50"/>
      <c r="BE41" s="51"/>
      <c r="BF41" s="51"/>
      <c r="BG41" s="51"/>
      <c r="BH41" s="52"/>
      <c r="BI41" s="175"/>
      <c r="BJ41" s="176"/>
      <c r="BK41" s="176"/>
      <c r="BL41" s="176"/>
      <c r="BM41" s="188"/>
      <c r="BN41" s="53">
        <f t="shared" si="4"/>
        <v>0</v>
      </c>
      <c r="BO41" s="53">
        <f t="shared" si="5"/>
        <v>0</v>
      </c>
      <c r="BP41" s="248"/>
    </row>
    <row r="42" spans="1:68" ht="33.75" customHeight="1" x14ac:dyDescent="0.4">
      <c r="A42" s="38"/>
      <c r="B42" s="79"/>
      <c r="C42" s="80"/>
      <c r="D42" s="131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6"/>
        <v>203.00799999999998</v>
      </c>
      <c r="N42" s="107">
        <f t="shared" si="6"/>
        <v>204.95999999999998</v>
      </c>
      <c r="O42" s="108">
        <f t="shared" si="6"/>
        <v>204.95999999999998</v>
      </c>
      <c r="P42" s="50"/>
      <c r="Q42" s="51"/>
      <c r="R42" s="51"/>
      <c r="S42" s="51"/>
      <c r="T42" s="52"/>
      <c r="U42" s="175"/>
      <c r="V42" s="176"/>
      <c r="W42" s="176"/>
      <c r="X42" s="176"/>
      <c r="Y42" s="176"/>
      <c r="Z42" s="50"/>
      <c r="AA42" s="51"/>
      <c r="AB42" s="51"/>
      <c r="AC42" s="51"/>
      <c r="AD42" s="51"/>
      <c r="AE42" s="175"/>
      <c r="AF42" s="176"/>
      <c r="AG42" s="176"/>
      <c r="AH42" s="176"/>
      <c r="AI42" s="188"/>
      <c r="AJ42" s="50"/>
      <c r="AK42" s="51"/>
      <c r="AL42" s="51"/>
      <c r="AM42" s="51"/>
      <c r="AN42" s="52"/>
      <c r="AO42" s="175"/>
      <c r="AP42" s="176"/>
      <c r="AQ42" s="176"/>
      <c r="AR42" s="176"/>
      <c r="AS42" s="176"/>
      <c r="AT42" s="50"/>
      <c r="AU42" s="51"/>
      <c r="AV42" s="51"/>
      <c r="AW42" s="51"/>
      <c r="AX42" s="51"/>
      <c r="AY42" s="175"/>
      <c r="AZ42" s="176"/>
      <c r="BA42" s="176"/>
      <c r="BB42" s="176"/>
      <c r="BC42" s="176"/>
      <c r="BD42" s="50"/>
      <c r="BE42" s="51"/>
      <c r="BF42" s="51"/>
      <c r="BG42" s="51"/>
      <c r="BH42" s="52"/>
      <c r="BI42" s="175"/>
      <c r="BJ42" s="176"/>
      <c r="BK42" s="176"/>
      <c r="BL42" s="176"/>
      <c r="BM42" s="188"/>
      <c r="BN42" s="53">
        <f t="shared" si="4"/>
        <v>0</v>
      </c>
      <c r="BO42" s="53">
        <f t="shared" si="5"/>
        <v>0</v>
      </c>
      <c r="BP42" s="248"/>
    </row>
    <row r="43" spans="1:68" ht="33.75" customHeight="1" x14ac:dyDescent="0.4">
      <c r="A43" s="38"/>
      <c r="B43" s="79"/>
      <c r="C43" s="80"/>
      <c r="D43" s="131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6"/>
        <v>203.00799999999998</v>
      </c>
      <c r="N43" s="107">
        <f t="shared" si="6"/>
        <v>204.95999999999998</v>
      </c>
      <c r="O43" s="108">
        <f t="shared" si="6"/>
        <v>204.95999999999998</v>
      </c>
      <c r="P43" s="50"/>
      <c r="Q43" s="51"/>
      <c r="R43" s="51"/>
      <c r="S43" s="51"/>
      <c r="T43" s="52"/>
      <c r="U43" s="175"/>
      <c r="V43" s="176"/>
      <c r="W43" s="176"/>
      <c r="X43" s="176"/>
      <c r="Y43" s="176"/>
      <c r="Z43" s="50"/>
      <c r="AA43" s="51"/>
      <c r="AB43" s="51"/>
      <c r="AC43" s="51"/>
      <c r="AD43" s="51"/>
      <c r="AE43" s="175"/>
      <c r="AF43" s="176"/>
      <c r="AG43" s="176"/>
      <c r="AH43" s="176"/>
      <c r="AI43" s="188"/>
      <c r="AJ43" s="50"/>
      <c r="AK43" s="51"/>
      <c r="AL43" s="51"/>
      <c r="AM43" s="51"/>
      <c r="AN43" s="52"/>
      <c r="AO43" s="175"/>
      <c r="AP43" s="176"/>
      <c r="AQ43" s="176"/>
      <c r="AR43" s="176"/>
      <c r="AS43" s="176"/>
      <c r="AT43" s="50"/>
      <c r="AU43" s="51"/>
      <c r="AV43" s="51"/>
      <c r="AW43" s="51"/>
      <c r="AX43" s="51"/>
      <c r="AY43" s="175"/>
      <c r="AZ43" s="176"/>
      <c r="BA43" s="176"/>
      <c r="BB43" s="176"/>
      <c r="BC43" s="176"/>
      <c r="BD43" s="50"/>
      <c r="BE43" s="51"/>
      <c r="BF43" s="51"/>
      <c r="BG43" s="51"/>
      <c r="BH43" s="52"/>
      <c r="BI43" s="175"/>
      <c r="BJ43" s="176"/>
      <c r="BK43" s="176"/>
      <c r="BL43" s="176"/>
      <c r="BM43" s="188"/>
      <c r="BN43" s="53">
        <f t="shared" si="4"/>
        <v>0</v>
      </c>
      <c r="BO43" s="53">
        <f t="shared" si="5"/>
        <v>0</v>
      </c>
      <c r="BP43" s="248"/>
    </row>
    <row r="44" spans="1:68" ht="42" customHeight="1" x14ac:dyDescent="0.4">
      <c r="A44" s="38"/>
      <c r="B44" s="79" t="s">
        <v>42</v>
      </c>
      <c r="C44" s="80" t="str">
        <f>'рекоменд.цены на Октябрь 2019'!B29</f>
        <v>Мясо бычков высшей упитанности в убойном весе</v>
      </c>
      <c r="D44" s="131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6"/>
        <v>224.43200000000002</v>
      </c>
      <c r="N44" s="107">
        <f t="shared" si="6"/>
        <v>226.59</v>
      </c>
      <c r="O44" s="108">
        <f t="shared" si="6"/>
        <v>226.59</v>
      </c>
      <c r="P44" s="50"/>
      <c r="Q44" s="51"/>
      <c r="R44" s="51"/>
      <c r="S44" s="51"/>
      <c r="T44" s="52"/>
      <c r="U44" s="175"/>
      <c r="V44" s="176"/>
      <c r="W44" s="176"/>
      <c r="X44" s="176"/>
      <c r="Y44" s="176"/>
      <c r="Z44" s="50"/>
      <c r="AA44" s="51"/>
      <c r="AB44" s="51"/>
      <c r="AC44" s="51"/>
      <c r="AD44" s="51"/>
      <c r="AE44" s="175"/>
      <c r="AF44" s="176"/>
      <c r="AG44" s="176"/>
      <c r="AH44" s="176"/>
      <c r="AI44" s="188"/>
      <c r="AJ44" s="50"/>
      <c r="AK44" s="51"/>
      <c r="AL44" s="51"/>
      <c r="AM44" s="51"/>
      <c r="AN44" s="52"/>
      <c r="AO44" s="175"/>
      <c r="AP44" s="176"/>
      <c r="AQ44" s="176"/>
      <c r="AR44" s="176"/>
      <c r="AS44" s="176"/>
      <c r="AT44" s="50"/>
      <c r="AU44" s="51"/>
      <c r="AV44" s="51"/>
      <c r="AW44" s="51"/>
      <c r="AX44" s="51"/>
      <c r="AY44" s="175"/>
      <c r="AZ44" s="176"/>
      <c r="BA44" s="176"/>
      <c r="BB44" s="176"/>
      <c r="BC44" s="176"/>
      <c r="BD44" s="50"/>
      <c r="BE44" s="51"/>
      <c r="BF44" s="51"/>
      <c r="BG44" s="51"/>
      <c r="BH44" s="52"/>
      <c r="BI44" s="175"/>
      <c r="BJ44" s="176"/>
      <c r="BK44" s="176"/>
      <c r="BL44" s="176"/>
      <c r="BM44" s="188"/>
      <c r="BN44" s="53">
        <f t="shared" si="4"/>
        <v>0</v>
      </c>
      <c r="BO44" s="53">
        <f t="shared" si="5"/>
        <v>0</v>
      </c>
      <c r="BP44" s="248"/>
    </row>
    <row r="45" spans="1:68" ht="33.75" customHeight="1" x14ac:dyDescent="0.4">
      <c r="A45" s="38"/>
      <c r="B45" s="79"/>
      <c r="C45" s="80"/>
      <c r="D45" s="131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6"/>
        <v>224.43200000000002</v>
      </c>
      <c r="N45" s="107">
        <f t="shared" si="6"/>
        <v>226.59</v>
      </c>
      <c r="O45" s="108">
        <f t="shared" si="6"/>
        <v>226.59</v>
      </c>
      <c r="P45" s="50"/>
      <c r="Q45" s="51"/>
      <c r="R45" s="51"/>
      <c r="S45" s="51"/>
      <c r="T45" s="52"/>
      <c r="U45" s="175"/>
      <c r="V45" s="176"/>
      <c r="W45" s="176"/>
      <c r="X45" s="176"/>
      <c r="Y45" s="176"/>
      <c r="Z45" s="50"/>
      <c r="AA45" s="51"/>
      <c r="AB45" s="51"/>
      <c r="AC45" s="51"/>
      <c r="AD45" s="51"/>
      <c r="AE45" s="175"/>
      <c r="AF45" s="176"/>
      <c r="AG45" s="176"/>
      <c r="AH45" s="176"/>
      <c r="AI45" s="188"/>
      <c r="AJ45" s="50"/>
      <c r="AK45" s="51"/>
      <c r="AL45" s="51"/>
      <c r="AM45" s="51"/>
      <c r="AN45" s="52"/>
      <c r="AO45" s="175"/>
      <c r="AP45" s="176"/>
      <c r="AQ45" s="176"/>
      <c r="AR45" s="176"/>
      <c r="AS45" s="176"/>
      <c r="AT45" s="50"/>
      <c r="AU45" s="51"/>
      <c r="AV45" s="51"/>
      <c r="AW45" s="51"/>
      <c r="AX45" s="51"/>
      <c r="AY45" s="175"/>
      <c r="AZ45" s="176"/>
      <c r="BA45" s="176"/>
      <c r="BB45" s="176"/>
      <c r="BC45" s="176"/>
      <c r="BD45" s="50"/>
      <c r="BE45" s="51"/>
      <c r="BF45" s="51"/>
      <c r="BG45" s="51"/>
      <c r="BH45" s="52"/>
      <c r="BI45" s="175"/>
      <c r="BJ45" s="176"/>
      <c r="BK45" s="176"/>
      <c r="BL45" s="176"/>
      <c r="BM45" s="188"/>
      <c r="BN45" s="53">
        <f t="shared" si="4"/>
        <v>0</v>
      </c>
      <c r="BO45" s="53">
        <f t="shared" si="5"/>
        <v>0</v>
      </c>
      <c r="BP45" s="248"/>
    </row>
    <row r="46" spans="1:68" ht="33.75" customHeight="1" x14ac:dyDescent="0.4">
      <c r="A46" s="38"/>
      <c r="B46" s="79"/>
      <c r="C46" s="80"/>
      <c r="D46" s="131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6"/>
        <v>224.43200000000002</v>
      </c>
      <c r="N46" s="107">
        <f t="shared" si="6"/>
        <v>226.59</v>
      </c>
      <c r="O46" s="108">
        <f t="shared" si="6"/>
        <v>226.59</v>
      </c>
      <c r="P46" s="50"/>
      <c r="Q46" s="51"/>
      <c r="R46" s="51"/>
      <c r="S46" s="51"/>
      <c r="T46" s="52"/>
      <c r="U46" s="175"/>
      <c r="V46" s="176"/>
      <c r="W46" s="176"/>
      <c r="X46" s="176"/>
      <c r="Y46" s="176"/>
      <c r="Z46" s="50"/>
      <c r="AA46" s="51"/>
      <c r="AB46" s="51"/>
      <c r="AC46" s="51"/>
      <c r="AD46" s="51"/>
      <c r="AE46" s="175"/>
      <c r="AF46" s="176"/>
      <c r="AG46" s="176"/>
      <c r="AH46" s="176"/>
      <c r="AI46" s="188"/>
      <c r="AJ46" s="50"/>
      <c r="AK46" s="51"/>
      <c r="AL46" s="51"/>
      <c r="AM46" s="51"/>
      <c r="AN46" s="52"/>
      <c r="AO46" s="175"/>
      <c r="AP46" s="176"/>
      <c r="AQ46" s="176"/>
      <c r="AR46" s="176"/>
      <c r="AS46" s="176"/>
      <c r="AT46" s="50"/>
      <c r="AU46" s="51"/>
      <c r="AV46" s="51"/>
      <c r="AW46" s="51"/>
      <c r="AX46" s="51"/>
      <c r="AY46" s="175"/>
      <c r="AZ46" s="176"/>
      <c r="BA46" s="176"/>
      <c r="BB46" s="176"/>
      <c r="BC46" s="176"/>
      <c r="BD46" s="50"/>
      <c r="BE46" s="51"/>
      <c r="BF46" s="51"/>
      <c r="BG46" s="51"/>
      <c r="BH46" s="52"/>
      <c r="BI46" s="175"/>
      <c r="BJ46" s="176"/>
      <c r="BK46" s="176"/>
      <c r="BL46" s="176"/>
      <c r="BM46" s="188"/>
      <c r="BN46" s="53">
        <f t="shared" si="4"/>
        <v>0</v>
      </c>
      <c r="BO46" s="53">
        <f t="shared" si="5"/>
        <v>0</v>
      </c>
      <c r="BP46" s="248"/>
    </row>
    <row r="47" spans="1:68" ht="37.5" customHeight="1" x14ac:dyDescent="0.4">
      <c r="A47" s="38"/>
      <c r="B47" s="79" t="s">
        <v>43</v>
      </c>
      <c r="C47" s="80" t="str">
        <f>'рекоменд.цены на Октябрь 2019'!B30</f>
        <v>Мясо молодняка высшей упитанности в убойном весе</v>
      </c>
      <c r="D47" s="131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6"/>
        <v>220.06399999999999</v>
      </c>
      <c r="N47" s="107">
        <f t="shared" si="6"/>
        <v>222.18</v>
      </c>
      <c r="O47" s="108">
        <f t="shared" si="6"/>
        <v>222.18</v>
      </c>
      <c r="P47" s="50"/>
      <c r="Q47" s="51"/>
      <c r="R47" s="51"/>
      <c r="S47" s="51"/>
      <c r="T47" s="52"/>
      <c r="U47" s="175"/>
      <c r="V47" s="176"/>
      <c r="W47" s="176"/>
      <c r="X47" s="176"/>
      <c r="Y47" s="176"/>
      <c r="Z47" s="50"/>
      <c r="AA47" s="51"/>
      <c r="AB47" s="51"/>
      <c r="AC47" s="51"/>
      <c r="AD47" s="51"/>
      <c r="AE47" s="175"/>
      <c r="AF47" s="176"/>
      <c r="AG47" s="176"/>
      <c r="AH47" s="176"/>
      <c r="AI47" s="188"/>
      <c r="AJ47" s="50"/>
      <c r="AK47" s="51"/>
      <c r="AL47" s="51"/>
      <c r="AM47" s="51"/>
      <c r="AN47" s="52"/>
      <c r="AO47" s="175"/>
      <c r="AP47" s="176"/>
      <c r="AQ47" s="176"/>
      <c r="AR47" s="176"/>
      <c r="AS47" s="176"/>
      <c r="AT47" s="50"/>
      <c r="AU47" s="51"/>
      <c r="AV47" s="51"/>
      <c r="AW47" s="51"/>
      <c r="AX47" s="51"/>
      <c r="AY47" s="175"/>
      <c r="AZ47" s="176"/>
      <c r="BA47" s="176"/>
      <c r="BB47" s="176"/>
      <c r="BC47" s="176"/>
      <c r="BD47" s="50"/>
      <c r="BE47" s="51"/>
      <c r="BF47" s="51"/>
      <c r="BG47" s="51"/>
      <c r="BH47" s="52"/>
      <c r="BI47" s="175"/>
      <c r="BJ47" s="176"/>
      <c r="BK47" s="176"/>
      <c r="BL47" s="176"/>
      <c r="BM47" s="188"/>
      <c r="BN47" s="53">
        <f t="shared" si="4"/>
        <v>0</v>
      </c>
      <c r="BO47" s="53">
        <f t="shared" si="5"/>
        <v>0</v>
      </c>
      <c r="BP47" s="248"/>
    </row>
    <row r="48" spans="1:68" ht="33.75" customHeight="1" x14ac:dyDescent="0.4">
      <c r="A48" s="38"/>
      <c r="B48" s="79"/>
      <c r="C48" s="80"/>
      <c r="D48" s="131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6"/>
        <v>220.06399999999999</v>
      </c>
      <c r="N48" s="107">
        <f t="shared" si="6"/>
        <v>222.18</v>
      </c>
      <c r="O48" s="108">
        <f t="shared" si="6"/>
        <v>222.18</v>
      </c>
      <c r="P48" s="50"/>
      <c r="Q48" s="51"/>
      <c r="R48" s="51"/>
      <c r="S48" s="51"/>
      <c r="T48" s="52"/>
      <c r="U48" s="175"/>
      <c r="V48" s="176"/>
      <c r="W48" s="176"/>
      <c r="X48" s="176"/>
      <c r="Y48" s="176"/>
      <c r="Z48" s="50"/>
      <c r="AA48" s="51"/>
      <c r="AB48" s="51"/>
      <c r="AC48" s="51"/>
      <c r="AD48" s="51"/>
      <c r="AE48" s="175"/>
      <c r="AF48" s="176"/>
      <c r="AG48" s="176"/>
      <c r="AH48" s="176"/>
      <c r="AI48" s="188"/>
      <c r="AJ48" s="50"/>
      <c r="AK48" s="51"/>
      <c r="AL48" s="51"/>
      <c r="AM48" s="51"/>
      <c r="AN48" s="52"/>
      <c r="AO48" s="175"/>
      <c r="AP48" s="176"/>
      <c r="AQ48" s="176"/>
      <c r="AR48" s="176"/>
      <c r="AS48" s="176"/>
      <c r="AT48" s="50"/>
      <c r="AU48" s="51"/>
      <c r="AV48" s="51"/>
      <c r="AW48" s="51"/>
      <c r="AX48" s="51"/>
      <c r="AY48" s="175"/>
      <c r="AZ48" s="176"/>
      <c r="BA48" s="176"/>
      <c r="BB48" s="176"/>
      <c r="BC48" s="176"/>
      <c r="BD48" s="50"/>
      <c r="BE48" s="51"/>
      <c r="BF48" s="51"/>
      <c r="BG48" s="51"/>
      <c r="BH48" s="52"/>
      <c r="BI48" s="175"/>
      <c r="BJ48" s="176"/>
      <c r="BK48" s="176"/>
      <c r="BL48" s="176"/>
      <c r="BM48" s="188"/>
      <c r="BN48" s="53">
        <f t="shared" si="4"/>
        <v>0</v>
      </c>
      <c r="BO48" s="53">
        <f t="shared" si="5"/>
        <v>0</v>
      </c>
      <c r="BP48" s="248"/>
    </row>
    <row r="49" spans="1:68" ht="33.75" customHeight="1" x14ac:dyDescent="0.4">
      <c r="A49" s="38"/>
      <c r="B49" s="79"/>
      <c r="C49" s="80"/>
      <c r="D49" s="131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6"/>
        <v>220.06399999999999</v>
      </c>
      <c r="N49" s="107">
        <f t="shared" si="6"/>
        <v>222.18</v>
      </c>
      <c r="O49" s="108">
        <f t="shared" si="6"/>
        <v>222.18</v>
      </c>
      <c r="P49" s="50"/>
      <c r="Q49" s="51"/>
      <c r="R49" s="51"/>
      <c r="S49" s="51"/>
      <c r="T49" s="52"/>
      <c r="U49" s="175"/>
      <c r="V49" s="176"/>
      <c r="W49" s="176"/>
      <c r="X49" s="176"/>
      <c r="Y49" s="176"/>
      <c r="Z49" s="50"/>
      <c r="AA49" s="51"/>
      <c r="AB49" s="51"/>
      <c r="AC49" s="51"/>
      <c r="AD49" s="51"/>
      <c r="AE49" s="175"/>
      <c r="AF49" s="176"/>
      <c r="AG49" s="176"/>
      <c r="AH49" s="176"/>
      <c r="AI49" s="188"/>
      <c r="AJ49" s="50"/>
      <c r="AK49" s="51"/>
      <c r="AL49" s="51"/>
      <c r="AM49" s="51"/>
      <c r="AN49" s="52"/>
      <c r="AO49" s="175"/>
      <c r="AP49" s="176"/>
      <c r="AQ49" s="176"/>
      <c r="AR49" s="176"/>
      <c r="AS49" s="176"/>
      <c r="AT49" s="50"/>
      <c r="AU49" s="51"/>
      <c r="AV49" s="51"/>
      <c r="AW49" s="51"/>
      <c r="AX49" s="51"/>
      <c r="AY49" s="175"/>
      <c r="AZ49" s="176"/>
      <c r="BA49" s="176"/>
      <c r="BB49" s="176"/>
      <c r="BC49" s="176"/>
      <c r="BD49" s="50"/>
      <c r="BE49" s="51"/>
      <c r="BF49" s="51"/>
      <c r="BG49" s="51"/>
      <c r="BH49" s="52"/>
      <c r="BI49" s="175"/>
      <c r="BJ49" s="176"/>
      <c r="BK49" s="176"/>
      <c r="BL49" s="176"/>
      <c r="BM49" s="188"/>
      <c r="BN49" s="53">
        <f t="shared" si="4"/>
        <v>0</v>
      </c>
      <c r="BO49" s="53">
        <f t="shared" si="5"/>
        <v>0</v>
      </c>
      <c r="BP49" s="248"/>
    </row>
    <row r="50" spans="1:68" ht="45" customHeight="1" x14ac:dyDescent="0.4">
      <c r="A50" s="38"/>
      <c r="B50" s="79" t="s">
        <v>44</v>
      </c>
      <c r="C50" s="80" t="str">
        <f>'рекоменд.цены на Октябрь 2019'!B31</f>
        <v>Мясо молодняка средней упитанности в убойном весе</v>
      </c>
      <c r="D50" s="131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6"/>
        <v>220.06399999999999</v>
      </c>
      <c r="N50" s="107">
        <f t="shared" si="6"/>
        <v>222.18</v>
      </c>
      <c r="O50" s="108">
        <f t="shared" si="6"/>
        <v>222.18</v>
      </c>
      <c r="P50" s="50"/>
      <c r="Q50" s="51"/>
      <c r="R50" s="51"/>
      <c r="S50" s="51"/>
      <c r="T50" s="52"/>
      <c r="U50" s="175"/>
      <c r="V50" s="176"/>
      <c r="W50" s="176"/>
      <c r="X50" s="176"/>
      <c r="Y50" s="176"/>
      <c r="Z50" s="50"/>
      <c r="AA50" s="51"/>
      <c r="AB50" s="51"/>
      <c r="AC50" s="51"/>
      <c r="AD50" s="51"/>
      <c r="AE50" s="175"/>
      <c r="AF50" s="176"/>
      <c r="AG50" s="176"/>
      <c r="AH50" s="176"/>
      <c r="AI50" s="188"/>
      <c r="AJ50" s="50"/>
      <c r="AK50" s="51"/>
      <c r="AL50" s="51"/>
      <c r="AM50" s="51"/>
      <c r="AN50" s="52"/>
      <c r="AO50" s="175"/>
      <c r="AP50" s="176"/>
      <c r="AQ50" s="176"/>
      <c r="AR50" s="176"/>
      <c r="AS50" s="176"/>
      <c r="AT50" s="50"/>
      <c r="AU50" s="51"/>
      <c r="AV50" s="51"/>
      <c r="AW50" s="51"/>
      <c r="AX50" s="51"/>
      <c r="AY50" s="175"/>
      <c r="AZ50" s="176"/>
      <c r="BA50" s="176"/>
      <c r="BB50" s="176"/>
      <c r="BC50" s="176"/>
      <c r="BD50" s="50"/>
      <c r="BE50" s="51"/>
      <c r="BF50" s="51"/>
      <c r="BG50" s="51"/>
      <c r="BH50" s="52"/>
      <c r="BI50" s="175"/>
      <c r="BJ50" s="176"/>
      <c r="BK50" s="176"/>
      <c r="BL50" s="176"/>
      <c r="BM50" s="188"/>
      <c r="BN50" s="53">
        <f t="shared" si="4"/>
        <v>0</v>
      </c>
      <c r="BO50" s="53">
        <f t="shared" si="5"/>
        <v>0</v>
      </c>
      <c r="BP50" s="248"/>
    </row>
    <row r="51" spans="1:68" ht="33.75" customHeight="1" x14ac:dyDescent="0.4">
      <c r="A51" s="38"/>
      <c r="B51" s="79"/>
      <c r="C51" s="80"/>
      <c r="D51" s="131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6"/>
        <v>220.06399999999999</v>
      </c>
      <c r="N51" s="107">
        <f t="shared" si="6"/>
        <v>222.18</v>
      </c>
      <c r="O51" s="108">
        <f t="shared" si="6"/>
        <v>222.18</v>
      </c>
      <c r="P51" s="50"/>
      <c r="Q51" s="51"/>
      <c r="R51" s="51"/>
      <c r="S51" s="51"/>
      <c r="T51" s="52"/>
      <c r="U51" s="175"/>
      <c r="V51" s="176"/>
      <c r="W51" s="176"/>
      <c r="X51" s="176"/>
      <c r="Y51" s="176"/>
      <c r="Z51" s="50"/>
      <c r="AA51" s="51"/>
      <c r="AB51" s="51"/>
      <c r="AC51" s="51"/>
      <c r="AD51" s="51"/>
      <c r="AE51" s="175"/>
      <c r="AF51" s="176"/>
      <c r="AG51" s="176"/>
      <c r="AH51" s="176"/>
      <c r="AI51" s="188"/>
      <c r="AJ51" s="50"/>
      <c r="AK51" s="51"/>
      <c r="AL51" s="51"/>
      <c r="AM51" s="51"/>
      <c r="AN51" s="52"/>
      <c r="AO51" s="175"/>
      <c r="AP51" s="176"/>
      <c r="AQ51" s="176"/>
      <c r="AR51" s="176"/>
      <c r="AS51" s="176"/>
      <c r="AT51" s="50"/>
      <c r="AU51" s="51"/>
      <c r="AV51" s="51"/>
      <c r="AW51" s="51"/>
      <c r="AX51" s="51"/>
      <c r="AY51" s="175"/>
      <c r="AZ51" s="176"/>
      <c r="BA51" s="176"/>
      <c r="BB51" s="176"/>
      <c r="BC51" s="176"/>
      <c r="BD51" s="50"/>
      <c r="BE51" s="51"/>
      <c r="BF51" s="51"/>
      <c r="BG51" s="51"/>
      <c r="BH51" s="52"/>
      <c r="BI51" s="175"/>
      <c r="BJ51" s="176"/>
      <c r="BK51" s="176"/>
      <c r="BL51" s="176"/>
      <c r="BM51" s="188"/>
      <c r="BN51" s="53">
        <f t="shared" si="4"/>
        <v>0</v>
      </c>
      <c r="BO51" s="53">
        <f t="shared" si="5"/>
        <v>0</v>
      </c>
      <c r="BP51" s="248"/>
    </row>
    <row r="52" spans="1:68" ht="33.75" customHeight="1" x14ac:dyDescent="0.4">
      <c r="A52" s="38"/>
      <c r="B52" s="79"/>
      <c r="C52" s="80"/>
      <c r="D52" s="131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6"/>
        <v>220.06399999999999</v>
      </c>
      <c r="N52" s="107">
        <f t="shared" si="6"/>
        <v>222.18</v>
      </c>
      <c r="O52" s="108">
        <f t="shared" si="6"/>
        <v>222.18</v>
      </c>
      <c r="P52" s="50"/>
      <c r="Q52" s="51"/>
      <c r="R52" s="51"/>
      <c r="S52" s="51"/>
      <c r="T52" s="52"/>
      <c r="U52" s="175"/>
      <c r="V52" s="176"/>
      <c r="W52" s="176"/>
      <c r="X52" s="176"/>
      <c r="Y52" s="176"/>
      <c r="Z52" s="50"/>
      <c r="AA52" s="51"/>
      <c r="AB52" s="51"/>
      <c r="AC52" s="51"/>
      <c r="AD52" s="51"/>
      <c r="AE52" s="175"/>
      <c r="AF52" s="176"/>
      <c r="AG52" s="176"/>
      <c r="AH52" s="176"/>
      <c r="AI52" s="188"/>
      <c r="AJ52" s="50"/>
      <c r="AK52" s="51"/>
      <c r="AL52" s="51"/>
      <c r="AM52" s="51"/>
      <c r="AN52" s="52"/>
      <c r="AO52" s="175"/>
      <c r="AP52" s="176"/>
      <c r="AQ52" s="176"/>
      <c r="AR52" s="176"/>
      <c r="AS52" s="176"/>
      <c r="AT52" s="50"/>
      <c r="AU52" s="51"/>
      <c r="AV52" s="51"/>
      <c r="AW52" s="51"/>
      <c r="AX52" s="51"/>
      <c r="AY52" s="175"/>
      <c r="AZ52" s="176"/>
      <c r="BA52" s="176"/>
      <c r="BB52" s="176"/>
      <c r="BC52" s="176"/>
      <c r="BD52" s="50"/>
      <c r="BE52" s="51"/>
      <c r="BF52" s="51"/>
      <c r="BG52" s="51"/>
      <c r="BH52" s="52"/>
      <c r="BI52" s="175"/>
      <c r="BJ52" s="176"/>
      <c r="BK52" s="176"/>
      <c r="BL52" s="176"/>
      <c r="BM52" s="188"/>
      <c r="BN52" s="53">
        <f t="shared" ref="BN52:BN83" si="7">MIN($P52,$U52,$Z52,$AE52,$AJ52,$AO52,$AT52,$AY52,$BD52,$BI52)</f>
        <v>0</v>
      </c>
      <c r="BO52" s="53">
        <f t="shared" ref="BO52:BO83" si="8">MAX($P52,$U52,$Z52,$AE52,$AJ52,$AO52,$AT52,$AY52,$BD52,$BI52)</f>
        <v>0</v>
      </c>
      <c r="BP52" s="248"/>
    </row>
    <row r="53" spans="1:68" ht="33.75" customHeight="1" x14ac:dyDescent="0.4">
      <c r="A53" s="38"/>
      <c r="B53" s="79" t="s">
        <v>45</v>
      </c>
      <c r="C53" s="80" t="str">
        <f>'рекоменд.цены на Октябрь 2019'!B32</f>
        <v>Свинина 2 категории в убойном весе, кг</v>
      </c>
      <c r="D53" s="131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6"/>
        <v>133.536</v>
      </c>
      <c r="N53" s="107">
        <f t="shared" si="6"/>
        <v>134.82</v>
      </c>
      <c r="O53" s="108">
        <f t="shared" si="6"/>
        <v>134.82</v>
      </c>
      <c r="P53" s="50"/>
      <c r="Q53" s="51"/>
      <c r="R53" s="51"/>
      <c r="S53" s="51"/>
      <c r="T53" s="52"/>
      <c r="U53" s="175"/>
      <c r="V53" s="176"/>
      <c r="W53" s="176"/>
      <c r="X53" s="176"/>
      <c r="Y53" s="176"/>
      <c r="Z53" s="50"/>
      <c r="AA53" s="51"/>
      <c r="AB53" s="51"/>
      <c r="AC53" s="51"/>
      <c r="AD53" s="51"/>
      <c r="AE53" s="175"/>
      <c r="AF53" s="176"/>
      <c r="AG53" s="176"/>
      <c r="AH53" s="176"/>
      <c r="AI53" s="188"/>
      <c r="AJ53" s="50"/>
      <c r="AK53" s="51"/>
      <c r="AL53" s="51"/>
      <c r="AM53" s="51"/>
      <c r="AN53" s="52"/>
      <c r="AO53" s="175"/>
      <c r="AP53" s="176"/>
      <c r="AQ53" s="176"/>
      <c r="AR53" s="176"/>
      <c r="AS53" s="176"/>
      <c r="AT53" s="50"/>
      <c r="AU53" s="51"/>
      <c r="AV53" s="51"/>
      <c r="AW53" s="51"/>
      <c r="AX53" s="51"/>
      <c r="AY53" s="175"/>
      <c r="AZ53" s="176"/>
      <c r="BA53" s="176"/>
      <c r="BB53" s="176"/>
      <c r="BC53" s="176"/>
      <c r="BD53" s="50"/>
      <c r="BE53" s="51"/>
      <c r="BF53" s="51"/>
      <c r="BG53" s="51"/>
      <c r="BH53" s="52"/>
      <c r="BI53" s="175"/>
      <c r="BJ53" s="176"/>
      <c r="BK53" s="176"/>
      <c r="BL53" s="176"/>
      <c r="BM53" s="188"/>
      <c r="BN53" s="53">
        <f t="shared" si="7"/>
        <v>0</v>
      </c>
      <c r="BO53" s="53">
        <f t="shared" si="8"/>
        <v>0</v>
      </c>
      <c r="BP53" s="248"/>
    </row>
    <row r="54" spans="1:68" ht="33.75" customHeight="1" x14ac:dyDescent="0.4">
      <c r="A54" s="38"/>
      <c r="B54" s="79"/>
      <c r="C54" s="80"/>
      <c r="D54" s="131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6"/>
        <v>133.536</v>
      </c>
      <c r="N54" s="107">
        <f t="shared" si="6"/>
        <v>134.82</v>
      </c>
      <c r="O54" s="108">
        <f t="shared" si="6"/>
        <v>134.82</v>
      </c>
      <c r="P54" s="50"/>
      <c r="Q54" s="51"/>
      <c r="R54" s="51"/>
      <c r="S54" s="51"/>
      <c r="T54" s="52"/>
      <c r="U54" s="175"/>
      <c r="V54" s="176"/>
      <c r="W54" s="176"/>
      <c r="X54" s="176"/>
      <c r="Y54" s="176"/>
      <c r="Z54" s="50"/>
      <c r="AA54" s="51"/>
      <c r="AB54" s="51"/>
      <c r="AC54" s="51"/>
      <c r="AD54" s="51"/>
      <c r="AE54" s="175"/>
      <c r="AF54" s="176"/>
      <c r="AG54" s="176"/>
      <c r="AH54" s="176"/>
      <c r="AI54" s="188"/>
      <c r="AJ54" s="50"/>
      <c r="AK54" s="51"/>
      <c r="AL54" s="51"/>
      <c r="AM54" s="51"/>
      <c r="AN54" s="52"/>
      <c r="AO54" s="175"/>
      <c r="AP54" s="176"/>
      <c r="AQ54" s="176"/>
      <c r="AR54" s="176"/>
      <c r="AS54" s="176"/>
      <c r="AT54" s="50"/>
      <c r="AU54" s="51"/>
      <c r="AV54" s="51"/>
      <c r="AW54" s="51"/>
      <c r="AX54" s="51"/>
      <c r="AY54" s="175"/>
      <c r="AZ54" s="176"/>
      <c r="BA54" s="176"/>
      <c r="BB54" s="176"/>
      <c r="BC54" s="176"/>
      <c r="BD54" s="50"/>
      <c r="BE54" s="51"/>
      <c r="BF54" s="51"/>
      <c r="BG54" s="51"/>
      <c r="BH54" s="52"/>
      <c r="BI54" s="175"/>
      <c r="BJ54" s="176"/>
      <c r="BK54" s="176"/>
      <c r="BL54" s="176"/>
      <c r="BM54" s="188"/>
      <c r="BN54" s="53">
        <f t="shared" si="7"/>
        <v>0</v>
      </c>
      <c r="BO54" s="53">
        <f t="shared" si="8"/>
        <v>0</v>
      </c>
      <c r="BP54" s="248"/>
    </row>
    <row r="55" spans="1:68" ht="33.75" customHeight="1" x14ac:dyDescent="0.4">
      <c r="A55" s="38"/>
      <c r="B55" s="79"/>
      <c r="C55" s="80"/>
      <c r="D55" s="131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6"/>
        <v>133.536</v>
      </c>
      <c r="N55" s="107">
        <f t="shared" si="6"/>
        <v>134.82</v>
      </c>
      <c r="O55" s="108">
        <f t="shared" si="6"/>
        <v>134.82</v>
      </c>
      <c r="P55" s="50"/>
      <c r="Q55" s="51"/>
      <c r="R55" s="51"/>
      <c r="S55" s="51"/>
      <c r="T55" s="52"/>
      <c r="U55" s="175"/>
      <c r="V55" s="176"/>
      <c r="W55" s="176"/>
      <c r="X55" s="176"/>
      <c r="Y55" s="176"/>
      <c r="Z55" s="50"/>
      <c r="AA55" s="51"/>
      <c r="AB55" s="51"/>
      <c r="AC55" s="51"/>
      <c r="AD55" s="51"/>
      <c r="AE55" s="175"/>
      <c r="AF55" s="176"/>
      <c r="AG55" s="176"/>
      <c r="AH55" s="176"/>
      <c r="AI55" s="188"/>
      <c r="AJ55" s="50"/>
      <c r="AK55" s="51"/>
      <c r="AL55" s="51"/>
      <c r="AM55" s="51"/>
      <c r="AN55" s="52"/>
      <c r="AO55" s="175"/>
      <c r="AP55" s="176"/>
      <c r="AQ55" s="176"/>
      <c r="AR55" s="176"/>
      <c r="AS55" s="176"/>
      <c r="AT55" s="50"/>
      <c r="AU55" s="51"/>
      <c r="AV55" s="51"/>
      <c r="AW55" s="51"/>
      <c r="AX55" s="51"/>
      <c r="AY55" s="175"/>
      <c r="AZ55" s="176"/>
      <c r="BA55" s="176"/>
      <c r="BB55" s="176"/>
      <c r="BC55" s="176"/>
      <c r="BD55" s="50"/>
      <c r="BE55" s="51"/>
      <c r="BF55" s="51"/>
      <c r="BG55" s="51"/>
      <c r="BH55" s="52"/>
      <c r="BI55" s="175"/>
      <c r="BJ55" s="176"/>
      <c r="BK55" s="176"/>
      <c r="BL55" s="176"/>
      <c r="BM55" s="188"/>
      <c r="BN55" s="53">
        <f t="shared" si="7"/>
        <v>0</v>
      </c>
      <c r="BO55" s="53">
        <f t="shared" si="8"/>
        <v>0</v>
      </c>
      <c r="BP55" s="248"/>
    </row>
    <row r="56" spans="1:68" ht="57" customHeight="1" x14ac:dyDescent="0.4">
      <c r="A56" s="38"/>
      <c r="B56" s="79" t="s">
        <v>124</v>
      </c>
      <c r="C56" s="80" t="str">
        <f>'рекоменд.цены на Октябрь 2019'!B33</f>
        <v>Говядина 1 категории в полутушах (ГОСТ Р 54315-2011)*, кг</v>
      </c>
      <c r="D56" s="131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6"/>
        <v>269.464</v>
      </c>
      <c r="N56" s="107">
        <f t="shared" si="6"/>
        <v>272.05500000000001</v>
      </c>
      <c r="O56" s="108">
        <f t="shared" si="6"/>
        <v>272.05500000000001</v>
      </c>
      <c r="P56" s="50"/>
      <c r="Q56" s="51"/>
      <c r="R56" s="51"/>
      <c r="S56" s="51"/>
      <c r="T56" s="52"/>
      <c r="U56" s="175"/>
      <c r="V56" s="176"/>
      <c r="W56" s="176"/>
      <c r="X56" s="176"/>
      <c r="Y56" s="176"/>
      <c r="Z56" s="50"/>
      <c r="AA56" s="51"/>
      <c r="AB56" s="51"/>
      <c r="AC56" s="51"/>
      <c r="AD56" s="51"/>
      <c r="AE56" s="175"/>
      <c r="AF56" s="176"/>
      <c r="AG56" s="176"/>
      <c r="AH56" s="176"/>
      <c r="AI56" s="188"/>
      <c r="AJ56" s="50"/>
      <c r="AK56" s="51"/>
      <c r="AL56" s="51"/>
      <c r="AM56" s="51"/>
      <c r="AN56" s="52"/>
      <c r="AO56" s="175"/>
      <c r="AP56" s="176"/>
      <c r="AQ56" s="176"/>
      <c r="AR56" s="176"/>
      <c r="AS56" s="176"/>
      <c r="AT56" s="50"/>
      <c r="AU56" s="51"/>
      <c r="AV56" s="51"/>
      <c r="AW56" s="51"/>
      <c r="AX56" s="51"/>
      <c r="AY56" s="175"/>
      <c r="AZ56" s="176"/>
      <c r="BA56" s="176"/>
      <c r="BB56" s="176"/>
      <c r="BC56" s="176"/>
      <c r="BD56" s="50">
        <v>234.6</v>
      </c>
      <c r="BE56" s="51">
        <v>200.5</v>
      </c>
      <c r="BF56" s="51">
        <f>IF(BD56=0," ",IF(ISBLANK(BD56)," ",BD56*BE56))</f>
        <v>47037.299999999996</v>
      </c>
      <c r="BG56" s="51" t="s">
        <v>353</v>
      </c>
      <c r="BH56" s="52" t="s">
        <v>368</v>
      </c>
      <c r="BI56" s="50"/>
      <c r="BJ56" s="57"/>
      <c r="BK56" s="57"/>
      <c r="BL56" s="57"/>
      <c r="BM56" s="52"/>
      <c r="BN56" s="53">
        <f t="shared" si="7"/>
        <v>234.6</v>
      </c>
      <c r="BO56" s="53">
        <f t="shared" si="8"/>
        <v>234.6</v>
      </c>
      <c r="BP56" s="248"/>
    </row>
    <row r="57" spans="1:68" ht="33.75" customHeight="1" x14ac:dyDescent="0.4">
      <c r="A57" s="38" t="s">
        <v>39</v>
      </c>
      <c r="B57" s="79"/>
      <c r="C57" s="80"/>
      <c r="D57" s="131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6"/>
        <v>269.464</v>
      </c>
      <c r="N57" s="107">
        <f t="shared" si="6"/>
        <v>272.05500000000001</v>
      </c>
      <c r="O57" s="108">
        <f t="shared" si="6"/>
        <v>272.05500000000001</v>
      </c>
      <c r="P57" s="50"/>
      <c r="Q57" s="51"/>
      <c r="R57" s="51"/>
      <c r="S57" s="51"/>
      <c r="T57" s="52"/>
      <c r="U57" s="175"/>
      <c r="V57" s="176"/>
      <c r="W57" s="176"/>
      <c r="X57" s="176"/>
      <c r="Y57" s="176"/>
      <c r="Z57" s="50"/>
      <c r="AA57" s="51"/>
      <c r="AB57" s="51"/>
      <c r="AC57" s="51"/>
      <c r="AD57" s="51"/>
      <c r="AE57" s="175"/>
      <c r="AF57" s="176"/>
      <c r="AG57" s="176"/>
      <c r="AH57" s="176"/>
      <c r="AI57" s="188"/>
      <c r="AJ57" s="50"/>
      <c r="AK57" s="51"/>
      <c r="AL57" s="51"/>
      <c r="AM57" s="51"/>
      <c r="AN57" s="52"/>
      <c r="AO57" s="175"/>
      <c r="AP57" s="176"/>
      <c r="AQ57" s="176"/>
      <c r="AR57" s="176"/>
      <c r="AS57" s="176"/>
      <c r="AT57" s="50"/>
      <c r="AU57" s="51"/>
      <c r="AV57" s="51"/>
      <c r="AW57" s="51"/>
      <c r="AX57" s="51"/>
      <c r="AY57" s="175"/>
      <c r="AZ57" s="176"/>
      <c r="BA57" s="176"/>
      <c r="BB57" s="176"/>
      <c r="BC57" s="176"/>
      <c r="BD57" s="50"/>
      <c r="BE57" s="51"/>
      <c r="BF57" s="51"/>
      <c r="BG57" s="51"/>
      <c r="BH57" s="52"/>
      <c r="BI57" s="175"/>
      <c r="BJ57" s="176"/>
      <c r="BK57" s="176"/>
      <c r="BL57" s="176"/>
      <c r="BM57" s="188"/>
      <c r="BN57" s="53">
        <f t="shared" si="7"/>
        <v>0</v>
      </c>
      <c r="BO57" s="53">
        <f t="shared" si="8"/>
        <v>0</v>
      </c>
      <c r="BP57" s="248"/>
    </row>
    <row r="58" spans="1:68" ht="61.5" customHeight="1" x14ac:dyDescent="0.4">
      <c r="A58" s="38"/>
      <c r="B58" s="79" t="s">
        <v>125</v>
      </c>
      <c r="C58" s="80" t="str">
        <f>'рекоменд.цены на Октябрь 2019'!B34</f>
        <v>Говядина 1 категории передний отруб   (ГОСТ Р 54315-2011)*, кг</v>
      </c>
      <c r="D58" s="131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6"/>
        <v>242.00799999999998</v>
      </c>
      <c r="N58" s="107">
        <f t="shared" si="6"/>
        <v>244.33499999999998</v>
      </c>
      <c r="O58" s="108">
        <f t="shared" si="6"/>
        <v>244.33499999999998</v>
      </c>
      <c r="P58" s="50"/>
      <c r="Q58" s="51"/>
      <c r="R58" s="51"/>
      <c r="S58" s="51"/>
      <c r="T58" s="52"/>
      <c r="U58" s="175"/>
      <c r="V58" s="176"/>
      <c r="W58" s="176"/>
      <c r="X58" s="176"/>
      <c r="Y58" s="176"/>
      <c r="Z58" s="50"/>
      <c r="AA58" s="51"/>
      <c r="AB58" s="51"/>
      <c r="AC58" s="51"/>
      <c r="AD58" s="51"/>
      <c r="AE58" s="175"/>
      <c r="AF58" s="176"/>
      <c r="AG58" s="176"/>
      <c r="AH58" s="176"/>
      <c r="AI58" s="188"/>
      <c r="AJ58" s="50"/>
      <c r="AK58" s="51"/>
      <c r="AL58" s="51"/>
      <c r="AM58" s="51"/>
      <c r="AN58" s="52"/>
      <c r="AO58" s="175"/>
      <c r="AP58" s="176"/>
      <c r="AQ58" s="176"/>
      <c r="AR58" s="176"/>
      <c r="AS58" s="176"/>
      <c r="AT58" s="50"/>
      <c r="AU58" s="51"/>
      <c r="AV58" s="51"/>
      <c r="AW58" s="51"/>
      <c r="AX58" s="51"/>
      <c r="AY58" s="175"/>
      <c r="AZ58" s="176"/>
      <c r="BA58" s="176"/>
      <c r="BB58" s="176"/>
      <c r="BC58" s="176"/>
      <c r="BD58" s="50"/>
      <c r="BE58" s="51"/>
      <c r="BF58" s="51"/>
      <c r="BG58" s="51"/>
      <c r="BH58" s="52"/>
      <c r="BI58" s="175"/>
      <c r="BJ58" s="176"/>
      <c r="BK58" s="176"/>
      <c r="BL58" s="176"/>
      <c r="BM58" s="188"/>
      <c r="BN58" s="53">
        <f t="shared" si="7"/>
        <v>0</v>
      </c>
      <c r="BO58" s="53">
        <f t="shared" si="8"/>
        <v>0</v>
      </c>
      <c r="BP58" s="248"/>
    </row>
    <row r="59" spans="1:68" ht="33.75" customHeight="1" x14ac:dyDescent="0.4">
      <c r="A59" s="38"/>
      <c r="B59" s="79"/>
      <c r="C59" s="80"/>
      <c r="D59" s="131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6"/>
        <v>242.00799999999998</v>
      </c>
      <c r="N59" s="107">
        <f t="shared" si="6"/>
        <v>244.33499999999998</v>
      </c>
      <c r="O59" s="108">
        <f t="shared" si="6"/>
        <v>244.33499999999998</v>
      </c>
      <c r="P59" s="50"/>
      <c r="Q59" s="51"/>
      <c r="R59" s="51"/>
      <c r="S59" s="51"/>
      <c r="T59" s="52"/>
      <c r="U59" s="175"/>
      <c r="V59" s="176"/>
      <c r="W59" s="176"/>
      <c r="X59" s="176"/>
      <c r="Y59" s="176"/>
      <c r="Z59" s="50"/>
      <c r="AA59" s="51"/>
      <c r="AB59" s="51"/>
      <c r="AC59" s="51"/>
      <c r="AD59" s="51"/>
      <c r="AE59" s="175"/>
      <c r="AF59" s="176"/>
      <c r="AG59" s="176"/>
      <c r="AH59" s="176"/>
      <c r="AI59" s="188"/>
      <c r="AJ59" s="50"/>
      <c r="AK59" s="51"/>
      <c r="AL59" s="51"/>
      <c r="AM59" s="51"/>
      <c r="AN59" s="52"/>
      <c r="AO59" s="175"/>
      <c r="AP59" s="176"/>
      <c r="AQ59" s="176"/>
      <c r="AR59" s="176"/>
      <c r="AS59" s="176"/>
      <c r="AT59" s="50"/>
      <c r="AU59" s="51"/>
      <c r="AV59" s="51"/>
      <c r="AW59" s="51"/>
      <c r="AX59" s="51"/>
      <c r="AY59" s="175"/>
      <c r="AZ59" s="176"/>
      <c r="BA59" s="176"/>
      <c r="BB59" s="176"/>
      <c r="BC59" s="176"/>
      <c r="BD59" s="50"/>
      <c r="BE59" s="51"/>
      <c r="BF59" s="51"/>
      <c r="BG59" s="51"/>
      <c r="BH59" s="52"/>
      <c r="BI59" s="175"/>
      <c r="BJ59" s="176"/>
      <c r="BK59" s="176"/>
      <c r="BL59" s="176"/>
      <c r="BM59" s="188"/>
      <c r="BN59" s="53">
        <f t="shared" si="7"/>
        <v>0</v>
      </c>
      <c r="BO59" s="53">
        <f t="shared" si="8"/>
        <v>0</v>
      </c>
      <c r="BP59" s="248"/>
    </row>
    <row r="60" spans="1:68" ht="41.1" customHeight="1" x14ac:dyDescent="0.4">
      <c r="A60" s="38" t="s">
        <v>39</v>
      </c>
      <c r="B60" s="79"/>
      <c r="C60" s="80"/>
      <c r="D60" s="131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6"/>
        <v>242.00799999999998</v>
      </c>
      <c r="N60" s="107">
        <f t="shared" si="6"/>
        <v>244.33499999999998</v>
      </c>
      <c r="O60" s="108">
        <f t="shared" si="6"/>
        <v>244.33499999999998</v>
      </c>
      <c r="P60" s="50"/>
      <c r="Q60" s="51"/>
      <c r="R60" s="51"/>
      <c r="S60" s="51"/>
      <c r="T60" s="52"/>
      <c r="U60" s="175"/>
      <c r="V60" s="176"/>
      <c r="W60" s="176"/>
      <c r="X60" s="176"/>
      <c r="Y60" s="176"/>
      <c r="Z60" s="50"/>
      <c r="AA60" s="51"/>
      <c r="AB60" s="51"/>
      <c r="AC60" s="51"/>
      <c r="AD60" s="51"/>
      <c r="AE60" s="175"/>
      <c r="AF60" s="176"/>
      <c r="AG60" s="176"/>
      <c r="AH60" s="176"/>
      <c r="AI60" s="188"/>
      <c r="AJ60" s="50"/>
      <c r="AK60" s="51"/>
      <c r="AL60" s="51"/>
      <c r="AM60" s="51"/>
      <c r="AN60" s="52"/>
      <c r="AO60" s="175"/>
      <c r="AP60" s="176"/>
      <c r="AQ60" s="176"/>
      <c r="AR60" s="176"/>
      <c r="AS60" s="176"/>
      <c r="AT60" s="50"/>
      <c r="AU60" s="51"/>
      <c r="AV60" s="51"/>
      <c r="AW60" s="51"/>
      <c r="AX60" s="51"/>
      <c r="AY60" s="175"/>
      <c r="AZ60" s="176"/>
      <c r="BA60" s="176"/>
      <c r="BB60" s="176"/>
      <c r="BC60" s="176"/>
      <c r="BD60" s="50"/>
      <c r="BE60" s="51"/>
      <c r="BF60" s="51"/>
      <c r="BG60" s="51"/>
      <c r="BH60" s="52"/>
      <c r="BI60" s="175"/>
      <c r="BJ60" s="176"/>
      <c r="BK60" s="176"/>
      <c r="BL60" s="176"/>
      <c r="BM60" s="188"/>
      <c r="BN60" s="53">
        <f t="shared" si="7"/>
        <v>0</v>
      </c>
      <c r="BO60" s="53">
        <f t="shared" si="8"/>
        <v>0</v>
      </c>
      <c r="BP60" s="248"/>
    </row>
    <row r="61" spans="1:68" ht="58.5" customHeight="1" x14ac:dyDescent="0.4">
      <c r="A61" s="38"/>
      <c r="B61" s="79" t="s">
        <v>126</v>
      </c>
      <c r="C61" s="80" t="str">
        <f>'рекоменд.цены на Октябрь 2019'!B35</f>
        <v>Говядина 1 категории задняя четверть  (ГОСТ Р 54315-2011)*, кг</v>
      </c>
      <c r="D61" s="131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6"/>
        <v>296.92</v>
      </c>
      <c r="N61" s="107">
        <f t="shared" si="6"/>
        <v>299.77499999999998</v>
      </c>
      <c r="O61" s="108">
        <f t="shared" si="6"/>
        <v>299.77499999999998</v>
      </c>
      <c r="P61" s="50"/>
      <c r="Q61" s="51"/>
      <c r="R61" s="51"/>
      <c r="S61" s="51"/>
      <c r="T61" s="52"/>
      <c r="U61" s="175"/>
      <c r="V61" s="176"/>
      <c r="W61" s="176"/>
      <c r="X61" s="176"/>
      <c r="Y61" s="176"/>
      <c r="Z61" s="50"/>
      <c r="AA61" s="51"/>
      <c r="AB61" s="51"/>
      <c r="AC61" s="51"/>
      <c r="AD61" s="51"/>
      <c r="AE61" s="175"/>
      <c r="AF61" s="176"/>
      <c r="AG61" s="176"/>
      <c r="AH61" s="176"/>
      <c r="AI61" s="188"/>
      <c r="AJ61" s="50"/>
      <c r="AK61" s="51"/>
      <c r="AL61" s="51"/>
      <c r="AM61" s="51"/>
      <c r="AN61" s="52"/>
      <c r="AO61" s="175"/>
      <c r="AP61" s="176"/>
      <c r="AQ61" s="176"/>
      <c r="AR61" s="176"/>
      <c r="AS61" s="176"/>
      <c r="AT61" s="50"/>
      <c r="AU61" s="57"/>
      <c r="AV61" s="57"/>
      <c r="AW61" s="57"/>
      <c r="AX61" s="52"/>
      <c r="AY61" s="175"/>
      <c r="AZ61" s="176"/>
      <c r="BA61" s="176"/>
      <c r="BB61" s="176"/>
      <c r="BC61" s="176"/>
      <c r="BD61" s="50"/>
      <c r="BE61" s="51"/>
      <c r="BF61" s="51"/>
      <c r="BG61" s="51"/>
      <c r="BH61" s="52"/>
      <c r="BI61" s="175"/>
      <c r="BJ61" s="176"/>
      <c r="BK61" s="176"/>
      <c r="BL61" s="176"/>
      <c r="BM61" s="188"/>
      <c r="BN61" s="53">
        <f t="shared" si="7"/>
        <v>0</v>
      </c>
      <c r="BO61" s="53">
        <f t="shared" si="8"/>
        <v>0</v>
      </c>
      <c r="BP61" s="248"/>
    </row>
    <row r="62" spans="1:68" ht="30.75" customHeight="1" x14ac:dyDescent="0.4">
      <c r="A62" s="38"/>
      <c r="B62" s="79"/>
      <c r="C62" s="80"/>
      <c r="D62" s="131">
        <f>D61</f>
        <v>285.5</v>
      </c>
      <c r="E62" s="101">
        <v>1</v>
      </c>
      <c r="F62" s="102">
        <v>1</v>
      </c>
      <c r="G62" s="103">
        <v>2</v>
      </c>
      <c r="H62" s="103">
        <v>3</v>
      </c>
      <c r="I62" s="103">
        <v>4</v>
      </c>
      <c r="J62" s="104">
        <v>4</v>
      </c>
      <c r="K62" s="105">
        <f t="shared" si="0"/>
        <v>291.20999999999998</v>
      </c>
      <c r="L62" s="106">
        <f t="shared" si="1"/>
        <v>294.065</v>
      </c>
      <c r="M62" s="107">
        <f t="shared" si="6"/>
        <v>296.92</v>
      </c>
      <c r="N62" s="107">
        <f t="shared" si="6"/>
        <v>299.77499999999998</v>
      </c>
      <c r="O62" s="108">
        <f t="shared" si="6"/>
        <v>299.77499999999998</v>
      </c>
      <c r="P62" s="50"/>
      <c r="Q62" s="51"/>
      <c r="R62" s="51"/>
      <c r="S62" s="51"/>
      <c r="T62" s="52"/>
      <c r="U62" s="175"/>
      <c r="V62" s="176"/>
      <c r="W62" s="176"/>
      <c r="X62" s="176"/>
      <c r="Y62" s="176"/>
      <c r="Z62" s="50"/>
      <c r="AA62" s="51"/>
      <c r="AB62" s="51"/>
      <c r="AC62" s="51"/>
      <c r="AD62" s="51"/>
      <c r="AE62" s="175"/>
      <c r="AF62" s="176"/>
      <c r="AG62" s="176"/>
      <c r="AH62" s="176"/>
      <c r="AI62" s="188"/>
      <c r="AJ62" s="50"/>
      <c r="AK62" s="51"/>
      <c r="AL62" s="51"/>
      <c r="AM62" s="51"/>
      <c r="AN62" s="52"/>
      <c r="AO62" s="175"/>
      <c r="AP62" s="176"/>
      <c r="AQ62" s="176"/>
      <c r="AR62" s="176"/>
      <c r="AS62" s="176"/>
      <c r="AT62" s="50"/>
      <c r="AU62" s="51"/>
      <c r="AV62" s="51"/>
      <c r="AW62" s="51"/>
      <c r="AX62" s="51"/>
      <c r="AY62" s="175"/>
      <c r="AZ62" s="176"/>
      <c r="BA62" s="176"/>
      <c r="BB62" s="176"/>
      <c r="BC62" s="176"/>
      <c r="BD62" s="50"/>
      <c r="BE62" s="51"/>
      <c r="BF62" s="51"/>
      <c r="BG62" s="51"/>
      <c r="BH62" s="52"/>
      <c r="BI62" s="175"/>
      <c r="BJ62" s="176"/>
      <c r="BK62" s="176"/>
      <c r="BL62" s="176"/>
      <c r="BM62" s="188"/>
      <c r="BN62" s="53">
        <f t="shared" si="7"/>
        <v>0</v>
      </c>
      <c r="BO62" s="53">
        <f t="shared" si="8"/>
        <v>0</v>
      </c>
      <c r="BP62" s="248"/>
    </row>
    <row r="63" spans="1:68" ht="28.5" customHeight="1" x14ac:dyDescent="0.4">
      <c r="A63" s="38" t="s">
        <v>39</v>
      </c>
      <c r="B63" s="79"/>
      <c r="C63" s="80"/>
      <c r="D63" s="131"/>
      <c r="E63" s="101">
        <v>1</v>
      </c>
      <c r="F63" s="102">
        <v>1</v>
      </c>
      <c r="G63" s="103">
        <v>2</v>
      </c>
      <c r="H63" s="103">
        <v>3</v>
      </c>
      <c r="I63" s="103">
        <v>4</v>
      </c>
      <c r="J63" s="104">
        <v>4</v>
      </c>
      <c r="K63" s="105">
        <v>0</v>
      </c>
      <c r="L63" s="106">
        <v>0</v>
      </c>
      <c r="M63" s="107">
        <v>0</v>
      </c>
      <c r="N63" s="107">
        <v>0</v>
      </c>
      <c r="O63" s="108">
        <v>0</v>
      </c>
      <c r="P63" s="50"/>
      <c r="Q63" s="51"/>
      <c r="R63" s="51"/>
      <c r="S63" s="51"/>
      <c r="T63" s="52"/>
      <c r="U63" s="175"/>
      <c r="V63" s="176"/>
      <c r="W63" s="176"/>
      <c r="X63" s="176"/>
      <c r="Y63" s="176"/>
      <c r="Z63" s="50"/>
      <c r="AA63" s="51"/>
      <c r="AB63" s="51"/>
      <c r="AC63" s="51"/>
      <c r="AD63" s="51"/>
      <c r="AE63" s="175"/>
      <c r="AF63" s="176"/>
      <c r="AG63" s="176"/>
      <c r="AH63" s="176"/>
      <c r="AI63" s="188"/>
      <c r="AJ63" s="50"/>
      <c r="AK63" s="57"/>
      <c r="AL63" s="57"/>
      <c r="AM63" s="57"/>
      <c r="AN63" s="52"/>
      <c r="AO63" s="175"/>
      <c r="AP63" s="176"/>
      <c r="AQ63" s="176"/>
      <c r="AR63" s="176"/>
      <c r="AS63" s="176"/>
      <c r="AT63" s="50"/>
      <c r="AU63" s="51"/>
      <c r="AV63" s="51"/>
      <c r="AW63" s="51"/>
      <c r="AX63" s="51"/>
      <c r="AY63" s="175"/>
      <c r="AZ63" s="176"/>
      <c r="BA63" s="176"/>
      <c r="BB63" s="176"/>
      <c r="BC63" s="176"/>
      <c r="BD63" s="50"/>
      <c r="BE63" s="51"/>
      <c r="BF63" s="51"/>
      <c r="BG63" s="51"/>
      <c r="BH63" s="52"/>
      <c r="BI63" s="175"/>
      <c r="BJ63" s="176"/>
      <c r="BK63" s="176"/>
      <c r="BL63" s="176"/>
      <c r="BM63" s="188"/>
      <c r="BN63" s="53">
        <f t="shared" si="7"/>
        <v>0</v>
      </c>
      <c r="BO63" s="53">
        <f t="shared" si="8"/>
        <v>0</v>
      </c>
      <c r="BP63" s="248"/>
    </row>
    <row r="64" spans="1:68" ht="42" customHeight="1" x14ac:dyDescent="0.4">
      <c r="A64" s="38"/>
      <c r="B64" s="79" t="s">
        <v>127</v>
      </c>
      <c r="C64" s="80" t="str">
        <f>'рекоменд.цены на Октябрь 2019'!B36</f>
        <v>Свинина 2 категории (ГОСТ Р53221-2008)*, кг</v>
      </c>
      <c r="D64" s="131">
        <v>206.8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9">$D64+($D64*(SUM($E64%,F64%)))</f>
        <v>210.93600000000001</v>
      </c>
      <c r="L64" s="106">
        <f t="shared" ref="L64:L69" si="10">$D64+(($D64*SUM($E64,G64)/100))</f>
        <v>213.00400000000002</v>
      </c>
      <c r="M64" s="107">
        <f t="shared" si="6"/>
        <v>215.072</v>
      </c>
      <c r="N64" s="107">
        <f t="shared" si="6"/>
        <v>217.14000000000001</v>
      </c>
      <c r="O64" s="108">
        <f t="shared" si="6"/>
        <v>217.14000000000001</v>
      </c>
      <c r="P64" s="50">
        <v>215</v>
      </c>
      <c r="Q64" s="51">
        <v>11.5</v>
      </c>
      <c r="R64" s="51">
        <f>IF(P64=0," ",IF(ISBLANK(P64)," ",P64*Q64))</f>
        <v>2472.5</v>
      </c>
      <c r="S64" s="51" t="s">
        <v>250</v>
      </c>
      <c r="T64" s="52" t="s">
        <v>243</v>
      </c>
      <c r="U64" s="175"/>
      <c r="V64" s="176"/>
      <c r="W64" s="176"/>
      <c r="X64" s="176"/>
      <c r="Y64" s="176"/>
      <c r="Z64" s="50"/>
      <c r="AA64" s="57"/>
      <c r="AB64" s="57"/>
      <c r="AC64" s="57"/>
      <c r="AD64" s="52"/>
      <c r="AE64" s="175"/>
      <c r="AF64" s="176"/>
      <c r="AG64" s="176"/>
      <c r="AH64" s="176"/>
      <c r="AI64" s="188"/>
      <c r="AJ64" s="50"/>
      <c r="AK64" s="51"/>
      <c r="AL64" s="51"/>
      <c r="AM64" s="51"/>
      <c r="AN64" s="52"/>
      <c r="AO64" s="175"/>
      <c r="AP64" s="176"/>
      <c r="AQ64" s="176"/>
      <c r="AR64" s="176"/>
      <c r="AS64" s="176"/>
      <c r="AT64" s="50"/>
      <c r="AU64" s="51"/>
      <c r="AV64" s="51"/>
      <c r="AW64" s="51"/>
      <c r="AX64" s="51"/>
      <c r="AY64" s="175"/>
      <c r="AZ64" s="176"/>
      <c r="BA64" s="176"/>
      <c r="BB64" s="176"/>
      <c r="BC64" s="176"/>
      <c r="BD64" s="50"/>
      <c r="BE64" s="51"/>
      <c r="BF64" s="51"/>
      <c r="BG64" s="51"/>
      <c r="BH64" s="52"/>
      <c r="BI64" s="50"/>
      <c r="BJ64" s="51"/>
      <c r="BK64" s="51"/>
      <c r="BL64" s="51"/>
      <c r="BM64" s="52"/>
      <c r="BN64" s="53">
        <f t="shared" si="7"/>
        <v>215</v>
      </c>
      <c r="BO64" s="53">
        <f t="shared" si="8"/>
        <v>215</v>
      </c>
      <c r="BP64" s="248"/>
    </row>
    <row r="65" spans="1:68" ht="28.5" customHeight="1" x14ac:dyDescent="0.4">
      <c r="A65" s="38"/>
      <c r="B65" s="79"/>
      <c r="C65" s="80"/>
      <c r="D65" s="131">
        <f>D64</f>
        <v>206.8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9"/>
        <v>210.93600000000001</v>
      </c>
      <c r="L65" s="106">
        <f t="shared" si="10"/>
        <v>213.00400000000002</v>
      </c>
      <c r="M65" s="107">
        <f t="shared" si="6"/>
        <v>215.072</v>
      </c>
      <c r="N65" s="107">
        <f t="shared" si="6"/>
        <v>217.14000000000001</v>
      </c>
      <c r="O65" s="108">
        <f t="shared" si="6"/>
        <v>217.14000000000001</v>
      </c>
      <c r="P65" s="50"/>
      <c r="Q65" s="57"/>
      <c r="R65" s="57"/>
      <c r="S65" s="57"/>
      <c r="T65" s="52"/>
      <c r="U65" s="175"/>
      <c r="V65" s="176"/>
      <c r="W65" s="176"/>
      <c r="X65" s="176"/>
      <c r="Y65" s="176"/>
      <c r="Z65" s="50"/>
      <c r="AA65" s="51"/>
      <c r="AB65" s="51"/>
      <c r="AC65" s="51"/>
      <c r="AD65" s="51"/>
      <c r="AE65" s="175"/>
      <c r="AF65" s="176"/>
      <c r="AG65" s="176"/>
      <c r="AH65" s="176"/>
      <c r="AI65" s="188"/>
      <c r="AJ65" s="50"/>
      <c r="AK65" s="51"/>
      <c r="AL65" s="51"/>
      <c r="AM65" s="51"/>
      <c r="AN65" s="52"/>
      <c r="AO65" s="175"/>
      <c r="AP65" s="176"/>
      <c r="AQ65" s="176"/>
      <c r="AR65" s="176"/>
      <c r="AS65" s="176"/>
      <c r="AT65" s="50"/>
      <c r="AU65" s="51"/>
      <c r="AV65" s="51"/>
      <c r="AW65" s="51"/>
      <c r="AX65" s="51"/>
      <c r="AY65" s="175"/>
      <c r="AZ65" s="176"/>
      <c r="BA65" s="176"/>
      <c r="BB65" s="176"/>
      <c r="BC65" s="176"/>
      <c r="BD65" s="50"/>
      <c r="BE65" s="51"/>
      <c r="BF65" s="51"/>
      <c r="BG65" s="51"/>
      <c r="BH65" s="52"/>
      <c r="BI65" s="175"/>
      <c r="BJ65" s="176"/>
      <c r="BK65" s="176"/>
      <c r="BL65" s="176"/>
      <c r="BM65" s="188"/>
      <c r="BN65" s="53">
        <f t="shared" si="7"/>
        <v>0</v>
      </c>
      <c r="BO65" s="53">
        <f t="shared" si="8"/>
        <v>0</v>
      </c>
      <c r="BP65" s="248"/>
    </row>
    <row r="66" spans="1:68" ht="28.5" customHeight="1" x14ac:dyDescent="0.4">
      <c r="A66" s="38" t="s">
        <v>39</v>
      </c>
      <c r="B66" s="79"/>
      <c r="C66" s="80"/>
      <c r="D66" s="131">
        <f>D64</f>
        <v>206.8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9"/>
        <v>210.93600000000001</v>
      </c>
      <c r="L66" s="106">
        <f t="shared" si="10"/>
        <v>213.00400000000002</v>
      </c>
      <c r="M66" s="107">
        <f t="shared" si="6"/>
        <v>215.072</v>
      </c>
      <c r="N66" s="107">
        <f t="shared" si="6"/>
        <v>217.14000000000001</v>
      </c>
      <c r="O66" s="108">
        <f t="shared" si="6"/>
        <v>217.14000000000001</v>
      </c>
      <c r="P66" s="50"/>
      <c r="Q66" s="57"/>
      <c r="R66" s="57"/>
      <c r="S66" s="57"/>
      <c r="T66" s="52"/>
      <c r="U66" s="175"/>
      <c r="V66" s="176"/>
      <c r="W66" s="176"/>
      <c r="X66" s="176"/>
      <c r="Y66" s="176"/>
      <c r="Z66" s="50"/>
      <c r="AA66" s="51"/>
      <c r="AB66" s="51"/>
      <c r="AC66" s="51"/>
      <c r="AD66" s="51"/>
      <c r="AE66" s="175"/>
      <c r="AF66" s="176"/>
      <c r="AG66" s="176"/>
      <c r="AH66" s="176"/>
      <c r="AI66" s="188"/>
      <c r="AJ66" s="50"/>
      <c r="AK66" s="51"/>
      <c r="AL66" s="51"/>
      <c r="AM66" s="51"/>
      <c r="AN66" s="52"/>
      <c r="AO66" s="175"/>
      <c r="AP66" s="176"/>
      <c r="AQ66" s="176"/>
      <c r="AR66" s="176"/>
      <c r="AS66" s="176"/>
      <c r="AT66" s="50"/>
      <c r="AU66" s="51"/>
      <c r="AV66" s="51"/>
      <c r="AW66" s="51"/>
      <c r="AX66" s="51"/>
      <c r="AY66" s="175"/>
      <c r="AZ66" s="176"/>
      <c r="BA66" s="176"/>
      <c r="BB66" s="176"/>
      <c r="BC66" s="176"/>
      <c r="BD66" s="50"/>
      <c r="BE66" s="51"/>
      <c r="BF66" s="51"/>
      <c r="BG66" s="51"/>
      <c r="BH66" s="52"/>
      <c r="BI66" s="175"/>
      <c r="BJ66" s="176"/>
      <c r="BK66" s="176"/>
      <c r="BL66" s="176"/>
      <c r="BM66" s="188"/>
      <c r="BN66" s="53">
        <f t="shared" si="7"/>
        <v>0</v>
      </c>
      <c r="BO66" s="53">
        <f t="shared" si="8"/>
        <v>0</v>
      </c>
      <c r="BP66" s="248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1"/>
      <c r="E67" s="109"/>
      <c r="F67" s="110"/>
      <c r="G67" s="111"/>
      <c r="H67" s="111"/>
      <c r="I67" s="111"/>
      <c r="J67" s="112"/>
      <c r="K67" s="105">
        <f t="shared" si="9"/>
        <v>0</v>
      </c>
      <c r="L67" s="106">
        <f t="shared" si="10"/>
        <v>0</v>
      </c>
      <c r="M67" s="107">
        <f t="shared" si="6"/>
        <v>0</v>
      </c>
      <c r="N67" s="107">
        <f t="shared" si="6"/>
        <v>0</v>
      </c>
      <c r="O67" s="108">
        <f t="shared" si="6"/>
        <v>0</v>
      </c>
      <c r="P67" s="66"/>
      <c r="Q67" s="67"/>
      <c r="R67" s="57"/>
      <c r="S67" s="67"/>
      <c r="T67" s="69"/>
      <c r="U67" s="177"/>
      <c r="V67" s="178"/>
      <c r="W67" s="176"/>
      <c r="X67" s="178"/>
      <c r="Y67" s="178"/>
      <c r="Z67" s="66"/>
      <c r="AA67" s="67"/>
      <c r="AB67" s="68"/>
      <c r="AC67" s="67"/>
      <c r="AD67" s="67"/>
      <c r="AE67" s="177"/>
      <c r="AF67" s="178"/>
      <c r="AG67" s="176"/>
      <c r="AH67" s="178"/>
      <c r="AI67" s="189"/>
      <c r="AJ67" s="66"/>
      <c r="AK67" s="67"/>
      <c r="AL67" s="68"/>
      <c r="AM67" s="67"/>
      <c r="AN67" s="69"/>
      <c r="AO67" s="177"/>
      <c r="AP67" s="178"/>
      <c r="AQ67" s="176"/>
      <c r="AR67" s="178"/>
      <c r="AS67" s="178"/>
      <c r="AT67" s="66"/>
      <c r="AU67" s="67"/>
      <c r="AV67" s="68"/>
      <c r="AW67" s="67"/>
      <c r="AX67" s="67"/>
      <c r="AY67" s="177"/>
      <c r="AZ67" s="178"/>
      <c r="BA67" s="176"/>
      <c r="BB67" s="178"/>
      <c r="BC67" s="178"/>
      <c r="BD67" s="66"/>
      <c r="BE67" s="67"/>
      <c r="BF67" s="68"/>
      <c r="BG67" s="67"/>
      <c r="BH67" s="69"/>
      <c r="BI67" s="177"/>
      <c r="BJ67" s="178"/>
      <c r="BK67" s="176"/>
      <c r="BL67" s="178"/>
      <c r="BM67" s="189"/>
      <c r="BN67" s="53">
        <f t="shared" si="7"/>
        <v>0</v>
      </c>
      <c r="BO67" s="53">
        <f t="shared" si="8"/>
        <v>0</v>
      </c>
      <c r="BP67" s="248"/>
    </row>
    <row r="68" spans="1:68" ht="46.5" customHeight="1" x14ac:dyDescent="0.4">
      <c r="A68" s="38" t="s">
        <v>49</v>
      </c>
      <c r="B68" s="79" t="s">
        <v>50</v>
      </c>
      <c r="C68" s="80" t="str">
        <f>'рекоменд.цены на Октябрь 2019'!B38</f>
        <v>Мясо цыплят бройлеров, кг</v>
      </c>
      <c r="D68" s="131">
        <v>113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9"/>
        <v>124.3</v>
      </c>
      <c r="L68" s="106">
        <f t="shared" si="10"/>
        <v>125.43</v>
      </c>
      <c r="M68" s="107">
        <f t="shared" si="6"/>
        <v>126.56</v>
      </c>
      <c r="N68" s="107">
        <f t="shared" si="6"/>
        <v>127.69</v>
      </c>
      <c r="O68" s="108">
        <f t="shared" si="6"/>
        <v>128.82</v>
      </c>
      <c r="P68" s="50">
        <v>108.14</v>
      </c>
      <c r="Q68" s="51">
        <v>10</v>
      </c>
      <c r="R68" s="51">
        <f>IF(P68=0," ",IF(ISBLANK(P68)," ",P68*Q68))</f>
        <v>1081.4000000000001</v>
      </c>
      <c r="S68" s="51" t="s">
        <v>250</v>
      </c>
      <c r="T68" s="52" t="s">
        <v>243</v>
      </c>
      <c r="U68" s="175"/>
      <c r="V68" s="176"/>
      <c r="W68" s="176"/>
      <c r="X68" s="176"/>
      <c r="Y68" s="176"/>
      <c r="Z68" s="50"/>
      <c r="AA68" s="57"/>
      <c r="AB68" s="57"/>
      <c r="AC68" s="57"/>
      <c r="AD68" s="52"/>
      <c r="AE68" s="50">
        <f>AG68/AF68</f>
        <v>123.16999999999999</v>
      </c>
      <c r="AF68" s="51">
        <v>22</v>
      </c>
      <c r="AG68" s="51">
        <v>2709.74</v>
      </c>
      <c r="AH68" s="51" t="s">
        <v>284</v>
      </c>
      <c r="AI68" s="52" t="s">
        <v>285</v>
      </c>
      <c r="AJ68" s="50">
        <v>127</v>
      </c>
      <c r="AK68" s="51">
        <v>53.326000000000001</v>
      </c>
      <c r="AL68" s="51">
        <f>AJ68*AK68</f>
        <v>6772.402</v>
      </c>
      <c r="AM68" s="51" t="s">
        <v>291</v>
      </c>
      <c r="AN68" s="52" t="s">
        <v>292</v>
      </c>
      <c r="AO68" s="50">
        <f>AQ68/AP68</f>
        <v>110</v>
      </c>
      <c r="AP68" s="51">
        <v>39</v>
      </c>
      <c r="AQ68" s="51">
        <v>4290</v>
      </c>
      <c r="AR68" s="51" t="s">
        <v>300</v>
      </c>
      <c r="AS68" s="52" t="s">
        <v>312</v>
      </c>
      <c r="AT68" s="50"/>
      <c r="AU68" s="57"/>
      <c r="AV68" s="57"/>
      <c r="AW68" s="57"/>
      <c r="AX68" s="52"/>
      <c r="AY68" s="50">
        <v>123.17</v>
      </c>
      <c r="AZ68" s="51">
        <v>14</v>
      </c>
      <c r="BA68" s="51">
        <v>1724.38</v>
      </c>
      <c r="BB68" s="51" t="s">
        <v>273</v>
      </c>
      <c r="BC68" s="52" t="s">
        <v>347</v>
      </c>
      <c r="BD68" s="50">
        <v>124.93</v>
      </c>
      <c r="BE68" s="51">
        <v>60</v>
      </c>
      <c r="BF68" s="51">
        <f>IF(BD68=0," ",IF(ISBLANK(BD68)," ",BD68*BE68))</f>
        <v>7495.8</v>
      </c>
      <c r="BG68" s="51" t="s">
        <v>353</v>
      </c>
      <c r="BH68" s="52" t="s">
        <v>368</v>
      </c>
      <c r="BI68" s="50">
        <v>123.17</v>
      </c>
      <c r="BJ68" s="51">
        <v>28</v>
      </c>
      <c r="BK68" s="51">
        <v>3448.76</v>
      </c>
      <c r="BL68" s="51" t="s">
        <v>273</v>
      </c>
      <c r="BM68" s="52" t="s">
        <v>388</v>
      </c>
      <c r="BN68" s="53">
        <f t="shared" si="7"/>
        <v>108.14</v>
      </c>
      <c r="BO68" s="53">
        <f t="shared" si="8"/>
        <v>127</v>
      </c>
      <c r="BP68" s="248"/>
    </row>
    <row r="69" spans="1:68" ht="27" customHeight="1" x14ac:dyDescent="0.4">
      <c r="A69" s="38"/>
      <c r="B69" s="79"/>
      <c r="C69" s="80"/>
      <c r="D69" s="131">
        <f>D68</f>
        <v>113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9"/>
        <v>124.3</v>
      </c>
      <c r="L69" s="106">
        <f t="shared" si="10"/>
        <v>125.43</v>
      </c>
      <c r="M69" s="107">
        <f t="shared" si="6"/>
        <v>126.56</v>
      </c>
      <c r="N69" s="107">
        <f t="shared" si="6"/>
        <v>127.69</v>
      </c>
      <c r="O69" s="108">
        <f t="shared" si="6"/>
        <v>128.82</v>
      </c>
      <c r="P69" s="50"/>
      <c r="Q69" s="57"/>
      <c r="R69" s="57"/>
      <c r="S69" s="57"/>
      <c r="T69" s="52"/>
      <c r="U69" s="175"/>
      <c r="V69" s="176"/>
      <c r="W69" s="176"/>
      <c r="X69" s="176"/>
      <c r="Y69" s="176"/>
      <c r="Z69" s="50"/>
      <c r="AA69" s="51"/>
      <c r="AB69" s="51"/>
      <c r="AC69" s="51"/>
      <c r="AD69" s="51"/>
      <c r="AE69" s="50"/>
      <c r="AF69" s="57"/>
      <c r="AG69" s="57"/>
      <c r="AH69" s="57"/>
      <c r="AI69" s="52"/>
      <c r="AJ69" s="50"/>
      <c r="AK69" s="51"/>
      <c r="AL69" s="51"/>
      <c r="AM69" s="51"/>
      <c r="AN69" s="52"/>
      <c r="AO69" s="50"/>
      <c r="AP69" s="57"/>
      <c r="AQ69" s="57"/>
      <c r="AR69" s="57"/>
      <c r="AS69" s="52"/>
      <c r="AT69" s="50"/>
      <c r="AU69" s="51"/>
      <c r="AV69" s="51"/>
      <c r="AW69" s="51"/>
      <c r="AX69" s="52"/>
      <c r="AY69" s="50"/>
      <c r="AZ69" s="57"/>
      <c r="BA69" s="57"/>
      <c r="BB69" s="57"/>
      <c r="BC69" s="52"/>
      <c r="BD69" s="50"/>
      <c r="BE69" s="51"/>
      <c r="BF69" s="51" t="str">
        <f>IF(BD69=0," ",IF(ISBLANK(BD69)," ",BD69*BE69))</f>
        <v xml:space="preserve"> </v>
      </c>
      <c r="BG69" s="51"/>
      <c r="BH69" s="52"/>
      <c r="BI69" s="50"/>
      <c r="BJ69" s="51"/>
      <c r="BK69" s="51"/>
      <c r="BL69" s="51"/>
      <c r="BM69" s="52"/>
      <c r="BN69" s="53">
        <f t="shared" si="7"/>
        <v>0</v>
      </c>
      <c r="BO69" s="53">
        <f t="shared" si="8"/>
        <v>0</v>
      </c>
      <c r="BP69" s="248"/>
    </row>
    <row r="70" spans="1:68" ht="27" customHeight="1" x14ac:dyDescent="0.4">
      <c r="A70" s="38"/>
      <c r="B70" s="79"/>
      <c r="C70" s="80"/>
      <c r="D70" s="131">
        <f>D68</f>
        <v>113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7"/>
      <c r="R70" s="57"/>
      <c r="S70" s="57"/>
      <c r="T70" s="52"/>
      <c r="U70" s="175"/>
      <c r="V70" s="176"/>
      <c r="W70" s="176"/>
      <c r="X70" s="176"/>
      <c r="Y70" s="176"/>
      <c r="Z70" s="50"/>
      <c r="AA70" s="51"/>
      <c r="AB70" s="51"/>
      <c r="AC70" s="51"/>
      <c r="AD70" s="51"/>
      <c r="AE70" s="50"/>
      <c r="AF70" s="57"/>
      <c r="AG70" s="57"/>
      <c r="AH70" s="57"/>
      <c r="AI70" s="52"/>
      <c r="AJ70" s="50"/>
      <c r="AK70" s="51"/>
      <c r="AL70" s="51"/>
      <c r="AM70" s="51"/>
      <c r="AN70" s="52"/>
      <c r="AO70" s="50"/>
      <c r="AP70" s="57"/>
      <c r="AQ70" s="57"/>
      <c r="AR70" s="57"/>
      <c r="AS70" s="52"/>
      <c r="AT70" s="50"/>
      <c r="AU70" s="51"/>
      <c r="AV70" s="51"/>
      <c r="AW70" s="51"/>
      <c r="AX70" s="52"/>
      <c r="AY70" s="50"/>
      <c r="AZ70" s="57"/>
      <c r="BA70" s="57"/>
      <c r="BB70" s="57"/>
      <c r="BC70" s="52"/>
      <c r="BD70" s="50"/>
      <c r="BE70" s="51"/>
      <c r="BF70" s="51"/>
      <c r="BG70" s="51"/>
      <c r="BH70" s="52"/>
      <c r="BI70" s="50"/>
      <c r="BJ70" s="51"/>
      <c r="BK70" s="51"/>
      <c r="BL70" s="51"/>
      <c r="BM70" s="52"/>
      <c r="BN70" s="53">
        <f t="shared" si="7"/>
        <v>0</v>
      </c>
      <c r="BO70" s="53">
        <f t="shared" si="8"/>
        <v>0</v>
      </c>
      <c r="BP70" s="248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1"/>
      <c r="E71" s="113"/>
      <c r="F71" s="114"/>
      <c r="G71" s="115"/>
      <c r="H71" s="115"/>
      <c r="I71" s="115"/>
      <c r="J71" s="116"/>
      <c r="K71" s="105">
        <f t="shared" ref="K71:K119" si="11">$D71+($D71*(SUM($E71%,F71%)))</f>
        <v>0</v>
      </c>
      <c r="L71" s="106">
        <f t="shared" ref="L71:L119" si="12">$D71+(($D71*SUM($E71,G71)/100))</f>
        <v>0</v>
      </c>
      <c r="M71" s="107">
        <f t="shared" ref="M71:O102" si="13">$D71+(($D71*($E71+H71)/100))</f>
        <v>0</v>
      </c>
      <c r="N71" s="107">
        <f t="shared" si="13"/>
        <v>0</v>
      </c>
      <c r="O71" s="108">
        <f t="shared" si="13"/>
        <v>0</v>
      </c>
      <c r="P71" s="50"/>
      <c r="Q71" s="57"/>
      <c r="R71" s="57"/>
      <c r="S71" s="57"/>
      <c r="T71" s="52"/>
      <c r="U71" s="179"/>
      <c r="V71" s="180"/>
      <c r="W71" s="176"/>
      <c r="X71" s="180"/>
      <c r="Y71" s="180"/>
      <c r="Z71" s="93"/>
      <c r="AA71" s="94"/>
      <c r="AB71" s="68"/>
      <c r="AC71" s="94"/>
      <c r="AD71" s="94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93"/>
      <c r="AP71" s="94"/>
      <c r="AQ71" s="68"/>
      <c r="AR71" s="94"/>
      <c r="AS71" s="95"/>
      <c r="AT71" s="93"/>
      <c r="AU71" s="94"/>
      <c r="AV71" s="68"/>
      <c r="AW71" s="94"/>
      <c r="AX71" s="95"/>
      <c r="AY71" s="93"/>
      <c r="AZ71" s="94"/>
      <c r="BA71" s="68"/>
      <c r="BB71" s="94"/>
      <c r="BC71" s="95"/>
      <c r="BD71" s="93"/>
      <c r="BE71" s="94"/>
      <c r="BF71" s="68" t="str">
        <f>IF(BD71=0," ",IF(ISBLANK(BD71)," ",BD71*BE71))</f>
        <v xml:space="preserve"> </v>
      </c>
      <c r="BG71" s="94"/>
      <c r="BH71" s="95"/>
      <c r="BI71" s="93"/>
      <c r="BJ71" s="94"/>
      <c r="BK71" s="68"/>
      <c r="BL71" s="94"/>
      <c r="BM71" s="95"/>
      <c r="BN71" s="53">
        <f t="shared" si="7"/>
        <v>0</v>
      </c>
      <c r="BO71" s="53">
        <f t="shared" si="8"/>
        <v>0</v>
      </c>
      <c r="BP71" s="248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Октябрь 2019'!B40</f>
        <v>Подсолнечное масло и его фракции, рафинированные, но без изменения химического состава, л</v>
      </c>
      <c r="D72" s="131">
        <v>66.8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1"/>
        <v>70.807999999999993</v>
      </c>
      <c r="L72" s="106">
        <f t="shared" si="12"/>
        <v>71.475999999999999</v>
      </c>
      <c r="M72" s="107">
        <f t="shared" si="13"/>
        <v>72.143999999999991</v>
      </c>
      <c r="N72" s="107">
        <f t="shared" si="13"/>
        <v>72.811999999999998</v>
      </c>
      <c r="O72" s="108">
        <f t="shared" si="13"/>
        <v>73.47999999999999</v>
      </c>
      <c r="P72" s="50"/>
      <c r="Q72" s="51"/>
      <c r="R72" s="51"/>
      <c r="S72" s="51"/>
      <c r="T72" s="52"/>
      <c r="U72" s="50"/>
      <c r="V72" s="57"/>
      <c r="W72" s="57"/>
      <c r="X72" s="57"/>
      <c r="Y72" s="52"/>
      <c r="Z72" s="50">
        <v>63.12</v>
      </c>
      <c r="AA72" s="51">
        <v>12.42</v>
      </c>
      <c r="AB72" s="51">
        <f>IF(Z72=0," ",IF(ISBLANK(Z72)," ",Z72*AA72))</f>
        <v>783.95039999999995</v>
      </c>
      <c r="AC72" s="51" t="s">
        <v>273</v>
      </c>
      <c r="AD72" s="52" t="s">
        <v>280</v>
      </c>
      <c r="AE72" s="50"/>
      <c r="AF72" s="57"/>
      <c r="AG72" s="57"/>
      <c r="AH72" s="57"/>
      <c r="AI72" s="52"/>
      <c r="AJ72" s="50">
        <v>64.61</v>
      </c>
      <c r="AK72" s="51">
        <v>124.2</v>
      </c>
      <c r="AL72" s="51">
        <f>AJ72*AK72</f>
        <v>8024.5619999999999</v>
      </c>
      <c r="AM72" s="51" t="s">
        <v>289</v>
      </c>
      <c r="AN72" s="52" t="s">
        <v>290</v>
      </c>
      <c r="AO72" s="50"/>
      <c r="AP72" s="57"/>
      <c r="AQ72" s="57"/>
      <c r="AR72" s="57"/>
      <c r="AS72" s="52"/>
      <c r="AT72" s="50"/>
      <c r="AU72" s="57"/>
      <c r="AV72" s="57"/>
      <c r="AW72" s="57"/>
      <c r="AX72" s="52"/>
      <c r="AY72" s="50"/>
      <c r="AZ72" s="57"/>
      <c r="BA72" s="57"/>
      <c r="BB72" s="57"/>
      <c r="BC72" s="52"/>
      <c r="BD72" s="50">
        <v>70.12</v>
      </c>
      <c r="BE72" s="51">
        <v>24.9</v>
      </c>
      <c r="BF72" s="51">
        <f>IF(BD72=0," ",IF(ISBLANK(BD72)," ",BD72*BE72))</f>
        <v>1745.9880000000001</v>
      </c>
      <c r="BG72" s="51" t="s">
        <v>369</v>
      </c>
      <c r="BH72" s="52" t="s">
        <v>347</v>
      </c>
      <c r="BI72" s="50"/>
      <c r="BJ72" s="51"/>
      <c r="BK72" s="51"/>
      <c r="BL72" s="51"/>
      <c r="BM72" s="52"/>
      <c r="BN72" s="53">
        <f t="shared" si="7"/>
        <v>63.12</v>
      </c>
      <c r="BO72" s="53">
        <f t="shared" si="8"/>
        <v>70.12</v>
      </c>
      <c r="BP72" s="249"/>
    </row>
    <row r="73" spans="1:68" ht="33.75" customHeight="1" x14ac:dyDescent="0.4">
      <c r="A73" s="38"/>
      <c r="B73" s="79"/>
      <c r="C73" s="80"/>
      <c r="D73" s="131">
        <f>D72</f>
        <v>66.8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1"/>
        <v>70.807999999999993</v>
      </c>
      <c r="L73" s="106">
        <f t="shared" si="12"/>
        <v>71.475999999999999</v>
      </c>
      <c r="M73" s="107">
        <f t="shared" si="13"/>
        <v>72.143999999999991</v>
      </c>
      <c r="N73" s="107">
        <f t="shared" si="13"/>
        <v>72.811999999999998</v>
      </c>
      <c r="O73" s="108">
        <f t="shared" si="13"/>
        <v>73.47999999999999</v>
      </c>
      <c r="P73" s="50"/>
      <c r="Q73" s="51"/>
      <c r="R73" s="51"/>
      <c r="S73" s="51"/>
      <c r="T73" s="52"/>
      <c r="U73" s="175"/>
      <c r="V73" s="176"/>
      <c r="W73" s="176"/>
      <c r="X73" s="176"/>
      <c r="Y73" s="176"/>
      <c r="Z73" s="50"/>
      <c r="AA73" s="51"/>
      <c r="AB73" s="51"/>
      <c r="AC73" s="51"/>
      <c r="AD73" s="51"/>
      <c r="AE73" s="175"/>
      <c r="AF73" s="176"/>
      <c r="AG73" s="176"/>
      <c r="AH73" s="176"/>
      <c r="AI73" s="188"/>
      <c r="AJ73" s="50"/>
      <c r="AK73" s="51"/>
      <c r="AL73" s="51"/>
      <c r="AM73" s="51"/>
      <c r="AN73" s="52"/>
      <c r="AO73" s="175"/>
      <c r="AP73" s="176"/>
      <c r="AQ73" s="176"/>
      <c r="AR73" s="176"/>
      <c r="AS73" s="176"/>
      <c r="AT73" s="50"/>
      <c r="AU73" s="51"/>
      <c r="AV73" s="51"/>
      <c r="AW73" s="51"/>
      <c r="AX73" s="52"/>
      <c r="AY73" s="50"/>
      <c r="AZ73" s="57"/>
      <c r="BA73" s="57"/>
      <c r="BB73" s="57"/>
      <c r="BC73" s="52"/>
      <c r="BD73" s="50"/>
      <c r="BE73" s="57"/>
      <c r="BF73" s="57"/>
      <c r="BG73" s="57"/>
      <c r="BH73" s="52"/>
      <c r="BI73" s="50"/>
      <c r="BJ73" s="51"/>
      <c r="BK73" s="51"/>
      <c r="BL73" s="51"/>
      <c r="BM73" s="52"/>
      <c r="BN73" s="53">
        <f t="shared" si="7"/>
        <v>0</v>
      </c>
      <c r="BO73" s="53">
        <f t="shared" si="8"/>
        <v>0</v>
      </c>
      <c r="BP73" s="248"/>
    </row>
    <row r="74" spans="1:68" ht="33.75" customHeight="1" x14ac:dyDescent="0.4">
      <c r="A74" s="38"/>
      <c r="B74" s="79"/>
      <c r="C74" s="80"/>
      <c r="D74" s="131">
        <f>D72</f>
        <v>66.8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1"/>
        <v>70.807999999999993</v>
      </c>
      <c r="L74" s="106">
        <f t="shared" si="12"/>
        <v>71.475999999999999</v>
      </c>
      <c r="M74" s="107">
        <f t="shared" si="13"/>
        <v>72.143999999999991</v>
      </c>
      <c r="N74" s="107">
        <f t="shared" si="13"/>
        <v>72.811999999999998</v>
      </c>
      <c r="O74" s="108">
        <f t="shared" si="13"/>
        <v>73.47999999999999</v>
      </c>
      <c r="P74" s="50"/>
      <c r="Q74" s="51"/>
      <c r="R74" s="51"/>
      <c r="S74" s="51"/>
      <c r="T74" s="52"/>
      <c r="U74" s="175"/>
      <c r="V74" s="176"/>
      <c r="W74" s="176"/>
      <c r="X74" s="176"/>
      <c r="Y74" s="176"/>
      <c r="Z74" s="50"/>
      <c r="AA74" s="51"/>
      <c r="AB74" s="51"/>
      <c r="AC74" s="51"/>
      <c r="AD74" s="51"/>
      <c r="AE74" s="175"/>
      <c r="AF74" s="176"/>
      <c r="AG74" s="176"/>
      <c r="AH74" s="176"/>
      <c r="AI74" s="188"/>
      <c r="AJ74" s="50"/>
      <c r="AK74" s="51"/>
      <c r="AL74" s="51"/>
      <c r="AM74" s="51"/>
      <c r="AN74" s="52"/>
      <c r="AO74" s="175"/>
      <c r="AP74" s="176"/>
      <c r="AQ74" s="176"/>
      <c r="AR74" s="176"/>
      <c r="AS74" s="176"/>
      <c r="AT74" s="50"/>
      <c r="AU74" s="51"/>
      <c r="AV74" s="51"/>
      <c r="AW74" s="51"/>
      <c r="AX74" s="52"/>
      <c r="AY74" s="50"/>
      <c r="AZ74" s="57"/>
      <c r="BA74" s="57"/>
      <c r="BB74" s="57"/>
      <c r="BC74" s="52"/>
      <c r="BD74" s="50"/>
      <c r="BE74" s="57"/>
      <c r="BF74" s="57"/>
      <c r="BG74" s="57"/>
      <c r="BH74" s="52"/>
      <c r="BI74" s="50"/>
      <c r="BJ74" s="51"/>
      <c r="BK74" s="51"/>
      <c r="BL74" s="51"/>
      <c r="BM74" s="52"/>
      <c r="BN74" s="53">
        <f t="shared" si="7"/>
        <v>0</v>
      </c>
      <c r="BO74" s="53">
        <f t="shared" si="8"/>
        <v>0</v>
      </c>
      <c r="BP74" s="248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1"/>
      <c r="E75" s="109"/>
      <c r="F75" s="110"/>
      <c r="G75" s="111"/>
      <c r="H75" s="111"/>
      <c r="I75" s="111"/>
      <c r="J75" s="112"/>
      <c r="K75" s="105">
        <f t="shared" si="11"/>
        <v>0</v>
      </c>
      <c r="L75" s="106">
        <f t="shared" si="12"/>
        <v>0</v>
      </c>
      <c r="M75" s="107">
        <f t="shared" si="13"/>
        <v>0</v>
      </c>
      <c r="N75" s="107">
        <f t="shared" si="13"/>
        <v>0</v>
      </c>
      <c r="O75" s="108">
        <f t="shared" si="13"/>
        <v>0</v>
      </c>
      <c r="P75" s="66"/>
      <c r="Q75" s="67"/>
      <c r="R75" s="68"/>
      <c r="S75" s="67"/>
      <c r="T75" s="69"/>
      <c r="U75" s="177"/>
      <c r="V75" s="178"/>
      <c r="W75" s="176"/>
      <c r="X75" s="178"/>
      <c r="Y75" s="178"/>
      <c r="Z75" s="66"/>
      <c r="AA75" s="67"/>
      <c r="AB75" s="68"/>
      <c r="AC75" s="67"/>
      <c r="AD75" s="67"/>
      <c r="AE75" s="177"/>
      <c r="AF75" s="178"/>
      <c r="AG75" s="176"/>
      <c r="AH75" s="178"/>
      <c r="AI75" s="189"/>
      <c r="AJ75" s="66"/>
      <c r="AK75" s="67"/>
      <c r="AL75" s="68"/>
      <c r="AM75" s="67"/>
      <c r="AN75" s="69"/>
      <c r="AO75" s="177"/>
      <c r="AP75" s="178"/>
      <c r="AQ75" s="176"/>
      <c r="AR75" s="178"/>
      <c r="AS75" s="178"/>
      <c r="AT75" s="66"/>
      <c r="AU75" s="67"/>
      <c r="AV75" s="68"/>
      <c r="AW75" s="67"/>
      <c r="AX75" s="69"/>
      <c r="AY75" s="66"/>
      <c r="AZ75" s="67"/>
      <c r="BA75" s="68"/>
      <c r="BB75" s="67"/>
      <c r="BC75" s="69"/>
      <c r="BD75" s="66"/>
      <c r="BE75" s="67"/>
      <c r="BF75" s="68"/>
      <c r="BG75" s="67"/>
      <c r="BH75" s="69"/>
      <c r="BI75" s="66"/>
      <c r="BJ75" s="67"/>
      <c r="BK75" s="68"/>
      <c r="BL75" s="67"/>
      <c r="BM75" s="69"/>
      <c r="BN75" s="53">
        <f t="shared" si="7"/>
        <v>0</v>
      </c>
      <c r="BO75" s="53">
        <f t="shared" si="8"/>
        <v>0</v>
      </c>
      <c r="BP75" s="248"/>
    </row>
    <row r="76" spans="1:68" ht="57" customHeight="1" x14ac:dyDescent="0.4">
      <c r="A76" s="38" t="s">
        <v>60</v>
      </c>
      <c r="B76" s="79" t="s">
        <v>62</v>
      </c>
      <c r="C76" s="80" t="str">
        <f>'рекоменд.цены на Октябрь 2019'!B42</f>
        <v>Молоко 2,5% жирности (в пленке, пастеризованное), в расфасовке 0,9 л</v>
      </c>
      <c r="D76" s="131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1"/>
        <v>40.252000000000002</v>
      </c>
      <c r="L76" s="106">
        <f t="shared" si="12"/>
        <v>40.599000000000004</v>
      </c>
      <c r="M76" s="107">
        <f t="shared" si="13"/>
        <v>40.946000000000005</v>
      </c>
      <c r="N76" s="107">
        <f t="shared" si="13"/>
        <v>41.293000000000006</v>
      </c>
      <c r="O76" s="108">
        <f t="shared" si="13"/>
        <v>41.64</v>
      </c>
      <c r="P76" s="50">
        <v>40</v>
      </c>
      <c r="Q76" s="51">
        <v>30</v>
      </c>
      <c r="R76" s="51">
        <f>IF(P76=0," ",IF(ISBLANK(P76)," ",P76*Q76))</f>
        <v>1200</v>
      </c>
      <c r="S76" s="51" t="s">
        <v>247</v>
      </c>
      <c r="T76" s="52" t="s">
        <v>243</v>
      </c>
      <c r="U76" s="50"/>
      <c r="V76" s="57"/>
      <c r="W76" s="57"/>
      <c r="X76" s="57"/>
      <c r="Y76" s="52"/>
      <c r="Z76" s="50">
        <v>39.9</v>
      </c>
      <c r="AA76" s="51">
        <v>22.5</v>
      </c>
      <c r="AB76" s="51">
        <f>IF(Z76=0," ",IF(ISBLANK(Z76)," ",Z76*AA76))</f>
        <v>897.75</v>
      </c>
      <c r="AC76" s="51" t="s">
        <v>273</v>
      </c>
      <c r="AD76" s="52" t="s">
        <v>280</v>
      </c>
      <c r="AE76" s="50">
        <f>AG76/AF76</f>
        <v>41.5</v>
      </c>
      <c r="AF76" s="51">
        <v>198</v>
      </c>
      <c r="AG76" s="51">
        <v>8217</v>
      </c>
      <c r="AH76" s="51" t="s">
        <v>284</v>
      </c>
      <c r="AI76" s="52" t="s">
        <v>285</v>
      </c>
      <c r="AJ76" s="50"/>
      <c r="AK76" s="57"/>
      <c r="AL76" s="57"/>
      <c r="AM76" s="57"/>
      <c r="AN76" s="52"/>
      <c r="AO76" s="50">
        <f>AQ76/AP76</f>
        <v>27</v>
      </c>
      <c r="AP76" s="51">
        <v>208</v>
      </c>
      <c r="AQ76" s="51">
        <v>5616</v>
      </c>
      <c r="AR76" s="51" t="s">
        <v>300</v>
      </c>
      <c r="AS76" s="52" t="s">
        <v>313</v>
      </c>
      <c r="AT76" s="50"/>
      <c r="AU76" s="51"/>
      <c r="AV76" s="51"/>
      <c r="AW76" s="51"/>
      <c r="AX76" s="52"/>
      <c r="AY76" s="50">
        <v>39.9</v>
      </c>
      <c r="AZ76" s="51">
        <v>87</v>
      </c>
      <c r="BA76" s="51">
        <v>3471.3</v>
      </c>
      <c r="BB76" s="51" t="s">
        <v>273</v>
      </c>
      <c r="BC76" s="52" t="s">
        <v>348</v>
      </c>
      <c r="BD76" s="50">
        <v>31</v>
      </c>
      <c r="BE76" s="51">
        <v>160</v>
      </c>
      <c r="BF76" s="51">
        <f>IF(BD76=0," ",IF(ISBLANK(BD76)," ",BD76*BE76))</f>
        <v>4960</v>
      </c>
      <c r="BG76" s="51" t="s">
        <v>357</v>
      </c>
      <c r="BH76" s="52" t="s">
        <v>370</v>
      </c>
      <c r="BI76" s="50">
        <v>39.9</v>
      </c>
      <c r="BJ76" s="51">
        <v>40</v>
      </c>
      <c r="BK76" s="51">
        <v>1596</v>
      </c>
      <c r="BL76" s="51" t="s">
        <v>273</v>
      </c>
      <c r="BM76" s="52" t="s">
        <v>388</v>
      </c>
      <c r="BN76" s="53">
        <f t="shared" si="7"/>
        <v>27</v>
      </c>
      <c r="BO76" s="53">
        <f t="shared" si="8"/>
        <v>41.5</v>
      </c>
      <c r="BP76" s="248"/>
    </row>
    <row r="77" spans="1:68" ht="41.1" customHeight="1" x14ac:dyDescent="0.4">
      <c r="A77" s="38"/>
      <c r="B77" s="79"/>
      <c r="C77" s="80"/>
      <c r="D77" s="131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1"/>
        <v>40.252000000000002</v>
      </c>
      <c r="L77" s="106">
        <f t="shared" si="12"/>
        <v>40.599000000000004</v>
      </c>
      <c r="M77" s="107">
        <f t="shared" si="13"/>
        <v>40.946000000000005</v>
      </c>
      <c r="N77" s="107">
        <f t="shared" si="13"/>
        <v>41.293000000000006</v>
      </c>
      <c r="O77" s="108">
        <f t="shared" si="13"/>
        <v>41.64</v>
      </c>
      <c r="P77" s="50"/>
      <c r="Q77" s="57"/>
      <c r="R77" s="57"/>
      <c r="S77" s="57"/>
      <c r="T77" s="52"/>
      <c r="U77" s="175"/>
      <c r="V77" s="176"/>
      <c r="W77" s="176"/>
      <c r="X77" s="176"/>
      <c r="Y77" s="176"/>
      <c r="Z77" s="50"/>
      <c r="AA77" s="57"/>
      <c r="AB77" s="57"/>
      <c r="AC77" s="57"/>
      <c r="AD77" s="52"/>
      <c r="AE77" s="175"/>
      <c r="AF77" s="176"/>
      <c r="AG77" s="176"/>
      <c r="AH77" s="176"/>
      <c r="AI77" s="188"/>
      <c r="AJ77" s="50"/>
      <c r="AK77" s="57"/>
      <c r="AL77" s="57"/>
      <c r="AM77" s="57"/>
      <c r="AN77" s="52"/>
      <c r="AO77" s="175"/>
      <c r="AP77" s="176"/>
      <c r="AQ77" s="176"/>
      <c r="AR77" s="176"/>
      <c r="AS77" s="176"/>
      <c r="AT77" s="50"/>
      <c r="AU77" s="51"/>
      <c r="AV77" s="51"/>
      <c r="AW77" s="51"/>
      <c r="AX77" s="52"/>
      <c r="AY77" s="50"/>
      <c r="AZ77" s="57"/>
      <c r="BA77" s="57"/>
      <c r="BB77" s="57"/>
      <c r="BC77" s="52"/>
      <c r="BD77" s="50"/>
      <c r="BE77" s="57"/>
      <c r="BF77" s="57"/>
      <c r="BG77" s="57"/>
      <c r="BH77" s="52"/>
      <c r="BI77" s="50">
        <v>39.9</v>
      </c>
      <c r="BJ77" s="51">
        <v>63</v>
      </c>
      <c r="BK77" s="51">
        <v>2793</v>
      </c>
      <c r="BL77" s="51" t="s">
        <v>273</v>
      </c>
      <c r="BM77" s="52" t="s">
        <v>389</v>
      </c>
      <c r="BN77" s="53">
        <f t="shared" si="7"/>
        <v>39.9</v>
      </c>
      <c r="BO77" s="53">
        <f t="shared" si="8"/>
        <v>39.9</v>
      </c>
      <c r="BP77" s="248"/>
    </row>
    <row r="78" spans="1:68" ht="41.1" customHeight="1" x14ac:dyDescent="0.4">
      <c r="A78" s="38"/>
      <c r="B78" s="79"/>
      <c r="C78" s="80"/>
      <c r="D78" s="131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1"/>
        <v>40.252000000000002</v>
      </c>
      <c r="L78" s="106">
        <f t="shared" si="12"/>
        <v>40.599000000000004</v>
      </c>
      <c r="M78" s="107">
        <f t="shared" si="13"/>
        <v>40.946000000000005</v>
      </c>
      <c r="N78" s="107">
        <f t="shared" si="13"/>
        <v>41.293000000000006</v>
      </c>
      <c r="O78" s="108">
        <f t="shared" si="13"/>
        <v>41.64</v>
      </c>
      <c r="P78" s="50"/>
      <c r="Q78" s="57"/>
      <c r="R78" s="57"/>
      <c r="S78" s="57"/>
      <c r="T78" s="52"/>
      <c r="U78" s="175"/>
      <c r="V78" s="176"/>
      <c r="W78" s="176"/>
      <c r="X78" s="176"/>
      <c r="Y78" s="176"/>
      <c r="Z78" s="50"/>
      <c r="AA78" s="57"/>
      <c r="AB78" s="57"/>
      <c r="AC78" s="57"/>
      <c r="AD78" s="52"/>
      <c r="AE78" s="175"/>
      <c r="AF78" s="176"/>
      <c r="AG78" s="176"/>
      <c r="AH78" s="176"/>
      <c r="AI78" s="188"/>
      <c r="AJ78" s="50"/>
      <c r="AK78" s="57"/>
      <c r="AL78" s="57"/>
      <c r="AM78" s="57"/>
      <c r="AN78" s="52"/>
      <c r="AO78" s="175"/>
      <c r="AP78" s="176"/>
      <c r="AQ78" s="176"/>
      <c r="AR78" s="176"/>
      <c r="AS78" s="176"/>
      <c r="AT78" s="50"/>
      <c r="AU78" s="51"/>
      <c r="AV78" s="51"/>
      <c r="AW78" s="51"/>
      <c r="AX78" s="52"/>
      <c r="AY78" s="50"/>
      <c r="AZ78" s="57"/>
      <c r="BA78" s="57"/>
      <c r="BB78" s="57"/>
      <c r="BC78" s="52"/>
      <c r="BD78" s="50"/>
      <c r="BE78" s="57"/>
      <c r="BF78" s="57"/>
      <c r="BG78" s="57"/>
      <c r="BH78" s="52"/>
      <c r="BI78" s="50"/>
      <c r="BJ78" s="57"/>
      <c r="BK78" s="57"/>
      <c r="BL78" s="57"/>
      <c r="BM78" s="52"/>
      <c r="BN78" s="53">
        <f t="shared" si="7"/>
        <v>0</v>
      </c>
      <c r="BO78" s="53">
        <f t="shared" si="8"/>
        <v>0</v>
      </c>
      <c r="BP78" s="248"/>
    </row>
    <row r="79" spans="1:68" s="128" customFormat="1" ht="57" customHeight="1" x14ac:dyDescent="0.4">
      <c r="A79" s="127"/>
      <c r="B79" s="79" t="s">
        <v>128</v>
      </c>
      <c r="C79" s="80" t="str">
        <f>'рекоменд.цены на Октябрь 2019'!B43</f>
        <v>Молоко 3,2% жирности (в пленке, пастеризованное), в расфасовке 0,9 л</v>
      </c>
      <c r="D79" s="131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1"/>
        <v>43.616</v>
      </c>
      <c r="L79" s="106">
        <f t="shared" si="12"/>
        <v>43.992000000000004</v>
      </c>
      <c r="M79" s="107">
        <f t="shared" si="13"/>
        <v>44.368000000000002</v>
      </c>
      <c r="N79" s="107">
        <f t="shared" si="13"/>
        <v>44.744</v>
      </c>
      <c r="O79" s="108">
        <f t="shared" si="13"/>
        <v>45.120000000000005</v>
      </c>
      <c r="P79" s="50"/>
      <c r="Q79" s="57"/>
      <c r="R79" s="57"/>
      <c r="S79" s="57"/>
      <c r="T79" s="52"/>
      <c r="U79" s="175"/>
      <c r="V79" s="176"/>
      <c r="W79" s="176"/>
      <c r="X79" s="176"/>
      <c r="Y79" s="176"/>
      <c r="Z79" s="50"/>
      <c r="AA79" s="57"/>
      <c r="AB79" s="57"/>
      <c r="AC79" s="57"/>
      <c r="AD79" s="52"/>
      <c r="AE79" s="175"/>
      <c r="AF79" s="176"/>
      <c r="AG79" s="176"/>
      <c r="AH79" s="176"/>
      <c r="AI79" s="188"/>
      <c r="AJ79" s="50">
        <v>35</v>
      </c>
      <c r="AK79" s="51">
        <v>290</v>
      </c>
      <c r="AL79" s="51">
        <f>IF(AJ79=0," ",IF(ISBLANK(AJ79)," ",AJ79*AK79))</f>
        <v>10150</v>
      </c>
      <c r="AM79" s="51" t="s">
        <v>252</v>
      </c>
      <c r="AN79" s="52" t="s">
        <v>293</v>
      </c>
      <c r="AO79" s="50"/>
      <c r="AP79" s="51"/>
      <c r="AQ79" s="51"/>
      <c r="AR79" s="51"/>
      <c r="AS79" s="52"/>
      <c r="AT79" s="50">
        <v>39.26</v>
      </c>
      <c r="AU79" s="51">
        <v>18</v>
      </c>
      <c r="AV79" s="51">
        <f>IF(AT79=0," ",IF(ISBLANK(AT79)," ",AT79*AU79))</f>
        <v>706.68</v>
      </c>
      <c r="AW79" s="51" t="s">
        <v>322</v>
      </c>
      <c r="AX79" s="52" t="s">
        <v>331</v>
      </c>
      <c r="AY79" s="50"/>
      <c r="AZ79" s="57"/>
      <c r="BA79" s="57"/>
      <c r="BB79" s="57"/>
      <c r="BC79" s="52"/>
      <c r="BD79" s="50"/>
      <c r="BE79" s="57"/>
      <c r="BF79" s="57"/>
      <c r="BG79" s="57"/>
      <c r="BH79" s="52"/>
      <c r="BI79" s="50"/>
      <c r="BJ79" s="57"/>
      <c r="BK79" s="57"/>
      <c r="BL79" s="57"/>
      <c r="BM79" s="52"/>
      <c r="BN79" s="53">
        <f t="shared" si="7"/>
        <v>35</v>
      </c>
      <c r="BO79" s="53">
        <f t="shared" si="8"/>
        <v>39.26</v>
      </c>
      <c r="BP79" s="248"/>
    </row>
    <row r="80" spans="1:68" s="128" customFormat="1" ht="41.1" customHeight="1" x14ac:dyDescent="0.4">
      <c r="A80" s="127"/>
      <c r="B80" s="79"/>
      <c r="C80" s="80"/>
      <c r="D80" s="131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1"/>
        <v>43.616</v>
      </c>
      <c r="L80" s="106">
        <f t="shared" si="12"/>
        <v>43.992000000000004</v>
      </c>
      <c r="M80" s="107">
        <f t="shared" si="13"/>
        <v>44.368000000000002</v>
      </c>
      <c r="N80" s="107">
        <f t="shared" si="13"/>
        <v>44.744</v>
      </c>
      <c r="O80" s="108">
        <f t="shared" si="13"/>
        <v>45.120000000000005</v>
      </c>
      <c r="P80" s="50"/>
      <c r="Q80" s="57"/>
      <c r="R80" s="57"/>
      <c r="S80" s="57"/>
      <c r="T80" s="52"/>
      <c r="U80" s="175"/>
      <c r="V80" s="176"/>
      <c r="W80" s="176"/>
      <c r="X80" s="176"/>
      <c r="Y80" s="176"/>
      <c r="Z80" s="50"/>
      <c r="AA80" s="57"/>
      <c r="AB80" s="57"/>
      <c r="AC80" s="57"/>
      <c r="AD80" s="52"/>
      <c r="AE80" s="175"/>
      <c r="AF80" s="176"/>
      <c r="AG80" s="176"/>
      <c r="AH80" s="176"/>
      <c r="AI80" s="188"/>
      <c r="AJ80" s="50"/>
      <c r="AK80" s="57"/>
      <c r="AL80" s="57"/>
      <c r="AM80" s="57"/>
      <c r="AN80" s="52"/>
      <c r="AO80" s="175"/>
      <c r="AP80" s="176"/>
      <c r="AQ80" s="176"/>
      <c r="AR80" s="176"/>
      <c r="AS80" s="176"/>
      <c r="AT80" s="50"/>
      <c r="AU80" s="57"/>
      <c r="AV80" s="57"/>
      <c r="AW80" s="57"/>
      <c r="AX80" s="52"/>
      <c r="AY80" s="50"/>
      <c r="AZ80" s="57"/>
      <c r="BA80" s="57"/>
      <c r="BB80" s="57"/>
      <c r="BC80" s="52"/>
      <c r="BD80" s="50"/>
      <c r="BE80" s="57"/>
      <c r="BF80" s="57"/>
      <c r="BG80" s="57"/>
      <c r="BH80" s="52"/>
      <c r="BI80" s="50"/>
      <c r="BJ80" s="57"/>
      <c r="BK80" s="57"/>
      <c r="BL80" s="57"/>
      <c r="BM80" s="52"/>
      <c r="BN80" s="53">
        <f t="shared" si="7"/>
        <v>0</v>
      </c>
      <c r="BO80" s="53">
        <f t="shared" si="8"/>
        <v>0</v>
      </c>
      <c r="BP80" s="248"/>
    </row>
    <row r="81" spans="1:68" s="128" customFormat="1" ht="41.1" customHeight="1" x14ac:dyDescent="0.4">
      <c r="A81" s="127"/>
      <c r="B81" s="79"/>
      <c r="C81" s="80"/>
      <c r="D81" s="131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1"/>
        <v>43.616</v>
      </c>
      <c r="L81" s="106">
        <f t="shared" si="12"/>
        <v>43.992000000000004</v>
      </c>
      <c r="M81" s="107">
        <f t="shared" si="13"/>
        <v>44.368000000000002</v>
      </c>
      <c r="N81" s="107">
        <f t="shared" si="13"/>
        <v>44.744</v>
      </c>
      <c r="O81" s="108">
        <f t="shared" si="13"/>
        <v>45.120000000000005</v>
      </c>
      <c r="P81" s="50"/>
      <c r="Q81" s="57"/>
      <c r="R81" s="57"/>
      <c r="S81" s="57"/>
      <c r="T81" s="52"/>
      <c r="U81" s="175"/>
      <c r="V81" s="176"/>
      <c r="W81" s="176"/>
      <c r="X81" s="176"/>
      <c r="Y81" s="176"/>
      <c r="Z81" s="50"/>
      <c r="AA81" s="57"/>
      <c r="AB81" s="57"/>
      <c r="AC81" s="57"/>
      <c r="AD81" s="52"/>
      <c r="AE81" s="175"/>
      <c r="AF81" s="176"/>
      <c r="AG81" s="176"/>
      <c r="AH81" s="176"/>
      <c r="AI81" s="188"/>
      <c r="AJ81" s="50"/>
      <c r="AK81" s="57"/>
      <c r="AL81" s="57"/>
      <c r="AM81" s="57"/>
      <c r="AN81" s="52"/>
      <c r="AO81" s="175"/>
      <c r="AP81" s="176"/>
      <c r="AQ81" s="176"/>
      <c r="AR81" s="176"/>
      <c r="AS81" s="176"/>
      <c r="AT81" s="50"/>
      <c r="AU81" s="57"/>
      <c r="AV81" s="57"/>
      <c r="AW81" s="57"/>
      <c r="AX81" s="52"/>
      <c r="AY81" s="50"/>
      <c r="AZ81" s="57"/>
      <c r="BA81" s="57"/>
      <c r="BB81" s="57"/>
      <c r="BC81" s="52"/>
      <c r="BD81" s="50"/>
      <c r="BE81" s="57"/>
      <c r="BF81" s="57"/>
      <c r="BG81" s="57"/>
      <c r="BH81" s="52"/>
      <c r="BI81" s="50"/>
      <c r="BJ81" s="57"/>
      <c r="BK81" s="57"/>
      <c r="BL81" s="57"/>
      <c r="BM81" s="52"/>
      <c r="BN81" s="53">
        <f t="shared" si="7"/>
        <v>0</v>
      </c>
      <c r="BO81" s="53">
        <f t="shared" si="8"/>
        <v>0</v>
      </c>
      <c r="BP81" s="248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Октябрь 2019'!B44</f>
        <v>Сливочное масло, кг</v>
      </c>
      <c r="D82" s="131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1"/>
        <v>407</v>
      </c>
      <c r="L82" s="106">
        <f t="shared" si="12"/>
        <v>410.7</v>
      </c>
      <c r="M82" s="107">
        <f t="shared" si="13"/>
        <v>414.4</v>
      </c>
      <c r="N82" s="107">
        <f t="shared" si="13"/>
        <v>418.1</v>
      </c>
      <c r="O82" s="108">
        <f t="shared" si="13"/>
        <v>421.8</v>
      </c>
      <c r="P82" s="50"/>
      <c r="Q82" s="57"/>
      <c r="R82" s="57"/>
      <c r="S82" s="57"/>
      <c r="T82" s="52"/>
      <c r="U82" s="50"/>
      <c r="V82" s="57"/>
      <c r="W82" s="57"/>
      <c r="X82" s="57"/>
      <c r="Y82" s="52"/>
      <c r="Z82" s="50"/>
      <c r="AA82" s="57"/>
      <c r="AB82" s="57"/>
      <c r="AC82" s="57"/>
      <c r="AD82" s="52"/>
      <c r="AE82" s="50">
        <f>AG82/AF82</f>
        <v>403.3</v>
      </c>
      <c r="AF82" s="51">
        <v>15</v>
      </c>
      <c r="AG82" s="51">
        <v>6049.5</v>
      </c>
      <c r="AH82" s="51" t="s">
        <v>284</v>
      </c>
      <c r="AI82" s="52" t="s">
        <v>285</v>
      </c>
      <c r="AJ82" s="50">
        <v>310</v>
      </c>
      <c r="AK82" s="51">
        <v>20</v>
      </c>
      <c r="AL82" s="51">
        <f>AJ82*AK82</f>
        <v>6200</v>
      </c>
      <c r="AM82" s="51" t="s">
        <v>252</v>
      </c>
      <c r="AN82" s="52" t="s">
        <v>293</v>
      </c>
      <c r="AO82" s="50"/>
      <c r="AP82" s="57"/>
      <c r="AQ82" s="57"/>
      <c r="AR82" s="57"/>
      <c r="AS82" s="52"/>
      <c r="AT82" s="50"/>
      <c r="AU82" s="57"/>
      <c r="AV82" s="57"/>
      <c r="AW82" s="57"/>
      <c r="AX82" s="52"/>
      <c r="AY82" s="50"/>
      <c r="AZ82" s="57"/>
      <c r="BA82" s="57"/>
      <c r="BB82" s="57"/>
      <c r="BC82" s="52"/>
      <c r="BD82" s="50">
        <v>378</v>
      </c>
      <c r="BE82" s="51">
        <v>20</v>
      </c>
      <c r="BF82" s="51">
        <f>IF(BD82=0," ",IF(ISBLANK(BD82)," ",BD82*BE82))</f>
        <v>7560</v>
      </c>
      <c r="BG82" s="51" t="s">
        <v>371</v>
      </c>
      <c r="BH82" s="52" t="s">
        <v>372</v>
      </c>
      <c r="BI82" s="50">
        <v>407</v>
      </c>
      <c r="BJ82" s="51">
        <v>8</v>
      </c>
      <c r="BK82" s="51">
        <v>3256</v>
      </c>
      <c r="BL82" s="51" t="s">
        <v>273</v>
      </c>
      <c r="BM82" s="52" t="s">
        <v>388</v>
      </c>
      <c r="BN82" s="53">
        <f t="shared" si="7"/>
        <v>310</v>
      </c>
      <c r="BO82" s="53">
        <f t="shared" si="8"/>
        <v>407</v>
      </c>
      <c r="BP82" s="248"/>
    </row>
    <row r="83" spans="1:68" ht="41.1" customHeight="1" x14ac:dyDescent="0.4">
      <c r="A83" s="38"/>
      <c r="B83" s="79"/>
      <c r="C83" s="80"/>
      <c r="D83" s="131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1"/>
        <v>407</v>
      </c>
      <c r="L83" s="106">
        <f t="shared" si="12"/>
        <v>410.7</v>
      </c>
      <c r="M83" s="107">
        <f t="shared" si="13"/>
        <v>414.4</v>
      </c>
      <c r="N83" s="107">
        <f t="shared" si="13"/>
        <v>418.1</v>
      </c>
      <c r="O83" s="108">
        <f t="shared" si="13"/>
        <v>421.8</v>
      </c>
      <c r="P83" s="50"/>
      <c r="Q83" s="57"/>
      <c r="R83" s="57"/>
      <c r="S83" s="57"/>
      <c r="T83" s="52"/>
      <c r="U83" s="175"/>
      <c r="V83" s="176"/>
      <c r="W83" s="176"/>
      <c r="X83" s="176"/>
      <c r="Y83" s="176"/>
      <c r="Z83" s="50"/>
      <c r="AA83" s="57"/>
      <c r="AB83" s="57"/>
      <c r="AC83" s="57"/>
      <c r="AD83" s="52"/>
      <c r="AE83" s="195"/>
      <c r="AF83" s="196"/>
      <c r="AG83" s="197"/>
      <c r="AH83" s="196"/>
      <c r="AI83" s="198"/>
      <c r="AJ83" s="50"/>
      <c r="AK83" s="57"/>
      <c r="AL83" s="57"/>
      <c r="AM83" s="57"/>
      <c r="AN83" s="52"/>
      <c r="AO83" s="50"/>
      <c r="AP83" s="57"/>
      <c r="AQ83" s="57"/>
      <c r="AR83" s="57"/>
      <c r="AS83" s="52"/>
      <c r="AT83" s="50"/>
      <c r="AU83" s="57"/>
      <c r="AV83" s="57"/>
      <c r="AW83" s="57"/>
      <c r="AX83" s="52"/>
      <c r="AY83" s="50"/>
      <c r="AZ83" s="57"/>
      <c r="BA83" s="57"/>
      <c r="BB83" s="57"/>
      <c r="BC83" s="52"/>
      <c r="BD83" s="50"/>
      <c r="BE83" s="57"/>
      <c r="BF83" s="57"/>
      <c r="BG83" s="57"/>
      <c r="BH83" s="52"/>
      <c r="BI83" s="50"/>
      <c r="BJ83" s="57"/>
      <c r="BK83" s="57"/>
      <c r="BL83" s="57"/>
      <c r="BM83" s="52"/>
      <c r="BN83" s="53">
        <f t="shared" si="7"/>
        <v>0</v>
      </c>
      <c r="BO83" s="53">
        <f t="shared" si="8"/>
        <v>0</v>
      </c>
      <c r="BP83" s="248"/>
    </row>
    <row r="84" spans="1:68" ht="41.1" customHeight="1" x14ac:dyDescent="0.4">
      <c r="A84" s="38"/>
      <c r="B84" s="79"/>
      <c r="C84" s="80"/>
      <c r="D84" s="131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1"/>
        <v>407</v>
      </c>
      <c r="L84" s="106">
        <f t="shared" si="12"/>
        <v>410.7</v>
      </c>
      <c r="M84" s="107">
        <f t="shared" si="13"/>
        <v>414.4</v>
      </c>
      <c r="N84" s="107">
        <f t="shared" si="13"/>
        <v>418.1</v>
      </c>
      <c r="O84" s="108">
        <f t="shared" si="13"/>
        <v>421.8</v>
      </c>
      <c r="P84" s="50"/>
      <c r="Q84" s="57"/>
      <c r="R84" s="57"/>
      <c r="S84" s="57"/>
      <c r="T84" s="52"/>
      <c r="U84" s="175"/>
      <c r="V84" s="176"/>
      <c r="W84" s="176"/>
      <c r="X84" s="176"/>
      <c r="Y84" s="176"/>
      <c r="Z84" s="50"/>
      <c r="AA84" s="57"/>
      <c r="AB84" s="57"/>
      <c r="AC84" s="57"/>
      <c r="AD84" s="52"/>
      <c r="AE84" s="195"/>
      <c r="AF84" s="196"/>
      <c r="AG84" s="197"/>
      <c r="AH84" s="196"/>
      <c r="AI84" s="198"/>
      <c r="AJ84" s="50"/>
      <c r="AK84" s="57"/>
      <c r="AL84" s="57"/>
      <c r="AM84" s="57"/>
      <c r="AN84" s="52"/>
      <c r="AO84" s="50"/>
      <c r="AP84" s="57"/>
      <c r="AQ84" s="57"/>
      <c r="AR84" s="57"/>
      <c r="AS84" s="52"/>
      <c r="AT84" s="50"/>
      <c r="AU84" s="57"/>
      <c r="AV84" s="57"/>
      <c r="AW84" s="57"/>
      <c r="AX84" s="52"/>
      <c r="AY84" s="50"/>
      <c r="AZ84" s="57"/>
      <c r="BA84" s="57"/>
      <c r="BB84" s="57"/>
      <c r="BC84" s="52"/>
      <c r="BD84" s="50"/>
      <c r="BE84" s="57"/>
      <c r="BF84" s="57"/>
      <c r="BG84" s="57"/>
      <c r="BH84" s="52"/>
      <c r="BI84" s="50"/>
      <c r="BJ84" s="57"/>
      <c r="BK84" s="57"/>
      <c r="BL84" s="57"/>
      <c r="BM84" s="52"/>
      <c r="BN84" s="53">
        <f t="shared" ref="BN84:BN110" si="14">MIN($P84,$U84,$Z84,$AE84,$AJ84,$AO84,$AT84,$AY84,$BD84,$BI84)</f>
        <v>0</v>
      </c>
      <c r="BO84" s="53">
        <f t="shared" ref="BO84:BO110" si="15">MAX($P84,$U84,$Z84,$AE84,$AJ84,$AO84,$AT84,$AY84,$BD84,$BI84)</f>
        <v>0</v>
      </c>
      <c r="BP84" s="248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1"/>
      <c r="E85" s="109"/>
      <c r="F85" s="110"/>
      <c r="G85" s="111"/>
      <c r="H85" s="111"/>
      <c r="I85" s="111"/>
      <c r="J85" s="112"/>
      <c r="K85" s="105">
        <f t="shared" si="11"/>
        <v>0</v>
      </c>
      <c r="L85" s="106">
        <f t="shared" si="12"/>
        <v>0</v>
      </c>
      <c r="M85" s="107">
        <f t="shared" si="13"/>
        <v>0</v>
      </c>
      <c r="N85" s="107">
        <f t="shared" si="13"/>
        <v>0</v>
      </c>
      <c r="O85" s="108">
        <f t="shared" si="13"/>
        <v>0</v>
      </c>
      <c r="P85" s="66"/>
      <c r="Q85" s="67"/>
      <c r="R85" s="68"/>
      <c r="S85" s="67"/>
      <c r="T85" s="69"/>
      <c r="U85" s="177"/>
      <c r="V85" s="178"/>
      <c r="W85" s="176"/>
      <c r="X85" s="178"/>
      <c r="Y85" s="178"/>
      <c r="Z85" s="66"/>
      <c r="AA85" s="67"/>
      <c r="AB85" s="68"/>
      <c r="AC85" s="67"/>
      <c r="AD85" s="69"/>
      <c r="AE85" s="199"/>
      <c r="AF85" s="200"/>
      <c r="AG85" s="201"/>
      <c r="AH85" s="200"/>
      <c r="AI85" s="202"/>
      <c r="AJ85" s="50"/>
      <c r="AK85" s="57"/>
      <c r="AL85" s="57"/>
      <c r="AM85" s="57"/>
      <c r="AN85" s="52"/>
      <c r="AO85" s="66"/>
      <c r="AP85" s="67"/>
      <c r="AQ85" s="68"/>
      <c r="AR85" s="67"/>
      <c r="AS85" s="69"/>
      <c r="AT85" s="66"/>
      <c r="AU85" s="67"/>
      <c r="AV85" s="68"/>
      <c r="AW85" s="67"/>
      <c r="AX85" s="69"/>
      <c r="AY85" s="66"/>
      <c r="AZ85" s="67"/>
      <c r="BA85" s="68"/>
      <c r="BB85" s="67"/>
      <c r="BC85" s="69"/>
      <c r="BD85" s="66"/>
      <c r="BE85" s="67"/>
      <c r="BF85" s="68"/>
      <c r="BG85" s="67"/>
      <c r="BH85" s="69"/>
      <c r="BI85" s="66"/>
      <c r="BJ85" s="67"/>
      <c r="BK85" s="68"/>
      <c r="BL85" s="67"/>
      <c r="BM85" s="69"/>
      <c r="BN85" s="53">
        <f t="shared" si="14"/>
        <v>0</v>
      </c>
      <c r="BO85" s="53">
        <f t="shared" si="15"/>
        <v>0</v>
      </c>
      <c r="BP85" s="248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Октябрь 2019'!B46</f>
        <v>Пропаренный шелушеный рис, кг</v>
      </c>
      <c r="D86" s="131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1"/>
        <v>48.195</v>
      </c>
      <c r="L86" s="106">
        <f t="shared" si="12"/>
        <v>48.653999999999996</v>
      </c>
      <c r="M86" s="107">
        <f t="shared" si="13"/>
        <v>49.113</v>
      </c>
      <c r="N86" s="107">
        <f t="shared" si="13"/>
        <v>49.571999999999996</v>
      </c>
      <c r="O86" s="108">
        <f t="shared" si="13"/>
        <v>50.030999999999999</v>
      </c>
      <c r="P86" s="50">
        <v>48.1</v>
      </c>
      <c r="Q86" s="51">
        <v>5</v>
      </c>
      <c r="R86" s="51">
        <f>IF(P86=0," ",IF(ISBLANK(P86)," ",P86*Q86))</f>
        <v>240.5</v>
      </c>
      <c r="S86" s="51" t="s">
        <v>242</v>
      </c>
      <c r="T86" s="52" t="s">
        <v>243</v>
      </c>
      <c r="U86" s="50"/>
      <c r="V86" s="57"/>
      <c r="W86" s="57"/>
      <c r="X86" s="57"/>
      <c r="Y86" s="52"/>
      <c r="Z86" s="50"/>
      <c r="AA86" s="57"/>
      <c r="AB86" s="57"/>
      <c r="AC86" s="57"/>
      <c r="AD86" s="52"/>
      <c r="AE86" s="195"/>
      <c r="AF86" s="196"/>
      <c r="AG86" s="197"/>
      <c r="AH86" s="196"/>
      <c r="AI86" s="198"/>
      <c r="AJ86" s="50"/>
      <c r="AK86" s="57"/>
      <c r="AL86" s="57"/>
      <c r="AM86" s="57"/>
      <c r="AN86" s="52"/>
      <c r="AO86" s="50"/>
      <c r="AP86" s="57"/>
      <c r="AQ86" s="57"/>
      <c r="AR86" s="57"/>
      <c r="AS86" s="52"/>
      <c r="AT86" s="50"/>
      <c r="AU86" s="57"/>
      <c r="AV86" s="57"/>
      <c r="AW86" s="57"/>
      <c r="AX86" s="52"/>
      <c r="AY86" s="50"/>
      <c r="AZ86" s="57"/>
      <c r="BA86" s="57"/>
      <c r="BB86" s="57"/>
      <c r="BC86" s="52"/>
      <c r="BD86" s="50"/>
      <c r="BE86" s="57"/>
      <c r="BF86" s="57"/>
      <c r="BG86" s="57"/>
      <c r="BH86" s="52"/>
      <c r="BI86" s="50"/>
      <c r="BJ86" s="57"/>
      <c r="BK86" s="57"/>
      <c r="BL86" s="57"/>
      <c r="BM86" s="52"/>
      <c r="BN86" s="53">
        <f t="shared" si="14"/>
        <v>48.1</v>
      </c>
      <c r="BO86" s="53">
        <f t="shared" si="15"/>
        <v>48.1</v>
      </c>
      <c r="BP86" s="249"/>
    </row>
    <row r="87" spans="1:68" ht="41.1" customHeight="1" x14ac:dyDescent="0.4">
      <c r="A87" s="38"/>
      <c r="B87" s="79"/>
      <c r="C87" s="80"/>
      <c r="D87" s="131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1"/>
        <v>48.195</v>
      </c>
      <c r="L87" s="106">
        <f t="shared" si="12"/>
        <v>48.653999999999996</v>
      </c>
      <c r="M87" s="107">
        <f t="shared" si="13"/>
        <v>49.113</v>
      </c>
      <c r="N87" s="107">
        <f t="shared" si="13"/>
        <v>49.571999999999996</v>
      </c>
      <c r="O87" s="108">
        <f t="shared" si="13"/>
        <v>50.030999999999999</v>
      </c>
      <c r="P87" s="50"/>
      <c r="Q87" s="51"/>
      <c r="R87" s="51" t="str">
        <f>IF(P87=0," ",IF(ISBLANK(P87)," ",P87*Q87))</f>
        <v xml:space="preserve"> </v>
      </c>
      <c r="S87" s="51"/>
      <c r="T87" s="52"/>
      <c r="U87" s="175"/>
      <c r="V87" s="176"/>
      <c r="W87" s="176"/>
      <c r="X87" s="176"/>
      <c r="Y87" s="176"/>
      <c r="Z87" s="50"/>
      <c r="AA87" s="57"/>
      <c r="AB87" s="57"/>
      <c r="AC87" s="57"/>
      <c r="AD87" s="52"/>
      <c r="AE87" s="50"/>
      <c r="AF87" s="57"/>
      <c r="AG87" s="57"/>
      <c r="AH87" s="57"/>
      <c r="AI87" s="52"/>
      <c r="AJ87" s="50"/>
      <c r="AK87" s="57"/>
      <c r="AL87" s="57"/>
      <c r="AM87" s="57"/>
      <c r="AN87" s="52"/>
      <c r="AO87" s="50"/>
      <c r="AP87" s="57"/>
      <c r="AQ87" s="57"/>
      <c r="AR87" s="57"/>
      <c r="AS87" s="52"/>
      <c r="AT87" s="50"/>
      <c r="AU87" s="57"/>
      <c r="AV87" s="57"/>
      <c r="AW87" s="57"/>
      <c r="AX87" s="52"/>
      <c r="AY87" s="50"/>
      <c r="AZ87" s="57"/>
      <c r="BA87" s="57"/>
      <c r="BB87" s="57"/>
      <c r="BC87" s="52"/>
      <c r="BD87" s="50"/>
      <c r="BE87" s="57"/>
      <c r="BF87" s="57"/>
      <c r="BG87" s="57"/>
      <c r="BH87" s="52"/>
      <c r="BI87" s="50"/>
      <c r="BJ87" s="57"/>
      <c r="BK87" s="57"/>
      <c r="BL87" s="57"/>
      <c r="BM87" s="52"/>
      <c r="BN87" s="53">
        <f t="shared" si="14"/>
        <v>0</v>
      </c>
      <c r="BO87" s="53">
        <f t="shared" si="15"/>
        <v>0</v>
      </c>
      <c r="BP87" s="248"/>
    </row>
    <row r="88" spans="1:68" ht="41.1" customHeight="1" x14ac:dyDescent="0.4">
      <c r="A88" s="38"/>
      <c r="B88" s="79"/>
      <c r="C88" s="80"/>
      <c r="D88" s="131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1"/>
        <v>48.195</v>
      </c>
      <c r="L88" s="106">
        <f t="shared" si="12"/>
        <v>48.653999999999996</v>
      </c>
      <c r="M88" s="107">
        <f t="shared" si="13"/>
        <v>49.113</v>
      </c>
      <c r="N88" s="107">
        <f t="shared" si="13"/>
        <v>49.571999999999996</v>
      </c>
      <c r="O88" s="108">
        <f t="shared" si="13"/>
        <v>50.030999999999999</v>
      </c>
      <c r="P88" s="50"/>
      <c r="Q88" s="51"/>
      <c r="R88" s="51" t="str">
        <f>IF(P88=0," ",IF(ISBLANK(P88)," ",P88*Q88))</f>
        <v xml:space="preserve"> </v>
      </c>
      <c r="S88" s="51"/>
      <c r="T88" s="52"/>
      <c r="U88" s="175"/>
      <c r="V88" s="176"/>
      <c r="W88" s="176"/>
      <c r="X88" s="176"/>
      <c r="Y88" s="176"/>
      <c r="Z88" s="50"/>
      <c r="AA88" s="57"/>
      <c r="AB88" s="57"/>
      <c r="AC88" s="57"/>
      <c r="AD88" s="52"/>
      <c r="AE88" s="50"/>
      <c r="AF88" s="57"/>
      <c r="AG88" s="57"/>
      <c r="AH88" s="57"/>
      <c r="AI88" s="52"/>
      <c r="AJ88" s="50"/>
      <c r="AK88" s="57"/>
      <c r="AL88" s="57"/>
      <c r="AM88" s="57"/>
      <c r="AN88" s="52"/>
      <c r="AO88" s="50"/>
      <c r="AP88" s="57"/>
      <c r="AQ88" s="57"/>
      <c r="AR88" s="57"/>
      <c r="AS88" s="52"/>
      <c r="AT88" s="50"/>
      <c r="AU88" s="57"/>
      <c r="AV88" s="57"/>
      <c r="AW88" s="57"/>
      <c r="AX88" s="52"/>
      <c r="AY88" s="50"/>
      <c r="AZ88" s="57"/>
      <c r="BA88" s="57"/>
      <c r="BB88" s="57"/>
      <c r="BC88" s="52"/>
      <c r="BD88" s="50"/>
      <c r="BE88" s="57"/>
      <c r="BF88" s="57"/>
      <c r="BG88" s="57"/>
      <c r="BH88" s="52"/>
      <c r="BI88" s="50"/>
      <c r="BJ88" s="57"/>
      <c r="BK88" s="57"/>
      <c r="BL88" s="57"/>
      <c r="BM88" s="52"/>
      <c r="BN88" s="53">
        <f t="shared" si="14"/>
        <v>0</v>
      </c>
      <c r="BO88" s="53">
        <f t="shared" si="15"/>
        <v>0</v>
      </c>
      <c r="BP88" s="248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Октябрь 2019'!B47</f>
        <v>Мука пшеничная хлебопекарная высший сорт (в таре), кг</v>
      </c>
      <c r="D89" s="131">
        <v>19.2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1"/>
        <v>22.847999999999999</v>
      </c>
      <c r="L89" s="106">
        <f t="shared" si="12"/>
        <v>23.04</v>
      </c>
      <c r="M89" s="107">
        <f t="shared" si="13"/>
        <v>23.231999999999999</v>
      </c>
      <c r="N89" s="107">
        <f t="shared" si="13"/>
        <v>23.423999999999999</v>
      </c>
      <c r="O89" s="108">
        <f t="shared" si="13"/>
        <v>23.616</v>
      </c>
      <c r="P89" s="50">
        <v>22.8</v>
      </c>
      <c r="Q89" s="51">
        <v>10</v>
      </c>
      <c r="R89" s="51">
        <f>IF(P89=0," ",IF(ISBLANK(P89)," ",P89*Q89))</f>
        <v>228</v>
      </c>
      <c r="S89" s="51" t="s">
        <v>242</v>
      </c>
      <c r="T89" s="52" t="s">
        <v>243</v>
      </c>
      <c r="U89" s="175"/>
      <c r="V89" s="176"/>
      <c r="W89" s="176"/>
      <c r="X89" s="176"/>
      <c r="Y89" s="176"/>
      <c r="Z89" s="50"/>
      <c r="AA89" s="57"/>
      <c r="AB89" s="57"/>
      <c r="AC89" s="57"/>
      <c r="AD89" s="52"/>
      <c r="AE89" s="195"/>
      <c r="AF89" s="196"/>
      <c r="AG89" s="197"/>
      <c r="AH89" s="196"/>
      <c r="AI89" s="198"/>
      <c r="AJ89" s="50"/>
      <c r="AK89" s="57"/>
      <c r="AL89" s="57"/>
      <c r="AM89" s="57"/>
      <c r="AN89" s="52"/>
      <c r="AO89" s="50"/>
      <c r="AP89" s="57"/>
      <c r="AQ89" s="57"/>
      <c r="AR89" s="57"/>
      <c r="AS89" s="52"/>
      <c r="AT89" s="50">
        <v>23.24</v>
      </c>
      <c r="AU89" s="51">
        <v>25</v>
      </c>
      <c r="AV89" s="51">
        <f>AT89*AU89</f>
        <v>581</v>
      </c>
      <c r="AW89" s="51" t="s">
        <v>322</v>
      </c>
      <c r="AX89" s="52" t="s">
        <v>330</v>
      </c>
      <c r="AY89" s="50"/>
      <c r="AZ89" s="57"/>
      <c r="BA89" s="57"/>
      <c r="BB89" s="57"/>
      <c r="BC89" s="52"/>
      <c r="BD89" s="50">
        <v>22.6</v>
      </c>
      <c r="BE89" s="51">
        <v>50</v>
      </c>
      <c r="BF89" s="51">
        <f>IF(BD89=0," ",IF(ISBLANK(BD89)," ",BD89*BE89))</f>
        <v>1130</v>
      </c>
      <c r="BG89" s="51" t="s">
        <v>369</v>
      </c>
      <c r="BH89" s="52" t="s">
        <v>347</v>
      </c>
      <c r="BI89" s="50"/>
      <c r="BJ89" s="57"/>
      <c r="BK89" s="57"/>
      <c r="BL89" s="57"/>
      <c r="BM89" s="52"/>
      <c r="BN89" s="53">
        <f t="shared" si="14"/>
        <v>22.6</v>
      </c>
      <c r="BO89" s="53">
        <f t="shared" si="15"/>
        <v>23.24</v>
      </c>
      <c r="BP89" s="248"/>
    </row>
    <row r="90" spans="1:68" ht="48.75" customHeight="1" x14ac:dyDescent="0.4">
      <c r="A90" s="38"/>
      <c r="B90" s="79"/>
      <c r="C90" s="80"/>
      <c r="D90" s="131">
        <f>D89</f>
        <v>19.2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1"/>
        <v>22.847999999999999</v>
      </c>
      <c r="L90" s="106">
        <f t="shared" si="12"/>
        <v>23.04</v>
      </c>
      <c r="M90" s="107">
        <f t="shared" si="13"/>
        <v>23.231999999999999</v>
      </c>
      <c r="N90" s="107">
        <f t="shared" si="13"/>
        <v>23.423999999999999</v>
      </c>
      <c r="O90" s="108">
        <f t="shared" si="13"/>
        <v>23.616</v>
      </c>
      <c r="P90" s="50"/>
      <c r="Q90" s="51"/>
      <c r="R90" s="51"/>
      <c r="S90" s="51"/>
      <c r="T90" s="52"/>
      <c r="U90" s="175"/>
      <c r="V90" s="176"/>
      <c r="W90" s="176"/>
      <c r="X90" s="176"/>
      <c r="Y90" s="176"/>
      <c r="Z90" s="50"/>
      <c r="AA90" s="57"/>
      <c r="AB90" s="57"/>
      <c r="AC90" s="57"/>
      <c r="AD90" s="52"/>
      <c r="AE90" s="195"/>
      <c r="AF90" s="196"/>
      <c r="AG90" s="197"/>
      <c r="AH90" s="196"/>
      <c r="AI90" s="198"/>
      <c r="AJ90" s="50"/>
      <c r="AK90" s="57"/>
      <c r="AL90" s="57"/>
      <c r="AM90" s="57"/>
      <c r="AN90" s="52"/>
      <c r="AO90" s="50"/>
      <c r="AP90" s="57"/>
      <c r="AQ90" s="57"/>
      <c r="AR90" s="57"/>
      <c r="AS90" s="52"/>
      <c r="AT90" s="50"/>
      <c r="AU90" s="57"/>
      <c r="AV90" s="57"/>
      <c r="AW90" s="57"/>
      <c r="AX90" s="52"/>
      <c r="AY90" s="50"/>
      <c r="AZ90" s="57"/>
      <c r="BA90" s="57"/>
      <c r="BB90" s="57"/>
      <c r="BC90" s="52"/>
      <c r="BD90" s="50"/>
      <c r="BE90" s="57"/>
      <c r="BF90" s="57"/>
      <c r="BG90" s="57"/>
      <c r="BH90" s="52"/>
      <c r="BI90" s="50"/>
      <c r="BJ90" s="57"/>
      <c r="BK90" s="57"/>
      <c r="BL90" s="57"/>
      <c r="BM90" s="52"/>
      <c r="BN90" s="53">
        <f t="shared" si="14"/>
        <v>0</v>
      </c>
      <c r="BO90" s="53">
        <f t="shared" si="15"/>
        <v>0</v>
      </c>
      <c r="BP90" s="248"/>
    </row>
    <row r="91" spans="1:68" ht="48.75" customHeight="1" x14ac:dyDescent="0.4">
      <c r="A91" s="38"/>
      <c r="B91" s="79"/>
      <c r="C91" s="80"/>
      <c r="D91" s="131">
        <f>D89</f>
        <v>19.2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1"/>
        <v>22.847999999999999</v>
      </c>
      <c r="L91" s="106">
        <f t="shared" si="12"/>
        <v>23.04</v>
      </c>
      <c r="M91" s="107">
        <f t="shared" si="13"/>
        <v>23.231999999999999</v>
      </c>
      <c r="N91" s="107">
        <f t="shared" si="13"/>
        <v>23.423999999999999</v>
      </c>
      <c r="O91" s="108">
        <f t="shared" si="13"/>
        <v>23.616</v>
      </c>
      <c r="P91" s="50"/>
      <c r="Q91" s="51"/>
      <c r="R91" s="51"/>
      <c r="S91" s="51"/>
      <c r="T91" s="52"/>
      <c r="U91" s="175"/>
      <c r="V91" s="176"/>
      <c r="W91" s="176"/>
      <c r="X91" s="176"/>
      <c r="Y91" s="176"/>
      <c r="Z91" s="50"/>
      <c r="AA91" s="57"/>
      <c r="AB91" s="57"/>
      <c r="AC91" s="57"/>
      <c r="AD91" s="52"/>
      <c r="AE91" s="195"/>
      <c r="AF91" s="196"/>
      <c r="AG91" s="197"/>
      <c r="AH91" s="196"/>
      <c r="AI91" s="198"/>
      <c r="AJ91" s="50"/>
      <c r="AK91" s="57"/>
      <c r="AL91" s="57"/>
      <c r="AM91" s="57"/>
      <c r="AN91" s="52"/>
      <c r="AO91" s="50"/>
      <c r="AP91" s="57"/>
      <c r="AQ91" s="57"/>
      <c r="AR91" s="57"/>
      <c r="AS91" s="52"/>
      <c r="AT91" s="50"/>
      <c r="AU91" s="57"/>
      <c r="AV91" s="57"/>
      <c r="AW91" s="57"/>
      <c r="AX91" s="52"/>
      <c r="AY91" s="50"/>
      <c r="AZ91" s="57"/>
      <c r="BA91" s="57"/>
      <c r="BB91" s="57"/>
      <c r="BC91" s="52"/>
      <c r="BD91" s="50"/>
      <c r="BE91" s="57"/>
      <c r="BF91" s="57"/>
      <c r="BG91" s="57"/>
      <c r="BH91" s="52"/>
      <c r="BI91" s="50"/>
      <c r="BJ91" s="57"/>
      <c r="BK91" s="57"/>
      <c r="BL91" s="57"/>
      <c r="BM91" s="52"/>
      <c r="BN91" s="53">
        <f t="shared" si="14"/>
        <v>0</v>
      </c>
      <c r="BO91" s="53">
        <f t="shared" si="15"/>
        <v>0</v>
      </c>
      <c r="BP91" s="248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Октябрь 2019'!B48</f>
        <v>Мука ржано - обдирная, кг</v>
      </c>
      <c r="D92" s="131">
        <v>17.5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1"/>
        <v>20.824999999999999</v>
      </c>
      <c r="L92" s="106">
        <f t="shared" si="12"/>
        <v>21</v>
      </c>
      <c r="M92" s="107">
        <f t="shared" si="13"/>
        <v>21.175000000000001</v>
      </c>
      <c r="N92" s="107">
        <f t="shared" si="13"/>
        <v>21.35</v>
      </c>
      <c r="O92" s="108">
        <f t="shared" si="13"/>
        <v>21.524999999999999</v>
      </c>
      <c r="P92" s="50"/>
      <c r="Q92" s="51"/>
      <c r="R92" s="51"/>
      <c r="S92" s="51"/>
      <c r="T92" s="52"/>
      <c r="U92" s="175"/>
      <c r="V92" s="176"/>
      <c r="W92" s="176"/>
      <c r="X92" s="176"/>
      <c r="Y92" s="176"/>
      <c r="Z92" s="50"/>
      <c r="AA92" s="57"/>
      <c r="AB92" s="57"/>
      <c r="AC92" s="57"/>
      <c r="AD92" s="52"/>
      <c r="AE92" s="50"/>
      <c r="AF92" s="57"/>
      <c r="AG92" s="57"/>
      <c r="AH92" s="57"/>
      <c r="AI92" s="52"/>
      <c r="AJ92" s="50"/>
      <c r="AK92" s="57"/>
      <c r="AL92" s="57"/>
      <c r="AM92" s="57"/>
      <c r="AN92" s="52"/>
      <c r="AO92" s="50"/>
      <c r="AP92" s="57"/>
      <c r="AQ92" s="57"/>
      <c r="AR92" s="57"/>
      <c r="AS92" s="52"/>
      <c r="AT92" s="50"/>
      <c r="AU92" s="57"/>
      <c r="AV92" s="57"/>
      <c r="AW92" s="57"/>
      <c r="AX92" s="52"/>
      <c r="AY92" s="50"/>
      <c r="AZ92" s="57"/>
      <c r="BA92" s="57"/>
      <c r="BB92" s="57"/>
      <c r="BC92" s="52"/>
      <c r="BD92" s="50"/>
      <c r="BE92" s="57"/>
      <c r="BF92" s="57"/>
      <c r="BG92" s="57"/>
      <c r="BH92" s="52"/>
      <c r="BI92" s="50"/>
      <c r="BJ92" s="57"/>
      <c r="BK92" s="57"/>
      <c r="BL92" s="57"/>
      <c r="BM92" s="52"/>
      <c r="BN92" s="53">
        <f t="shared" si="14"/>
        <v>0</v>
      </c>
      <c r="BO92" s="53">
        <f t="shared" si="15"/>
        <v>0</v>
      </c>
      <c r="BP92" s="248"/>
    </row>
    <row r="93" spans="1:68" ht="41.1" customHeight="1" x14ac:dyDescent="0.4">
      <c r="A93" s="38"/>
      <c r="B93" s="79"/>
      <c r="C93" s="80"/>
      <c r="D93" s="131">
        <v>17.5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1"/>
        <v>20.824999999999999</v>
      </c>
      <c r="L93" s="106">
        <f t="shared" si="12"/>
        <v>21</v>
      </c>
      <c r="M93" s="107">
        <f t="shared" si="13"/>
        <v>21.175000000000001</v>
      </c>
      <c r="N93" s="107">
        <f t="shared" si="13"/>
        <v>21.35</v>
      </c>
      <c r="O93" s="108">
        <f t="shared" si="13"/>
        <v>21.524999999999999</v>
      </c>
      <c r="P93" s="50"/>
      <c r="Q93" s="51"/>
      <c r="R93" s="51"/>
      <c r="S93" s="51"/>
      <c r="T93" s="52"/>
      <c r="U93" s="175"/>
      <c r="V93" s="176"/>
      <c r="W93" s="176"/>
      <c r="X93" s="176"/>
      <c r="Y93" s="176"/>
      <c r="Z93" s="50"/>
      <c r="AA93" s="57"/>
      <c r="AB93" s="57"/>
      <c r="AC93" s="57"/>
      <c r="AD93" s="52"/>
      <c r="AE93" s="50"/>
      <c r="AF93" s="57"/>
      <c r="AG93" s="57"/>
      <c r="AH93" s="57"/>
      <c r="AI93" s="52"/>
      <c r="AJ93" s="50"/>
      <c r="AK93" s="57"/>
      <c r="AL93" s="57"/>
      <c r="AM93" s="57"/>
      <c r="AN93" s="52"/>
      <c r="AO93" s="50"/>
      <c r="AP93" s="57"/>
      <c r="AQ93" s="57"/>
      <c r="AR93" s="57"/>
      <c r="AS93" s="52"/>
      <c r="AT93" s="50"/>
      <c r="AU93" s="57"/>
      <c r="AV93" s="57"/>
      <c r="AW93" s="57"/>
      <c r="AX93" s="52"/>
      <c r="AY93" s="50"/>
      <c r="AZ93" s="57"/>
      <c r="BA93" s="57"/>
      <c r="BB93" s="57"/>
      <c r="BC93" s="52"/>
      <c r="BD93" s="50"/>
      <c r="BE93" s="57"/>
      <c r="BF93" s="57"/>
      <c r="BG93" s="57"/>
      <c r="BH93" s="52"/>
      <c r="BI93" s="50"/>
      <c r="BJ93" s="57"/>
      <c r="BK93" s="57"/>
      <c r="BL93" s="57"/>
      <c r="BM93" s="52"/>
      <c r="BN93" s="53">
        <f t="shared" si="14"/>
        <v>0</v>
      </c>
      <c r="BO93" s="53">
        <f t="shared" si="15"/>
        <v>0</v>
      </c>
      <c r="BP93" s="248"/>
    </row>
    <row r="94" spans="1:68" ht="41.1" customHeight="1" x14ac:dyDescent="0.4">
      <c r="A94" s="38"/>
      <c r="B94" s="79"/>
      <c r="C94" s="80"/>
      <c r="D94" s="131">
        <f>D92</f>
        <v>17.5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1"/>
        <v>20.824999999999999</v>
      </c>
      <c r="L94" s="106">
        <f t="shared" si="12"/>
        <v>21</v>
      </c>
      <c r="M94" s="107">
        <f t="shared" si="13"/>
        <v>21.175000000000001</v>
      </c>
      <c r="N94" s="107">
        <f t="shared" si="13"/>
        <v>21.35</v>
      </c>
      <c r="O94" s="108">
        <f t="shared" si="13"/>
        <v>21.524999999999999</v>
      </c>
      <c r="P94" s="50"/>
      <c r="Q94" s="51"/>
      <c r="R94" s="51"/>
      <c r="S94" s="51"/>
      <c r="T94" s="52"/>
      <c r="U94" s="175"/>
      <c r="V94" s="176"/>
      <c r="W94" s="176"/>
      <c r="X94" s="176"/>
      <c r="Y94" s="176"/>
      <c r="Z94" s="50"/>
      <c r="AA94" s="57"/>
      <c r="AB94" s="57"/>
      <c r="AC94" s="57"/>
      <c r="AD94" s="52"/>
      <c r="AE94" s="50"/>
      <c r="AF94" s="57"/>
      <c r="AG94" s="57"/>
      <c r="AH94" s="57"/>
      <c r="AI94" s="52"/>
      <c r="AJ94" s="50"/>
      <c r="AK94" s="57"/>
      <c r="AL94" s="57"/>
      <c r="AM94" s="57"/>
      <c r="AN94" s="52"/>
      <c r="AO94" s="50"/>
      <c r="AP94" s="57"/>
      <c r="AQ94" s="57"/>
      <c r="AR94" s="57"/>
      <c r="AS94" s="52"/>
      <c r="AT94" s="50"/>
      <c r="AU94" s="57"/>
      <c r="AV94" s="57"/>
      <c r="AW94" s="57"/>
      <c r="AX94" s="52"/>
      <c r="AY94" s="50"/>
      <c r="AZ94" s="57"/>
      <c r="BA94" s="57"/>
      <c r="BB94" s="57"/>
      <c r="BC94" s="52"/>
      <c r="BD94" s="50"/>
      <c r="BE94" s="57"/>
      <c r="BF94" s="57"/>
      <c r="BG94" s="57"/>
      <c r="BH94" s="52"/>
      <c r="BI94" s="50"/>
      <c r="BJ94" s="57"/>
      <c r="BK94" s="57"/>
      <c r="BL94" s="57"/>
      <c r="BM94" s="52"/>
      <c r="BN94" s="53">
        <f t="shared" si="14"/>
        <v>0</v>
      </c>
      <c r="BO94" s="53">
        <f t="shared" si="15"/>
        <v>0</v>
      </c>
      <c r="BP94" s="248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Октябрь 2019'!B49</f>
        <v>Гречневая крупа, кг</v>
      </c>
      <c r="D95" s="131">
        <v>38.6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1"/>
        <v>41.302</v>
      </c>
      <c r="L95" s="106">
        <f t="shared" si="12"/>
        <v>41.688000000000002</v>
      </c>
      <c r="M95" s="107">
        <f t="shared" si="13"/>
        <v>42.073999999999998</v>
      </c>
      <c r="N95" s="107">
        <f t="shared" si="13"/>
        <v>42.46</v>
      </c>
      <c r="O95" s="108">
        <f t="shared" si="13"/>
        <v>42.846000000000004</v>
      </c>
      <c r="P95" s="50"/>
      <c r="Q95" s="57"/>
      <c r="R95" s="57"/>
      <c r="S95" s="57"/>
      <c r="T95" s="52"/>
      <c r="U95" s="50"/>
      <c r="V95" s="57"/>
      <c r="W95" s="57"/>
      <c r="X95" s="57"/>
      <c r="Y95" s="52"/>
      <c r="Z95" s="50"/>
      <c r="AA95" s="57"/>
      <c r="AB95" s="57"/>
      <c r="AC95" s="57"/>
      <c r="AD95" s="52"/>
      <c r="AE95" s="50"/>
      <c r="AF95" s="57"/>
      <c r="AG95" s="57"/>
      <c r="AH95" s="57"/>
      <c r="AI95" s="52"/>
      <c r="AJ95" s="50"/>
      <c r="AK95" s="57"/>
      <c r="AL95" s="57"/>
      <c r="AM95" s="57"/>
      <c r="AN95" s="52"/>
      <c r="AO95" s="50"/>
      <c r="AP95" s="57"/>
      <c r="AQ95" s="57"/>
      <c r="AR95" s="57"/>
      <c r="AS95" s="52"/>
      <c r="AT95" s="50"/>
      <c r="AU95" s="57"/>
      <c r="AV95" s="57"/>
      <c r="AW95" s="57"/>
      <c r="AX95" s="52"/>
      <c r="AY95" s="50"/>
      <c r="AZ95" s="57"/>
      <c r="BA95" s="57"/>
      <c r="BB95" s="57"/>
      <c r="BC95" s="52"/>
      <c r="BD95" s="50"/>
      <c r="BE95" s="57"/>
      <c r="BF95" s="57"/>
      <c r="BG95" s="57"/>
      <c r="BH95" s="52"/>
      <c r="BI95" s="50"/>
      <c r="BJ95" s="57"/>
      <c r="BK95" s="57"/>
      <c r="BL95" s="57"/>
      <c r="BM95" s="52"/>
      <c r="BN95" s="53">
        <f t="shared" si="14"/>
        <v>0</v>
      </c>
      <c r="BO95" s="53">
        <f t="shared" si="15"/>
        <v>0</v>
      </c>
      <c r="BP95" s="249"/>
    </row>
    <row r="96" spans="1:68" ht="41.1" customHeight="1" x14ac:dyDescent="0.4">
      <c r="A96" s="38"/>
      <c r="B96" s="79"/>
      <c r="C96" s="80"/>
      <c r="D96" s="131">
        <f>D95</f>
        <v>38.6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1"/>
        <v>41.302</v>
      </c>
      <c r="L96" s="106">
        <f t="shared" si="12"/>
        <v>41.688000000000002</v>
      </c>
      <c r="M96" s="107">
        <f t="shared" si="13"/>
        <v>42.073999999999998</v>
      </c>
      <c r="N96" s="107">
        <f t="shared" si="13"/>
        <v>42.46</v>
      </c>
      <c r="O96" s="108">
        <f t="shared" si="13"/>
        <v>42.846000000000004</v>
      </c>
      <c r="P96" s="50"/>
      <c r="Q96" s="57"/>
      <c r="R96" s="57"/>
      <c r="S96" s="57"/>
      <c r="T96" s="52"/>
      <c r="U96" s="175"/>
      <c r="V96" s="176"/>
      <c r="W96" s="176"/>
      <c r="X96" s="176"/>
      <c r="Y96" s="176"/>
      <c r="Z96" s="50"/>
      <c r="AA96" s="57"/>
      <c r="AB96" s="57"/>
      <c r="AC96" s="57"/>
      <c r="AD96" s="52"/>
      <c r="AE96" s="50"/>
      <c r="AF96" s="57"/>
      <c r="AG96" s="57"/>
      <c r="AH96" s="57"/>
      <c r="AI96" s="52"/>
      <c r="AJ96" s="50"/>
      <c r="AK96" s="57"/>
      <c r="AL96" s="57"/>
      <c r="AM96" s="57"/>
      <c r="AN96" s="52"/>
      <c r="AO96" s="50"/>
      <c r="AP96" s="57"/>
      <c r="AQ96" s="57"/>
      <c r="AR96" s="57"/>
      <c r="AS96" s="52"/>
      <c r="AT96" s="50"/>
      <c r="AU96" s="57"/>
      <c r="AV96" s="57"/>
      <c r="AW96" s="57"/>
      <c r="AX96" s="52"/>
      <c r="AY96" s="50"/>
      <c r="AZ96" s="57"/>
      <c r="BA96" s="57"/>
      <c r="BB96" s="57"/>
      <c r="BC96" s="52"/>
      <c r="BD96" s="50"/>
      <c r="BE96" s="57"/>
      <c r="BF96" s="57"/>
      <c r="BG96" s="57"/>
      <c r="BH96" s="52"/>
      <c r="BI96" s="50"/>
      <c r="BJ96" s="57"/>
      <c r="BK96" s="57"/>
      <c r="BL96" s="57"/>
      <c r="BM96" s="52"/>
      <c r="BN96" s="53">
        <f t="shared" si="14"/>
        <v>0</v>
      </c>
      <c r="BO96" s="53">
        <f t="shared" si="15"/>
        <v>0</v>
      </c>
      <c r="BP96" s="248"/>
    </row>
    <row r="97" spans="1:68" ht="41.1" customHeight="1" x14ac:dyDescent="0.4">
      <c r="A97" s="38"/>
      <c r="B97" s="79"/>
      <c r="C97" s="80"/>
      <c r="D97" s="131">
        <f>D95</f>
        <v>38.6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1"/>
        <v>41.302</v>
      </c>
      <c r="L97" s="106">
        <f t="shared" si="12"/>
        <v>41.688000000000002</v>
      </c>
      <c r="M97" s="107">
        <f t="shared" si="13"/>
        <v>42.073999999999998</v>
      </c>
      <c r="N97" s="107">
        <f t="shared" si="13"/>
        <v>42.46</v>
      </c>
      <c r="O97" s="108">
        <f t="shared" si="13"/>
        <v>42.846000000000004</v>
      </c>
      <c r="P97" s="50"/>
      <c r="Q97" s="57"/>
      <c r="R97" s="57"/>
      <c r="S97" s="57"/>
      <c r="T97" s="52"/>
      <c r="U97" s="175"/>
      <c r="V97" s="176"/>
      <c r="W97" s="176"/>
      <c r="X97" s="176"/>
      <c r="Y97" s="176"/>
      <c r="Z97" s="50"/>
      <c r="AA97" s="57"/>
      <c r="AB97" s="57"/>
      <c r="AC97" s="57"/>
      <c r="AD97" s="52"/>
      <c r="AE97" s="50"/>
      <c r="AF97" s="57"/>
      <c r="AG97" s="57"/>
      <c r="AH97" s="57"/>
      <c r="AI97" s="52"/>
      <c r="AJ97" s="50"/>
      <c r="AK97" s="57"/>
      <c r="AL97" s="57"/>
      <c r="AM97" s="57"/>
      <c r="AN97" s="52"/>
      <c r="AO97" s="50"/>
      <c r="AP97" s="57"/>
      <c r="AQ97" s="57"/>
      <c r="AR97" s="57"/>
      <c r="AS97" s="52"/>
      <c r="AT97" s="50"/>
      <c r="AU97" s="57"/>
      <c r="AV97" s="57"/>
      <c r="AW97" s="57"/>
      <c r="AX97" s="52"/>
      <c r="AY97" s="50"/>
      <c r="AZ97" s="57"/>
      <c r="BA97" s="57"/>
      <c r="BB97" s="57"/>
      <c r="BC97" s="52"/>
      <c r="BD97" s="50"/>
      <c r="BE97" s="57"/>
      <c r="BF97" s="57"/>
      <c r="BG97" s="57"/>
      <c r="BH97" s="52"/>
      <c r="BI97" s="50"/>
      <c r="BJ97" s="57"/>
      <c r="BK97" s="57"/>
      <c r="BL97" s="57"/>
      <c r="BM97" s="52"/>
      <c r="BN97" s="53">
        <f t="shared" si="14"/>
        <v>0</v>
      </c>
      <c r="BO97" s="53">
        <f t="shared" si="15"/>
        <v>0</v>
      </c>
      <c r="BP97" s="248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Октябрь 2019'!B50</f>
        <v>Пшено (крупа из просо), кг</v>
      </c>
      <c r="D98" s="131">
        <v>29.9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1"/>
        <v>30.796999999999997</v>
      </c>
      <c r="L98" s="106">
        <f t="shared" si="12"/>
        <v>31.096</v>
      </c>
      <c r="M98" s="107">
        <f t="shared" si="13"/>
        <v>31.395</v>
      </c>
      <c r="N98" s="107">
        <f t="shared" si="13"/>
        <v>31.693999999999999</v>
      </c>
      <c r="O98" s="108">
        <f t="shared" si="13"/>
        <v>31.992999999999999</v>
      </c>
      <c r="P98" s="50"/>
      <c r="Q98" s="57"/>
      <c r="R98" s="57"/>
      <c r="S98" s="57"/>
      <c r="T98" s="52"/>
      <c r="U98" s="50"/>
      <c r="V98" s="51"/>
      <c r="W98" s="51"/>
      <c r="X98" s="51"/>
      <c r="Y98" s="52"/>
      <c r="Z98" s="50"/>
      <c r="AA98" s="57"/>
      <c r="AB98" s="57"/>
      <c r="AC98" s="57"/>
      <c r="AD98" s="52"/>
      <c r="AE98" s="50"/>
      <c r="AF98" s="57"/>
      <c r="AG98" s="57"/>
      <c r="AH98" s="57"/>
      <c r="AI98" s="52"/>
      <c r="AJ98" s="50"/>
      <c r="AK98" s="57"/>
      <c r="AL98" s="57"/>
      <c r="AM98" s="57"/>
      <c r="AN98" s="52"/>
      <c r="AO98" s="50"/>
      <c r="AP98" s="57"/>
      <c r="AQ98" s="57"/>
      <c r="AR98" s="57"/>
      <c r="AS98" s="52"/>
      <c r="AT98" s="50"/>
      <c r="AU98" s="57"/>
      <c r="AV98" s="57"/>
      <c r="AW98" s="57"/>
      <c r="AX98" s="52"/>
      <c r="AY98" s="50"/>
      <c r="AZ98" s="57"/>
      <c r="BA98" s="57"/>
      <c r="BB98" s="57"/>
      <c r="BC98" s="52"/>
      <c r="BD98" s="50"/>
      <c r="BE98" s="57"/>
      <c r="BF98" s="57"/>
      <c r="BG98" s="57"/>
      <c r="BH98" s="52"/>
      <c r="BI98" s="50"/>
      <c r="BJ98" s="57"/>
      <c r="BK98" s="57"/>
      <c r="BL98" s="57"/>
      <c r="BM98" s="52"/>
      <c r="BN98" s="53">
        <f t="shared" si="14"/>
        <v>0</v>
      </c>
      <c r="BO98" s="53">
        <f t="shared" si="15"/>
        <v>0</v>
      </c>
      <c r="BP98" s="248"/>
    </row>
    <row r="99" spans="1:68" ht="41.1" customHeight="1" x14ac:dyDescent="0.4">
      <c r="A99" s="38"/>
      <c r="B99" s="79"/>
      <c r="C99" s="80"/>
      <c r="D99" s="131">
        <f>D98</f>
        <v>29.9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1"/>
        <v>30.796999999999997</v>
      </c>
      <c r="L99" s="106">
        <f t="shared" si="12"/>
        <v>31.096</v>
      </c>
      <c r="M99" s="107">
        <f t="shared" si="13"/>
        <v>31.395</v>
      </c>
      <c r="N99" s="107">
        <f t="shared" si="13"/>
        <v>31.693999999999999</v>
      </c>
      <c r="O99" s="108">
        <f t="shared" si="13"/>
        <v>31.992999999999999</v>
      </c>
      <c r="P99" s="50"/>
      <c r="Q99" s="57"/>
      <c r="R99" s="57"/>
      <c r="S99" s="57"/>
      <c r="T99" s="52"/>
      <c r="U99" s="50"/>
      <c r="V99" s="51"/>
      <c r="W99" s="51"/>
      <c r="X99" s="51"/>
      <c r="Y99" s="52"/>
      <c r="Z99" s="50"/>
      <c r="AA99" s="57"/>
      <c r="AB99" s="57"/>
      <c r="AC99" s="57"/>
      <c r="AD99" s="52"/>
      <c r="AE99" s="50"/>
      <c r="AF99" s="57"/>
      <c r="AG99" s="57"/>
      <c r="AH99" s="57"/>
      <c r="AI99" s="52"/>
      <c r="AJ99" s="50"/>
      <c r="AK99" s="57"/>
      <c r="AL99" s="57"/>
      <c r="AM99" s="57"/>
      <c r="AN99" s="52"/>
      <c r="AO99" s="50"/>
      <c r="AP99" s="57"/>
      <c r="AQ99" s="57"/>
      <c r="AR99" s="57"/>
      <c r="AS99" s="52"/>
      <c r="AT99" s="50"/>
      <c r="AU99" s="57"/>
      <c r="AV99" s="57"/>
      <c r="AW99" s="57"/>
      <c r="AX99" s="52"/>
      <c r="AY99" s="50"/>
      <c r="AZ99" s="57"/>
      <c r="BA99" s="57"/>
      <c r="BB99" s="57"/>
      <c r="BC99" s="52"/>
      <c r="BD99" s="50"/>
      <c r="BE99" s="57"/>
      <c r="BF99" s="57"/>
      <c r="BG99" s="57"/>
      <c r="BH99" s="52"/>
      <c r="BI99" s="50"/>
      <c r="BJ99" s="57"/>
      <c r="BK99" s="57"/>
      <c r="BL99" s="57"/>
      <c r="BM99" s="52"/>
      <c r="BN99" s="53">
        <f t="shared" si="14"/>
        <v>0</v>
      </c>
      <c r="BO99" s="53">
        <f t="shared" si="15"/>
        <v>0</v>
      </c>
      <c r="BP99" s="248"/>
    </row>
    <row r="100" spans="1:68" ht="41.1" customHeight="1" x14ac:dyDescent="0.4">
      <c r="A100" s="38"/>
      <c r="B100" s="79"/>
      <c r="C100" s="80"/>
      <c r="D100" s="131">
        <f>D98</f>
        <v>29.9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1"/>
        <v>30.796999999999997</v>
      </c>
      <c r="L100" s="106">
        <f t="shared" si="12"/>
        <v>31.096</v>
      </c>
      <c r="M100" s="107">
        <f t="shared" si="13"/>
        <v>31.395</v>
      </c>
      <c r="N100" s="107">
        <f t="shared" si="13"/>
        <v>31.693999999999999</v>
      </c>
      <c r="O100" s="108">
        <f t="shared" si="13"/>
        <v>31.992999999999999</v>
      </c>
      <c r="P100" s="50"/>
      <c r="Q100" s="57"/>
      <c r="R100" s="57"/>
      <c r="S100" s="57"/>
      <c r="T100" s="52"/>
      <c r="U100" s="50"/>
      <c r="V100" s="51"/>
      <c r="W100" s="51"/>
      <c r="X100" s="51"/>
      <c r="Y100" s="52"/>
      <c r="Z100" s="50"/>
      <c r="AA100" s="57"/>
      <c r="AB100" s="57"/>
      <c r="AC100" s="57"/>
      <c r="AD100" s="52"/>
      <c r="AE100" s="50"/>
      <c r="AF100" s="57"/>
      <c r="AG100" s="57"/>
      <c r="AH100" s="57"/>
      <c r="AI100" s="52"/>
      <c r="AJ100" s="50"/>
      <c r="AK100" s="57"/>
      <c r="AL100" s="57"/>
      <c r="AM100" s="57"/>
      <c r="AN100" s="52"/>
      <c r="AO100" s="50"/>
      <c r="AP100" s="57"/>
      <c r="AQ100" s="57"/>
      <c r="AR100" s="57"/>
      <c r="AS100" s="52"/>
      <c r="AT100" s="50"/>
      <c r="AU100" s="57"/>
      <c r="AV100" s="57"/>
      <c r="AW100" s="57"/>
      <c r="AX100" s="52"/>
      <c r="AY100" s="50"/>
      <c r="AZ100" s="57"/>
      <c r="BA100" s="57"/>
      <c r="BB100" s="57"/>
      <c r="BC100" s="52"/>
      <c r="BD100" s="50"/>
      <c r="BE100" s="57"/>
      <c r="BF100" s="57"/>
      <c r="BG100" s="57"/>
      <c r="BH100" s="52"/>
      <c r="BI100" s="50"/>
      <c r="BJ100" s="57"/>
      <c r="BK100" s="57"/>
      <c r="BL100" s="57"/>
      <c r="BM100" s="52"/>
      <c r="BN100" s="53">
        <f t="shared" si="14"/>
        <v>0</v>
      </c>
      <c r="BO100" s="53">
        <f t="shared" si="15"/>
        <v>0</v>
      </c>
      <c r="BP100" s="248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1"/>
      <c r="E101" s="109"/>
      <c r="F101" s="110"/>
      <c r="G101" s="111"/>
      <c r="H101" s="111"/>
      <c r="I101" s="111"/>
      <c r="J101" s="112"/>
      <c r="K101" s="105">
        <f t="shared" si="11"/>
        <v>0</v>
      </c>
      <c r="L101" s="106">
        <f t="shared" si="12"/>
        <v>0</v>
      </c>
      <c r="M101" s="107">
        <f t="shared" si="13"/>
        <v>0</v>
      </c>
      <c r="N101" s="107">
        <f t="shared" si="13"/>
        <v>0</v>
      </c>
      <c r="O101" s="108">
        <f t="shared" si="13"/>
        <v>0</v>
      </c>
      <c r="P101" s="66"/>
      <c r="Q101" s="67"/>
      <c r="R101" s="68"/>
      <c r="S101" s="67"/>
      <c r="T101" s="69"/>
      <c r="U101" s="66"/>
      <c r="V101" s="67"/>
      <c r="W101" s="68"/>
      <c r="X101" s="67"/>
      <c r="Y101" s="69"/>
      <c r="Z101" s="66"/>
      <c r="AA101" s="67"/>
      <c r="AB101" s="68"/>
      <c r="AC101" s="67"/>
      <c r="AD101" s="69"/>
      <c r="AE101" s="66"/>
      <c r="AF101" s="67"/>
      <c r="AG101" s="68"/>
      <c r="AH101" s="67"/>
      <c r="AI101" s="69"/>
      <c r="AJ101" s="66"/>
      <c r="AK101" s="67"/>
      <c r="AL101" s="68"/>
      <c r="AM101" s="67"/>
      <c r="AN101" s="69"/>
      <c r="AO101" s="66"/>
      <c r="AP101" s="67"/>
      <c r="AQ101" s="68"/>
      <c r="AR101" s="67"/>
      <c r="AS101" s="69"/>
      <c r="AT101" s="66"/>
      <c r="AU101" s="67"/>
      <c r="AV101" s="68"/>
      <c r="AW101" s="67"/>
      <c r="AX101" s="69"/>
      <c r="AY101" s="66"/>
      <c r="AZ101" s="67"/>
      <c r="BA101" s="68"/>
      <c r="BB101" s="67"/>
      <c r="BC101" s="69"/>
      <c r="BD101" s="66"/>
      <c r="BE101" s="67"/>
      <c r="BF101" s="68"/>
      <c r="BG101" s="67"/>
      <c r="BH101" s="69"/>
      <c r="BI101" s="66"/>
      <c r="BJ101" s="67"/>
      <c r="BK101" s="68"/>
      <c r="BL101" s="67"/>
      <c r="BM101" s="69"/>
      <c r="BN101" s="53">
        <f t="shared" si="14"/>
        <v>0</v>
      </c>
      <c r="BO101" s="53">
        <f t="shared" si="15"/>
        <v>0</v>
      </c>
      <c r="BP101" s="248"/>
    </row>
    <row r="102" spans="1:68" ht="40.5" customHeight="1" x14ac:dyDescent="0.4">
      <c r="A102" s="38" t="s">
        <v>83</v>
      </c>
      <c r="B102" s="79" t="s">
        <v>84</v>
      </c>
      <c r="C102" s="80" t="str">
        <f>'рекоменд.цены на Октябрь 2019'!B52</f>
        <v>Хлеб ржано - пшеничный формовой, 0,7 кг</v>
      </c>
      <c r="D102" s="131">
        <v>23.3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1"/>
        <v>23.999000000000002</v>
      </c>
      <c r="L102" s="106">
        <f t="shared" si="12"/>
        <v>24.231999999999999</v>
      </c>
      <c r="M102" s="107">
        <f t="shared" si="13"/>
        <v>24.465</v>
      </c>
      <c r="N102" s="107">
        <f t="shared" si="13"/>
        <v>24.698</v>
      </c>
      <c r="O102" s="108">
        <f t="shared" si="13"/>
        <v>24.931000000000001</v>
      </c>
      <c r="P102" s="50"/>
      <c r="Q102" s="57"/>
      <c r="R102" s="57"/>
      <c r="S102" s="57"/>
      <c r="T102" s="52"/>
      <c r="U102" s="50"/>
      <c r="V102" s="57"/>
      <c r="W102" s="57"/>
      <c r="X102" s="57"/>
      <c r="Y102" s="52"/>
      <c r="Z102" s="50"/>
      <c r="AA102" s="57"/>
      <c r="AB102" s="57"/>
      <c r="AC102" s="57"/>
      <c r="AD102" s="52"/>
      <c r="AE102" s="50"/>
      <c r="AF102" s="57"/>
      <c r="AG102" s="57"/>
      <c r="AH102" s="57"/>
      <c r="AI102" s="52"/>
      <c r="AJ102" s="50"/>
      <c r="AK102" s="57"/>
      <c r="AL102" s="57"/>
      <c r="AM102" s="57"/>
      <c r="AN102" s="52"/>
      <c r="AO102" s="50"/>
      <c r="AP102" s="57"/>
      <c r="AQ102" s="57"/>
      <c r="AR102" s="57"/>
      <c r="AS102" s="52"/>
      <c r="AT102" s="50">
        <v>23.6</v>
      </c>
      <c r="AU102" s="51">
        <v>11</v>
      </c>
      <c r="AV102" s="51">
        <f>IF(AT102=0," ",IF(ISBLANK(AT102)," ",AT102*AU102))</f>
        <v>259.60000000000002</v>
      </c>
      <c r="AW102" s="51" t="s">
        <v>332</v>
      </c>
      <c r="AX102" s="52" t="s">
        <v>333</v>
      </c>
      <c r="AY102" s="50">
        <v>21.1</v>
      </c>
      <c r="AZ102" s="51">
        <v>94</v>
      </c>
      <c r="BA102" s="51">
        <v>1983.4</v>
      </c>
      <c r="BB102" s="51" t="s">
        <v>340</v>
      </c>
      <c r="BC102" s="52" t="s">
        <v>349</v>
      </c>
      <c r="BD102" s="50">
        <v>21</v>
      </c>
      <c r="BE102" s="51">
        <v>32</v>
      </c>
      <c r="BF102" s="51">
        <f>IF(BD102=0," ",IF(ISBLANK(BD102)," ",BD102*BE102))</f>
        <v>672</v>
      </c>
      <c r="BG102" s="51" t="s">
        <v>369</v>
      </c>
      <c r="BH102" s="52" t="s">
        <v>347</v>
      </c>
      <c r="BI102" s="50">
        <v>19.5</v>
      </c>
      <c r="BJ102" s="51">
        <v>85</v>
      </c>
      <c r="BK102" s="51">
        <v>1657.5</v>
      </c>
      <c r="BL102" s="51" t="s">
        <v>386</v>
      </c>
      <c r="BM102" s="52" t="s">
        <v>390</v>
      </c>
      <c r="BN102" s="53">
        <f t="shared" si="14"/>
        <v>19.5</v>
      </c>
      <c r="BO102" s="53">
        <f t="shared" si="15"/>
        <v>23.6</v>
      </c>
      <c r="BP102" s="248"/>
    </row>
    <row r="103" spans="1:68" ht="41.1" customHeight="1" x14ac:dyDescent="0.4">
      <c r="A103" s="38"/>
      <c r="B103" s="79"/>
      <c r="C103" s="80"/>
      <c r="D103" s="131">
        <f>D102</f>
        <v>23.3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1"/>
        <v>23.999000000000002</v>
      </c>
      <c r="L103" s="106">
        <f t="shared" si="12"/>
        <v>24.231999999999999</v>
      </c>
      <c r="M103" s="107">
        <f t="shared" ref="M103:O119" si="16">$D103+(($D103*($E103+H103)/100))</f>
        <v>24.465</v>
      </c>
      <c r="N103" s="107">
        <f t="shared" si="16"/>
        <v>24.698</v>
      </c>
      <c r="O103" s="108">
        <f t="shared" si="16"/>
        <v>24.931000000000001</v>
      </c>
      <c r="P103" s="50"/>
      <c r="Q103" s="57"/>
      <c r="R103" s="57"/>
      <c r="S103" s="57"/>
      <c r="T103" s="52"/>
      <c r="U103" s="50"/>
      <c r="V103" s="57"/>
      <c r="W103" s="57"/>
      <c r="X103" s="57"/>
      <c r="Y103" s="52"/>
      <c r="Z103" s="50"/>
      <c r="AA103" s="57"/>
      <c r="AB103" s="57"/>
      <c r="AC103" s="57"/>
      <c r="AD103" s="52"/>
      <c r="AE103" s="50"/>
      <c r="AF103" s="57"/>
      <c r="AG103" s="57"/>
      <c r="AH103" s="57"/>
      <c r="AI103" s="52"/>
      <c r="AJ103" s="50"/>
      <c r="AK103" s="57"/>
      <c r="AL103" s="57"/>
      <c r="AM103" s="57"/>
      <c r="AN103" s="52"/>
      <c r="AO103" s="50"/>
      <c r="AP103" s="57"/>
      <c r="AQ103" s="57"/>
      <c r="AR103" s="57"/>
      <c r="AS103" s="52"/>
      <c r="AT103" s="50"/>
      <c r="AU103" s="57"/>
      <c r="AV103" s="57"/>
      <c r="AW103" s="57"/>
      <c r="AX103" s="52"/>
      <c r="AY103" s="50"/>
      <c r="AZ103" s="57"/>
      <c r="BA103" s="57"/>
      <c r="BB103" s="57"/>
      <c r="BC103" s="52"/>
      <c r="BD103" s="50"/>
      <c r="BE103" s="57"/>
      <c r="BF103" s="57"/>
      <c r="BG103" s="57"/>
      <c r="BH103" s="52"/>
      <c r="BI103" s="50"/>
      <c r="BJ103" s="57"/>
      <c r="BK103" s="57"/>
      <c r="BL103" s="57"/>
      <c r="BM103" s="52"/>
      <c r="BN103" s="53">
        <f t="shared" si="14"/>
        <v>0</v>
      </c>
      <c r="BO103" s="53">
        <f t="shared" si="15"/>
        <v>0</v>
      </c>
      <c r="BP103" s="248"/>
    </row>
    <row r="104" spans="1:68" ht="41.1" customHeight="1" x14ac:dyDescent="0.4">
      <c r="A104" s="38"/>
      <c r="B104" s="79"/>
      <c r="C104" s="80"/>
      <c r="D104" s="131">
        <f>D102</f>
        <v>23.3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1"/>
        <v>23.999000000000002</v>
      </c>
      <c r="L104" s="106">
        <f t="shared" si="12"/>
        <v>24.231999999999999</v>
      </c>
      <c r="M104" s="107">
        <f t="shared" si="16"/>
        <v>24.465</v>
      </c>
      <c r="N104" s="107">
        <f t="shared" si="16"/>
        <v>24.698</v>
      </c>
      <c r="O104" s="108">
        <f t="shared" si="16"/>
        <v>24.931000000000001</v>
      </c>
      <c r="P104" s="50"/>
      <c r="Q104" s="57"/>
      <c r="R104" s="57"/>
      <c r="S104" s="57"/>
      <c r="T104" s="52"/>
      <c r="U104" s="50"/>
      <c r="V104" s="57"/>
      <c r="W104" s="57"/>
      <c r="X104" s="57"/>
      <c r="Y104" s="52"/>
      <c r="Z104" s="50"/>
      <c r="AA104" s="57"/>
      <c r="AB104" s="57"/>
      <c r="AC104" s="57"/>
      <c r="AD104" s="52"/>
      <c r="AE104" s="50"/>
      <c r="AF104" s="57"/>
      <c r="AG104" s="57"/>
      <c r="AH104" s="57"/>
      <c r="AI104" s="52"/>
      <c r="AJ104" s="50"/>
      <c r="AK104" s="57"/>
      <c r="AL104" s="57"/>
      <c r="AM104" s="57"/>
      <c r="AN104" s="52"/>
      <c r="AO104" s="50"/>
      <c r="AP104" s="57"/>
      <c r="AQ104" s="57"/>
      <c r="AR104" s="57"/>
      <c r="AS104" s="52"/>
      <c r="AT104" s="50"/>
      <c r="AU104" s="57"/>
      <c r="AV104" s="57"/>
      <c r="AW104" s="57"/>
      <c r="AX104" s="52"/>
      <c r="AY104" s="50"/>
      <c r="AZ104" s="57"/>
      <c r="BA104" s="57"/>
      <c r="BB104" s="57"/>
      <c r="BC104" s="52"/>
      <c r="BD104" s="50"/>
      <c r="BE104" s="57"/>
      <c r="BF104" s="57"/>
      <c r="BG104" s="57"/>
      <c r="BH104" s="52"/>
      <c r="BI104" s="50"/>
      <c r="BJ104" s="57"/>
      <c r="BK104" s="57"/>
      <c r="BL104" s="57"/>
      <c r="BM104" s="52"/>
      <c r="BN104" s="53">
        <f t="shared" si="14"/>
        <v>0</v>
      </c>
      <c r="BO104" s="53">
        <f t="shared" si="15"/>
        <v>0</v>
      </c>
      <c r="BP104" s="248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Октябрь 2019'!B53</f>
        <v>Хлеб "Дарницкий" подовый,0,7 кг</v>
      </c>
      <c r="D105" s="131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1"/>
        <v>23.071999999999999</v>
      </c>
      <c r="L105" s="106">
        <f t="shared" si="12"/>
        <v>23.295999999999999</v>
      </c>
      <c r="M105" s="107">
        <f t="shared" si="16"/>
        <v>23.52</v>
      </c>
      <c r="N105" s="107">
        <f t="shared" si="16"/>
        <v>23.744</v>
      </c>
      <c r="O105" s="108">
        <f t="shared" si="16"/>
        <v>23.968</v>
      </c>
      <c r="P105" s="50"/>
      <c r="Q105" s="57"/>
      <c r="R105" s="57"/>
      <c r="S105" s="57"/>
      <c r="T105" s="52"/>
      <c r="U105" s="50">
        <v>19.84</v>
      </c>
      <c r="V105" s="51">
        <v>10</v>
      </c>
      <c r="W105" s="51">
        <f>IF(U105=0," ",IF(ISBLANK(U105)," ",U105*V105))</f>
        <v>198.4</v>
      </c>
      <c r="X105" s="51" t="s">
        <v>257</v>
      </c>
      <c r="Y105" s="52" t="s">
        <v>263</v>
      </c>
      <c r="Z105" s="50">
        <v>21.1</v>
      </c>
      <c r="AA105" s="51">
        <v>18</v>
      </c>
      <c r="AB105" s="51">
        <f>IF(Z105=0," ",IF(ISBLANK(Z105)," ",Z105*AA105))</f>
        <v>379.8</v>
      </c>
      <c r="AC105" s="51" t="s">
        <v>276</v>
      </c>
      <c r="AD105" s="52" t="s">
        <v>281</v>
      </c>
      <c r="AE105" s="50">
        <f>AG105/AF105</f>
        <v>20.3</v>
      </c>
      <c r="AF105" s="51">
        <v>58</v>
      </c>
      <c r="AG105" s="51">
        <v>1177.4000000000001</v>
      </c>
      <c r="AH105" s="51" t="s">
        <v>287</v>
      </c>
      <c r="AI105" s="52" t="s">
        <v>285</v>
      </c>
      <c r="AJ105" s="50">
        <v>19.18</v>
      </c>
      <c r="AK105" s="51">
        <v>73</v>
      </c>
      <c r="AL105" s="51">
        <f>IF(AJ105=0," ",IF(ISBLANK(AJ105)," ",AJ105*AK105))</f>
        <v>1400.1399999999999</v>
      </c>
      <c r="AM105" s="51" t="s">
        <v>294</v>
      </c>
      <c r="AN105" s="52" t="s">
        <v>295</v>
      </c>
      <c r="AO105" s="50">
        <f>AQ105/AP105</f>
        <v>20.3</v>
      </c>
      <c r="AP105" s="51">
        <v>53</v>
      </c>
      <c r="AQ105" s="51">
        <v>1075.9000000000001</v>
      </c>
      <c r="AR105" s="51" t="s">
        <v>304</v>
      </c>
      <c r="AS105" s="52" t="s">
        <v>314</v>
      </c>
      <c r="AT105" s="50"/>
      <c r="AU105" s="57"/>
      <c r="AV105" s="57"/>
      <c r="AW105" s="57"/>
      <c r="AX105" s="52"/>
      <c r="AY105" s="50"/>
      <c r="AZ105" s="57"/>
      <c r="BA105" s="57"/>
      <c r="BB105" s="57"/>
      <c r="BC105" s="52"/>
      <c r="BD105" s="50"/>
      <c r="BE105" s="57"/>
      <c r="BF105" s="57"/>
      <c r="BG105" s="57"/>
      <c r="BH105" s="52"/>
      <c r="BI105" s="50"/>
      <c r="BJ105" s="57"/>
      <c r="BK105" s="57"/>
      <c r="BL105" s="57"/>
      <c r="BM105" s="52"/>
      <c r="BN105" s="53">
        <f t="shared" si="14"/>
        <v>19.18</v>
      </c>
      <c r="BO105" s="53">
        <f t="shared" si="15"/>
        <v>21.1</v>
      </c>
      <c r="BP105" s="248"/>
    </row>
    <row r="106" spans="1:68" ht="41.1" customHeight="1" x14ac:dyDescent="0.4">
      <c r="A106" s="38"/>
      <c r="B106" s="79"/>
      <c r="C106" s="80"/>
      <c r="D106" s="131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1"/>
        <v>23.071999999999999</v>
      </c>
      <c r="L106" s="106">
        <f t="shared" si="12"/>
        <v>23.295999999999999</v>
      </c>
      <c r="M106" s="107">
        <f t="shared" si="16"/>
        <v>23.52</v>
      </c>
      <c r="N106" s="107">
        <f t="shared" si="16"/>
        <v>23.744</v>
      </c>
      <c r="O106" s="108">
        <f t="shared" si="16"/>
        <v>23.968</v>
      </c>
      <c r="P106" s="50"/>
      <c r="Q106" s="57"/>
      <c r="R106" s="57"/>
      <c r="S106" s="57"/>
      <c r="T106" s="52"/>
      <c r="U106" s="50">
        <v>19.84</v>
      </c>
      <c r="V106" s="51">
        <v>10</v>
      </c>
      <c r="W106" s="51">
        <f>IF(U106=0," ",IF(ISBLANK(U106)," ",U106*V106))</f>
        <v>198.4</v>
      </c>
      <c r="X106" s="51" t="s">
        <v>257</v>
      </c>
      <c r="Y106" s="52" t="s">
        <v>264</v>
      </c>
      <c r="Z106" s="50"/>
      <c r="AA106" s="51"/>
      <c r="AB106" s="51" t="str">
        <f>IF(Z106=0," ",IF(ISBLANK(Z106)," ",Z106*AA106))</f>
        <v xml:space="preserve"> </v>
      </c>
      <c r="AC106" s="51"/>
      <c r="AD106" s="52"/>
      <c r="AE106" s="50"/>
      <c r="AF106" s="57"/>
      <c r="AG106" s="57"/>
      <c r="AH106" s="57"/>
      <c r="AI106" s="52"/>
      <c r="AJ106" s="50"/>
      <c r="AK106" s="57"/>
      <c r="AL106" s="57"/>
      <c r="AM106" s="57"/>
      <c r="AN106" s="52"/>
      <c r="AO106" s="50"/>
      <c r="AP106" s="57"/>
      <c r="AQ106" s="57"/>
      <c r="AR106" s="57"/>
      <c r="AS106" s="52"/>
      <c r="AT106" s="50"/>
      <c r="AU106" s="57"/>
      <c r="AV106" s="57"/>
      <c r="AW106" s="57"/>
      <c r="AX106" s="52"/>
      <c r="AY106" s="50"/>
      <c r="AZ106" s="57"/>
      <c r="BA106" s="57"/>
      <c r="BB106" s="57"/>
      <c r="BC106" s="52"/>
      <c r="BD106" s="50"/>
      <c r="BE106" s="57"/>
      <c r="BF106" s="57"/>
      <c r="BG106" s="57"/>
      <c r="BH106" s="52"/>
      <c r="BI106" s="50"/>
      <c r="BJ106" s="57"/>
      <c r="BK106" s="57"/>
      <c r="BL106" s="57"/>
      <c r="BM106" s="52"/>
      <c r="BN106" s="53">
        <f t="shared" si="14"/>
        <v>19.84</v>
      </c>
      <c r="BO106" s="53">
        <f t="shared" si="15"/>
        <v>19.84</v>
      </c>
      <c r="BP106" s="248"/>
    </row>
    <row r="107" spans="1:68" ht="41.1" customHeight="1" x14ac:dyDescent="0.4">
      <c r="A107" s="38"/>
      <c r="B107" s="79"/>
      <c r="C107" s="80"/>
      <c r="D107" s="131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1"/>
        <v>23.071999999999999</v>
      </c>
      <c r="L107" s="106">
        <f t="shared" si="12"/>
        <v>23.295999999999999</v>
      </c>
      <c r="M107" s="107">
        <f t="shared" si="16"/>
        <v>23.52</v>
      </c>
      <c r="N107" s="107">
        <f t="shared" si="16"/>
        <v>23.744</v>
      </c>
      <c r="O107" s="108">
        <f t="shared" si="16"/>
        <v>23.968</v>
      </c>
      <c r="P107" s="50"/>
      <c r="Q107" s="57"/>
      <c r="R107" s="57"/>
      <c r="S107" s="57"/>
      <c r="T107" s="52"/>
      <c r="U107" s="50">
        <v>19.84</v>
      </c>
      <c r="V107" s="51">
        <v>5</v>
      </c>
      <c r="W107" s="51">
        <f>IF(U107=0," ",IF(ISBLANK(U107)," ",U107*V107))</f>
        <v>99.2</v>
      </c>
      <c r="X107" s="51" t="s">
        <v>257</v>
      </c>
      <c r="Y107" s="52" t="s">
        <v>265</v>
      </c>
      <c r="Z107" s="50"/>
      <c r="AA107" s="51"/>
      <c r="AB107" s="51" t="str">
        <f>IF(Z107=0," ",IF(ISBLANK(Z107)," ",Z107*AA107))</f>
        <v xml:space="preserve"> </v>
      </c>
      <c r="AC107" s="51"/>
      <c r="AD107" s="52"/>
      <c r="AE107" s="50"/>
      <c r="AF107" s="57"/>
      <c r="AG107" s="57"/>
      <c r="AH107" s="57"/>
      <c r="AI107" s="52"/>
      <c r="AJ107" s="50"/>
      <c r="AK107" s="57"/>
      <c r="AL107" s="57"/>
      <c r="AM107" s="57"/>
      <c r="AN107" s="52"/>
      <c r="AO107" s="50"/>
      <c r="AP107" s="57"/>
      <c r="AQ107" s="57"/>
      <c r="AR107" s="57"/>
      <c r="AS107" s="52"/>
      <c r="AT107" s="50"/>
      <c r="AU107" s="57"/>
      <c r="AV107" s="57"/>
      <c r="AW107" s="57"/>
      <c r="AX107" s="52"/>
      <c r="AY107" s="50"/>
      <c r="AZ107" s="57"/>
      <c r="BA107" s="57"/>
      <c r="BB107" s="57"/>
      <c r="BC107" s="52"/>
      <c r="BD107" s="50"/>
      <c r="BE107" s="57"/>
      <c r="BF107" s="57"/>
      <c r="BG107" s="57"/>
      <c r="BH107" s="52"/>
      <c r="BI107" s="50"/>
      <c r="BJ107" s="57"/>
      <c r="BK107" s="57"/>
      <c r="BL107" s="57"/>
      <c r="BM107" s="52"/>
      <c r="BN107" s="53">
        <f t="shared" si="14"/>
        <v>19.84</v>
      </c>
      <c r="BO107" s="53">
        <f t="shared" si="15"/>
        <v>19.84</v>
      </c>
      <c r="BP107" s="248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Октябрь 2019'!B54</f>
        <v>Хлеб пшеничный формовой, 0,45 - 0,5 кг</v>
      </c>
      <c r="D108" s="131">
        <v>22.9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1"/>
        <v>23.587</v>
      </c>
      <c r="L108" s="106">
        <f t="shared" si="12"/>
        <v>23.815999999999999</v>
      </c>
      <c r="M108" s="107">
        <f t="shared" si="16"/>
        <v>24.044999999999998</v>
      </c>
      <c r="N108" s="107">
        <f t="shared" si="16"/>
        <v>24.273999999999997</v>
      </c>
      <c r="O108" s="108">
        <f t="shared" si="16"/>
        <v>24.503</v>
      </c>
      <c r="P108" s="50"/>
      <c r="Q108" s="57"/>
      <c r="R108" s="57"/>
      <c r="S108" s="57"/>
      <c r="T108" s="52"/>
      <c r="U108" s="50"/>
      <c r="V108" s="57"/>
      <c r="W108" s="57"/>
      <c r="X108" s="57"/>
      <c r="Y108" s="52"/>
      <c r="Z108" s="50">
        <v>20.9</v>
      </c>
      <c r="AA108" s="51">
        <v>46</v>
      </c>
      <c r="AB108" s="51">
        <f>IF(Z108=0," ",IF(ISBLANK(Z108)," ",Z108*AA108))</f>
        <v>961.4</v>
      </c>
      <c r="AC108" s="51" t="s">
        <v>276</v>
      </c>
      <c r="AD108" s="52" t="s">
        <v>281</v>
      </c>
      <c r="AE108" s="50"/>
      <c r="AF108" s="57"/>
      <c r="AG108" s="57"/>
      <c r="AH108" s="57"/>
      <c r="AI108" s="52"/>
      <c r="AJ108" s="50"/>
      <c r="AK108" s="57"/>
      <c r="AL108" s="57"/>
      <c r="AM108" s="57"/>
      <c r="AN108" s="52"/>
      <c r="AO108" s="50"/>
      <c r="AP108" s="57"/>
      <c r="AQ108" s="57"/>
      <c r="AR108" s="57"/>
      <c r="AS108" s="52"/>
      <c r="AT108" s="50"/>
      <c r="AU108" s="57"/>
      <c r="AV108" s="57"/>
      <c r="AW108" s="57"/>
      <c r="AX108" s="52"/>
      <c r="AY108" s="50"/>
      <c r="AZ108" s="57"/>
      <c r="BA108" s="57"/>
      <c r="BB108" s="57"/>
      <c r="BC108" s="52"/>
      <c r="BD108" s="50"/>
      <c r="BE108" s="57"/>
      <c r="BF108" s="57"/>
      <c r="BG108" s="57"/>
      <c r="BH108" s="52"/>
      <c r="BI108" s="50"/>
      <c r="BJ108" s="57"/>
      <c r="BK108" s="57"/>
      <c r="BL108" s="57"/>
      <c r="BM108" s="52"/>
      <c r="BN108" s="53">
        <f t="shared" si="14"/>
        <v>20.9</v>
      </c>
      <c r="BO108" s="53">
        <f t="shared" si="15"/>
        <v>20.9</v>
      </c>
      <c r="BP108" s="248"/>
    </row>
    <row r="109" spans="1:68" ht="41.1" customHeight="1" x14ac:dyDescent="0.4">
      <c r="A109" s="38"/>
      <c r="B109" s="79"/>
      <c r="C109" s="80"/>
      <c r="D109" s="131">
        <f>D108</f>
        <v>22.9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1"/>
        <v>23.587</v>
      </c>
      <c r="L109" s="106">
        <f t="shared" si="12"/>
        <v>23.815999999999999</v>
      </c>
      <c r="M109" s="107">
        <f t="shared" si="16"/>
        <v>24.044999999999998</v>
      </c>
      <c r="N109" s="107">
        <f t="shared" si="16"/>
        <v>24.273999999999997</v>
      </c>
      <c r="O109" s="108">
        <f t="shared" si="16"/>
        <v>24.503</v>
      </c>
      <c r="P109" s="50"/>
      <c r="Q109" s="57"/>
      <c r="R109" s="57"/>
      <c r="S109" s="57"/>
      <c r="T109" s="52"/>
      <c r="U109" s="50"/>
      <c r="V109" s="57"/>
      <c r="W109" s="57"/>
      <c r="X109" s="57"/>
      <c r="Y109" s="52"/>
      <c r="Z109" s="50"/>
      <c r="AA109" s="57"/>
      <c r="AB109" s="57"/>
      <c r="AC109" s="57"/>
      <c r="AD109" s="52"/>
      <c r="AE109" s="50"/>
      <c r="AF109" s="57"/>
      <c r="AG109" s="57"/>
      <c r="AH109" s="57"/>
      <c r="AI109" s="52"/>
      <c r="AJ109" s="50"/>
      <c r="AK109" s="57"/>
      <c r="AL109" s="57"/>
      <c r="AM109" s="57"/>
      <c r="AN109" s="52"/>
      <c r="AO109" s="50"/>
      <c r="AP109" s="57"/>
      <c r="AQ109" s="57"/>
      <c r="AR109" s="57"/>
      <c r="AS109" s="52"/>
      <c r="AT109" s="50"/>
      <c r="AU109" s="57"/>
      <c r="AV109" s="57"/>
      <c r="AW109" s="57"/>
      <c r="AX109" s="52"/>
      <c r="AY109" s="50"/>
      <c r="AZ109" s="57"/>
      <c r="BA109" s="57"/>
      <c r="BB109" s="57"/>
      <c r="BC109" s="52"/>
      <c r="BD109" s="50"/>
      <c r="BE109" s="57"/>
      <c r="BF109" s="57"/>
      <c r="BG109" s="57"/>
      <c r="BH109" s="52"/>
      <c r="BI109" s="50"/>
      <c r="BJ109" s="57"/>
      <c r="BK109" s="57"/>
      <c r="BL109" s="57"/>
      <c r="BM109" s="52"/>
      <c r="BN109" s="53">
        <f t="shared" si="14"/>
        <v>0</v>
      </c>
      <c r="BO109" s="53">
        <f t="shared" si="15"/>
        <v>0</v>
      </c>
      <c r="BP109" s="248"/>
    </row>
    <row r="110" spans="1:68" ht="41.1" customHeight="1" x14ac:dyDescent="0.4">
      <c r="A110" s="38"/>
      <c r="B110" s="79"/>
      <c r="C110" s="80"/>
      <c r="D110" s="131"/>
      <c r="E110" s="101"/>
      <c r="F110" s="102"/>
      <c r="G110" s="103"/>
      <c r="H110" s="103"/>
      <c r="I110" s="103"/>
      <c r="J110" s="104"/>
      <c r="K110" s="105"/>
      <c r="L110" s="106"/>
      <c r="M110" s="107"/>
      <c r="N110" s="107"/>
      <c r="O110" s="108"/>
      <c r="P110" s="50"/>
      <c r="Q110" s="57"/>
      <c r="R110" s="57"/>
      <c r="S110" s="57"/>
      <c r="T110" s="52"/>
      <c r="U110" s="50"/>
      <c r="V110" s="57"/>
      <c r="W110" s="57"/>
      <c r="X110" s="57"/>
      <c r="Y110" s="52"/>
      <c r="Z110" s="50"/>
      <c r="AA110" s="57"/>
      <c r="AB110" s="57"/>
      <c r="AC110" s="57"/>
      <c r="AD110" s="52"/>
      <c r="AE110" s="50"/>
      <c r="AF110" s="57"/>
      <c r="AG110" s="57"/>
      <c r="AH110" s="57"/>
      <c r="AI110" s="52"/>
      <c r="AJ110" s="50"/>
      <c r="AK110" s="57"/>
      <c r="AL110" s="57"/>
      <c r="AM110" s="57"/>
      <c r="AN110" s="52"/>
      <c r="AO110" s="50"/>
      <c r="AP110" s="57"/>
      <c r="AQ110" s="57"/>
      <c r="AR110" s="57"/>
      <c r="AS110" s="52"/>
      <c r="AT110" s="50"/>
      <c r="AU110" s="57"/>
      <c r="AV110" s="57"/>
      <c r="AW110" s="57"/>
      <c r="AX110" s="52"/>
      <c r="AY110" s="50"/>
      <c r="AZ110" s="57"/>
      <c r="BA110" s="57"/>
      <c r="BB110" s="57"/>
      <c r="BC110" s="52"/>
      <c r="BD110" s="50"/>
      <c r="BE110" s="57"/>
      <c r="BF110" s="57"/>
      <c r="BG110" s="57"/>
      <c r="BH110" s="52"/>
      <c r="BI110" s="50"/>
      <c r="BJ110" s="57"/>
      <c r="BK110" s="57"/>
      <c r="BL110" s="57"/>
      <c r="BM110" s="52"/>
      <c r="BN110" s="53">
        <f t="shared" si="14"/>
        <v>0</v>
      </c>
      <c r="BO110" s="53">
        <f t="shared" si="15"/>
        <v>0</v>
      </c>
      <c r="BP110" s="248"/>
    </row>
    <row r="111" spans="1:68" ht="41.1" customHeight="1" x14ac:dyDescent="0.4">
      <c r="A111" s="38"/>
      <c r="B111" s="79"/>
      <c r="C111" s="80"/>
      <c r="D111" s="131"/>
      <c r="E111" s="101"/>
      <c r="F111" s="102"/>
      <c r="G111" s="103"/>
      <c r="H111" s="103"/>
      <c r="I111" s="103"/>
      <c r="J111" s="104"/>
      <c r="K111" s="105"/>
      <c r="L111" s="106"/>
      <c r="M111" s="107"/>
      <c r="N111" s="107"/>
      <c r="O111" s="108"/>
      <c r="P111" s="50"/>
      <c r="Q111" s="57"/>
      <c r="R111" s="57"/>
      <c r="S111" s="57"/>
      <c r="T111" s="52"/>
      <c r="U111" s="50"/>
      <c r="V111" s="57"/>
      <c r="W111" s="57"/>
      <c r="X111" s="57"/>
      <c r="Y111" s="52"/>
      <c r="Z111" s="50"/>
      <c r="AA111" s="57"/>
      <c r="AB111" s="57"/>
      <c r="AC111" s="57"/>
      <c r="AD111" s="52"/>
      <c r="AE111" s="50"/>
      <c r="AF111" s="57"/>
      <c r="AG111" s="57"/>
      <c r="AH111" s="57"/>
      <c r="AI111" s="52"/>
      <c r="AJ111" s="50"/>
      <c r="AK111" s="57"/>
      <c r="AL111" s="57"/>
      <c r="AM111" s="57"/>
      <c r="AN111" s="52"/>
      <c r="AO111" s="50"/>
      <c r="AP111" s="57"/>
      <c r="AQ111" s="57"/>
      <c r="AR111" s="57"/>
      <c r="AS111" s="52"/>
      <c r="AT111" s="50"/>
      <c r="AU111" s="57"/>
      <c r="AV111" s="57"/>
      <c r="AW111" s="57"/>
      <c r="AX111" s="52"/>
      <c r="AY111" s="50"/>
      <c r="AZ111" s="57"/>
      <c r="BA111" s="57"/>
      <c r="BB111" s="57"/>
      <c r="BC111" s="52"/>
      <c r="BD111" s="50"/>
      <c r="BE111" s="57"/>
      <c r="BF111" s="57"/>
      <c r="BG111" s="57"/>
      <c r="BH111" s="52"/>
      <c r="BI111" s="50"/>
      <c r="BJ111" s="57"/>
      <c r="BK111" s="57"/>
      <c r="BL111" s="57"/>
      <c r="BM111" s="52"/>
      <c r="BN111" s="53"/>
      <c r="BO111" s="53"/>
      <c r="BP111" s="248"/>
    </row>
    <row r="112" spans="1:68" ht="41.1" customHeight="1" x14ac:dyDescent="0.4">
      <c r="A112" s="38"/>
      <c r="B112" s="79"/>
      <c r="C112" s="80"/>
      <c r="D112" s="131"/>
      <c r="E112" s="101"/>
      <c r="F112" s="102"/>
      <c r="G112" s="103"/>
      <c r="H112" s="103"/>
      <c r="I112" s="103"/>
      <c r="J112" s="104"/>
      <c r="K112" s="105"/>
      <c r="L112" s="106"/>
      <c r="M112" s="107"/>
      <c r="N112" s="107"/>
      <c r="O112" s="108"/>
      <c r="P112" s="50"/>
      <c r="Q112" s="57"/>
      <c r="R112" s="57"/>
      <c r="S112" s="57"/>
      <c r="T112" s="52"/>
      <c r="U112" s="50"/>
      <c r="V112" s="57"/>
      <c r="W112" s="57"/>
      <c r="X112" s="57"/>
      <c r="Y112" s="52"/>
      <c r="Z112" s="50"/>
      <c r="AA112" s="57"/>
      <c r="AB112" s="57"/>
      <c r="AC112" s="57"/>
      <c r="AD112" s="52"/>
      <c r="AE112" s="50"/>
      <c r="AF112" s="57"/>
      <c r="AG112" s="57"/>
      <c r="AH112" s="57"/>
      <c r="AI112" s="52"/>
      <c r="AJ112" s="50"/>
      <c r="AK112" s="57"/>
      <c r="AL112" s="57"/>
      <c r="AM112" s="57"/>
      <c r="AN112" s="52"/>
      <c r="AO112" s="50"/>
      <c r="AP112" s="57"/>
      <c r="AQ112" s="57"/>
      <c r="AR112" s="57"/>
      <c r="AS112" s="52"/>
      <c r="AT112" s="50"/>
      <c r="AU112" s="57"/>
      <c r="AV112" s="57"/>
      <c r="AW112" s="57"/>
      <c r="AX112" s="52"/>
      <c r="AY112" s="50"/>
      <c r="AZ112" s="57"/>
      <c r="BA112" s="57"/>
      <c r="BB112" s="57"/>
      <c r="BC112" s="52"/>
      <c r="BD112" s="50"/>
      <c r="BE112" s="57"/>
      <c r="BF112" s="57"/>
      <c r="BG112" s="57"/>
      <c r="BH112" s="52"/>
      <c r="BI112" s="50"/>
      <c r="BJ112" s="57"/>
      <c r="BK112" s="57"/>
      <c r="BL112" s="57"/>
      <c r="BM112" s="52"/>
      <c r="BN112" s="53"/>
      <c r="BO112" s="53"/>
      <c r="BP112" s="248"/>
    </row>
    <row r="113" spans="1:68" ht="61.5" customHeight="1" x14ac:dyDescent="0.4">
      <c r="A113" s="38" t="s">
        <v>88</v>
      </c>
      <c r="B113" s="79" t="s">
        <v>89</v>
      </c>
      <c r="C113" s="80" t="str">
        <f>'рекоменд.цены на Октябрь 2019'!B55</f>
        <v>Батон нарезной из муки высшего сорта, 0,35 - 0,4 кг</v>
      </c>
      <c r="D113" s="131">
        <f>'рекоменд.цены на Октябрь 2019'!E55</f>
        <v>21.3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1"/>
        <v>22.577999999999999</v>
      </c>
      <c r="L113" s="106">
        <f t="shared" si="12"/>
        <v>22.791</v>
      </c>
      <c r="M113" s="107">
        <f t="shared" si="16"/>
        <v>23.004000000000001</v>
      </c>
      <c r="N113" s="107">
        <f t="shared" si="16"/>
        <v>23.217000000000002</v>
      </c>
      <c r="O113" s="108">
        <f t="shared" ref="O113:O119" si="17">$D113+(($D113*($E113+J113)/100))</f>
        <v>23.43</v>
      </c>
      <c r="P113" s="50"/>
      <c r="Q113" s="57"/>
      <c r="R113" s="57"/>
      <c r="S113" s="57"/>
      <c r="T113" s="52"/>
      <c r="U113" s="50"/>
      <c r="V113" s="57"/>
      <c r="W113" s="57"/>
      <c r="X113" s="57"/>
      <c r="Y113" s="52"/>
      <c r="Z113" s="50"/>
      <c r="AA113" s="57"/>
      <c r="AB113" s="57"/>
      <c r="AC113" s="57"/>
      <c r="AD113" s="52"/>
      <c r="AE113" s="50">
        <f>AG113/AF113</f>
        <v>20.400000000000002</v>
      </c>
      <c r="AF113" s="51">
        <v>142</v>
      </c>
      <c r="AG113" s="51">
        <v>2896.8</v>
      </c>
      <c r="AH113" s="51" t="s">
        <v>287</v>
      </c>
      <c r="AI113" s="52" t="s">
        <v>285</v>
      </c>
      <c r="AJ113" s="50">
        <v>15.84</v>
      </c>
      <c r="AK113" s="51">
        <v>263</v>
      </c>
      <c r="AL113" s="51">
        <f>IF(AJ113=0," ",IF(ISBLANK(AJ113)," ",AJ113*AK113))</f>
        <v>4165.92</v>
      </c>
      <c r="AM113" s="51" t="s">
        <v>294</v>
      </c>
      <c r="AN113" s="52" t="s">
        <v>295</v>
      </c>
      <c r="AO113" s="50">
        <f>AQ113/AP113</f>
        <v>20.399999999999999</v>
      </c>
      <c r="AP113" s="51">
        <v>173</v>
      </c>
      <c r="AQ113" s="51">
        <v>3529.2</v>
      </c>
      <c r="AR113" s="51" t="s">
        <v>304</v>
      </c>
      <c r="AS113" s="52" t="s">
        <v>314</v>
      </c>
      <c r="AT113" s="50"/>
      <c r="AU113" s="57"/>
      <c r="AV113" s="57"/>
      <c r="AW113" s="57"/>
      <c r="AX113" s="52"/>
      <c r="AY113" s="50">
        <v>20.100000000000001</v>
      </c>
      <c r="AZ113" s="51">
        <v>149</v>
      </c>
      <c r="BA113" s="51">
        <v>2994.9</v>
      </c>
      <c r="BB113" s="51" t="s">
        <v>340</v>
      </c>
      <c r="BC113" s="52" t="s">
        <v>349</v>
      </c>
      <c r="BD113" s="50">
        <v>21.3</v>
      </c>
      <c r="BE113" s="51">
        <v>237</v>
      </c>
      <c r="BF113" s="51">
        <f>IF(BD113=0," ",IF(ISBLANK(BD113)," ",BD113*BE113))</f>
        <v>5048.1000000000004</v>
      </c>
      <c r="BG113" s="51" t="s">
        <v>369</v>
      </c>
      <c r="BH113" s="52" t="s">
        <v>347</v>
      </c>
      <c r="BI113" s="50">
        <v>19.5</v>
      </c>
      <c r="BJ113" s="51">
        <v>202</v>
      </c>
      <c r="BK113" s="51">
        <v>3939</v>
      </c>
      <c r="BL113" s="51" t="s">
        <v>386</v>
      </c>
      <c r="BM113" s="52" t="s">
        <v>390</v>
      </c>
      <c r="BN113" s="53">
        <f t="shared" ref="BN113:BN119" si="18">MIN($P113,$U113,$Z113,$AE113,$AJ113,$AO113,$AT113,$AY113,$BD113,$BI113)</f>
        <v>15.84</v>
      </c>
      <c r="BO113" s="53">
        <f t="shared" ref="BO113:BO119" si="19">MAX($P113,$U113,$Z113,$AE113,$AJ113,$AO113,$AT113,$AY113,$BD113,$BI113)</f>
        <v>21.3</v>
      </c>
      <c r="BP113" s="248"/>
    </row>
    <row r="114" spans="1:68" ht="41.1" customHeight="1" x14ac:dyDescent="0.4">
      <c r="A114" s="38"/>
      <c r="B114" s="79"/>
      <c r="C114" s="80"/>
      <c r="D114" s="131">
        <f>D113</f>
        <v>21.3</v>
      </c>
      <c r="E114" s="101">
        <v>5</v>
      </c>
      <c r="F114" s="102">
        <v>1</v>
      </c>
      <c r="G114" s="103">
        <v>2</v>
      </c>
      <c r="H114" s="103">
        <v>3</v>
      </c>
      <c r="I114" s="103">
        <v>4</v>
      </c>
      <c r="J114" s="104">
        <v>5</v>
      </c>
      <c r="K114" s="105">
        <f t="shared" si="11"/>
        <v>22.577999999999999</v>
      </c>
      <c r="L114" s="106">
        <f t="shared" si="12"/>
        <v>22.791</v>
      </c>
      <c r="M114" s="107">
        <f t="shared" si="16"/>
        <v>23.004000000000001</v>
      </c>
      <c r="N114" s="107">
        <f t="shared" si="16"/>
        <v>23.217000000000002</v>
      </c>
      <c r="O114" s="108">
        <f t="shared" si="17"/>
        <v>23.43</v>
      </c>
      <c r="P114" s="50"/>
      <c r="Q114" s="57"/>
      <c r="R114" s="57"/>
      <c r="S114" s="57"/>
      <c r="T114" s="52"/>
      <c r="U114" s="50"/>
      <c r="V114" s="57"/>
      <c r="W114" s="57"/>
      <c r="X114" s="57"/>
      <c r="Y114" s="52"/>
      <c r="Z114" s="50"/>
      <c r="AA114" s="57"/>
      <c r="AB114" s="57"/>
      <c r="AC114" s="57"/>
      <c r="AD114" s="52"/>
      <c r="AE114" s="50"/>
      <c r="AF114" s="51"/>
      <c r="AG114" s="51"/>
      <c r="AH114" s="51"/>
      <c r="AI114" s="52"/>
      <c r="AJ114" s="50"/>
      <c r="AK114" s="51"/>
      <c r="AL114" s="51"/>
      <c r="AM114" s="51"/>
      <c r="AN114" s="52"/>
      <c r="AO114" s="50"/>
      <c r="AP114" s="51"/>
      <c r="AQ114" s="51"/>
      <c r="AR114" s="51"/>
      <c r="AS114" s="52"/>
      <c r="AT114" s="50"/>
      <c r="AU114" s="57"/>
      <c r="AV114" s="57"/>
      <c r="AW114" s="57"/>
      <c r="AX114" s="52"/>
      <c r="AY114" s="50"/>
      <c r="AZ114" s="51"/>
      <c r="BA114" s="51" t="str">
        <f>IF(AY114=0," ",IF(ISBLANK(AY114)," ",AY114*AZ114))</f>
        <v xml:space="preserve"> </v>
      </c>
      <c r="BB114" s="51"/>
      <c r="BC114" s="52"/>
      <c r="BD114" s="50"/>
      <c r="BE114" s="57"/>
      <c r="BF114" s="57"/>
      <c r="BG114" s="57"/>
      <c r="BH114" s="52"/>
      <c r="BI114" s="50"/>
      <c r="BJ114" s="51"/>
      <c r="BK114" s="51"/>
      <c r="BL114" s="51"/>
      <c r="BM114" s="52"/>
      <c r="BN114" s="53">
        <f t="shared" si="18"/>
        <v>0</v>
      </c>
      <c r="BO114" s="53">
        <f t="shared" si="19"/>
        <v>0</v>
      </c>
      <c r="BP114" s="248"/>
    </row>
    <row r="115" spans="1:68" ht="41.1" customHeight="1" x14ac:dyDescent="0.4">
      <c r="A115" s="38"/>
      <c r="B115" s="79"/>
      <c r="C115" s="80"/>
      <c r="D115" s="131">
        <f>D113</f>
        <v>21.3</v>
      </c>
      <c r="E115" s="101">
        <v>5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1"/>
        <v>22.577999999999999</v>
      </c>
      <c r="L115" s="106">
        <f t="shared" si="12"/>
        <v>22.791</v>
      </c>
      <c r="M115" s="107">
        <f t="shared" si="16"/>
        <v>23.004000000000001</v>
      </c>
      <c r="N115" s="107">
        <f t="shared" si="16"/>
        <v>23.217000000000002</v>
      </c>
      <c r="O115" s="108">
        <f t="shared" si="17"/>
        <v>23.43</v>
      </c>
      <c r="P115" s="50"/>
      <c r="Q115" s="57"/>
      <c r="R115" s="57"/>
      <c r="S115" s="57"/>
      <c r="T115" s="52"/>
      <c r="U115" s="175"/>
      <c r="V115" s="176"/>
      <c r="W115" s="176"/>
      <c r="X115" s="176"/>
      <c r="Y115" s="176"/>
      <c r="Z115" s="50"/>
      <c r="AA115" s="57"/>
      <c r="AB115" s="57"/>
      <c r="AC115" s="57"/>
      <c r="AD115" s="52"/>
      <c r="AE115" s="50"/>
      <c r="AF115" s="51"/>
      <c r="AG115" s="51"/>
      <c r="AH115" s="51"/>
      <c r="AI115" s="52"/>
      <c r="AJ115" s="50"/>
      <c r="AK115" s="51"/>
      <c r="AL115" s="51"/>
      <c r="AM115" s="51"/>
      <c r="AN115" s="52"/>
      <c r="AO115" s="50"/>
      <c r="AP115" s="51"/>
      <c r="AQ115" s="51"/>
      <c r="AR115" s="51"/>
      <c r="AS115" s="52"/>
      <c r="AT115" s="50"/>
      <c r="AU115" s="57"/>
      <c r="AV115" s="57"/>
      <c r="AW115" s="57"/>
      <c r="AX115" s="52"/>
      <c r="AY115" s="50"/>
      <c r="AZ115" s="51"/>
      <c r="BA115" s="51" t="str">
        <f>IF(AY115=0," ",IF(ISBLANK(AY115)," ",AY115*AZ115))</f>
        <v xml:space="preserve"> </v>
      </c>
      <c r="BB115" s="51"/>
      <c r="BC115" s="52"/>
      <c r="BD115" s="50"/>
      <c r="BE115" s="57"/>
      <c r="BF115" s="57"/>
      <c r="BG115" s="57"/>
      <c r="BH115" s="52"/>
      <c r="BI115" s="50"/>
      <c r="BJ115" s="51"/>
      <c r="BK115" s="51"/>
      <c r="BL115" s="51"/>
      <c r="BM115" s="52"/>
      <c r="BN115" s="53">
        <f t="shared" si="18"/>
        <v>0</v>
      </c>
      <c r="BO115" s="53">
        <f t="shared" si="19"/>
        <v>0</v>
      </c>
      <c r="BP115" s="248"/>
    </row>
    <row r="116" spans="1:68" s="70" customFormat="1" ht="54.95" customHeight="1" x14ac:dyDescent="0.4">
      <c r="A116" s="59" t="s">
        <v>91</v>
      </c>
      <c r="B116" s="81" t="s">
        <v>92</v>
      </c>
      <c r="C116" s="82" t="s">
        <v>93</v>
      </c>
      <c r="D116" s="131"/>
      <c r="E116" s="109"/>
      <c r="F116" s="110"/>
      <c r="G116" s="111"/>
      <c r="H116" s="111"/>
      <c r="I116" s="111"/>
      <c r="J116" s="112"/>
      <c r="K116" s="105">
        <f t="shared" si="11"/>
        <v>0</v>
      </c>
      <c r="L116" s="106">
        <f t="shared" si="12"/>
        <v>0</v>
      </c>
      <c r="M116" s="107">
        <f t="shared" si="16"/>
        <v>0</v>
      </c>
      <c r="N116" s="107">
        <f t="shared" si="16"/>
        <v>0</v>
      </c>
      <c r="O116" s="108">
        <f t="shared" si="17"/>
        <v>0</v>
      </c>
      <c r="P116" s="50"/>
      <c r="Q116" s="57"/>
      <c r="R116" s="57"/>
      <c r="S116" s="57"/>
      <c r="T116" s="52"/>
      <c r="U116" s="177"/>
      <c r="V116" s="178"/>
      <c r="W116" s="176"/>
      <c r="X116" s="178"/>
      <c r="Y116" s="178"/>
      <c r="Z116" s="66"/>
      <c r="AA116" s="67"/>
      <c r="AB116" s="68"/>
      <c r="AC116" s="67"/>
      <c r="AD116" s="69"/>
      <c r="AE116" s="66"/>
      <c r="AF116" s="67"/>
      <c r="AG116" s="68"/>
      <c r="AH116" s="67"/>
      <c r="AI116" s="69"/>
      <c r="AJ116" s="66"/>
      <c r="AK116" s="67"/>
      <c r="AL116" s="68"/>
      <c r="AM116" s="67"/>
      <c r="AN116" s="69"/>
      <c r="AO116" s="66"/>
      <c r="AP116" s="67"/>
      <c r="AQ116" s="68"/>
      <c r="AR116" s="67"/>
      <c r="AS116" s="69"/>
      <c r="AT116" s="66"/>
      <c r="AU116" s="67"/>
      <c r="AV116" s="68"/>
      <c r="AW116" s="67"/>
      <c r="AX116" s="69"/>
      <c r="AY116" s="66"/>
      <c r="AZ116" s="67"/>
      <c r="BA116" s="68" t="str">
        <f>IF(AY116=0," ",IF(ISBLANK(AY116)," ",AY116*AZ116))</f>
        <v xml:space="preserve"> </v>
      </c>
      <c r="BB116" s="67"/>
      <c r="BC116" s="69"/>
      <c r="BD116" s="66"/>
      <c r="BE116" s="67"/>
      <c r="BF116" s="68"/>
      <c r="BG116" s="67"/>
      <c r="BH116" s="69"/>
      <c r="BI116" s="66"/>
      <c r="BJ116" s="67"/>
      <c r="BK116" s="68"/>
      <c r="BL116" s="67"/>
      <c r="BM116" s="69"/>
      <c r="BN116" s="53">
        <f t="shared" si="18"/>
        <v>0</v>
      </c>
      <c r="BO116" s="53">
        <f t="shared" si="19"/>
        <v>0</v>
      </c>
      <c r="BP116" s="248"/>
    </row>
    <row r="117" spans="1:68" ht="40.5" customHeight="1" thickBot="1" x14ac:dyDescent="0.45">
      <c r="A117" s="38" t="s">
        <v>94</v>
      </c>
      <c r="B117" s="96" t="s">
        <v>95</v>
      </c>
      <c r="C117" s="97" t="str">
        <f>'рекоменд.цены на Октябрь 2019'!B57</f>
        <v>Сахар-песок, кг</v>
      </c>
      <c r="D117" s="131">
        <v>23.2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1"/>
        <v>24.36</v>
      </c>
      <c r="L117" s="106">
        <f t="shared" si="12"/>
        <v>24.591999999999999</v>
      </c>
      <c r="M117" s="107">
        <f t="shared" si="16"/>
        <v>24.823999999999998</v>
      </c>
      <c r="N117" s="107">
        <f t="shared" si="16"/>
        <v>25.055999999999997</v>
      </c>
      <c r="O117" s="108">
        <f t="shared" si="17"/>
        <v>25.288</v>
      </c>
      <c r="P117" s="50"/>
      <c r="Q117" s="57"/>
      <c r="R117" s="57"/>
      <c r="S117" s="57"/>
      <c r="T117" s="52"/>
      <c r="U117" s="50"/>
      <c r="V117" s="57"/>
      <c r="W117" s="57"/>
      <c r="X117" s="57"/>
      <c r="Y117" s="52"/>
      <c r="Z117" s="50"/>
      <c r="AA117" s="57"/>
      <c r="AB117" s="57"/>
      <c r="AC117" s="57"/>
      <c r="AD117" s="52"/>
      <c r="AE117" s="50"/>
      <c r="AF117" s="57"/>
      <c r="AG117" s="57"/>
      <c r="AH117" s="57"/>
      <c r="AI117" s="52"/>
      <c r="AJ117" s="50"/>
      <c r="AK117" s="51"/>
      <c r="AL117" s="51"/>
      <c r="AM117" s="51"/>
      <c r="AN117" s="52"/>
      <c r="AO117" s="50"/>
      <c r="AP117" s="51"/>
      <c r="AQ117" s="51"/>
      <c r="AR117" s="51"/>
      <c r="AS117" s="52"/>
      <c r="AT117" s="50"/>
      <c r="AU117" s="57"/>
      <c r="AV117" s="57"/>
      <c r="AW117" s="57"/>
      <c r="AX117" s="52"/>
      <c r="AY117" s="50">
        <v>24.12</v>
      </c>
      <c r="AZ117" s="51">
        <v>50</v>
      </c>
      <c r="BA117" s="51">
        <v>1206</v>
      </c>
      <c r="BB117" s="51" t="s">
        <v>273</v>
      </c>
      <c r="BC117" s="52" t="s">
        <v>347</v>
      </c>
      <c r="BD117" s="50"/>
      <c r="BE117" s="57"/>
      <c r="BF117" s="57"/>
      <c r="BG117" s="57"/>
      <c r="BH117" s="52"/>
      <c r="BI117" s="50"/>
      <c r="BJ117" s="51"/>
      <c r="BK117" s="51"/>
      <c r="BL117" s="51"/>
      <c r="BM117" s="52"/>
      <c r="BN117" s="53">
        <f t="shared" si="18"/>
        <v>24.12</v>
      </c>
      <c r="BO117" s="53">
        <f t="shared" si="19"/>
        <v>24.12</v>
      </c>
      <c r="BP117" s="249"/>
    </row>
    <row r="118" spans="1:68" ht="40.5" customHeight="1" thickTop="1" thickBot="1" x14ac:dyDescent="0.45">
      <c r="A118" s="99"/>
      <c r="B118" s="96"/>
      <c r="C118" s="97"/>
      <c r="D118" s="131">
        <f>D117</f>
        <v>23.2</v>
      </c>
      <c r="E118" s="117">
        <v>4</v>
      </c>
      <c r="F118" s="102">
        <v>1</v>
      </c>
      <c r="G118" s="103">
        <v>2</v>
      </c>
      <c r="H118" s="103">
        <v>3</v>
      </c>
      <c r="I118" s="103">
        <v>4</v>
      </c>
      <c r="J118" s="104">
        <v>5</v>
      </c>
      <c r="K118" s="105">
        <f t="shared" si="11"/>
        <v>24.36</v>
      </c>
      <c r="L118" s="106">
        <f t="shared" si="12"/>
        <v>24.591999999999999</v>
      </c>
      <c r="M118" s="107">
        <f t="shared" si="16"/>
        <v>24.823999999999998</v>
      </c>
      <c r="N118" s="107">
        <f t="shared" si="16"/>
        <v>25.055999999999997</v>
      </c>
      <c r="O118" s="108">
        <f t="shared" si="17"/>
        <v>25.288</v>
      </c>
      <c r="P118" s="50"/>
      <c r="Q118" s="57"/>
      <c r="R118" s="57"/>
      <c r="S118" s="57"/>
      <c r="T118" s="52"/>
      <c r="U118" s="175"/>
      <c r="V118" s="176"/>
      <c r="W118" s="176"/>
      <c r="X118" s="176"/>
      <c r="Y118" s="176"/>
      <c r="Z118" s="50"/>
      <c r="AA118" s="51"/>
      <c r="AB118" s="51"/>
      <c r="AC118" s="51"/>
      <c r="AD118" s="51"/>
      <c r="AE118" s="50"/>
      <c r="AF118" s="51"/>
      <c r="AG118" s="51"/>
      <c r="AH118" s="51"/>
      <c r="AI118" s="52"/>
      <c r="AJ118" s="50"/>
      <c r="AK118" s="51"/>
      <c r="AL118" s="51"/>
      <c r="AM118" s="51"/>
      <c r="AN118" s="52"/>
      <c r="AO118" s="175"/>
      <c r="AP118" s="176"/>
      <c r="AQ118" s="176"/>
      <c r="AR118" s="176"/>
      <c r="AS118" s="176"/>
      <c r="AT118" s="50"/>
      <c r="AU118" s="51"/>
      <c r="AV118" s="51"/>
      <c r="AW118" s="51"/>
      <c r="AX118" s="51"/>
      <c r="AY118" s="175"/>
      <c r="AZ118" s="176"/>
      <c r="BA118" s="176"/>
      <c r="BB118" s="176"/>
      <c r="BC118" s="176"/>
      <c r="BD118" s="50"/>
      <c r="BE118" s="57"/>
      <c r="BF118" s="57"/>
      <c r="BG118" s="57"/>
      <c r="BH118" s="52"/>
      <c r="BI118" s="175"/>
      <c r="BJ118" s="176"/>
      <c r="BK118" s="176"/>
      <c r="BL118" s="176"/>
      <c r="BM118" s="188"/>
      <c r="BN118" s="53">
        <f t="shared" si="18"/>
        <v>0</v>
      </c>
      <c r="BO118" s="53">
        <f t="shared" si="19"/>
        <v>0</v>
      </c>
      <c r="BP118" s="248"/>
    </row>
    <row r="119" spans="1:68" ht="40.5" customHeight="1" thickTop="1" thickBot="1" x14ac:dyDescent="0.45">
      <c r="A119" s="99"/>
      <c r="B119" s="96"/>
      <c r="C119" s="97"/>
      <c r="D119" s="131">
        <f>D117</f>
        <v>23.2</v>
      </c>
      <c r="E119" s="117">
        <v>4</v>
      </c>
      <c r="F119" s="102">
        <v>1</v>
      </c>
      <c r="G119" s="103">
        <v>2</v>
      </c>
      <c r="H119" s="103">
        <v>3</v>
      </c>
      <c r="I119" s="103">
        <v>4</v>
      </c>
      <c r="J119" s="104">
        <v>5</v>
      </c>
      <c r="K119" s="105">
        <f t="shared" si="11"/>
        <v>24.36</v>
      </c>
      <c r="L119" s="106">
        <f t="shared" si="12"/>
        <v>24.591999999999999</v>
      </c>
      <c r="M119" s="107">
        <f t="shared" si="16"/>
        <v>24.823999999999998</v>
      </c>
      <c r="N119" s="107">
        <f t="shared" si="16"/>
        <v>25.055999999999997</v>
      </c>
      <c r="O119" s="108">
        <f t="shared" si="17"/>
        <v>25.288</v>
      </c>
      <c r="P119" s="50"/>
      <c r="Q119" s="51"/>
      <c r="R119" s="51"/>
      <c r="S119" s="51"/>
      <c r="T119" s="52"/>
      <c r="U119" s="175"/>
      <c r="V119" s="176"/>
      <c r="W119" s="176"/>
      <c r="X119" s="176"/>
      <c r="Y119" s="176"/>
      <c r="Z119" s="50"/>
      <c r="AA119" s="51"/>
      <c r="AB119" s="51"/>
      <c r="AC119" s="51"/>
      <c r="AD119" s="51"/>
      <c r="AE119" s="175"/>
      <c r="AF119" s="176"/>
      <c r="AG119" s="176"/>
      <c r="AH119" s="176"/>
      <c r="AI119" s="188"/>
      <c r="AJ119" s="50"/>
      <c r="AK119" s="51"/>
      <c r="AL119" s="51"/>
      <c r="AM119" s="51"/>
      <c r="AN119" s="52"/>
      <c r="AO119" s="175"/>
      <c r="AP119" s="176"/>
      <c r="AQ119" s="176"/>
      <c r="AR119" s="176"/>
      <c r="AS119" s="176"/>
      <c r="AT119" s="50"/>
      <c r="AU119" s="51"/>
      <c r="AV119" s="51"/>
      <c r="AW119" s="51"/>
      <c r="AX119" s="51"/>
      <c r="AY119" s="175"/>
      <c r="AZ119" s="176"/>
      <c r="BA119" s="176"/>
      <c r="BB119" s="176"/>
      <c r="BC119" s="176"/>
      <c r="BD119" s="50"/>
      <c r="BE119" s="51"/>
      <c r="BF119" s="51"/>
      <c r="BG119" s="51"/>
      <c r="BH119" s="52"/>
      <c r="BI119" s="175"/>
      <c r="BJ119" s="176"/>
      <c r="BK119" s="176"/>
      <c r="BL119" s="176"/>
      <c r="BM119" s="188"/>
      <c r="BN119" s="53">
        <f t="shared" si="18"/>
        <v>0</v>
      </c>
      <c r="BO119" s="53">
        <f t="shared" si="19"/>
        <v>0</v>
      </c>
      <c r="BP119" s="248"/>
    </row>
    <row r="120" spans="1:68" s="136" customFormat="1" ht="42" customHeight="1" thickTop="1" thickBot="1" x14ac:dyDescent="0.45">
      <c r="B120" s="141">
        <v>2</v>
      </c>
      <c r="K120" s="138"/>
      <c r="L120" s="138"/>
      <c r="M120" s="138"/>
      <c r="N120" s="138"/>
      <c r="O120" s="138"/>
      <c r="BP120" s="248"/>
    </row>
    <row r="121" spans="1:68" ht="30.75" customHeight="1" thickTop="1" x14ac:dyDescent="0.4">
      <c r="B121" s="298" t="s">
        <v>0</v>
      </c>
      <c r="C121" s="300" t="s">
        <v>1</v>
      </c>
      <c r="D121" s="327" t="str">
        <f>D6</f>
        <v>Средняя цена без учета доставки на 18.10.2019, рублей</v>
      </c>
      <c r="E121" s="305" t="s">
        <v>6</v>
      </c>
      <c r="F121" s="284" t="s">
        <v>7</v>
      </c>
      <c r="G121" s="285"/>
      <c r="H121" s="285"/>
      <c r="I121" s="285"/>
      <c r="J121" s="286"/>
      <c r="K121" s="335" t="s">
        <v>8</v>
      </c>
      <c r="L121" s="336"/>
      <c r="M121" s="336"/>
      <c r="N121" s="336"/>
      <c r="O121" s="337"/>
      <c r="P121" s="295" t="str">
        <f>'1 неделя'!P120:T120</f>
        <v>БОУ "Цивильская общеобразовательная школа-интернат для обучающихся с ОВЗ №1"</v>
      </c>
      <c r="Q121" s="296"/>
      <c r="R121" s="296"/>
      <c r="S121" s="296"/>
      <c r="T121" s="297"/>
      <c r="U121" s="318" t="str">
        <f>'1 неделя'!U120:Y120</f>
        <v>ГАПОУ ЧР "Алатырский технологический колледж"</v>
      </c>
      <c r="V121" s="319"/>
      <c r="W121" s="319"/>
      <c r="X121" s="319"/>
      <c r="Y121" s="320"/>
      <c r="Z121" s="295" t="str">
        <f>'1 неделя'!Z120:AD120</f>
        <v>ГАПОУ ЧР "Мариинско-Посадский технологический техникум"</v>
      </c>
      <c r="AA121" s="296"/>
      <c r="AB121" s="296"/>
      <c r="AC121" s="296"/>
      <c r="AD121" s="297"/>
      <c r="AE121" s="318" t="str">
        <f>'1 неделя'!AE120:AI120</f>
        <v>ГАПОУ "Батыревский агротехнический техникум"</v>
      </c>
      <c r="AF121" s="319"/>
      <c r="AG121" s="319"/>
      <c r="AH121" s="319"/>
      <c r="AI121" s="320"/>
      <c r="AJ121" s="295" t="str">
        <f>'1 неделя'!AJ120:AN120</f>
        <v>ГАПОУ ЧР "КанТЭТ" г.Канаш</v>
      </c>
      <c r="AK121" s="296"/>
      <c r="AL121" s="296"/>
      <c r="AM121" s="296"/>
      <c r="AN121" s="297"/>
      <c r="AO121" s="318" t="str">
        <f>'1 неделя'!AO120:AS120</f>
        <v>ГАПОУ "Канашский строительный техникум"</v>
      </c>
      <c r="AP121" s="319"/>
      <c r="AQ121" s="319"/>
      <c r="AR121" s="319"/>
      <c r="AS121" s="320"/>
      <c r="AT121" s="295" t="str">
        <f>'1 неделя'!AT120:AX120</f>
        <v>ГАПОУ ЧР "Шумерлинский политехнический техникум" Минобразования Чувашии</v>
      </c>
      <c r="AU121" s="296"/>
      <c r="AV121" s="296"/>
      <c r="AW121" s="296"/>
      <c r="AX121" s="297"/>
      <c r="AY121" s="318" t="str">
        <f>'1 неделя'!AY120:BC120</f>
        <v>ГАПОУ "ЧТТПиК" Минобразования Чувашии</v>
      </c>
      <c r="AZ121" s="319"/>
      <c r="BA121" s="319"/>
      <c r="BB121" s="319"/>
      <c r="BC121" s="320"/>
      <c r="BD121" s="295" t="str">
        <f>'1 неделя'!BD120:BH120</f>
        <v>ГАПОУ ЧР  "ЦАТТ" Минобразования Чувашии</v>
      </c>
      <c r="BE121" s="296"/>
      <c r="BF121" s="296"/>
      <c r="BG121" s="296"/>
      <c r="BH121" s="297"/>
      <c r="BI121" s="318" t="str">
        <f>'1 неделя'!BI120:BM120</f>
        <v>ГАПОУ ЧР "Чебоксарский техникум ТрансСтройТех"  г. Чебоксары</v>
      </c>
      <c r="BJ121" s="319"/>
      <c r="BK121" s="319"/>
      <c r="BL121" s="319"/>
      <c r="BM121" s="320"/>
      <c r="BN121" s="293" t="s">
        <v>97</v>
      </c>
      <c r="BO121" s="293" t="s">
        <v>98</v>
      </c>
      <c r="BP121" s="248"/>
    </row>
    <row r="122" spans="1:68" ht="126.75" customHeight="1" thickBot="1" x14ac:dyDescent="0.45">
      <c r="B122" s="299"/>
      <c r="C122" s="301"/>
      <c r="D122" s="328"/>
      <c r="E122" s="306"/>
      <c r="F122" s="287"/>
      <c r="G122" s="288"/>
      <c r="H122" s="288"/>
      <c r="I122" s="288"/>
      <c r="J122" s="289"/>
      <c r="K122" s="338"/>
      <c r="L122" s="339"/>
      <c r="M122" s="339"/>
      <c r="N122" s="339"/>
      <c r="O122" s="340"/>
      <c r="P122" s="11" t="s">
        <v>2</v>
      </c>
      <c r="Q122" s="12" t="s">
        <v>3</v>
      </c>
      <c r="R122" s="12" t="s">
        <v>4</v>
      </c>
      <c r="S122" s="12" t="s">
        <v>5</v>
      </c>
      <c r="T122" s="12" t="s">
        <v>119</v>
      </c>
      <c r="U122" s="166" t="s">
        <v>2</v>
      </c>
      <c r="V122" s="167" t="s">
        <v>3</v>
      </c>
      <c r="W122" s="168" t="s">
        <v>4</v>
      </c>
      <c r="X122" s="168" t="s">
        <v>5</v>
      </c>
      <c r="Y122" s="168" t="s">
        <v>119</v>
      </c>
      <c r="Z122" s="13" t="s">
        <v>2</v>
      </c>
      <c r="AA122" s="12" t="s">
        <v>3</v>
      </c>
      <c r="AB122" s="12" t="s">
        <v>4</v>
      </c>
      <c r="AC122" s="12" t="s">
        <v>5</v>
      </c>
      <c r="AD122" s="12" t="s">
        <v>119</v>
      </c>
      <c r="AE122" s="182" t="s">
        <v>2</v>
      </c>
      <c r="AF122" s="168" t="s">
        <v>3</v>
      </c>
      <c r="AG122" s="168" t="s">
        <v>4</v>
      </c>
      <c r="AH122" s="168" t="s">
        <v>5</v>
      </c>
      <c r="AI122" s="168" t="s">
        <v>119</v>
      </c>
      <c r="AJ122" s="13" t="s">
        <v>2</v>
      </c>
      <c r="AK122" s="12" t="s">
        <v>3</v>
      </c>
      <c r="AL122" s="12" t="s">
        <v>4</v>
      </c>
      <c r="AM122" s="12" t="s">
        <v>5</v>
      </c>
      <c r="AN122" s="12" t="s">
        <v>119</v>
      </c>
      <c r="AO122" s="182" t="s">
        <v>2</v>
      </c>
      <c r="AP122" s="168" t="s">
        <v>3</v>
      </c>
      <c r="AQ122" s="168" t="s">
        <v>4</v>
      </c>
      <c r="AR122" s="168" t="s">
        <v>5</v>
      </c>
      <c r="AS122" s="168" t="s">
        <v>119</v>
      </c>
      <c r="AT122" s="13" t="s">
        <v>2</v>
      </c>
      <c r="AU122" s="12" t="s">
        <v>3</v>
      </c>
      <c r="AV122" s="12" t="s">
        <v>4</v>
      </c>
      <c r="AW122" s="12" t="s">
        <v>5</v>
      </c>
      <c r="AX122" s="12" t="s">
        <v>119</v>
      </c>
      <c r="AY122" s="182" t="s">
        <v>2</v>
      </c>
      <c r="AZ122" s="168" t="s">
        <v>3</v>
      </c>
      <c r="BA122" s="168" t="s">
        <v>4</v>
      </c>
      <c r="BB122" s="168" t="s">
        <v>5</v>
      </c>
      <c r="BC122" s="168" t="s">
        <v>119</v>
      </c>
      <c r="BD122" s="13" t="s">
        <v>2</v>
      </c>
      <c r="BE122" s="12" t="s">
        <v>3</v>
      </c>
      <c r="BF122" s="12" t="s">
        <v>4</v>
      </c>
      <c r="BG122" s="12" t="s">
        <v>5</v>
      </c>
      <c r="BH122" s="12" t="s">
        <v>119</v>
      </c>
      <c r="BI122" s="182" t="s">
        <v>2</v>
      </c>
      <c r="BJ122" s="168" t="s">
        <v>3</v>
      </c>
      <c r="BK122" s="168" t="s">
        <v>4</v>
      </c>
      <c r="BL122" s="168" t="s">
        <v>5</v>
      </c>
      <c r="BM122" s="168" t="s">
        <v>119</v>
      </c>
      <c r="BN122" s="294"/>
      <c r="BO122" s="294"/>
      <c r="BP122" s="248"/>
    </row>
    <row r="123" spans="1:68" ht="55.5" thickTop="1" thickBot="1" x14ac:dyDescent="0.45">
      <c r="B123" s="15"/>
      <c r="C123" s="16"/>
      <c r="D123" s="17"/>
      <c r="E123" s="18"/>
      <c r="F123" s="19" t="s">
        <v>10</v>
      </c>
      <c r="G123" s="20" t="s">
        <v>11</v>
      </c>
      <c r="H123" s="20" t="s">
        <v>12</v>
      </c>
      <c r="I123" s="20" t="s">
        <v>13</v>
      </c>
      <c r="J123" s="21" t="s">
        <v>14</v>
      </c>
      <c r="K123" s="22" t="s">
        <v>10</v>
      </c>
      <c r="L123" s="23" t="s">
        <v>11</v>
      </c>
      <c r="M123" s="23" t="s">
        <v>12</v>
      </c>
      <c r="N123" s="23" t="s">
        <v>13</v>
      </c>
      <c r="O123" s="24" t="s">
        <v>14</v>
      </c>
      <c r="P123" s="25"/>
      <c r="Q123" s="25"/>
      <c r="R123" s="25"/>
      <c r="S123" s="25"/>
      <c r="T123" s="25"/>
      <c r="U123" s="169"/>
      <c r="V123" s="170"/>
      <c r="W123" s="171"/>
      <c r="X123" s="171"/>
      <c r="Y123" s="171"/>
      <c r="Z123" s="26"/>
      <c r="AA123" s="25"/>
      <c r="AB123" s="25"/>
      <c r="AC123" s="25"/>
      <c r="AD123" s="25"/>
      <c r="AE123" s="183"/>
      <c r="AF123" s="171"/>
      <c r="AG123" s="171"/>
      <c r="AH123" s="171"/>
      <c r="AI123" s="184"/>
      <c r="AJ123" s="26"/>
      <c r="AK123" s="25"/>
      <c r="AL123" s="25"/>
      <c r="AM123" s="25"/>
      <c r="AN123" s="27"/>
      <c r="AO123" s="183"/>
      <c r="AP123" s="171"/>
      <c r="AQ123" s="171"/>
      <c r="AR123" s="171"/>
      <c r="AS123" s="171"/>
      <c r="AT123" s="26"/>
      <c r="AU123" s="25"/>
      <c r="AV123" s="25"/>
      <c r="AW123" s="25"/>
      <c r="AX123" s="25"/>
      <c r="AY123" s="183"/>
      <c r="AZ123" s="171"/>
      <c r="BA123" s="171"/>
      <c r="BB123" s="171"/>
      <c r="BC123" s="171"/>
      <c r="BD123" s="26"/>
      <c r="BE123" s="25"/>
      <c r="BF123" s="25"/>
      <c r="BG123" s="25"/>
      <c r="BH123" s="27"/>
      <c r="BI123" s="183"/>
      <c r="BJ123" s="171"/>
      <c r="BK123" s="171"/>
      <c r="BL123" s="171"/>
      <c r="BM123" s="171"/>
      <c r="BN123" s="294"/>
      <c r="BO123" s="294"/>
      <c r="BP123" s="248"/>
    </row>
    <row r="124" spans="1:68" ht="31.5" thickTop="1" thickBot="1" x14ac:dyDescent="0.45">
      <c r="B124" s="29" t="s">
        <v>9</v>
      </c>
      <c r="C124" s="30">
        <v>2</v>
      </c>
      <c r="D124" s="31">
        <v>3</v>
      </c>
      <c r="E124" s="32">
        <v>9</v>
      </c>
      <c r="F124" s="307">
        <v>10</v>
      </c>
      <c r="G124" s="307"/>
      <c r="H124" s="307"/>
      <c r="I124" s="307"/>
      <c r="J124" s="308"/>
      <c r="K124" s="315">
        <v>11</v>
      </c>
      <c r="L124" s="333"/>
      <c r="M124" s="333"/>
      <c r="N124" s="333"/>
      <c r="O124" s="334"/>
      <c r="P124" s="33">
        <v>4</v>
      </c>
      <c r="Q124" s="33">
        <v>5</v>
      </c>
      <c r="R124" s="33">
        <v>6</v>
      </c>
      <c r="S124" s="33">
        <v>7</v>
      </c>
      <c r="T124" s="33">
        <v>8</v>
      </c>
      <c r="U124" s="172">
        <v>4</v>
      </c>
      <c r="V124" s="173">
        <v>5</v>
      </c>
      <c r="W124" s="174">
        <v>6</v>
      </c>
      <c r="X124" s="174">
        <v>7</v>
      </c>
      <c r="Y124" s="174">
        <v>8</v>
      </c>
      <c r="Z124" s="34">
        <v>4</v>
      </c>
      <c r="AA124" s="33">
        <v>5</v>
      </c>
      <c r="AB124" s="33">
        <v>6</v>
      </c>
      <c r="AC124" s="33">
        <v>7</v>
      </c>
      <c r="AD124" s="33">
        <v>8</v>
      </c>
      <c r="AE124" s="185">
        <v>4</v>
      </c>
      <c r="AF124" s="186">
        <v>5</v>
      </c>
      <c r="AG124" s="186">
        <v>6</v>
      </c>
      <c r="AH124" s="186">
        <v>7</v>
      </c>
      <c r="AI124" s="187">
        <v>8</v>
      </c>
      <c r="AJ124" s="36">
        <v>4</v>
      </c>
      <c r="AK124" s="33">
        <v>5</v>
      </c>
      <c r="AL124" s="33">
        <v>6</v>
      </c>
      <c r="AM124" s="33">
        <v>7</v>
      </c>
      <c r="AN124" s="35">
        <v>8</v>
      </c>
      <c r="AO124" s="185">
        <v>4</v>
      </c>
      <c r="AP124" s="186">
        <v>5</v>
      </c>
      <c r="AQ124" s="186">
        <v>6</v>
      </c>
      <c r="AR124" s="186">
        <v>7</v>
      </c>
      <c r="AS124" s="186">
        <v>8</v>
      </c>
      <c r="AT124" s="34">
        <v>4</v>
      </c>
      <c r="AU124" s="33">
        <v>5</v>
      </c>
      <c r="AV124" s="33">
        <v>6</v>
      </c>
      <c r="AW124" s="33">
        <v>7</v>
      </c>
      <c r="AX124" s="33">
        <v>8</v>
      </c>
      <c r="AY124" s="185">
        <v>4</v>
      </c>
      <c r="AZ124" s="186">
        <v>5</v>
      </c>
      <c r="BA124" s="186">
        <v>6</v>
      </c>
      <c r="BB124" s="186">
        <v>7</v>
      </c>
      <c r="BC124" s="186">
        <v>8</v>
      </c>
      <c r="BD124" s="34">
        <v>4</v>
      </c>
      <c r="BE124" s="33">
        <v>5</v>
      </c>
      <c r="BF124" s="33">
        <v>6</v>
      </c>
      <c r="BG124" s="33">
        <v>7</v>
      </c>
      <c r="BH124" s="35">
        <v>8</v>
      </c>
      <c r="BI124" s="185">
        <v>4</v>
      </c>
      <c r="BJ124" s="186">
        <v>5</v>
      </c>
      <c r="BK124" s="186">
        <v>6</v>
      </c>
      <c r="BL124" s="186">
        <v>7</v>
      </c>
      <c r="BM124" s="186">
        <v>8</v>
      </c>
      <c r="BN124" s="37"/>
      <c r="BO124" s="37"/>
      <c r="BP124" s="248"/>
    </row>
    <row r="125" spans="1:68" ht="72.75" thickTop="1" x14ac:dyDescent="0.4">
      <c r="B125" s="54" t="s">
        <v>9</v>
      </c>
      <c r="C125" s="40" t="str">
        <f>C10</f>
        <v>Картофель, кг</v>
      </c>
      <c r="D125" s="41">
        <f>D10</f>
        <v>7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ref="K125:K178" si="20">$D125+($D125*(SUM($E125%,F125%)))</f>
        <v>8.33</v>
      </c>
      <c r="L125" s="47">
        <f t="shared" ref="L125:L178" si="21">$D125+(($D125*SUM($E125,G125)/100))</f>
        <v>8.4</v>
      </c>
      <c r="M125" s="48">
        <f t="shared" ref="M125:N178" si="22">$D125+(($D125*($E125+H125)/100))</f>
        <v>8.4700000000000006</v>
      </c>
      <c r="N125" s="48">
        <f t="shared" si="22"/>
        <v>8.5399999999999991</v>
      </c>
      <c r="O125" s="49">
        <f t="shared" ref="O125:O156" si="23">$D125+(($D125*($E125+J125)/100))</f>
        <v>8.61</v>
      </c>
      <c r="P125" s="50"/>
      <c r="Q125" s="57"/>
      <c r="R125" s="57"/>
      <c r="S125" s="57"/>
      <c r="T125" s="52"/>
      <c r="U125" s="50"/>
      <c r="V125" s="57"/>
      <c r="W125" s="57"/>
      <c r="X125" s="57"/>
      <c r="Y125" s="52"/>
      <c r="Z125" s="50"/>
      <c r="AA125" s="57"/>
      <c r="AB125" s="57"/>
      <c r="AC125" s="57"/>
      <c r="AD125" s="52"/>
      <c r="AE125" s="195">
        <v>8.34</v>
      </c>
      <c r="AF125" s="196">
        <v>75</v>
      </c>
      <c r="AG125" s="197">
        <f>IF(AE125=0," ",IF(ISBLANK(AE125)," ",AE125*AF125))</f>
        <v>625.5</v>
      </c>
      <c r="AH125" s="196" t="s">
        <v>451</v>
      </c>
      <c r="AI125" s="218" t="s">
        <v>461</v>
      </c>
      <c r="AJ125" s="50">
        <v>8.4</v>
      </c>
      <c r="AK125" s="51">
        <v>372</v>
      </c>
      <c r="AL125" s="51">
        <v>3124.8</v>
      </c>
      <c r="AM125" s="51" t="s">
        <v>478</v>
      </c>
      <c r="AN125" s="52" t="s">
        <v>486</v>
      </c>
      <c r="AO125" s="50"/>
      <c r="AP125" s="57"/>
      <c r="AQ125" s="57"/>
      <c r="AR125" s="57"/>
      <c r="AS125" s="52"/>
      <c r="AT125" s="50"/>
      <c r="AU125" s="57"/>
      <c r="AV125" s="57"/>
      <c r="AW125" s="57"/>
      <c r="AX125" s="52"/>
      <c r="AY125" s="50">
        <v>8.26</v>
      </c>
      <c r="AZ125" s="51">
        <v>11.26</v>
      </c>
      <c r="BA125" s="51">
        <v>93.01</v>
      </c>
      <c r="BB125" s="51" t="s">
        <v>514</v>
      </c>
      <c r="BC125" s="52" t="s">
        <v>285</v>
      </c>
      <c r="BD125" s="50"/>
      <c r="BE125" s="51"/>
      <c r="BF125" s="51"/>
      <c r="BG125" s="51"/>
      <c r="BH125" s="52"/>
      <c r="BI125" s="50">
        <v>8</v>
      </c>
      <c r="BJ125" s="51">
        <v>327</v>
      </c>
      <c r="BK125" s="51">
        <v>2616</v>
      </c>
      <c r="BL125" s="51" t="s">
        <v>547</v>
      </c>
      <c r="BM125" s="52" t="s">
        <v>564</v>
      </c>
      <c r="BN125" s="53"/>
      <c r="BO125" s="53"/>
      <c r="BP125" s="249"/>
    </row>
    <row r="126" spans="1:68" ht="30" x14ac:dyDescent="0.4">
      <c r="B126" s="54"/>
      <c r="C126" s="55"/>
      <c r="D126" s="41">
        <f t="shared" ref="D126:D157" si="24">D11</f>
        <v>7</v>
      </c>
      <c r="E126" s="42">
        <v>18</v>
      </c>
      <c r="F126" s="43">
        <v>1</v>
      </c>
      <c r="G126" s="44">
        <v>2</v>
      </c>
      <c r="H126" s="44">
        <v>3</v>
      </c>
      <c r="I126" s="44">
        <v>4</v>
      </c>
      <c r="J126" s="45">
        <v>5</v>
      </c>
      <c r="K126" s="46">
        <f t="shared" si="20"/>
        <v>8.33</v>
      </c>
      <c r="L126" s="47">
        <f t="shared" si="21"/>
        <v>8.4</v>
      </c>
      <c r="M126" s="48">
        <f t="shared" si="22"/>
        <v>8.4700000000000006</v>
      </c>
      <c r="N126" s="48">
        <f t="shared" si="22"/>
        <v>8.5399999999999991</v>
      </c>
      <c r="O126" s="49">
        <f t="shared" si="23"/>
        <v>8.61</v>
      </c>
      <c r="P126" s="50"/>
      <c r="Q126" s="51"/>
      <c r="R126" s="51"/>
      <c r="S126" s="51"/>
      <c r="T126" s="52"/>
      <c r="U126" s="50"/>
      <c r="V126" s="51"/>
      <c r="W126" s="51"/>
      <c r="X126" s="51"/>
      <c r="Y126" s="52"/>
      <c r="Z126" s="50"/>
      <c r="AA126" s="51"/>
      <c r="AB126" s="51"/>
      <c r="AC126" s="51"/>
      <c r="AD126" s="51"/>
      <c r="AE126" s="175"/>
      <c r="AF126" s="176"/>
      <c r="AG126" s="176"/>
      <c r="AH126" s="176"/>
      <c r="AI126" s="188"/>
      <c r="AJ126" s="50"/>
      <c r="AK126" s="51"/>
      <c r="AL126" s="51"/>
      <c r="AM126" s="51"/>
      <c r="AN126" s="52"/>
      <c r="AO126" s="175"/>
      <c r="AP126" s="176"/>
      <c r="AQ126" s="176"/>
      <c r="AR126" s="176"/>
      <c r="AS126" s="176"/>
      <c r="AT126" s="50"/>
      <c r="AU126" s="57"/>
      <c r="AV126" s="57"/>
      <c r="AW126" s="57"/>
      <c r="AX126" s="52"/>
      <c r="AY126" s="175"/>
      <c r="AZ126" s="176"/>
      <c r="BA126" s="176"/>
      <c r="BB126" s="176"/>
      <c r="BC126" s="176"/>
      <c r="BD126" s="50"/>
      <c r="BE126" s="51"/>
      <c r="BF126" s="51"/>
      <c r="BG126" s="51"/>
      <c r="BH126" s="52"/>
      <c r="BI126" s="50"/>
      <c r="BJ126" s="51"/>
      <c r="BK126" s="51"/>
      <c r="BL126" s="51"/>
      <c r="BM126" s="52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248"/>
    </row>
    <row r="127" spans="1:68" ht="30" x14ac:dyDescent="0.4">
      <c r="B127" s="56"/>
      <c r="C127" s="55"/>
      <c r="D127" s="41">
        <f t="shared" si="24"/>
        <v>7</v>
      </c>
      <c r="E127" s="42">
        <v>18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20"/>
        <v>8.33</v>
      </c>
      <c r="L127" s="47">
        <f t="shared" si="21"/>
        <v>8.4</v>
      </c>
      <c r="M127" s="48">
        <f t="shared" si="22"/>
        <v>8.4700000000000006</v>
      </c>
      <c r="N127" s="48">
        <f t="shared" si="22"/>
        <v>8.5399999999999991</v>
      </c>
      <c r="O127" s="49">
        <f t="shared" si="23"/>
        <v>8.61</v>
      </c>
      <c r="P127" s="50"/>
      <c r="Q127" s="51"/>
      <c r="R127" s="51"/>
      <c r="S127" s="51"/>
      <c r="T127" s="52"/>
      <c r="U127" s="175"/>
      <c r="V127" s="176"/>
      <c r="W127" s="176"/>
      <c r="X127" s="176"/>
      <c r="Y127" s="176"/>
      <c r="Z127" s="50"/>
      <c r="AA127" s="51"/>
      <c r="AB127" s="51"/>
      <c r="AC127" s="51"/>
      <c r="AD127" s="51"/>
      <c r="AE127" s="175"/>
      <c r="AF127" s="176"/>
      <c r="AG127" s="176"/>
      <c r="AH127" s="176"/>
      <c r="AI127" s="188"/>
      <c r="AJ127" s="50"/>
      <c r="AK127" s="51"/>
      <c r="AL127" s="51"/>
      <c r="AM127" s="51"/>
      <c r="AN127" s="52"/>
      <c r="AO127" s="175"/>
      <c r="AP127" s="176"/>
      <c r="AQ127" s="176"/>
      <c r="AR127" s="176"/>
      <c r="AS127" s="176"/>
      <c r="AT127" s="50"/>
      <c r="AU127" s="51"/>
      <c r="AV127" s="51"/>
      <c r="AW127" s="51"/>
      <c r="AX127" s="51"/>
      <c r="AY127" s="175"/>
      <c r="AZ127" s="176"/>
      <c r="BA127" s="176"/>
      <c r="BB127" s="176"/>
      <c r="BC127" s="176"/>
      <c r="BD127" s="50"/>
      <c r="BE127" s="51"/>
      <c r="BF127" s="51"/>
      <c r="BG127" s="51"/>
      <c r="BH127" s="52"/>
      <c r="BI127" s="175"/>
      <c r="BJ127" s="176"/>
      <c r="BK127" s="176"/>
      <c r="BL127" s="176"/>
      <c r="BM127" s="188"/>
      <c r="BN127" s="53">
        <f>MIN($P127,$U127,$Z127,$AE127,$AJ127,$AO127,$AT127,$AY127,$BD127,$BI127)</f>
        <v>0</v>
      </c>
      <c r="BO127" s="53">
        <f>MAX($P127,$U127,$Z127,$AE127,$AJ127,$AO127,$AT127,$AY127,$BD127,$BI127)</f>
        <v>0</v>
      </c>
      <c r="BP127" s="248"/>
    </row>
    <row r="128" spans="1:68" ht="58.5" customHeight="1" x14ac:dyDescent="0.4">
      <c r="B128" s="60">
        <v>2</v>
      </c>
      <c r="C128" s="61" t="s">
        <v>17</v>
      </c>
      <c r="D128" s="41">
        <f t="shared" si="24"/>
        <v>0</v>
      </c>
      <c r="E128" s="62"/>
      <c r="F128" s="63"/>
      <c r="G128" s="64"/>
      <c r="H128" s="64"/>
      <c r="I128" s="64"/>
      <c r="J128" s="65"/>
      <c r="K128" s="46">
        <f t="shared" si="20"/>
        <v>0</v>
      </c>
      <c r="L128" s="47">
        <f t="shared" si="21"/>
        <v>0</v>
      </c>
      <c r="M128" s="48">
        <f t="shared" si="22"/>
        <v>0</v>
      </c>
      <c r="N128" s="48">
        <f t="shared" si="22"/>
        <v>0</v>
      </c>
      <c r="O128" s="49">
        <f t="shared" si="23"/>
        <v>0</v>
      </c>
      <c r="P128" s="66"/>
      <c r="Q128" s="67"/>
      <c r="R128" s="68"/>
      <c r="S128" s="67"/>
      <c r="T128" s="69"/>
      <c r="U128" s="177"/>
      <c r="V128" s="178"/>
      <c r="W128" s="176"/>
      <c r="X128" s="178"/>
      <c r="Y128" s="178"/>
      <c r="Z128" s="66"/>
      <c r="AA128" s="67"/>
      <c r="AB128" s="68"/>
      <c r="AC128" s="67"/>
      <c r="AD128" s="67"/>
      <c r="AE128" s="177"/>
      <c r="AF128" s="178"/>
      <c r="AG128" s="176"/>
      <c r="AH128" s="178"/>
      <c r="AI128" s="189"/>
      <c r="AJ128" s="66"/>
      <c r="AK128" s="67"/>
      <c r="AL128" s="68"/>
      <c r="AM128" s="67"/>
      <c r="AN128" s="69"/>
      <c r="AO128" s="177"/>
      <c r="AP128" s="178"/>
      <c r="AQ128" s="176"/>
      <c r="AR128" s="178"/>
      <c r="AS128" s="178"/>
      <c r="AT128" s="66"/>
      <c r="AU128" s="67"/>
      <c r="AV128" s="68"/>
      <c r="AW128" s="67"/>
      <c r="AX128" s="67"/>
      <c r="AY128" s="177"/>
      <c r="AZ128" s="178"/>
      <c r="BA128" s="176"/>
      <c r="BB128" s="178"/>
      <c r="BC128" s="178"/>
      <c r="BD128" s="66"/>
      <c r="BE128" s="67"/>
      <c r="BF128" s="68"/>
      <c r="BG128" s="67"/>
      <c r="BH128" s="69"/>
      <c r="BI128" s="177"/>
      <c r="BJ128" s="178"/>
      <c r="BK128" s="176"/>
      <c r="BL128" s="178"/>
      <c r="BM128" s="189"/>
      <c r="BN128" s="53">
        <f>MIN($P128,$U128,$Z128,$AE128,$AJ128,$AO128,$AT128,$AY128,$BD128,$BI128)</f>
        <v>0</v>
      </c>
      <c r="BO128" s="53">
        <f>MAX($P128,$U128,$Z128,$AE128,$AJ128,$AO128,$AT128,$AY128,$BD128,$BI128)</f>
        <v>0</v>
      </c>
      <c r="BP128" s="248"/>
    </row>
    <row r="129" spans="2:68" ht="36" x14ac:dyDescent="0.4">
      <c r="B129" s="39" t="s">
        <v>118</v>
      </c>
      <c r="C129" s="40" t="str">
        <f>C14</f>
        <v>Столовая морковь н/у, кг</v>
      </c>
      <c r="D129" s="41">
        <f t="shared" si="24"/>
        <v>12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20"/>
        <v>14.76</v>
      </c>
      <c r="L129" s="47">
        <f t="shared" si="21"/>
        <v>14.879999999999999</v>
      </c>
      <c r="M129" s="48">
        <f t="shared" si="22"/>
        <v>15</v>
      </c>
      <c r="N129" s="48">
        <f t="shared" si="22"/>
        <v>15.120000000000001</v>
      </c>
      <c r="O129" s="49">
        <f t="shared" si="23"/>
        <v>15.24</v>
      </c>
      <c r="P129" s="50"/>
      <c r="Q129" s="57"/>
      <c r="R129" s="57"/>
      <c r="S129" s="57"/>
      <c r="T129" s="52"/>
      <c r="U129" s="50"/>
      <c r="V129" s="57"/>
      <c r="W129" s="57"/>
      <c r="X129" s="57"/>
      <c r="Y129" s="52"/>
      <c r="Z129" s="50">
        <v>13.5</v>
      </c>
      <c r="AA129" s="51">
        <v>29.5</v>
      </c>
      <c r="AB129" s="51">
        <v>398.25</v>
      </c>
      <c r="AC129" s="51" t="s">
        <v>438</v>
      </c>
      <c r="AD129" s="52" t="s">
        <v>439</v>
      </c>
      <c r="AE129" s="195"/>
      <c r="AF129" s="196"/>
      <c r="AG129" s="197"/>
      <c r="AH129" s="196"/>
      <c r="AI129" s="218"/>
      <c r="AJ129" s="50">
        <v>14.88</v>
      </c>
      <c r="AK129" s="51">
        <v>62</v>
      </c>
      <c r="AL129" s="51">
        <v>922.5</v>
      </c>
      <c r="AM129" s="51" t="s">
        <v>478</v>
      </c>
      <c r="AN129" s="52" t="s">
        <v>486</v>
      </c>
      <c r="AO129" s="50"/>
      <c r="AP129" s="57"/>
      <c r="AQ129" s="57"/>
      <c r="AR129" s="57"/>
      <c r="AS129" s="52"/>
      <c r="AT129" s="50"/>
      <c r="AU129" s="57"/>
      <c r="AV129" s="57"/>
      <c r="AW129" s="57"/>
      <c r="AX129" s="52"/>
      <c r="AY129" s="50">
        <v>14.7</v>
      </c>
      <c r="AZ129" s="51">
        <v>97</v>
      </c>
      <c r="BA129" s="51">
        <v>1425.9</v>
      </c>
      <c r="BB129" s="51" t="s">
        <v>520</v>
      </c>
      <c r="BC129" s="52" t="s">
        <v>285</v>
      </c>
      <c r="BD129" s="50"/>
      <c r="BE129" s="57"/>
      <c r="BF129" s="57"/>
      <c r="BG129" s="57"/>
      <c r="BH129" s="52"/>
      <c r="BI129" s="50"/>
      <c r="BJ129" s="57"/>
      <c r="BK129" s="57"/>
      <c r="BL129" s="57"/>
      <c r="BM129" s="52"/>
      <c r="BN129" s="53"/>
      <c r="BO129" s="53"/>
      <c r="BP129" s="249"/>
    </row>
    <row r="130" spans="2:68" ht="30" x14ac:dyDescent="0.4">
      <c r="B130" s="54"/>
      <c r="C130" s="55"/>
      <c r="D130" s="41">
        <f t="shared" si="24"/>
        <v>12</v>
      </c>
      <c r="E130" s="42">
        <v>22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20"/>
        <v>14.76</v>
      </c>
      <c r="L130" s="47">
        <f t="shared" si="21"/>
        <v>14.879999999999999</v>
      </c>
      <c r="M130" s="48">
        <f t="shared" si="22"/>
        <v>15</v>
      </c>
      <c r="N130" s="48">
        <f t="shared" si="22"/>
        <v>15.120000000000001</v>
      </c>
      <c r="O130" s="49">
        <f t="shared" si="23"/>
        <v>15.24</v>
      </c>
      <c r="P130" s="50"/>
      <c r="Q130" s="51"/>
      <c r="R130" s="51"/>
      <c r="S130" s="51"/>
      <c r="T130" s="52"/>
      <c r="U130" s="175"/>
      <c r="V130" s="176"/>
      <c r="W130" s="176"/>
      <c r="X130" s="176"/>
      <c r="Y130" s="176"/>
      <c r="Z130" s="50"/>
      <c r="AA130" s="57"/>
      <c r="AB130" s="57"/>
      <c r="AC130" s="57"/>
      <c r="AD130" s="52"/>
      <c r="AE130" s="175"/>
      <c r="AF130" s="176"/>
      <c r="AG130" s="176"/>
      <c r="AH130" s="176"/>
      <c r="AI130" s="188"/>
      <c r="AJ130" s="50"/>
      <c r="AK130" s="51"/>
      <c r="AL130" s="51"/>
      <c r="AM130" s="51"/>
      <c r="AN130" s="52"/>
      <c r="AO130" s="175"/>
      <c r="AP130" s="176"/>
      <c r="AQ130" s="176"/>
      <c r="AR130" s="176"/>
      <c r="AS130" s="176"/>
      <c r="AT130" s="50"/>
      <c r="AU130" s="51"/>
      <c r="AV130" s="51"/>
      <c r="AW130" s="51"/>
      <c r="AX130" s="51"/>
      <c r="AY130" s="50"/>
      <c r="AZ130" s="51"/>
      <c r="BA130" s="51"/>
      <c r="BB130" s="51"/>
      <c r="BC130" s="52"/>
      <c r="BD130" s="50"/>
      <c r="BE130" s="51"/>
      <c r="BF130" s="51"/>
      <c r="BG130" s="51"/>
      <c r="BH130" s="52"/>
      <c r="BI130" s="175"/>
      <c r="BJ130" s="176"/>
      <c r="BK130" s="176"/>
      <c r="BL130" s="176"/>
      <c r="BM130" s="188"/>
      <c r="BN130" s="53"/>
      <c r="BO130" s="53"/>
      <c r="BP130" s="249"/>
    </row>
    <row r="131" spans="2:68" ht="30" x14ac:dyDescent="0.4">
      <c r="B131" s="56"/>
      <c r="C131" s="55"/>
      <c r="D131" s="41">
        <f t="shared" si="24"/>
        <v>12</v>
      </c>
      <c r="E131" s="42">
        <v>22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20"/>
        <v>14.76</v>
      </c>
      <c r="L131" s="47">
        <f t="shared" si="21"/>
        <v>14.879999999999999</v>
      </c>
      <c r="M131" s="48">
        <f t="shared" si="22"/>
        <v>15</v>
      </c>
      <c r="N131" s="48">
        <f t="shared" si="22"/>
        <v>15.120000000000001</v>
      </c>
      <c r="O131" s="49">
        <f t="shared" si="23"/>
        <v>15.24</v>
      </c>
      <c r="P131" s="50"/>
      <c r="Q131" s="51"/>
      <c r="R131" s="51"/>
      <c r="S131" s="51"/>
      <c r="T131" s="52"/>
      <c r="U131" s="175"/>
      <c r="V131" s="176"/>
      <c r="W131" s="176"/>
      <c r="X131" s="176"/>
      <c r="Y131" s="176"/>
      <c r="Z131" s="50"/>
      <c r="AA131" s="51"/>
      <c r="AB131" s="51"/>
      <c r="AC131" s="51"/>
      <c r="AD131" s="51"/>
      <c r="AE131" s="175"/>
      <c r="AF131" s="176"/>
      <c r="AG131" s="176"/>
      <c r="AH131" s="176"/>
      <c r="AI131" s="188"/>
      <c r="AJ131" s="50"/>
      <c r="AK131" s="51"/>
      <c r="AL131" s="51"/>
      <c r="AM131" s="51"/>
      <c r="AN131" s="52"/>
      <c r="AO131" s="175"/>
      <c r="AP131" s="176"/>
      <c r="AQ131" s="176"/>
      <c r="AR131" s="176"/>
      <c r="AS131" s="176"/>
      <c r="AT131" s="50"/>
      <c r="AU131" s="51"/>
      <c r="AV131" s="51"/>
      <c r="AW131" s="51"/>
      <c r="AX131" s="51"/>
      <c r="AY131" s="175"/>
      <c r="AZ131" s="176"/>
      <c r="BA131" s="176"/>
      <c r="BB131" s="176"/>
      <c r="BC131" s="176"/>
      <c r="BD131" s="50"/>
      <c r="BE131" s="51"/>
      <c r="BF131" s="51"/>
      <c r="BG131" s="51"/>
      <c r="BH131" s="52"/>
      <c r="BI131" s="175"/>
      <c r="BJ131" s="176"/>
      <c r="BK131" s="176"/>
      <c r="BL131" s="176"/>
      <c r="BM131" s="188"/>
      <c r="BN131" s="53"/>
      <c r="BO131" s="53"/>
      <c r="BP131" s="248"/>
    </row>
    <row r="132" spans="2:68" ht="36" x14ac:dyDescent="0.4">
      <c r="B132" s="71" t="s">
        <v>19</v>
      </c>
      <c r="C132" s="40" t="str">
        <f>C17</f>
        <v>Столовая свекла н/у, кг</v>
      </c>
      <c r="D132" s="41">
        <f t="shared" si="24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20"/>
        <v>12.8</v>
      </c>
      <c r="L132" s="47">
        <f t="shared" si="21"/>
        <v>12.9</v>
      </c>
      <c r="M132" s="48">
        <f t="shared" si="22"/>
        <v>13</v>
      </c>
      <c r="N132" s="48">
        <f t="shared" si="22"/>
        <v>13.1</v>
      </c>
      <c r="O132" s="49">
        <f t="shared" si="23"/>
        <v>13.2</v>
      </c>
      <c r="P132" s="50"/>
      <c r="Q132" s="57"/>
      <c r="R132" s="57"/>
      <c r="S132" s="57"/>
      <c r="T132" s="52"/>
      <c r="U132" s="50"/>
      <c r="V132" s="57"/>
      <c r="W132" s="57"/>
      <c r="X132" s="57"/>
      <c r="Y132" s="52"/>
      <c r="Z132" s="50"/>
      <c r="AA132" s="57"/>
      <c r="AB132" s="57"/>
      <c r="AC132" s="57"/>
      <c r="AD132" s="52"/>
      <c r="AE132" s="195"/>
      <c r="AF132" s="196"/>
      <c r="AG132" s="197"/>
      <c r="AH132" s="196"/>
      <c r="AI132" s="218"/>
      <c r="AJ132" s="50">
        <v>12.9</v>
      </c>
      <c r="AK132" s="51">
        <v>55.4</v>
      </c>
      <c r="AL132" s="51">
        <v>714.66</v>
      </c>
      <c r="AM132" s="51" t="s">
        <v>478</v>
      </c>
      <c r="AN132" s="52" t="s">
        <v>486</v>
      </c>
      <c r="AO132" s="50">
        <v>12</v>
      </c>
      <c r="AP132" s="51">
        <v>33.9</v>
      </c>
      <c r="AQ132" s="51">
        <v>406.8</v>
      </c>
      <c r="AR132" s="51" t="s">
        <v>498</v>
      </c>
      <c r="AS132" s="52" t="s">
        <v>499</v>
      </c>
      <c r="AT132" s="50"/>
      <c r="AU132" s="57"/>
      <c r="AV132" s="57"/>
      <c r="AW132" s="57"/>
      <c r="AX132" s="52"/>
      <c r="AY132" s="50">
        <v>12.8</v>
      </c>
      <c r="AZ132" s="51">
        <v>15.5</v>
      </c>
      <c r="BA132" s="51">
        <v>198.4</v>
      </c>
      <c r="BB132" s="51" t="s">
        <v>520</v>
      </c>
      <c r="BC132" s="52" t="s">
        <v>285</v>
      </c>
      <c r="BD132" s="50"/>
      <c r="BE132" s="57"/>
      <c r="BF132" s="57"/>
      <c r="BG132" s="57"/>
      <c r="BH132" s="52"/>
      <c r="BI132" s="50"/>
      <c r="BJ132" s="51"/>
      <c r="BK132" s="51"/>
      <c r="BL132" s="51"/>
      <c r="BM132" s="52"/>
      <c r="BN132" s="53"/>
      <c r="BO132" s="53"/>
      <c r="BP132" s="249"/>
    </row>
    <row r="133" spans="2:68" ht="30" x14ac:dyDescent="0.4">
      <c r="B133" s="73"/>
      <c r="C133" s="74"/>
      <c r="D133" s="41">
        <f t="shared" si="24"/>
        <v>10</v>
      </c>
      <c r="E133" s="42">
        <v>27</v>
      </c>
      <c r="F133" s="43">
        <v>1</v>
      </c>
      <c r="G133" s="44">
        <v>2</v>
      </c>
      <c r="H133" s="44">
        <v>3</v>
      </c>
      <c r="I133" s="44">
        <v>4</v>
      </c>
      <c r="J133" s="45">
        <v>5</v>
      </c>
      <c r="K133" s="46">
        <f t="shared" si="20"/>
        <v>12.8</v>
      </c>
      <c r="L133" s="47">
        <f t="shared" si="21"/>
        <v>12.9</v>
      </c>
      <c r="M133" s="48">
        <f t="shared" si="22"/>
        <v>13</v>
      </c>
      <c r="N133" s="48">
        <f t="shared" si="22"/>
        <v>13.1</v>
      </c>
      <c r="O133" s="49">
        <f t="shared" si="23"/>
        <v>13.2</v>
      </c>
      <c r="P133" s="50"/>
      <c r="Q133" s="51"/>
      <c r="R133" s="51"/>
      <c r="S133" s="51"/>
      <c r="T133" s="52"/>
      <c r="U133" s="50"/>
      <c r="V133" s="57"/>
      <c r="W133" s="57"/>
      <c r="X133" s="57"/>
      <c r="Y133" s="52"/>
      <c r="Z133" s="50"/>
      <c r="AA133" s="57"/>
      <c r="AB133" s="57"/>
      <c r="AC133" s="57"/>
      <c r="AD133" s="52"/>
      <c r="AE133" s="50"/>
      <c r="AF133" s="51"/>
      <c r="AG133" s="51"/>
      <c r="AH133" s="51"/>
      <c r="AI133" s="52"/>
      <c r="AJ133" s="50"/>
      <c r="AK133" s="57"/>
      <c r="AL133" s="57"/>
      <c r="AM133" s="57"/>
      <c r="AN133" s="52"/>
      <c r="AO133" s="50"/>
      <c r="AP133" s="57"/>
      <c r="AQ133" s="57"/>
      <c r="AR133" s="57"/>
      <c r="AS133" s="52"/>
      <c r="AT133" s="50"/>
      <c r="AU133" s="51"/>
      <c r="AV133" s="51"/>
      <c r="AW133" s="51"/>
      <c r="AX133" s="52"/>
      <c r="AY133" s="50"/>
      <c r="AZ133" s="57"/>
      <c r="BA133" s="57"/>
      <c r="BB133" s="57"/>
      <c r="BC133" s="52"/>
      <c r="BD133" s="50"/>
      <c r="BE133" s="57"/>
      <c r="BF133" s="57"/>
      <c r="BG133" s="57"/>
      <c r="BH133" s="52"/>
      <c r="BI133" s="50"/>
      <c r="BJ133" s="51"/>
      <c r="BK133" s="51"/>
      <c r="BL133" s="51"/>
      <c r="BM133" s="52"/>
      <c r="BN133" s="53"/>
      <c r="BO133" s="53"/>
      <c r="BP133" s="249"/>
    </row>
    <row r="134" spans="2:68" ht="30" x14ac:dyDescent="0.4">
      <c r="B134" s="73"/>
      <c r="C134" s="74"/>
      <c r="D134" s="41">
        <f t="shared" si="24"/>
        <v>10</v>
      </c>
      <c r="E134" s="42">
        <v>27</v>
      </c>
      <c r="F134" s="43">
        <v>1</v>
      </c>
      <c r="G134" s="44">
        <v>2</v>
      </c>
      <c r="H134" s="44">
        <v>3</v>
      </c>
      <c r="I134" s="44">
        <v>4</v>
      </c>
      <c r="J134" s="45">
        <v>5</v>
      </c>
      <c r="K134" s="46">
        <f t="shared" si="20"/>
        <v>12.8</v>
      </c>
      <c r="L134" s="47">
        <f t="shared" si="21"/>
        <v>12.9</v>
      </c>
      <c r="M134" s="48">
        <f t="shared" si="22"/>
        <v>13</v>
      </c>
      <c r="N134" s="48">
        <f t="shared" si="22"/>
        <v>13.1</v>
      </c>
      <c r="O134" s="49">
        <f t="shared" si="23"/>
        <v>13.2</v>
      </c>
      <c r="P134" s="50"/>
      <c r="Q134" s="51"/>
      <c r="R134" s="51"/>
      <c r="S134" s="51"/>
      <c r="T134" s="52"/>
      <c r="U134" s="50"/>
      <c r="V134" s="57"/>
      <c r="W134" s="57"/>
      <c r="X134" s="57"/>
      <c r="Y134" s="52"/>
      <c r="Z134" s="50"/>
      <c r="AA134" s="57"/>
      <c r="AB134" s="57"/>
      <c r="AC134" s="57"/>
      <c r="AD134" s="52"/>
      <c r="AE134" s="50"/>
      <c r="AF134" s="51"/>
      <c r="AG134" s="51"/>
      <c r="AH134" s="51"/>
      <c r="AI134" s="52"/>
      <c r="AJ134" s="50"/>
      <c r="AK134" s="57"/>
      <c r="AL134" s="57"/>
      <c r="AM134" s="57"/>
      <c r="AN134" s="52"/>
      <c r="AO134" s="50"/>
      <c r="AP134" s="57"/>
      <c r="AQ134" s="57"/>
      <c r="AR134" s="57"/>
      <c r="AS134" s="52"/>
      <c r="AT134" s="50"/>
      <c r="AU134" s="51"/>
      <c r="AV134" s="51"/>
      <c r="AW134" s="51"/>
      <c r="AX134" s="52"/>
      <c r="AY134" s="50"/>
      <c r="AZ134" s="57"/>
      <c r="BA134" s="57"/>
      <c r="BB134" s="57"/>
      <c r="BC134" s="52"/>
      <c r="BD134" s="50"/>
      <c r="BE134" s="57"/>
      <c r="BF134" s="57"/>
      <c r="BG134" s="57"/>
      <c r="BH134" s="52"/>
      <c r="BI134" s="50"/>
      <c r="BJ134" s="51"/>
      <c r="BK134" s="51"/>
      <c r="BL134" s="51"/>
      <c r="BM134" s="52"/>
      <c r="BN134" s="53"/>
      <c r="BO134" s="53"/>
      <c r="BP134" s="248"/>
    </row>
    <row r="135" spans="2:68" ht="36" x14ac:dyDescent="0.4">
      <c r="B135" s="71" t="s">
        <v>21</v>
      </c>
      <c r="C135" s="40" t="str">
        <f>C20</f>
        <v>Лук репчатый н/у, кг</v>
      </c>
      <c r="D135" s="41">
        <f t="shared" si="24"/>
        <v>13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20"/>
        <v>16.64</v>
      </c>
      <c r="L135" s="47">
        <f t="shared" si="21"/>
        <v>16.899999999999999</v>
      </c>
      <c r="M135" s="48">
        <f t="shared" si="22"/>
        <v>17.16</v>
      </c>
      <c r="N135" s="48">
        <f t="shared" si="22"/>
        <v>17.29</v>
      </c>
      <c r="O135" s="49">
        <f t="shared" si="23"/>
        <v>17.420000000000002</v>
      </c>
      <c r="P135" s="50"/>
      <c r="Q135" s="57"/>
      <c r="R135" s="57"/>
      <c r="S135" s="57"/>
      <c r="T135" s="52"/>
      <c r="U135" s="50"/>
      <c r="V135" s="57"/>
      <c r="W135" s="57"/>
      <c r="X135" s="57"/>
      <c r="Y135" s="52"/>
      <c r="Z135" s="50">
        <v>16.600000000000001</v>
      </c>
      <c r="AA135" s="51">
        <v>32</v>
      </c>
      <c r="AB135" s="51">
        <v>531.20000000000005</v>
      </c>
      <c r="AC135" s="51" t="s">
        <v>438</v>
      </c>
      <c r="AD135" s="52" t="s">
        <v>439</v>
      </c>
      <c r="AE135" s="195"/>
      <c r="AF135" s="196"/>
      <c r="AG135" s="197"/>
      <c r="AH135" s="196"/>
      <c r="AI135" s="218"/>
      <c r="AJ135" s="50">
        <v>16.899999999999999</v>
      </c>
      <c r="AK135" s="51">
        <v>58</v>
      </c>
      <c r="AL135" s="51">
        <v>980.2</v>
      </c>
      <c r="AM135" s="51" t="s">
        <v>478</v>
      </c>
      <c r="AN135" s="52" t="s">
        <v>486</v>
      </c>
      <c r="AO135" s="50"/>
      <c r="AP135" s="57"/>
      <c r="AQ135" s="57"/>
      <c r="AR135" s="57"/>
      <c r="AS135" s="52"/>
      <c r="AT135" s="50"/>
      <c r="AU135" s="57"/>
      <c r="AV135" s="57"/>
      <c r="AW135" s="57"/>
      <c r="AX135" s="52"/>
      <c r="AY135" s="50"/>
      <c r="AZ135" s="57"/>
      <c r="BA135" s="57"/>
      <c r="BB135" s="57"/>
      <c r="BC135" s="52"/>
      <c r="BD135" s="50"/>
      <c r="BE135" s="57"/>
      <c r="BF135" s="57"/>
      <c r="BG135" s="57"/>
      <c r="BH135" s="52"/>
      <c r="BI135" s="50"/>
      <c r="BJ135" s="57"/>
      <c r="BK135" s="57"/>
      <c r="BL135" s="57"/>
      <c r="BM135" s="52"/>
      <c r="BN135" s="53">
        <f t="shared" ref="BN135:BN166" si="25">MIN($P135,$U135,$Z135,$AE135,$AJ135,$AO135,$AT135,$AY135,$BD135,$BI135)</f>
        <v>16.600000000000001</v>
      </c>
      <c r="BO135" s="53">
        <f t="shared" ref="BO135:BO166" si="26">MAX($P135,$U135,$Z135,$AE135,$AJ135,$AO135,$AT135,$AY135,$BD135,$BI135)</f>
        <v>16.899999999999999</v>
      </c>
      <c r="BP135" s="249"/>
    </row>
    <row r="136" spans="2:68" ht="30" x14ac:dyDescent="0.4">
      <c r="B136" s="73"/>
      <c r="C136" s="74"/>
      <c r="D136" s="41">
        <f t="shared" si="24"/>
        <v>13</v>
      </c>
      <c r="E136" s="42">
        <v>27</v>
      </c>
      <c r="F136" s="43">
        <v>1</v>
      </c>
      <c r="G136" s="44">
        <v>3</v>
      </c>
      <c r="H136" s="44">
        <v>5</v>
      </c>
      <c r="I136" s="44">
        <v>6</v>
      </c>
      <c r="J136" s="45">
        <v>7</v>
      </c>
      <c r="K136" s="46">
        <f t="shared" si="20"/>
        <v>16.64</v>
      </c>
      <c r="L136" s="47">
        <f t="shared" si="21"/>
        <v>16.899999999999999</v>
      </c>
      <c r="M136" s="48">
        <f t="shared" si="22"/>
        <v>17.16</v>
      </c>
      <c r="N136" s="48">
        <f t="shared" si="22"/>
        <v>17.29</v>
      </c>
      <c r="O136" s="49">
        <f t="shared" si="23"/>
        <v>17.420000000000002</v>
      </c>
      <c r="P136" s="50"/>
      <c r="Q136" s="57"/>
      <c r="R136" s="57"/>
      <c r="S136" s="57"/>
      <c r="T136" s="52"/>
      <c r="U136" s="50"/>
      <c r="V136" s="57"/>
      <c r="W136" s="57"/>
      <c r="X136" s="57"/>
      <c r="Y136" s="52"/>
      <c r="Z136" s="50"/>
      <c r="AA136" s="57"/>
      <c r="AB136" s="57"/>
      <c r="AC136" s="57"/>
      <c r="AD136" s="52"/>
      <c r="AE136" s="195"/>
      <c r="AF136" s="196"/>
      <c r="AG136" s="197"/>
      <c r="AH136" s="196"/>
      <c r="AI136" s="218"/>
      <c r="AJ136" s="50"/>
      <c r="AK136" s="51"/>
      <c r="AL136" s="51"/>
      <c r="AM136" s="51"/>
      <c r="AN136" s="52"/>
      <c r="AO136" s="50"/>
      <c r="AP136" s="57"/>
      <c r="AQ136" s="57"/>
      <c r="AR136" s="57"/>
      <c r="AS136" s="52"/>
      <c r="AT136" s="50"/>
      <c r="AU136" s="57"/>
      <c r="AV136" s="57"/>
      <c r="AW136" s="57"/>
      <c r="AX136" s="52"/>
      <c r="AY136" s="50"/>
      <c r="AZ136" s="57"/>
      <c r="BA136" s="57"/>
      <c r="BB136" s="57"/>
      <c r="BC136" s="52"/>
      <c r="BD136" s="50"/>
      <c r="BE136" s="57"/>
      <c r="BF136" s="57"/>
      <c r="BG136" s="57"/>
      <c r="BH136" s="52"/>
      <c r="BI136" s="50"/>
      <c r="BJ136" s="57"/>
      <c r="BK136" s="57"/>
      <c r="BL136" s="57"/>
      <c r="BM136" s="52"/>
      <c r="BN136" s="53">
        <f t="shared" si="25"/>
        <v>0</v>
      </c>
      <c r="BO136" s="53">
        <f t="shared" si="26"/>
        <v>0</v>
      </c>
      <c r="BP136" s="249"/>
    </row>
    <row r="137" spans="2:68" ht="30" x14ac:dyDescent="0.4">
      <c r="B137" s="73"/>
      <c r="C137" s="74"/>
      <c r="D137" s="41">
        <f t="shared" si="24"/>
        <v>13</v>
      </c>
      <c r="E137" s="42">
        <v>27</v>
      </c>
      <c r="F137" s="43">
        <v>1</v>
      </c>
      <c r="G137" s="44">
        <v>3</v>
      </c>
      <c r="H137" s="44">
        <v>5</v>
      </c>
      <c r="I137" s="44">
        <v>6</v>
      </c>
      <c r="J137" s="45">
        <v>7</v>
      </c>
      <c r="K137" s="46">
        <f t="shared" si="20"/>
        <v>16.64</v>
      </c>
      <c r="L137" s="47">
        <f t="shared" si="21"/>
        <v>16.899999999999999</v>
      </c>
      <c r="M137" s="48">
        <f t="shared" si="22"/>
        <v>17.16</v>
      </c>
      <c r="N137" s="48">
        <f t="shared" si="22"/>
        <v>17.29</v>
      </c>
      <c r="O137" s="49">
        <f t="shared" si="23"/>
        <v>17.420000000000002</v>
      </c>
      <c r="P137" s="50"/>
      <c r="Q137" s="57"/>
      <c r="R137" s="57"/>
      <c r="S137" s="57"/>
      <c r="T137" s="52"/>
      <c r="U137" s="50"/>
      <c r="V137" s="57"/>
      <c r="W137" s="57"/>
      <c r="X137" s="57"/>
      <c r="Y137" s="52"/>
      <c r="Z137" s="50"/>
      <c r="AA137" s="57"/>
      <c r="AB137" s="57"/>
      <c r="AC137" s="57"/>
      <c r="AD137" s="52"/>
      <c r="AE137" s="195"/>
      <c r="AF137" s="196"/>
      <c r="AG137" s="197"/>
      <c r="AH137" s="196"/>
      <c r="AI137" s="218"/>
      <c r="AJ137" s="50"/>
      <c r="AK137" s="51"/>
      <c r="AL137" s="51"/>
      <c r="AM137" s="51"/>
      <c r="AN137" s="52"/>
      <c r="AO137" s="50"/>
      <c r="AP137" s="57"/>
      <c r="AQ137" s="57"/>
      <c r="AR137" s="57"/>
      <c r="AS137" s="52"/>
      <c r="AT137" s="50"/>
      <c r="AU137" s="57"/>
      <c r="AV137" s="57"/>
      <c r="AW137" s="57"/>
      <c r="AX137" s="52"/>
      <c r="AY137" s="50"/>
      <c r="AZ137" s="57"/>
      <c r="BA137" s="57"/>
      <c r="BB137" s="57"/>
      <c r="BC137" s="52"/>
      <c r="BD137" s="50"/>
      <c r="BE137" s="57"/>
      <c r="BF137" s="57"/>
      <c r="BG137" s="57"/>
      <c r="BH137" s="52"/>
      <c r="BI137" s="50"/>
      <c r="BJ137" s="57"/>
      <c r="BK137" s="57"/>
      <c r="BL137" s="57"/>
      <c r="BM137" s="52"/>
      <c r="BN137" s="53">
        <f t="shared" si="25"/>
        <v>0</v>
      </c>
      <c r="BO137" s="53">
        <f t="shared" si="26"/>
        <v>0</v>
      </c>
      <c r="BP137" s="248"/>
    </row>
    <row r="138" spans="2:68" ht="72" x14ac:dyDescent="0.4">
      <c r="B138" s="71" t="s">
        <v>23</v>
      </c>
      <c r="C138" s="40" t="str">
        <f>C23</f>
        <v>Капуста н/у, кг</v>
      </c>
      <c r="D138" s="41">
        <f t="shared" si="24"/>
        <v>10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20"/>
        <v>11.9</v>
      </c>
      <c r="L138" s="47">
        <f t="shared" si="21"/>
        <v>12</v>
      </c>
      <c r="M138" s="48">
        <f t="shared" si="22"/>
        <v>12.1</v>
      </c>
      <c r="N138" s="48">
        <f t="shared" si="22"/>
        <v>12.2</v>
      </c>
      <c r="O138" s="49">
        <f t="shared" si="23"/>
        <v>12.2</v>
      </c>
      <c r="P138" s="50"/>
      <c r="Q138" s="57"/>
      <c r="R138" s="57"/>
      <c r="S138" s="57"/>
      <c r="T138" s="52"/>
      <c r="U138" s="50"/>
      <c r="V138" s="57"/>
      <c r="W138" s="57"/>
      <c r="X138" s="57"/>
      <c r="Y138" s="52"/>
      <c r="Z138" s="50"/>
      <c r="AA138" s="57"/>
      <c r="AB138" s="57"/>
      <c r="AC138" s="57"/>
      <c r="AD138" s="52"/>
      <c r="AE138" s="195"/>
      <c r="AF138" s="196"/>
      <c r="AG138" s="197"/>
      <c r="AH138" s="196"/>
      <c r="AI138" s="218"/>
      <c r="AJ138" s="50">
        <v>12</v>
      </c>
      <c r="AK138" s="51">
        <v>68</v>
      </c>
      <c r="AL138" s="51">
        <v>816</v>
      </c>
      <c r="AM138" s="51" t="s">
        <v>478</v>
      </c>
      <c r="AN138" s="52" t="s">
        <v>486</v>
      </c>
      <c r="AO138" s="50"/>
      <c r="AP138" s="57"/>
      <c r="AQ138" s="57"/>
      <c r="AR138" s="57"/>
      <c r="AS138" s="52"/>
      <c r="AT138" s="50">
        <v>11.8</v>
      </c>
      <c r="AU138" s="51">
        <v>10.6</v>
      </c>
      <c r="AV138" s="51">
        <f t="shared" ref="AV138:AV149" si="27">IF(AT138=0," ",IF(ISBLANK(AT138)," ",AT138*AU138))</f>
        <v>125.08</v>
      </c>
      <c r="AW138" s="51" t="s">
        <v>501</v>
      </c>
      <c r="AX138" s="52" t="s">
        <v>508</v>
      </c>
      <c r="AY138" s="50">
        <v>11.8</v>
      </c>
      <c r="AZ138" s="51">
        <v>120.75</v>
      </c>
      <c r="BA138" s="51">
        <v>1424.85</v>
      </c>
      <c r="BB138" s="51" t="s">
        <v>514</v>
      </c>
      <c r="BC138" s="52" t="s">
        <v>285</v>
      </c>
      <c r="BD138" s="50"/>
      <c r="BE138" s="57"/>
      <c r="BF138" s="57"/>
      <c r="BG138" s="57"/>
      <c r="BH138" s="52"/>
      <c r="BI138" s="50"/>
      <c r="BJ138" s="57"/>
      <c r="BK138" s="57"/>
      <c r="BL138" s="57"/>
      <c r="BM138" s="52"/>
      <c r="BN138" s="53">
        <f t="shared" si="25"/>
        <v>11.8</v>
      </c>
      <c r="BO138" s="53">
        <f t="shared" si="26"/>
        <v>12</v>
      </c>
      <c r="BP138" s="249"/>
    </row>
    <row r="139" spans="2:68" ht="30" x14ac:dyDescent="0.4">
      <c r="B139" s="73"/>
      <c r="C139" s="74"/>
      <c r="D139" s="41">
        <f t="shared" si="24"/>
        <v>10</v>
      </c>
      <c r="E139" s="42">
        <v>18</v>
      </c>
      <c r="F139" s="43">
        <v>1</v>
      </c>
      <c r="G139" s="44">
        <v>2</v>
      </c>
      <c r="H139" s="44">
        <v>3</v>
      </c>
      <c r="I139" s="44">
        <v>4</v>
      </c>
      <c r="J139" s="45">
        <v>4</v>
      </c>
      <c r="K139" s="46">
        <f t="shared" si="20"/>
        <v>11.9</v>
      </c>
      <c r="L139" s="47">
        <f t="shared" si="21"/>
        <v>12</v>
      </c>
      <c r="M139" s="48">
        <f t="shared" si="22"/>
        <v>12.1</v>
      </c>
      <c r="N139" s="48">
        <f t="shared" si="22"/>
        <v>12.2</v>
      </c>
      <c r="O139" s="49">
        <f t="shared" si="23"/>
        <v>12.2</v>
      </c>
      <c r="P139" s="50"/>
      <c r="Q139" s="57"/>
      <c r="R139" s="57"/>
      <c r="S139" s="57"/>
      <c r="T139" s="52"/>
      <c r="U139" s="50"/>
      <c r="V139" s="57"/>
      <c r="W139" s="57"/>
      <c r="X139" s="57"/>
      <c r="Y139" s="52"/>
      <c r="Z139" s="50"/>
      <c r="AA139" s="57"/>
      <c r="AB139" s="57"/>
      <c r="AC139" s="57"/>
      <c r="AD139" s="52"/>
      <c r="AE139" s="50"/>
      <c r="AF139" s="51"/>
      <c r="AG139" s="51"/>
      <c r="AH139" s="51"/>
      <c r="AI139" s="52"/>
      <c r="AJ139" s="50"/>
      <c r="AK139" s="51"/>
      <c r="AL139" s="51"/>
      <c r="AM139" s="51"/>
      <c r="AN139" s="52"/>
      <c r="AO139" s="50"/>
      <c r="AP139" s="57"/>
      <c r="AQ139" s="57"/>
      <c r="AR139" s="57"/>
      <c r="AS139" s="52"/>
      <c r="AT139" s="50"/>
      <c r="AU139" s="51"/>
      <c r="AV139" s="51" t="str">
        <f t="shared" si="27"/>
        <v xml:space="preserve"> </v>
      </c>
      <c r="AW139" s="51"/>
      <c r="AX139" s="52"/>
      <c r="AY139" s="50"/>
      <c r="AZ139" s="51"/>
      <c r="BA139" s="51" t="str">
        <f>IF(AY139=0," ",IF(ISBLANK(AY139)," ",AY139*AZ139))</f>
        <v xml:space="preserve"> </v>
      </c>
      <c r="BB139" s="51"/>
      <c r="BC139" s="52"/>
      <c r="BD139" s="50"/>
      <c r="BE139" s="57"/>
      <c r="BF139" s="57"/>
      <c r="BG139" s="57"/>
      <c r="BH139" s="52"/>
      <c r="BI139" s="50"/>
      <c r="BJ139" s="57"/>
      <c r="BK139" s="57"/>
      <c r="BL139" s="57"/>
      <c r="BM139" s="52"/>
      <c r="BN139" s="53">
        <f t="shared" si="25"/>
        <v>0</v>
      </c>
      <c r="BO139" s="53">
        <f t="shared" si="26"/>
        <v>0</v>
      </c>
      <c r="BP139" s="249"/>
    </row>
    <row r="140" spans="2:68" ht="30" x14ac:dyDescent="0.4">
      <c r="B140" s="75"/>
      <c r="C140" s="76"/>
      <c r="D140" s="41">
        <f t="shared" si="24"/>
        <v>10</v>
      </c>
      <c r="E140" s="42">
        <v>18</v>
      </c>
      <c r="F140" s="43">
        <v>1</v>
      </c>
      <c r="G140" s="44">
        <v>2</v>
      </c>
      <c r="H140" s="44">
        <v>3</v>
      </c>
      <c r="I140" s="44">
        <v>4</v>
      </c>
      <c r="J140" s="45">
        <v>4</v>
      </c>
      <c r="K140" s="46">
        <f t="shared" si="20"/>
        <v>11.9</v>
      </c>
      <c r="L140" s="47">
        <f t="shared" si="21"/>
        <v>12</v>
      </c>
      <c r="M140" s="48">
        <f t="shared" si="22"/>
        <v>12.1</v>
      </c>
      <c r="N140" s="48">
        <f t="shared" si="22"/>
        <v>12.2</v>
      </c>
      <c r="O140" s="49">
        <f t="shared" si="23"/>
        <v>12.2</v>
      </c>
      <c r="P140" s="50"/>
      <c r="Q140" s="57"/>
      <c r="R140" s="57"/>
      <c r="S140" s="57"/>
      <c r="T140" s="52"/>
      <c r="U140" s="50"/>
      <c r="V140" s="57"/>
      <c r="W140" s="57"/>
      <c r="X140" s="57"/>
      <c r="Y140" s="52"/>
      <c r="Z140" s="50"/>
      <c r="AA140" s="57"/>
      <c r="AB140" s="57"/>
      <c r="AC140" s="57"/>
      <c r="AD140" s="52"/>
      <c r="AE140" s="50"/>
      <c r="AF140" s="51"/>
      <c r="AG140" s="51"/>
      <c r="AH140" s="51"/>
      <c r="AI140" s="52"/>
      <c r="AJ140" s="50"/>
      <c r="AK140" s="51"/>
      <c r="AL140" s="51"/>
      <c r="AM140" s="51"/>
      <c r="AN140" s="52"/>
      <c r="AO140" s="50"/>
      <c r="AP140" s="57"/>
      <c r="AQ140" s="57"/>
      <c r="AR140" s="57"/>
      <c r="AS140" s="52"/>
      <c r="AT140" s="50"/>
      <c r="AU140" s="51"/>
      <c r="AV140" s="51" t="str">
        <f t="shared" si="27"/>
        <v xml:space="preserve"> </v>
      </c>
      <c r="AW140" s="51"/>
      <c r="AX140" s="52"/>
      <c r="AY140" s="50"/>
      <c r="AZ140" s="51"/>
      <c r="BA140" s="51" t="str">
        <f>IF(AY140=0," ",IF(ISBLANK(AY140)," ",AY140*AZ140))</f>
        <v xml:space="preserve"> </v>
      </c>
      <c r="BB140" s="51"/>
      <c r="BC140" s="52"/>
      <c r="BD140" s="50"/>
      <c r="BE140" s="57"/>
      <c r="BF140" s="57"/>
      <c r="BG140" s="57"/>
      <c r="BH140" s="52"/>
      <c r="BI140" s="50"/>
      <c r="BJ140" s="57"/>
      <c r="BK140" s="57"/>
      <c r="BL140" s="57"/>
      <c r="BM140" s="52"/>
      <c r="BN140" s="53">
        <f t="shared" si="25"/>
        <v>0</v>
      </c>
      <c r="BO140" s="53">
        <f t="shared" si="26"/>
        <v>0</v>
      </c>
      <c r="BP140" s="249"/>
    </row>
    <row r="141" spans="2:68" ht="58.5" x14ac:dyDescent="0.4">
      <c r="B141" s="60" t="s">
        <v>25</v>
      </c>
      <c r="C141" s="61" t="s">
        <v>26</v>
      </c>
      <c r="D141" s="41">
        <f t="shared" si="24"/>
        <v>0</v>
      </c>
      <c r="E141" s="62"/>
      <c r="F141" s="63"/>
      <c r="G141" s="64"/>
      <c r="H141" s="64"/>
      <c r="I141" s="64"/>
      <c r="J141" s="65"/>
      <c r="K141" s="46">
        <f t="shared" si="20"/>
        <v>0</v>
      </c>
      <c r="L141" s="47">
        <f t="shared" si="21"/>
        <v>0</v>
      </c>
      <c r="M141" s="48">
        <f t="shared" si="22"/>
        <v>0</v>
      </c>
      <c r="N141" s="48">
        <f t="shared" si="22"/>
        <v>0</v>
      </c>
      <c r="O141" s="49">
        <f t="shared" si="23"/>
        <v>0</v>
      </c>
      <c r="P141" s="66"/>
      <c r="Q141" s="67"/>
      <c r="R141" s="68"/>
      <c r="S141" s="67"/>
      <c r="T141" s="69"/>
      <c r="U141" s="66"/>
      <c r="V141" s="67"/>
      <c r="W141" s="68"/>
      <c r="X141" s="67"/>
      <c r="Y141" s="69"/>
      <c r="Z141" s="66"/>
      <c r="AA141" s="67"/>
      <c r="AB141" s="68"/>
      <c r="AC141" s="67"/>
      <c r="AD141" s="69"/>
      <c r="AE141" s="66"/>
      <c r="AF141" s="67"/>
      <c r="AG141" s="68"/>
      <c r="AH141" s="67"/>
      <c r="AI141" s="69"/>
      <c r="AJ141" s="66"/>
      <c r="AK141" s="67"/>
      <c r="AL141" s="68"/>
      <c r="AM141" s="67"/>
      <c r="AN141" s="69"/>
      <c r="AO141" s="66"/>
      <c r="AP141" s="67"/>
      <c r="AQ141" s="68"/>
      <c r="AR141" s="67"/>
      <c r="AS141" s="69"/>
      <c r="AT141" s="66"/>
      <c r="AU141" s="67"/>
      <c r="AV141" s="68" t="str">
        <f t="shared" si="27"/>
        <v xml:space="preserve"> </v>
      </c>
      <c r="AW141" s="67"/>
      <c r="AX141" s="69"/>
      <c r="AY141" s="66"/>
      <c r="AZ141" s="67"/>
      <c r="BA141" s="68" t="str">
        <f>IF(AY141=0," ",IF(ISBLANK(AY141)," ",AY141*AZ141))</f>
        <v xml:space="preserve"> </v>
      </c>
      <c r="BB141" s="67"/>
      <c r="BC141" s="69"/>
      <c r="BD141" s="66"/>
      <c r="BE141" s="67"/>
      <c r="BF141" s="68"/>
      <c r="BG141" s="67"/>
      <c r="BH141" s="69"/>
      <c r="BI141" s="66"/>
      <c r="BJ141" s="67"/>
      <c r="BK141" s="68"/>
      <c r="BL141" s="67"/>
      <c r="BM141" s="69"/>
      <c r="BN141" s="53">
        <f t="shared" si="25"/>
        <v>0</v>
      </c>
      <c r="BO141" s="53">
        <f t="shared" si="26"/>
        <v>0</v>
      </c>
      <c r="BP141" s="248"/>
    </row>
    <row r="142" spans="2:68" ht="72" x14ac:dyDescent="0.4">
      <c r="B142" s="71" t="s">
        <v>28</v>
      </c>
      <c r="C142" s="40" t="str">
        <f>C27</f>
        <v>Куриные яйца 1 категории, 10 шт</v>
      </c>
      <c r="D142" s="41">
        <f t="shared" si="24"/>
        <v>46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20"/>
        <v>54.74</v>
      </c>
      <c r="L142" s="47">
        <f t="shared" si="21"/>
        <v>55.2</v>
      </c>
      <c r="M142" s="48">
        <f t="shared" si="22"/>
        <v>55.66</v>
      </c>
      <c r="N142" s="48">
        <f t="shared" si="22"/>
        <v>56.12</v>
      </c>
      <c r="O142" s="49">
        <f t="shared" si="23"/>
        <v>56.58</v>
      </c>
      <c r="P142" s="50"/>
      <c r="Q142" s="57"/>
      <c r="R142" s="57"/>
      <c r="S142" s="57"/>
      <c r="T142" s="52"/>
      <c r="U142" s="50"/>
      <c r="V142" s="57"/>
      <c r="W142" s="57"/>
      <c r="X142" s="57"/>
      <c r="Y142" s="52"/>
      <c r="Z142" s="50">
        <v>54.7</v>
      </c>
      <c r="AA142" s="51">
        <v>12</v>
      </c>
      <c r="AB142" s="51">
        <v>656.4</v>
      </c>
      <c r="AC142" s="51" t="s">
        <v>425</v>
      </c>
      <c r="AD142" s="52" t="s">
        <v>440</v>
      </c>
      <c r="AE142" s="50"/>
      <c r="AF142" s="51"/>
      <c r="AG142" s="51"/>
      <c r="AH142" s="51"/>
      <c r="AI142" s="52"/>
      <c r="AJ142" s="50">
        <v>42.4</v>
      </c>
      <c r="AK142" s="51">
        <v>180</v>
      </c>
      <c r="AL142" s="51">
        <v>7632</v>
      </c>
      <c r="AM142" s="51" t="s">
        <v>252</v>
      </c>
      <c r="AN142" s="52" t="s">
        <v>486</v>
      </c>
      <c r="AO142" s="50">
        <v>54</v>
      </c>
      <c r="AP142" s="51">
        <v>36</v>
      </c>
      <c r="AQ142" s="51">
        <v>1944</v>
      </c>
      <c r="AR142" s="51" t="s">
        <v>498</v>
      </c>
      <c r="AS142" s="52" t="s">
        <v>499</v>
      </c>
      <c r="AT142" s="50">
        <v>52.4</v>
      </c>
      <c r="AU142" s="51">
        <v>6</v>
      </c>
      <c r="AV142" s="51">
        <f t="shared" si="27"/>
        <v>314.39999999999998</v>
      </c>
      <c r="AW142" s="51" t="s">
        <v>502</v>
      </c>
      <c r="AX142" s="52" t="s">
        <v>347</v>
      </c>
      <c r="AY142" s="50">
        <v>47.8</v>
      </c>
      <c r="AZ142" s="51">
        <v>36</v>
      </c>
      <c r="BA142" s="51">
        <v>1720.8</v>
      </c>
      <c r="BB142" s="51" t="s">
        <v>514</v>
      </c>
      <c r="BC142" s="52" t="s">
        <v>285</v>
      </c>
      <c r="BD142" s="50"/>
      <c r="BE142" s="57"/>
      <c r="BF142" s="57"/>
      <c r="BG142" s="57"/>
      <c r="BH142" s="52"/>
      <c r="BI142" s="50"/>
      <c r="BJ142" s="57"/>
      <c r="BK142" s="57"/>
      <c r="BL142" s="57"/>
      <c r="BM142" s="52"/>
      <c r="BN142" s="53">
        <f t="shared" si="25"/>
        <v>42.4</v>
      </c>
      <c r="BO142" s="53">
        <f t="shared" si="26"/>
        <v>54.7</v>
      </c>
      <c r="BP142" s="248"/>
    </row>
    <row r="143" spans="2:68" ht="36" x14ac:dyDescent="0.4">
      <c r="B143" s="73"/>
      <c r="C143" s="74"/>
      <c r="D143" s="41">
        <f t="shared" si="24"/>
        <v>46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20"/>
        <v>54.74</v>
      </c>
      <c r="L143" s="47">
        <f t="shared" si="21"/>
        <v>55.2</v>
      </c>
      <c r="M143" s="48">
        <f t="shared" si="22"/>
        <v>55.66</v>
      </c>
      <c r="N143" s="48">
        <f t="shared" si="22"/>
        <v>56.12</v>
      </c>
      <c r="O143" s="49">
        <f t="shared" si="23"/>
        <v>56.58</v>
      </c>
      <c r="P143" s="50"/>
      <c r="Q143" s="51"/>
      <c r="R143" s="51"/>
      <c r="S143" s="51"/>
      <c r="T143" s="52"/>
      <c r="U143" s="175"/>
      <c r="V143" s="176"/>
      <c r="W143" s="176"/>
      <c r="X143" s="176"/>
      <c r="Y143" s="176"/>
      <c r="Z143" s="50"/>
      <c r="AA143" s="57"/>
      <c r="AB143" s="57"/>
      <c r="AC143" s="57"/>
      <c r="AD143" s="52"/>
      <c r="AE143" s="175"/>
      <c r="AF143" s="176"/>
      <c r="AG143" s="176"/>
      <c r="AH143" s="176"/>
      <c r="AI143" s="188"/>
      <c r="AJ143" s="50"/>
      <c r="AK143" s="57"/>
      <c r="AL143" s="57"/>
      <c r="AM143" s="57"/>
      <c r="AN143" s="52"/>
      <c r="AO143" s="175"/>
      <c r="AP143" s="176"/>
      <c r="AQ143" s="176"/>
      <c r="AR143" s="176"/>
      <c r="AS143" s="176"/>
      <c r="AT143" s="50">
        <v>52.4</v>
      </c>
      <c r="AU143" s="51">
        <v>0.6</v>
      </c>
      <c r="AV143" s="51">
        <f t="shared" si="27"/>
        <v>31.439999999999998</v>
      </c>
      <c r="AW143" s="51" t="s">
        <v>502</v>
      </c>
      <c r="AX143" s="52" t="s">
        <v>509</v>
      </c>
      <c r="AY143" s="50"/>
      <c r="AZ143" s="57"/>
      <c r="BA143" s="57"/>
      <c r="BB143" s="57"/>
      <c r="BC143" s="52"/>
      <c r="BD143" s="50"/>
      <c r="BE143" s="57"/>
      <c r="BF143" s="57"/>
      <c r="BG143" s="57"/>
      <c r="BH143" s="52"/>
      <c r="BI143" s="50"/>
      <c r="BJ143" s="57"/>
      <c r="BK143" s="57"/>
      <c r="BL143" s="57"/>
      <c r="BM143" s="52"/>
      <c r="BN143" s="53">
        <f t="shared" si="25"/>
        <v>52.4</v>
      </c>
      <c r="BO143" s="53">
        <f t="shared" si="26"/>
        <v>52.4</v>
      </c>
      <c r="BP143" s="248"/>
    </row>
    <row r="144" spans="2:68" ht="30" x14ac:dyDescent="0.4">
      <c r="B144" s="75"/>
      <c r="C144" s="76"/>
      <c r="D144" s="41">
        <f t="shared" si="24"/>
        <v>46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20"/>
        <v>54.74</v>
      </c>
      <c r="L144" s="47">
        <f t="shared" si="21"/>
        <v>55.2</v>
      </c>
      <c r="M144" s="48">
        <f t="shared" si="22"/>
        <v>55.66</v>
      </c>
      <c r="N144" s="48">
        <f t="shared" si="22"/>
        <v>56.12</v>
      </c>
      <c r="O144" s="49">
        <f t="shared" si="23"/>
        <v>56.58</v>
      </c>
      <c r="P144" s="50"/>
      <c r="Q144" s="51"/>
      <c r="R144" s="51"/>
      <c r="S144" s="51"/>
      <c r="T144" s="52"/>
      <c r="U144" s="175"/>
      <c r="V144" s="176"/>
      <c r="W144" s="176"/>
      <c r="X144" s="176"/>
      <c r="Y144" s="176"/>
      <c r="Z144" s="50"/>
      <c r="AA144" s="57"/>
      <c r="AB144" s="57"/>
      <c r="AC144" s="57"/>
      <c r="AD144" s="52"/>
      <c r="AE144" s="175"/>
      <c r="AF144" s="176"/>
      <c r="AG144" s="176"/>
      <c r="AH144" s="176"/>
      <c r="AI144" s="188"/>
      <c r="AJ144" s="50"/>
      <c r="AK144" s="57"/>
      <c r="AL144" s="57"/>
      <c r="AM144" s="57"/>
      <c r="AN144" s="52"/>
      <c r="AO144" s="175"/>
      <c r="AP144" s="176"/>
      <c r="AQ144" s="176"/>
      <c r="AR144" s="176"/>
      <c r="AS144" s="176"/>
      <c r="AT144" s="50"/>
      <c r="AU144" s="51"/>
      <c r="AV144" s="51" t="str">
        <f t="shared" si="27"/>
        <v xml:space="preserve"> </v>
      </c>
      <c r="AW144" s="51"/>
      <c r="AX144" s="52"/>
      <c r="AY144" s="50"/>
      <c r="AZ144" s="57"/>
      <c r="BA144" s="57"/>
      <c r="BB144" s="57"/>
      <c r="BC144" s="52"/>
      <c r="BD144" s="50"/>
      <c r="BE144" s="57"/>
      <c r="BF144" s="57"/>
      <c r="BG144" s="57"/>
      <c r="BH144" s="52"/>
      <c r="BI144" s="50"/>
      <c r="BJ144" s="57"/>
      <c r="BK144" s="57"/>
      <c r="BL144" s="57"/>
      <c r="BM144" s="52"/>
      <c r="BN144" s="53">
        <f t="shared" si="25"/>
        <v>0</v>
      </c>
      <c r="BO144" s="53">
        <f t="shared" si="26"/>
        <v>0</v>
      </c>
      <c r="BP144" s="248"/>
    </row>
    <row r="145" spans="2:68" ht="36" x14ac:dyDescent="0.4">
      <c r="B145" s="77" t="s">
        <v>30</v>
      </c>
      <c r="C145" s="40" t="str">
        <f>C30</f>
        <v>Куриные яйца 2 категории, 10 шт</v>
      </c>
      <c r="D145" s="41">
        <f t="shared" si="24"/>
        <v>36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20"/>
        <v>42.84</v>
      </c>
      <c r="L145" s="47">
        <f t="shared" si="21"/>
        <v>43.2</v>
      </c>
      <c r="M145" s="48">
        <f t="shared" si="22"/>
        <v>43.56</v>
      </c>
      <c r="N145" s="48">
        <f t="shared" si="22"/>
        <v>43.92</v>
      </c>
      <c r="O145" s="49">
        <f t="shared" si="23"/>
        <v>44.28</v>
      </c>
      <c r="P145" s="50"/>
      <c r="Q145" s="51"/>
      <c r="R145" s="51"/>
      <c r="S145" s="51"/>
      <c r="T145" s="52"/>
      <c r="U145" s="175"/>
      <c r="V145" s="176"/>
      <c r="W145" s="176"/>
      <c r="X145" s="176"/>
      <c r="Y145" s="176"/>
      <c r="Z145" s="50"/>
      <c r="AA145" s="57"/>
      <c r="AB145" s="57"/>
      <c r="AC145" s="57"/>
      <c r="AD145" s="52"/>
      <c r="AE145" s="175"/>
      <c r="AF145" s="176"/>
      <c r="AG145" s="176"/>
      <c r="AH145" s="176"/>
      <c r="AI145" s="188"/>
      <c r="AJ145" s="50"/>
      <c r="AK145" s="57"/>
      <c r="AL145" s="57"/>
      <c r="AM145" s="57"/>
      <c r="AN145" s="52"/>
      <c r="AO145" s="175"/>
      <c r="AP145" s="176"/>
      <c r="AQ145" s="176"/>
      <c r="AR145" s="176"/>
      <c r="AS145" s="176"/>
      <c r="AT145" s="50"/>
      <c r="AU145" s="51"/>
      <c r="AV145" s="51" t="str">
        <f t="shared" si="27"/>
        <v xml:space="preserve"> </v>
      </c>
      <c r="AW145" s="51"/>
      <c r="AX145" s="52"/>
      <c r="AY145" s="50"/>
      <c r="AZ145" s="57"/>
      <c r="BA145" s="57"/>
      <c r="BB145" s="57"/>
      <c r="BC145" s="52"/>
      <c r="BD145" s="50"/>
      <c r="BE145" s="57"/>
      <c r="BF145" s="57"/>
      <c r="BG145" s="57"/>
      <c r="BH145" s="52"/>
      <c r="BI145" s="50"/>
      <c r="BJ145" s="57"/>
      <c r="BK145" s="57"/>
      <c r="BL145" s="57"/>
      <c r="BM145" s="52"/>
      <c r="BN145" s="53">
        <f t="shared" si="25"/>
        <v>0</v>
      </c>
      <c r="BO145" s="53">
        <f t="shared" si="26"/>
        <v>0</v>
      </c>
      <c r="BP145" s="248"/>
    </row>
    <row r="146" spans="2:68" ht="30" x14ac:dyDescent="0.4">
      <c r="B146" s="79"/>
      <c r="C146" s="80"/>
      <c r="D146" s="41">
        <f t="shared" si="24"/>
        <v>36</v>
      </c>
      <c r="E146" s="42">
        <v>14</v>
      </c>
      <c r="F146" s="43">
        <v>5</v>
      </c>
      <c r="G146" s="44">
        <v>6</v>
      </c>
      <c r="H146" s="44">
        <v>7</v>
      </c>
      <c r="I146" s="44">
        <v>8</v>
      </c>
      <c r="J146" s="45">
        <v>9</v>
      </c>
      <c r="K146" s="46">
        <f t="shared" si="20"/>
        <v>42.84</v>
      </c>
      <c r="L146" s="47">
        <f t="shared" si="21"/>
        <v>43.2</v>
      </c>
      <c r="M146" s="48">
        <f t="shared" si="22"/>
        <v>43.56</v>
      </c>
      <c r="N146" s="48">
        <f t="shared" si="22"/>
        <v>43.92</v>
      </c>
      <c r="O146" s="49">
        <f t="shared" si="23"/>
        <v>44.28</v>
      </c>
      <c r="P146" s="50"/>
      <c r="Q146" s="51"/>
      <c r="R146" s="51"/>
      <c r="S146" s="51"/>
      <c r="T146" s="52"/>
      <c r="U146" s="175"/>
      <c r="V146" s="176"/>
      <c r="W146" s="176"/>
      <c r="X146" s="176"/>
      <c r="Y146" s="176"/>
      <c r="Z146" s="50"/>
      <c r="AA146" s="57"/>
      <c r="AB146" s="57"/>
      <c r="AC146" s="57"/>
      <c r="AD146" s="52"/>
      <c r="AE146" s="175"/>
      <c r="AF146" s="176"/>
      <c r="AG146" s="176"/>
      <c r="AH146" s="176"/>
      <c r="AI146" s="188"/>
      <c r="AJ146" s="50"/>
      <c r="AK146" s="57"/>
      <c r="AL146" s="57"/>
      <c r="AM146" s="57"/>
      <c r="AN146" s="52"/>
      <c r="AO146" s="175"/>
      <c r="AP146" s="176"/>
      <c r="AQ146" s="176"/>
      <c r="AR146" s="176"/>
      <c r="AS146" s="176"/>
      <c r="AT146" s="50"/>
      <c r="AU146" s="51"/>
      <c r="AV146" s="51" t="str">
        <f t="shared" si="27"/>
        <v xml:space="preserve"> </v>
      </c>
      <c r="AW146" s="51"/>
      <c r="AX146" s="52"/>
      <c r="AY146" s="50"/>
      <c r="AZ146" s="57"/>
      <c r="BA146" s="57"/>
      <c r="BB146" s="57"/>
      <c r="BC146" s="52"/>
      <c r="BD146" s="50"/>
      <c r="BE146" s="57"/>
      <c r="BF146" s="57"/>
      <c r="BG146" s="57"/>
      <c r="BH146" s="52"/>
      <c r="BI146" s="50"/>
      <c r="BJ146" s="57"/>
      <c r="BK146" s="57"/>
      <c r="BL146" s="57"/>
      <c r="BM146" s="52"/>
      <c r="BN146" s="53">
        <f t="shared" si="25"/>
        <v>0</v>
      </c>
      <c r="BO146" s="53">
        <f t="shared" si="26"/>
        <v>0</v>
      </c>
      <c r="BP146" s="248"/>
    </row>
    <row r="147" spans="2:68" ht="30" x14ac:dyDescent="0.4">
      <c r="B147" s="79"/>
      <c r="C147" s="80"/>
      <c r="D147" s="41">
        <f t="shared" si="24"/>
        <v>36</v>
      </c>
      <c r="E147" s="42">
        <v>14</v>
      </c>
      <c r="F147" s="43">
        <v>5</v>
      </c>
      <c r="G147" s="44">
        <v>6</v>
      </c>
      <c r="H147" s="44">
        <v>7</v>
      </c>
      <c r="I147" s="44">
        <v>8</v>
      </c>
      <c r="J147" s="45">
        <v>9</v>
      </c>
      <c r="K147" s="46">
        <f t="shared" si="20"/>
        <v>42.84</v>
      </c>
      <c r="L147" s="47">
        <f t="shared" si="21"/>
        <v>43.2</v>
      </c>
      <c r="M147" s="48">
        <f t="shared" si="22"/>
        <v>43.56</v>
      </c>
      <c r="N147" s="48">
        <f t="shared" si="22"/>
        <v>43.92</v>
      </c>
      <c r="O147" s="49">
        <f t="shared" si="23"/>
        <v>44.28</v>
      </c>
      <c r="P147" s="50"/>
      <c r="Q147" s="51"/>
      <c r="R147" s="51"/>
      <c r="S147" s="51"/>
      <c r="T147" s="52"/>
      <c r="U147" s="175"/>
      <c r="V147" s="176"/>
      <c r="W147" s="176"/>
      <c r="X147" s="176"/>
      <c r="Y147" s="176"/>
      <c r="Z147" s="50"/>
      <c r="AA147" s="57"/>
      <c r="AB147" s="57"/>
      <c r="AC147" s="57"/>
      <c r="AD147" s="52"/>
      <c r="AE147" s="175"/>
      <c r="AF147" s="176"/>
      <c r="AG147" s="176"/>
      <c r="AH147" s="176"/>
      <c r="AI147" s="188"/>
      <c r="AJ147" s="50"/>
      <c r="AK147" s="57"/>
      <c r="AL147" s="57"/>
      <c r="AM147" s="57"/>
      <c r="AN147" s="52"/>
      <c r="AO147" s="175"/>
      <c r="AP147" s="176"/>
      <c r="AQ147" s="176"/>
      <c r="AR147" s="176"/>
      <c r="AS147" s="176"/>
      <c r="AT147" s="50"/>
      <c r="AU147" s="51"/>
      <c r="AV147" s="51" t="str">
        <f t="shared" si="27"/>
        <v xml:space="preserve"> </v>
      </c>
      <c r="AW147" s="51"/>
      <c r="AX147" s="52"/>
      <c r="AY147" s="50"/>
      <c r="AZ147" s="57"/>
      <c r="BA147" s="57"/>
      <c r="BB147" s="57"/>
      <c r="BC147" s="52"/>
      <c r="BD147" s="50"/>
      <c r="BE147" s="57"/>
      <c r="BF147" s="57"/>
      <c r="BG147" s="57"/>
      <c r="BH147" s="52"/>
      <c r="BI147" s="50"/>
      <c r="BJ147" s="57"/>
      <c r="BK147" s="57"/>
      <c r="BL147" s="57"/>
      <c r="BM147" s="52"/>
      <c r="BN147" s="53">
        <f t="shared" si="25"/>
        <v>0</v>
      </c>
      <c r="BO147" s="53">
        <f t="shared" si="26"/>
        <v>0</v>
      </c>
      <c r="BP147" s="248"/>
    </row>
    <row r="148" spans="2:68" ht="30" x14ac:dyDescent="0.4">
      <c r="B148" s="81" t="s">
        <v>32</v>
      </c>
      <c r="C148" s="82" t="s">
        <v>33</v>
      </c>
      <c r="D148" s="41">
        <f t="shared" si="24"/>
        <v>0</v>
      </c>
      <c r="E148" s="62"/>
      <c r="F148" s="63"/>
      <c r="G148" s="64"/>
      <c r="H148" s="64"/>
      <c r="I148" s="64"/>
      <c r="J148" s="65"/>
      <c r="K148" s="46">
        <f t="shared" si="20"/>
        <v>0</v>
      </c>
      <c r="L148" s="47">
        <f t="shared" si="21"/>
        <v>0</v>
      </c>
      <c r="M148" s="48">
        <f t="shared" si="22"/>
        <v>0</v>
      </c>
      <c r="N148" s="48">
        <f t="shared" si="22"/>
        <v>0</v>
      </c>
      <c r="O148" s="49">
        <f t="shared" si="23"/>
        <v>0</v>
      </c>
      <c r="P148" s="66"/>
      <c r="Q148" s="67"/>
      <c r="R148" s="68"/>
      <c r="S148" s="67"/>
      <c r="T148" s="69"/>
      <c r="U148" s="177"/>
      <c r="V148" s="178"/>
      <c r="W148" s="176"/>
      <c r="X148" s="178"/>
      <c r="Y148" s="178"/>
      <c r="Z148" s="66"/>
      <c r="AA148" s="67"/>
      <c r="AB148" s="68"/>
      <c r="AC148" s="67"/>
      <c r="AD148" s="69"/>
      <c r="AE148" s="177"/>
      <c r="AF148" s="178"/>
      <c r="AG148" s="176"/>
      <c r="AH148" s="178"/>
      <c r="AI148" s="189"/>
      <c r="AJ148" s="66"/>
      <c r="AK148" s="67"/>
      <c r="AL148" s="68"/>
      <c r="AM148" s="67"/>
      <c r="AN148" s="69"/>
      <c r="AO148" s="177"/>
      <c r="AP148" s="178"/>
      <c r="AQ148" s="176"/>
      <c r="AR148" s="178"/>
      <c r="AS148" s="178"/>
      <c r="AT148" s="66"/>
      <c r="AU148" s="67"/>
      <c r="AV148" s="68" t="str">
        <f t="shared" si="27"/>
        <v xml:space="preserve"> </v>
      </c>
      <c r="AW148" s="67"/>
      <c r="AX148" s="69"/>
      <c r="AY148" s="66"/>
      <c r="AZ148" s="67"/>
      <c r="BA148" s="68"/>
      <c r="BB148" s="67"/>
      <c r="BC148" s="69"/>
      <c r="BD148" s="66"/>
      <c r="BE148" s="67"/>
      <c r="BF148" s="68"/>
      <c r="BG148" s="67"/>
      <c r="BH148" s="69"/>
      <c r="BI148" s="66"/>
      <c r="BJ148" s="67"/>
      <c r="BK148" s="68"/>
      <c r="BL148" s="67"/>
      <c r="BM148" s="69"/>
      <c r="BN148" s="53">
        <f t="shared" si="25"/>
        <v>0</v>
      </c>
      <c r="BO148" s="53">
        <f t="shared" si="26"/>
        <v>0</v>
      </c>
      <c r="BP148" s="248"/>
    </row>
    <row r="149" spans="2:68" ht="39.75" customHeight="1" x14ac:dyDescent="0.4">
      <c r="B149" s="79" t="s">
        <v>35</v>
      </c>
      <c r="C149" s="40" t="str">
        <f>C34</f>
        <v>Соль поваренная пищевая, кг</v>
      </c>
      <c r="D149" s="41">
        <f t="shared" si="24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20"/>
        <v>10.349</v>
      </c>
      <c r="L149" s="47">
        <f t="shared" si="21"/>
        <v>10.428000000000001</v>
      </c>
      <c r="M149" s="48">
        <f t="shared" si="22"/>
        <v>10.507</v>
      </c>
      <c r="N149" s="48">
        <f t="shared" si="22"/>
        <v>10.586</v>
      </c>
      <c r="O149" s="49">
        <f t="shared" si="23"/>
        <v>10.665000000000001</v>
      </c>
      <c r="P149" s="84"/>
      <c r="Q149" s="85"/>
      <c r="R149" s="57"/>
      <c r="S149" s="85"/>
      <c r="T149" s="86"/>
      <c r="U149" s="84"/>
      <c r="V149" s="85"/>
      <c r="W149" s="51"/>
      <c r="X149" s="51"/>
      <c r="Y149" s="52"/>
      <c r="Z149" s="84">
        <v>8.43</v>
      </c>
      <c r="AA149" s="85">
        <v>40</v>
      </c>
      <c r="AB149" s="51">
        <v>337</v>
      </c>
      <c r="AC149" s="85" t="s">
        <v>428</v>
      </c>
      <c r="AD149" s="86" t="s">
        <v>441</v>
      </c>
      <c r="AE149" s="177"/>
      <c r="AF149" s="178"/>
      <c r="AG149" s="176"/>
      <c r="AH149" s="178"/>
      <c r="AI149" s="189"/>
      <c r="AJ149" s="84"/>
      <c r="AK149" s="85"/>
      <c r="AL149" s="57"/>
      <c r="AM149" s="85"/>
      <c r="AN149" s="86"/>
      <c r="AO149" s="84"/>
      <c r="AP149" s="85"/>
      <c r="AQ149" s="57"/>
      <c r="AR149" s="85"/>
      <c r="AS149" s="86"/>
      <c r="AT149" s="84">
        <v>10.27</v>
      </c>
      <c r="AU149" s="85">
        <v>1</v>
      </c>
      <c r="AV149" s="51">
        <f t="shared" si="27"/>
        <v>10.27</v>
      </c>
      <c r="AW149" s="51" t="s">
        <v>502</v>
      </c>
      <c r="AX149" s="52" t="s">
        <v>509</v>
      </c>
      <c r="AY149" s="84"/>
      <c r="AZ149" s="85"/>
      <c r="BA149" s="57"/>
      <c r="BB149" s="85"/>
      <c r="BC149" s="86"/>
      <c r="BD149" s="84"/>
      <c r="BE149" s="85"/>
      <c r="BF149" s="57"/>
      <c r="BG149" s="85"/>
      <c r="BH149" s="86"/>
      <c r="BI149" s="84"/>
      <c r="BJ149" s="85"/>
      <c r="BK149" s="57"/>
      <c r="BL149" s="85"/>
      <c r="BM149" s="86"/>
      <c r="BN149" s="53">
        <f t="shared" si="25"/>
        <v>8.43</v>
      </c>
      <c r="BO149" s="53">
        <f t="shared" si="26"/>
        <v>10.27</v>
      </c>
      <c r="BP149" s="249"/>
    </row>
    <row r="150" spans="2:68" ht="30" x14ac:dyDescent="0.4">
      <c r="B150" s="79"/>
      <c r="C150" s="80"/>
      <c r="D150" s="41">
        <f t="shared" si="24"/>
        <v>7.9</v>
      </c>
      <c r="E150" s="42">
        <v>30</v>
      </c>
      <c r="F150" s="43">
        <v>1</v>
      </c>
      <c r="G150" s="44">
        <v>2</v>
      </c>
      <c r="H150" s="44">
        <v>3</v>
      </c>
      <c r="I150" s="44">
        <v>4</v>
      </c>
      <c r="J150" s="45">
        <v>5</v>
      </c>
      <c r="K150" s="46">
        <f t="shared" si="20"/>
        <v>10.349</v>
      </c>
      <c r="L150" s="47">
        <f t="shared" si="21"/>
        <v>10.428000000000001</v>
      </c>
      <c r="M150" s="48">
        <f t="shared" si="22"/>
        <v>10.507</v>
      </c>
      <c r="N150" s="48">
        <f t="shared" si="22"/>
        <v>10.586</v>
      </c>
      <c r="O150" s="49">
        <f t="shared" si="23"/>
        <v>10.665000000000001</v>
      </c>
      <c r="P150" s="84"/>
      <c r="Q150" s="85"/>
      <c r="R150" s="51"/>
      <c r="S150" s="85"/>
      <c r="T150" s="86"/>
      <c r="U150" s="177"/>
      <c r="V150" s="178"/>
      <c r="W150" s="176"/>
      <c r="X150" s="178"/>
      <c r="Y150" s="178"/>
      <c r="Z150" s="84"/>
      <c r="AA150" s="85"/>
      <c r="AB150" s="57"/>
      <c r="AC150" s="85"/>
      <c r="AD150" s="86"/>
      <c r="AE150" s="177"/>
      <c r="AF150" s="178"/>
      <c r="AG150" s="176"/>
      <c r="AH150" s="178"/>
      <c r="AI150" s="189"/>
      <c r="AJ150" s="84"/>
      <c r="AK150" s="85"/>
      <c r="AL150" s="51"/>
      <c r="AM150" s="85"/>
      <c r="AN150" s="86"/>
      <c r="AO150" s="177"/>
      <c r="AP150" s="178"/>
      <c r="AQ150" s="176"/>
      <c r="AR150" s="178"/>
      <c r="AS150" s="178"/>
      <c r="AT150" s="84"/>
      <c r="AU150" s="85"/>
      <c r="AV150" s="51"/>
      <c r="AW150" s="85"/>
      <c r="AX150" s="86"/>
      <c r="AY150" s="84"/>
      <c r="AZ150" s="85"/>
      <c r="BA150" s="51"/>
      <c r="BB150" s="85"/>
      <c r="BC150" s="86"/>
      <c r="BD150" s="84"/>
      <c r="BE150" s="85"/>
      <c r="BF150" s="51"/>
      <c r="BG150" s="85"/>
      <c r="BH150" s="86"/>
      <c r="BI150" s="84"/>
      <c r="BJ150" s="85"/>
      <c r="BK150" s="57"/>
      <c r="BL150" s="85"/>
      <c r="BM150" s="86"/>
      <c r="BN150" s="53">
        <f t="shared" si="25"/>
        <v>0</v>
      </c>
      <c r="BO150" s="53">
        <f t="shared" si="26"/>
        <v>0</v>
      </c>
      <c r="BP150" s="248"/>
    </row>
    <row r="151" spans="2:68" ht="30" x14ac:dyDescent="0.4">
      <c r="B151" s="79"/>
      <c r="C151" s="80"/>
      <c r="D151" s="41">
        <f t="shared" si="24"/>
        <v>7.9</v>
      </c>
      <c r="E151" s="42">
        <v>30</v>
      </c>
      <c r="F151" s="43">
        <v>1</v>
      </c>
      <c r="G151" s="44">
        <v>2</v>
      </c>
      <c r="H151" s="44">
        <v>3</v>
      </c>
      <c r="I151" s="44">
        <v>4</v>
      </c>
      <c r="J151" s="45">
        <v>5</v>
      </c>
      <c r="K151" s="46">
        <f t="shared" si="20"/>
        <v>10.349</v>
      </c>
      <c r="L151" s="47">
        <f t="shared" si="21"/>
        <v>10.428000000000001</v>
      </c>
      <c r="M151" s="48">
        <f t="shared" si="22"/>
        <v>10.507</v>
      </c>
      <c r="N151" s="48">
        <f t="shared" si="22"/>
        <v>10.586</v>
      </c>
      <c r="O151" s="49">
        <f t="shared" si="23"/>
        <v>10.665000000000001</v>
      </c>
      <c r="P151" s="50"/>
      <c r="Q151" s="51"/>
      <c r="R151" s="51"/>
      <c r="S151" s="51"/>
      <c r="T151" s="52"/>
      <c r="U151" s="175"/>
      <c r="V151" s="176"/>
      <c r="W151" s="176"/>
      <c r="X151" s="176"/>
      <c r="Y151" s="176"/>
      <c r="Z151" s="50"/>
      <c r="AA151" s="57"/>
      <c r="AB151" s="57"/>
      <c r="AC151" s="57"/>
      <c r="AD151" s="52"/>
      <c r="AE151" s="175"/>
      <c r="AF151" s="176"/>
      <c r="AG151" s="176"/>
      <c r="AH151" s="176"/>
      <c r="AI151" s="188"/>
      <c r="AJ151" s="50"/>
      <c r="AK151" s="51"/>
      <c r="AL151" s="51"/>
      <c r="AM151" s="51"/>
      <c r="AN151" s="52"/>
      <c r="AO151" s="175"/>
      <c r="AP151" s="176"/>
      <c r="AQ151" s="176"/>
      <c r="AR151" s="176"/>
      <c r="AS151" s="176"/>
      <c r="AT151" s="50"/>
      <c r="AU151" s="51"/>
      <c r="AV151" s="51"/>
      <c r="AW151" s="51"/>
      <c r="AX151" s="52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50"/>
      <c r="BJ151" s="57"/>
      <c r="BK151" s="57"/>
      <c r="BL151" s="57"/>
      <c r="BM151" s="52"/>
      <c r="BN151" s="53">
        <f t="shared" si="25"/>
        <v>0</v>
      </c>
      <c r="BO151" s="53">
        <f t="shared" si="26"/>
        <v>0</v>
      </c>
      <c r="BP151" s="248"/>
    </row>
    <row r="152" spans="2:68" ht="58.5" x14ac:dyDescent="0.4">
      <c r="B152" s="81" t="s">
        <v>37</v>
      </c>
      <c r="C152" s="82" t="s">
        <v>38</v>
      </c>
      <c r="D152" s="41">
        <f t="shared" si="24"/>
        <v>0</v>
      </c>
      <c r="E152" s="62"/>
      <c r="F152" s="63"/>
      <c r="G152" s="64"/>
      <c r="H152" s="64"/>
      <c r="I152" s="64"/>
      <c r="J152" s="65"/>
      <c r="K152" s="46">
        <f t="shared" si="20"/>
        <v>0</v>
      </c>
      <c r="L152" s="47">
        <f t="shared" si="21"/>
        <v>0</v>
      </c>
      <c r="M152" s="48">
        <f t="shared" si="22"/>
        <v>0</v>
      </c>
      <c r="N152" s="48">
        <f t="shared" si="22"/>
        <v>0</v>
      </c>
      <c r="O152" s="49">
        <f t="shared" si="23"/>
        <v>0</v>
      </c>
      <c r="P152" s="66"/>
      <c r="Q152" s="67"/>
      <c r="R152" s="68"/>
      <c r="S152" s="67"/>
      <c r="T152" s="69"/>
      <c r="U152" s="177"/>
      <c r="V152" s="178"/>
      <c r="W152" s="176"/>
      <c r="X152" s="178"/>
      <c r="Y152" s="178"/>
      <c r="Z152" s="66"/>
      <c r="AA152" s="67"/>
      <c r="AB152" s="68"/>
      <c r="AC152" s="67"/>
      <c r="AD152" s="69"/>
      <c r="AE152" s="177"/>
      <c r="AF152" s="178"/>
      <c r="AG152" s="176"/>
      <c r="AH152" s="178"/>
      <c r="AI152" s="189"/>
      <c r="AJ152" s="66"/>
      <c r="AK152" s="67"/>
      <c r="AL152" s="68"/>
      <c r="AM152" s="67"/>
      <c r="AN152" s="69"/>
      <c r="AO152" s="177"/>
      <c r="AP152" s="178"/>
      <c r="AQ152" s="176"/>
      <c r="AR152" s="178"/>
      <c r="AS152" s="178"/>
      <c r="AT152" s="66"/>
      <c r="AU152" s="67"/>
      <c r="AV152" s="68"/>
      <c r="AW152" s="67"/>
      <c r="AX152" s="69"/>
      <c r="AY152" s="66"/>
      <c r="AZ152" s="67"/>
      <c r="BA152" s="68"/>
      <c r="BB152" s="67"/>
      <c r="BC152" s="69"/>
      <c r="BD152" s="66"/>
      <c r="BE152" s="67"/>
      <c r="BF152" s="68"/>
      <c r="BG152" s="67"/>
      <c r="BH152" s="69"/>
      <c r="BI152" s="66"/>
      <c r="BJ152" s="67"/>
      <c r="BK152" s="68"/>
      <c r="BL152" s="67"/>
      <c r="BM152" s="69"/>
      <c r="BN152" s="53">
        <f t="shared" si="25"/>
        <v>0</v>
      </c>
      <c r="BO152" s="53">
        <f t="shared" si="26"/>
        <v>0</v>
      </c>
      <c r="BP152" s="248"/>
    </row>
    <row r="153" spans="2:68" ht="36" x14ac:dyDescent="0.4">
      <c r="B153" s="79" t="s">
        <v>40</v>
      </c>
      <c r="C153" s="40" t="str">
        <f>C38</f>
        <v>Мясо КРС высшей упитанности в убойном весе</v>
      </c>
      <c r="D153" s="41">
        <f t="shared" si="24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20"/>
        <v>208.38600000000002</v>
      </c>
      <c r="L153" s="47">
        <f t="shared" si="21"/>
        <v>210.429</v>
      </c>
      <c r="M153" s="48">
        <f t="shared" si="22"/>
        <v>212.47200000000001</v>
      </c>
      <c r="N153" s="48">
        <f t="shared" si="22"/>
        <v>214.51500000000001</v>
      </c>
      <c r="O153" s="49">
        <f t="shared" si="23"/>
        <v>214.51500000000001</v>
      </c>
      <c r="P153" s="50"/>
      <c r="Q153" s="51"/>
      <c r="R153" s="51"/>
      <c r="S153" s="51"/>
      <c r="T153" s="52"/>
      <c r="U153" s="175"/>
      <c r="V153" s="176"/>
      <c r="W153" s="176"/>
      <c r="X153" s="176"/>
      <c r="Y153" s="176"/>
      <c r="Z153" s="50"/>
      <c r="AA153" s="57"/>
      <c r="AB153" s="57"/>
      <c r="AC153" s="57"/>
      <c r="AD153" s="52"/>
      <c r="AE153" s="175"/>
      <c r="AF153" s="176"/>
      <c r="AG153" s="176"/>
      <c r="AH153" s="176"/>
      <c r="AI153" s="188"/>
      <c r="AJ153" s="50"/>
      <c r="AK153" s="51"/>
      <c r="AL153" s="51"/>
      <c r="AM153" s="51"/>
      <c r="AN153" s="52"/>
      <c r="AO153" s="175"/>
      <c r="AP153" s="176"/>
      <c r="AQ153" s="176"/>
      <c r="AR153" s="176"/>
      <c r="AS153" s="176"/>
      <c r="AT153" s="50"/>
      <c r="AU153" s="51"/>
      <c r="AV153" s="51"/>
      <c r="AW153" s="51"/>
      <c r="AX153" s="52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50"/>
      <c r="BJ153" s="57"/>
      <c r="BK153" s="57"/>
      <c r="BL153" s="57"/>
      <c r="BM153" s="52"/>
      <c r="BN153" s="53">
        <f t="shared" si="25"/>
        <v>0</v>
      </c>
      <c r="BO153" s="53">
        <f t="shared" si="26"/>
        <v>0</v>
      </c>
      <c r="BP153" s="248"/>
    </row>
    <row r="154" spans="2:68" ht="30" x14ac:dyDescent="0.4">
      <c r="B154" s="79"/>
      <c r="C154" s="80"/>
      <c r="D154" s="41">
        <f t="shared" si="24"/>
        <v>204.3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20"/>
        <v>208.38600000000002</v>
      </c>
      <c r="L154" s="47">
        <f t="shared" si="21"/>
        <v>210.429</v>
      </c>
      <c r="M154" s="48">
        <f t="shared" si="22"/>
        <v>212.47200000000001</v>
      </c>
      <c r="N154" s="48">
        <f t="shared" si="22"/>
        <v>214.51500000000001</v>
      </c>
      <c r="O154" s="49">
        <f t="shared" si="23"/>
        <v>214.51500000000001</v>
      </c>
      <c r="P154" s="50"/>
      <c r="Q154" s="51"/>
      <c r="R154" s="51"/>
      <c r="S154" s="51"/>
      <c r="T154" s="52"/>
      <c r="U154" s="175"/>
      <c r="V154" s="176"/>
      <c r="W154" s="176"/>
      <c r="X154" s="176"/>
      <c r="Y154" s="176"/>
      <c r="Z154" s="50"/>
      <c r="AA154" s="57"/>
      <c r="AB154" s="57"/>
      <c r="AC154" s="57"/>
      <c r="AD154" s="52"/>
      <c r="AE154" s="175"/>
      <c r="AF154" s="176"/>
      <c r="AG154" s="176"/>
      <c r="AH154" s="176"/>
      <c r="AI154" s="188"/>
      <c r="AJ154" s="50"/>
      <c r="AK154" s="51"/>
      <c r="AL154" s="51"/>
      <c r="AM154" s="51"/>
      <c r="AN154" s="52"/>
      <c r="AO154" s="175"/>
      <c r="AP154" s="176"/>
      <c r="AQ154" s="176"/>
      <c r="AR154" s="176"/>
      <c r="AS154" s="176"/>
      <c r="AT154" s="50"/>
      <c r="AU154" s="51"/>
      <c r="AV154" s="51"/>
      <c r="AW154" s="51"/>
      <c r="AX154" s="52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50"/>
      <c r="BJ154" s="57"/>
      <c r="BK154" s="57"/>
      <c r="BL154" s="57"/>
      <c r="BM154" s="52"/>
      <c r="BN154" s="53">
        <f t="shared" si="25"/>
        <v>0</v>
      </c>
      <c r="BO154" s="53">
        <f t="shared" si="26"/>
        <v>0</v>
      </c>
      <c r="BP154" s="248"/>
    </row>
    <row r="155" spans="2:68" ht="30" x14ac:dyDescent="0.4">
      <c r="B155" s="79"/>
      <c r="C155" s="80"/>
      <c r="D155" s="41">
        <f t="shared" si="24"/>
        <v>204.3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20"/>
        <v>208.38600000000002</v>
      </c>
      <c r="L155" s="47">
        <f t="shared" si="21"/>
        <v>210.429</v>
      </c>
      <c r="M155" s="48">
        <f t="shared" si="22"/>
        <v>212.47200000000001</v>
      </c>
      <c r="N155" s="48">
        <f t="shared" si="22"/>
        <v>214.51500000000001</v>
      </c>
      <c r="O155" s="49">
        <f t="shared" si="23"/>
        <v>214.51500000000001</v>
      </c>
      <c r="P155" s="50"/>
      <c r="Q155" s="51"/>
      <c r="R155" s="51"/>
      <c r="S155" s="51"/>
      <c r="T155" s="52"/>
      <c r="U155" s="175"/>
      <c r="V155" s="176"/>
      <c r="W155" s="176"/>
      <c r="X155" s="176"/>
      <c r="Y155" s="176"/>
      <c r="Z155" s="50"/>
      <c r="AA155" s="57"/>
      <c r="AB155" s="57"/>
      <c r="AC155" s="57"/>
      <c r="AD155" s="52"/>
      <c r="AE155" s="175"/>
      <c r="AF155" s="176"/>
      <c r="AG155" s="176"/>
      <c r="AH155" s="176"/>
      <c r="AI155" s="188"/>
      <c r="AJ155" s="50"/>
      <c r="AK155" s="51"/>
      <c r="AL155" s="51"/>
      <c r="AM155" s="51"/>
      <c r="AN155" s="52"/>
      <c r="AO155" s="175"/>
      <c r="AP155" s="176"/>
      <c r="AQ155" s="176"/>
      <c r="AR155" s="176"/>
      <c r="AS155" s="176"/>
      <c r="AT155" s="50"/>
      <c r="AU155" s="51"/>
      <c r="AV155" s="51"/>
      <c r="AW155" s="51"/>
      <c r="AX155" s="52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50"/>
      <c r="BJ155" s="57"/>
      <c r="BK155" s="57"/>
      <c r="BL155" s="57"/>
      <c r="BM155" s="52"/>
      <c r="BN155" s="53">
        <f t="shared" si="25"/>
        <v>0</v>
      </c>
      <c r="BO155" s="53">
        <f t="shared" si="26"/>
        <v>0</v>
      </c>
      <c r="BP155" s="248"/>
    </row>
    <row r="156" spans="2:68" ht="36" x14ac:dyDescent="0.4">
      <c r="B156" s="79" t="s">
        <v>41</v>
      </c>
      <c r="C156" s="40" t="str">
        <f>C41</f>
        <v>Мясо КРС средней упитанности в убойном весе</v>
      </c>
      <c r="D156" s="41">
        <f t="shared" si="24"/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20"/>
        <v>199.10399999999998</v>
      </c>
      <c r="L156" s="47">
        <f t="shared" si="21"/>
        <v>201.05599999999998</v>
      </c>
      <c r="M156" s="48">
        <f t="shared" si="22"/>
        <v>203.00799999999998</v>
      </c>
      <c r="N156" s="48">
        <f t="shared" si="22"/>
        <v>204.95999999999998</v>
      </c>
      <c r="O156" s="49">
        <f t="shared" si="23"/>
        <v>204.95999999999998</v>
      </c>
      <c r="P156" s="50"/>
      <c r="Q156" s="51"/>
      <c r="R156" s="51"/>
      <c r="S156" s="51"/>
      <c r="T156" s="52"/>
      <c r="U156" s="175"/>
      <c r="V156" s="176"/>
      <c r="W156" s="176"/>
      <c r="X156" s="176"/>
      <c r="Y156" s="176"/>
      <c r="Z156" s="50"/>
      <c r="AA156" s="57"/>
      <c r="AB156" s="57"/>
      <c r="AC156" s="57"/>
      <c r="AD156" s="52"/>
      <c r="AE156" s="175"/>
      <c r="AF156" s="176"/>
      <c r="AG156" s="176"/>
      <c r="AH156" s="176"/>
      <c r="AI156" s="188"/>
      <c r="AJ156" s="50"/>
      <c r="AK156" s="51"/>
      <c r="AL156" s="51"/>
      <c r="AM156" s="51"/>
      <c r="AN156" s="52"/>
      <c r="AO156" s="175"/>
      <c r="AP156" s="176"/>
      <c r="AQ156" s="176"/>
      <c r="AR156" s="176"/>
      <c r="AS156" s="176"/>
      <c r="AT156" s="50"/>
      <c r="AU156" s="51"/>
      <c r="AV156" s="51"/>
      <c r="AW156" s="51"/>
      <c r="AX156" s="52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50"/>
      <c r="BJ156" s="57"/>
      <c r="BK156" s="57"/>
      <c r="BL156" s="57"/>
      <c r="BM156" s="52"/>
      <c r="BN156" s="53">
        <f t="shared" si="25"/>
        <v>0</v>
      </c>
      <c r="BO156" s="53">
        <f t="shared" si="26"/>
        <v>0</v>
      </c>
      <c r="BP156" s="248"/>
    </row>
    <row r="157" spans="2:68" ht="30" x14ac:dyDescent="0.4">
      <c r="B157" s="79"/>
      <c r="C157" s="80"/>
      <c r="D157" s="41">
        <f t="shared" si="24"/>
        <v>195.2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20"/>
        <v>199.10399999999998</v>
      </c>
      <c r="L157" s="47">
        <f t="shared" si="21"/>
        <v>201.05599999999998</v>
      </c>
      <c r="M157" s="48">
        <f t="shared" si="22"/>
        <v>203.00799999999998</v>
      </c>
      <c r="N157" s="48">
        <f t="shared" si="22"/>
        <v>204.95999999999998</v>
      </c>
      <c r="O157" s="49">
        <f t="shared" ref="O157:O184" si="28">$D157+(($D157*($E157+J157)/100))</f>
        <v>204.95999999999998</v>
      </c>
      <c r="P157" s="50"/>
      <c r="Q157" s="51"/>
      <c r="R157" s="51"/>
      <c r="S157" s="51"/>
      <c r="T157" s="52"/>
      <c r="U157" s="175"/>
      <c r="V157" s="176"/>
      <c r="W157" s="176"/>
      <c r="X157" s="176"/>
      <c r="Y157" s="176"/>
      <c r="Z157" s="50"/>
      <c r="AA157" s="57"/>
      <c r="AB157" s="57"/>
      <c r="AC157" s="57"/>
      <c r="AD157" s="52"/>
      <c r="AE157" s="175"/>
      <c r="AF157" s="176"/>
      <c r="AG157" s="176"/>
      <c r="AH157" s="176"/>
      <c r="AI157" s="188"/>
      <c r="AJ157" s="50"/>
      <c r="AK157" s="51"/>
      <c r="AL157" s="51"/>
      <c r="AM157" s="51"/>
      <c r="AN157" s="52"/>
      <c r="AO157" s="175"/>
      <c r="AP157" s="176"/>
      <c r="AQ157" s="176"/>
      <c r="AR157" s="176"/>
      <c r="AS157" s="176"/>
      <c r="AT157" s="50"/>
      <c r="AU157" s="51"/>
      <c r="AV157" s="51"/>
      <c r="AW157" s="51"/>
      <c r="AX157" s="52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50"/>
      <c r="BJ157" s="57"/>
      <c r="BK157" s="57"/>
      <c r="BL157" s="57"/>
      <c r="BM157" s="52"/>
      <c r="BN157" s="53">
        <f t="shared" si="25"/>
        <v>0</v>
      </c>
      <c r="BO157" s="53">
        <f t="shared" si="26"/>
        <v>0</v>
      </c>
      <c r="BP157" s="248"/>
    </row>
    <row r="158" spans="2:68" ht="30" x14ac:dyDescent="0.4">
      <c r="B158" s="79"/>
      <c r="C158" s="80"/>
      <c r="D158" s="41">
        <f t="shared" ref="D158:D189" si="29">D43</f>
        <v>195.2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20"/>
        <v>199.10399999999998</v>
      </c>
      <c r="L158" s="47">
        <f t="shared" si="21"/>
        <v>201.05599999999998</v>
      </c>
      <c r="M158" s="48">
        <f t="shared" si="22"/>
        <v>203.00799999999998</v>
      </c>
      <c r="N158" s="48">
        <f t="shared" si="22"/>
        <v>204.95999999999998</v>
      </c>
      <c r="O158" s="49">
        <f t="shared" si="28"/>
        <v>204.95999999999998</v>
      </c>
      <c r="P158" s="50"/>
      <c r="Q158" s="51"/>
      <c r="R158" s="51"/>
      <c r="S158" s="51"/>
      <c r="T158" s="52"/>
      <c r="U158" s="175"/>
      <c r="V158" s="176"/>
      <c r="W158" s="176"/>
      <c r="X158" s="176"/>
      <c r="Y158" s="176"/>
      <c r="Z158" s="50"/>
      <c r="AA158" s="57"/>
      <c r="AB158" s="57"/>
      <c r="AC158" s="57"/>
      <c r="AD158" s="52"/>
      <c r="AE158" s="175"/>
      <c r="AF158" s="176"/>
      <c r="AG158" s="176"/>
      <c r="AH158" s="176"/>
      <c r="AI158" s="188"/>
      <c r="AJ158" s="50"/>
      <c r="AK158" s="51"/>
      <c r="AL158" s="51"/>
      <c r="AM158" s="51"/>
      <c r="AN158" s="52"/>
      <c r="AO158" s="175"/>
      <c r="AP158" s="176"/>
      <c r="AQ158" s="176"/>
      <c r="AR158" s="176"/>
      <c r="AS158" s="176"/>
      <c r="AT158" s="50"/>
      <c r="AU158" s="51"/>
      <c r="AV158" s="51"/>
      <c r="AW158" s="51"/>
      <c r="AX158" s="52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50"/>
      <c r="BJ158" s="57"/>
      <c r="BK158" s="57"/>
      <c r="BL158" s="57"/>
      <c r="BM158" s="52"/>
      <c r="BN158" s="53">
        <f t="shared" si="25"/>
        <v>0</v>
      </c>
      <c r="BO158" s="53">
        <f t="shared" si="26"/>
        <v>0</v>
      </c>
      <c r="BP158" s="248"/>
    </row>
    <row r="159" spans="2:68" ht="36" x14ac:dyDescent="0.4">
      <c r="B159" s="79" t="s">
        <v>42</v>
      </c>
      <c r="C159" s="40" t="str">
        <f>C44</f>
        <v>Мясо бычков высшей упитанности в убойном весе</v>
      </c>
      <c r="D159" s="41">
        <f t="shared" si="29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20"/>
        <v>220.11600000000001</v>
      </c>
      <c r="L159" s="47">
        <f t="shared" si="21"/>
        <v>222.274</v>
      </c>
      <c r="M159" s="48">
        <f t="shared" si="22"/>
        <v>224.43200000000002</v>
      </c>
      <c r="N159" s="48">
        <f t="shared" si="22"/>
        <v>226.59</v>
      </c>
      <c r="O159" s="49">
        <f t="shared" si="28"/>
        <v>226.59</v>
      </c>
      <c r="P159" s="50"/>
      <c r="Q159" s="51"/>
      <c r="R159" s="51"/>
      <c r="S159" s="51"/>
      <c r="T159" s="52"/>
      <c r="U159" s="175"/>
      <c r="V159" s="176"/>
      <c r="W159" s="176"/>
      <c r="X159" s="176"/>
      <c r="Y159" s="176"/>
      <c r="Z159" s="50"/>
      <c r="AA159" s="57"/>
      <c r="AB159" s="57"/>
      <c r="AC159" s="57"/>
      <c r="AD159" s="52"/>
      <c r="AE159" s="175"/>
      <c r="AF159" s="176"/>
      <c r="AG159" s="176"/>
      <c r="AH159" s="176"/>
      <c r="AI159" s="188"/>
      <c r="AJ159" s="50"/>
      <c r="AK159" s="51"/>
      <c r="AL159" s="51"/>
      <c r="AM159" s="51"/>
      <c r="AN159" s="52"/>
      <c r="AO159" s="175"/>
      <c r="AP159" s="176"/>
      <c r="AQ159" s="176"/>
      <c r="AR159" s="176"/>
      <c r="AS159" s="176"/>
      <c r="AT159" s="50"/>
      <c r="AU159" s="51"/>
      <c r="AV159" s="51"/>
      <c r="AW159" s="51"/>
      <c r="AX159" s="52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50"/>
      <c r="BJ159" s="57"/>
      <c r="BK159" s="57"/>
      <c r="BL159" s="57"/>
      <c r="BM159" s="52"/>
      <c r="BN159" s="53">
        <f t="shared" si="25"/>
        <v>0</v>
      </c>
      <c r="BO159" s="53">
        <f t="shared" si="26"/>
        <v>0</v>
      </c>
      <c r="BP159" s="248"/>
    </row>
    <row r="160" spans="2:68" ht="30" x14ac:dyDescent="0.4">
      <c r="B160" s="79"/>
      <c r="C160" s="80"/>
      <c r="D160" s="41">
        <f t="shared" si="29"/>
        <v>215.8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20"/>
        <v>220.11600000000001</v>
      </c>
      <c r="L160" s="47">
        <f t="shared" si="21"/>
        <v>222.274</v>
      </c>
      <c r="M160" s="48">
        <f t="shared" si="22"/>
        <v>224.43200000000002</v>
      </c>
      <c r="N160" s="48">
        <f t="shared" si="22"/>
        <v>226.59</v>
      </c>
      <c r="O160" s="49">
        <f t="shared" si="28"/>
        <v>226.59</v>
      </c>
      <c r="P160" s="50"/>
      <c r="Q160" s="51"/>
      <c r="R160" s="51"/>
      <c r="S160" s="51"/>
      <c r="T160" s="52"/>
      <c r="U160" s="175"/>
      <c r="V160" s="176"/>
      <c r="W160" s="176"/>
      <c r="X160" s="176"/>
      <c r="Y160" s="176"/>
      <c r="Z160" s="50"/>
      <c r="AA160" s="57"/>
      <c r="AB160" s="57"/>
      <c r="AC160" s="57"/>
      <c r="AD160" s="52"/>
      <c r="AE160" s="175"/>
      <c r="AF160" s="176"/>
      <c r="AG160" s="176"/>
      <c r="AH160" s="176"/>
      <c r="AI160" s="188"/>
      <c r="AJ160" s="50"/>
      <c r="AK160" s="51"/>
      <c r="AL160" s="51"/>
      <c r="AM160" s="51"/>
      <c r="AN160" s="52"/>
      <c r="AO160" s="175"/>
      <c r="AP160" s="176"/>
      <c r="AQ160" s="176"/>
      <c r="AR160" s="176"/>
      <c r="AS160" s="176"/>
      <c r="AT160" s="50"/>
      <c r="AU160" s="51"/>
      <c r="AV160" s="51"/>
      <c r="AW160" s="51"/>
      <c r="AX160" s="52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50"/>
      <c r="BJ160" s="57"/>
      <c r="BK160" s="57"/>
      <c r="BL160" s="57"/>
      <c r="BM160" s="52"/>
      <c r="BN160" s="53">
        <f t="shared" si="25"/>
        <v>0</v>
      </c>
      <c r="BO160" s="53">
        <f t="shared" si="26"/>
        <v>0</v>
      </c>
      <c r="BP160" s="248"/>
    </row>
    <row r="161" spans="2:68" ht="30" x14ac:dyDescent="0.4">
      <c r="B161" s="79"/>
      <c r="C161" s="80"/>
      <c r="D161" s="41">
        <f t="shared" si="29"/>
        <v>215.8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20"/>
        <v>220.11600000000001</v>
      </c>
      <c r="L161" s="47">
        <f t="shared" si="21"/>
        <v>222.274</v>
      </c>
      <c r="M161" s="48">
        <f t="shared" si="22"/>
        <v>224.43200000000002</v>
      </c>
      <c r="N161" s="48">
        <f t="shared" si="22"/>
        <v>226.59</v>
      </c>
      <c r="O161" s="49">
        <f t="shared" si="28"/>
        <v>226.59</v>
      </c>
      <c r="P161" s="50"/>
      <c r="Q161" s="51"/>
      <c r="R161" s="51"/>
      <c r="S161" s="51"/>
      <c r="T161" s="52"/>
      <c r="U161" s="175"/>
      <c r="V161" s="176"/>
      <c r="W161" s="176"/>
      <c r="X161" s="176"/>
      <c r="Y161" s="176"/>
      <c r="Z161" s="50"/>
      <c r="AA161" s="57"/>
      <c r="AB161" s="57"/>
      <c r="AC161" s="57"/>
      <c r="AD161" s="52"/>
      <c r="AE161" s="175"/>
      <c r="AF161" s="176"/>
      <c r="AG161" s="176"/>
      <c r="AH161" s="176"/>
      <c r="AI161" s="188"/>
      <c r="AJ161" s="50"/>
      <c r="AK161" s="51"/>
      <c r="AL161" s="51"/>
      <c r="AM161" s="51"/>
      <c r="AN161" s="52"/>
      <c r="AO161" s="175"/>
      <c r="AP161" s="176"/>
      <c r="AQ161" s="176"/>
      <c r="AR161" s="176"/>
      <c r="AS161" s="176"/>
      <c r="AT161" s="50"/>
      <c r="AU161" s="51"/>
      <c r="AV161" s="51"/>
      <c r="AW161" s="51"/>
      <c r="AX161" s="52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50"/>
      <c r="BJ161" s="57"/>
      <c r="BK161" s="57"/>
      <c r="BL161" s="57"/>
      <c r="BM161" s="52"/>
      <c r="BN161" s="53">
        <f t="shared" si="25"/>
        <v>0</v>
      </c>
      <c r="BO161" s="53">
        <f t="shared" si="26"/>
        <v>0</v>
      </c>
      <c r="BP161" s="248"/>
    </row>
    <row r="162" spans="2:68" ht="36" x14ac:dyDescent="0.4">
      <c r="B162" s="79" t="s">
        <v>43</v>
      </c>
      <c r="C162" s="40" t="str">
        <f>C47</f>
        <v>Мясо молодняка высшей упитанности в убойном весе</v>
      </c>
      <c r="D162" s="41">
        <f t="shared" si="29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20"/>
        <v>215.83199999999999</v>
      </c>
      <c r="L162" s="47">
        <f t="shared" si="21"/>
        <v>217.94800000000001</v>
      </c>
      <c r="M162" s="48">
        <f t="shared" si="22"/>
        <v>220.06399999999999</v>
      </c>
      <c r="N162" s="48">
        <f t="shared" si="22"/>
        <v>222.18</v>
      </c>
      <c r="O162" s="49">
        <f t="shared" si="28"/>
        <v>222.18</v>
      </c>
      <c r="P162" s="50"/>
      <c r="Q162" s="51"/>
      <c r="R162" s="51"/>
      <c r="S162" s="51"/>
      <c r="T162" s="52"/>
      <c r="U162" s="175"/>
      <c r="V162" s="176"/>
      <c r="W162" s="176"/>
      <c r="X162" s="176"/>
      <c r="Y162" s="176"/>
      <c r="Z162" s="50"/>
      <c r="AA162" s="57"/>
      <c r="AB162" s="57"/>
      <c r="AC162" s="57"/>
      <c r="AD162" s="52"/>
      <c r="AE162" s="175"/>
      <c r="AF162" s="176"/>
      <c r="AG162" s="176"/>
      <c r="AH162" s="176"/>
      <c r="AI162" s="188"/>
      <c r="AJ162" s="50"/>
      <c r="AK162" s="51"/>
      <c r="AL162" s="51"/>
      <c r="AM162" s="51"/>
      <c r="AN162" s="52"/>
      <c r="AO162" s="175"/>
      <c r="AP162" s="176"/>
      <c r="AQ162" s="176"/>
      <c r="AR162" s="176"/>
      <c r="AS162" s="176"/>
      <c r="AT162" s="50"/>
      <c r="AU162" s="51"/>
      <c r="AV162" s="51"/>
      <c r="AW162" s="51"/>
      <c r="AX162" s="52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50"/>
      <c r="BJ162" s="57"/>
      <c r="BK162" s="57"/>
      <c r="BL162" s="57"/>
      <c r="BM162" s="52"/>
      <c r="BN162" s="53">
        <f t="shared" si="25"/>
        <v>0</v>
      </c>
      <c r="BO162" s="53">
        <f t="shared" si="26"/>
        <v>0</v>
      </c>
      <c r="BP162" s="248"/>
    </row>
    <row r="163" spans="2:68" ht="30" x14ac:dyDescent="0.4">
      <c r="B163" s="79"/>
      <c r="C163" s="80"/>
      <c r="D163" s="41">
        <f t="shared" si="29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20"/>
        <v>215.83199999999999</v>
      </c>
      <c r="L163" s="47">
        <f t="shared" si="21"/>
        <v>217.94800000000001</v>
      </c>
      <c r="M163" s="48">
        <f t="shared" si="22"/>
        <v>220.06399999999999</v>
      </c>
      <c r="N163" s="48">
        <f t="shared" si="22"/>
        <v>222.18</v>
      </c>
      <c r="O163" s="49">
        <f t="shared" si="28"/>
        <v>222.18</v>
      </c>
      <c r="P163" s="50"/>
      <c r="Q163" s="51"/>
      <c r="R163" s="51"/>
      <c r="S163" s="51"/>
      <c r="T163" s="52"/>
      <c r="U163" s="175"/>
      <c r="V163" s="176"/>
      <c r="W163" s="176"/>
      <c r="X163" s="176"/>
      <c r="Y163" s="176"/>
      <c r="Z163" s="50"/>
      <c r="AA163" s="57"/>
      <c r="AB163" s="57"/>
      <c r="AC163" s="57"/>
      <c r="AD163" s="52"/>
      <c r="AE163" s="175"/>
      <c r="AF163" s="176"/>
      <c r="AG163" s="176"/>
      <c r="AH163" s="176"/>
      <c r="AI163" s="188"/>
      <c r="AJ163" s="50"/>
      <c r="AK163" s="51"/>
      <c r="AL163" s="51"/>
      <c r="AM163" s="51"/>
      <c r="AN163" s="52"/>
      <c r="AO163" s="175"/>
      <c r="AP163" s="176"/>
      <c r="AQ163" s="176"/>
      <c r="AR163" s="176"/>
      <c r="AS163" s="176"/>
      <c r="AT163" s="50"/>
      <c r="AU163" s="51"/>
      <c r="AV163" s="51"/>
      <c r="AW163" s="51"/>
      <c r="AX163" s="52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50"/>
      <c r="BJ163" s="57"/>
      <c r="BK163" s="57"/>
      <c r="BL163" s="57"/>
      <c r="BM163" s="52"/>
      <c r="BN163" s="53">
        <f t="shared" si="25"/>
        <v>0</v>
      </c>
      <c r="BO163" s="53">
        <f t="shared" si="26"/>
        <v>0</v>
      </c>
      <c r="BP163" s="248"/>
    </row>
    <row r="164" spans="2:68" ht="30" x14ac:dyDescent="0.4">
      <c r="B164" s="79"/>
      <c r="C164" s="80"/>
      <c r="D164" s="41">
        <f t="shared" si="29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20"/>
        <v>215.83199999999999</v>
      </c>
      <c r="L164" s="47">
        <f t="shared" si="21"/>
        <v>217.94800000000001</v>
      </c>
      <c r="M164" s="48">
        <f t="shared" si="22"/>
        <v>220.06399999999999</v>
      </c>
      <c r="N164" s="48">
        <f t="shared" si="22"/>
        <v>222.18</v>
      </c>
      <c r="O164" s="49">
        <f t="shared" si="28"/>
        <v>222.18</v>
      </c>
      <c r="P164" s="50"/>
      <c r="Q164" s="51"/>
      <c r="R164" s="51"/>
      <c r="S164" s="51"/>
      <c r="T164" s="52"/>
      <c r="U164" s="175"/>
      <c r="V164" s="176"/>
      <c r="W164" s="176"/>
      <c r="X164" s="176"/>
      <c r="Y164" s="176"/>
      <c r="Z164" s="50"/>
      <c r="AA164" s="57"/>
      <c r="AB164" s="57"/>
      <c r="AC164" s="57"/>
      <c r="AD164" s="52"/>
      <c r="AE164" s="175"/>
      <c r="AF164" s="176"/>
      <c r="AG164" s="176"/>
      <c r="AH164" s="176"/>
      <c r="AI164" s="188"/>
      <c r="AJ164" s="50"/>
      <c r="AK164" s="51"/>
      <c r="AL164" s="51"/>
      <c r="AM164" s="51"/>
      <c r="AN164" s="52"/>
      <c r="AO164" s="175"/>
      <c r="AP164" s="176"/>
      <c r="AQ164" s="176"/>
      <c r="AR164" s="176"/>
      <c r="AS164" s="176"/>
      <c r="AT164" s="50"/>
      <c r="AU164" s="51"/>
      <c r="AV164" s="51"/>
      <c r="AW164" s="51"/>
      <c r="AX164" s="52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50"/>
      <c r="BJ164" s="57"/>
      <c r="BK164" s="57"/>
      <c r="BL164" s="57"/>
      <c r="BM164" s="52"/>
      <c r="BN164" s="53">
        <f t="shared" si="25"/>
        <v>0</v>
      </c>
      <c r="BO164" s="53">
        <f t="shared" si="26"/>
        <v>0</v>
      </c>
      <c r="BP164" s="248"/>
    </row>
    <row r="165" spans="2:68" ht="36" x14ac:dyDescent="0.4">
      <c r="B165" s="79" t="s">
        <v>44</v>
      </c>
      <c r="C165" s="40" t="str">
        <f>C50</f>
        <v>Мясо молодняка средней упитанности в убойном весе</v>
      </c>
      <c r="D165" s="41">
        <f t="shared" si="29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20"/>
        <v>215.83199999999999</v>
      </c>
      <c r="L165" s="47">
        <f t="shared" si="21"/>
        <v>217.94800000000001</v>
      </c>
      <c r="M165" s="48">
        <f t="shared" si="22"/>
        <v>220.06399999999999</v>
      </c>
      <c r="N165" s="48">
        <f t="shared" si="22"/>
        <v>222.18</v>
      </c>
      <c r="O165" s="49">
        <f t="shared" si="28"/>
        <v>222.18</v>
      </c>
      <c r="P165" s="50"/>
      <c r="Q165" s="51"/>
      <c r="R165" s="51"/>
      <c r="S165" s="51"/>
      <c r="T165" s="52"/>
      <c r="U165" s="175"/>
      <c r="V165" s="176"/>
      <c r="W165" s="176"/>
      <c r="X165" s="176"/>
      <c r="Y165" s="176"/>
      <c r="Z165" s="50"/>
      <c r="AA165" s="57"/>
      <c r="AB165" s="57"/>
      <c r="AC165" s="57"/>
      <c r="AD165" s="52"/>
      <c r="AE165" s="175"/>
      <c r="AF165" s="176"/>
      <c r="AG165" s="176"/>
      <c r="AH165" s="176"/>
      <c r="AI165" s="188"/>
      <c r="AJ165" s="50"/>
      <c r="AK165" s="51"/>
      <c r="AL165" s="51"/>
      <c r="AM165" s="51"/>
      <c r="AN165" s="52"/>
      <c r="AO165" s="175"/>
      <c r="AP165" s="176"/>
      <c r="AQ165" s="176"/>
      <c r="AR165" s="176"/>
      <c r="AS165" s="176"/>
      <c r="AT165" s="50"/>
      <c r="AU165" s="51"/>
      <c r="AV165" s="51"/>
      <c r="AW165" s="51"/>
      <c r="AX165" s="52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50"/>
      <c r="BJ165" s="57"/>
      <c r="BK165" s="57"/>
      <c r="BL165" s="57"/>
      <c r="BM165" s="52"/>
      <c r="BN165" s="53">
        <f t="shared" si="25"/>
        <v>0</v>
      </c>
      <c r="BO165" s="53">
        <f t="shared" si="26"/>
        <v>0</v>
      </c>
      <c r="BP165" s="248"/>
    </row>
    <row r="166" spans="2:68" ht="30" x14ac:dyDescent="0.4">
      <c r="B166" s="79"/>
      <c r="C166" s="80"/>
      <c r="D166" s="41">
        <f t="shared" si="29"/>
        <v>211.6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20"/>
        <v>215.83199999999999</v>
      </c>
      <c r="L166" s="47">
        <f t="shared" si="21"/>
        <v>217.94800000000001</v>
      </c>
      <c r="M166" s="48">
        <f t="shared" si="22"/>
        <v>220.06399999999999</v>
      </c>
      <c r="N166" s="48">
        <f t="shared" si="22"/>
        <v>222.18</v>
      </c>
      <c r="O166" s="49">
        <f t="shared" si="28"/>
        <v>222.18</v>
      </c>
      <c r="P166" s="50"/>
      <c r="Q166" s="51"/>
      <c r="R166" s="51"/>
      <c r="S166" s="51"/>
      <c r="T166" s="52"/>
      <c r="U166" s="175"/>
      <c r="V166" s="176"/>
      <c r="W166" s="176"/>
      <c r="X166" s="176"/>
      <c r="Y166" s="176"/>
      <c r="Z166" s="50"/>
      <c r="AA166" s="57"/>
      <c r="AB166" s="57"/>
      <c r="AC166" s="57"/>
      <c r="AD166" s="52"/>
      <c r="AE166" s="175"/>
      <c r="AF166" s="176"/>
      <c r="AG166" s="176"/>
      <c r="AH166" s="176"/>
      <c r="AI166" s="188"/>
      <c r="AJ166" s="50"/>
      <c r="AK166" s="51"/>
      <c r="AL166" s="51"/>
      <c r="AM166" s="51"/>
      <c r="AN166" s="52"/>
      <c r="AO166" s="175"/>
      <c r="AP166" s="176"/>
      <c r="AQ166" s="176"/>
      <c r="AR166" s="176"/>
      <c r="AS166" s="176"/>
      <c r="AT166" s="50"/>
      <c r="AU166" s="51"/>
      <c r="AV166" s="51"/>
      <c r="AW166" s="51"/>
      <c r="AX166" s="52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50"/>
      <c r="BJ166" s="57"/>
      <c r="BK166" s="57"/>
      <c r="BL166" s="57"/>
      <c r="BM166" s="52"/>
      <c r="BN166" s="53">
        <f t="shared" si="25"/>
        <v>0</v>
      </c>
      <c r="BO166" s="53">
        <f t="shared" si="26"/>
        <v>0</v>
      </c>
      <c r="BP166" s="248"/>
    </row>
    <row r="167" spans="2:68" ht="30" x14ac:dyDescent="0.4">
      <c r="B167" s="79"/>
      <c r="C167" s="80"/>
      <c r="D167" s="41">
        <f t="shared" si="29"/>
        <v>211.6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20"/>
        <v>215.83199999999999</v>
      </c>
      <c r="L167" s="47">
        <f t="shared" si="21"/>
        <v>217.94800000000001</v>
      </c>
      <c r="M167" s="48">
        <f t="shared" si="22"/>
        <v>220.06399999999999</v>
      </c>
      <c r="N167" s="48">
        <f t="shared" si="22"/>
        <v>222.18</v>
      </c>
      <c r="O167" s="49">
        <f t="shared" si="28"/>
        <v>222.18</v>
      </c>
      <c r="P167" s="50"/>
      <c r="Q167" s="51"/>
      <c r="R167" s="51"/>
      <c r="S167" s="51"/>
      <c r="T167" s="52"/>
      <c r="U167" s="175"/>
      <c r="V167" s="176"/>
      <c r="W167" s="176"/>
      <c r="X167" s="176"/>
      <c r="Y167" s="176"/>
      <c r="Z167" s="50"/>
      <c r="AA167" s="57"/>
      <c r="AB167" s="57"/>
      <c r="AC167" s="57"/>
      <c r="AD167" s="52"/>
      <c r="AE167" s="175"/>
      <c r="AF167" s="176"/>
      <c r="AG167" s="176"/>
      <c r="AH167" s="176"/>
      <c r="AI167" s="188"/>
      <c r="AJ167" s="50"/>
      <c r="AK167" s="51"/>
      <c r="AL167" s="51"/>
      <c r="AM167" s="51"/>
      <c r="AN167" s="52"/>
      <c r="AO167" s="175"/>
      <c r="AP167" s="176"/>
      <c r="AQ167" s="176"/>
      <c r="AR167" s="176"/>
      <c r="AS167" s="176"/>
      <c r="AT167" s="50"/>
      <c r="AU167" s="51"/>
      <c r="AV167" s="51"/>
      <c r="AW167" s="51"/>
      <c r="AX167" s="52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50"/>
      <c r="BJ167" s="57"/>
      <c r="BK167" s="57"/>
      <c r="BL167" s="57"/>
      <c r="BM167" s="52"/>
      <c r="BN167" s="53">
        <f t="shared" ref="BN167:BN198" si="30">MIN($P167,$U167,$Z167,$AE167,$AJ167,$AO167,$AT167,$AY167,$BD167,$BI167)</f>
        <v>0</v>
      </c>
      <c r="BO167" s="53">
        <f t="shared" ref="BO167:BO198" si="31">MAX($P167,$U167,$Z167,$AE167,$AJ167,$AO167,$AT167,$AY167,$BD167,$BI167)</f>
        <v>0</v>
      </c>
      <c r="BP167" s="248"/>
    </row>
    <row r="168" spans="2:68" ht="36" x14ac:dyDescent="0.4">
      <c r="B168" s="79" t="s">
        <v>45</v>
      </c>
      <c r="C168" s="40" t="str">
        <f>C53</f>
        <v>Свинина 2 категории в убойном весе, кг</v>
      </c>
      <c r="D168" s="41">
        <f t="shared" si="29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20"/>
        <v>130.96800000000002</v>
      </c>
      <c r="L168" s="47">
        <f t="shared" si="21"/>
        <v>132.25200000000001</v>
      </c>
      <c r="M168" s="48">
        <f t="shared" si="22"/>
        <v>133.536</v>
      </c>
      <c r="N168" s="48">
        <f t="shared" si="22"/>
        <v>134.82</v>
      </c>
      <c r="O168" s="49">
        <f t="shared" si="28"/>
        <v>134.82</v>
      </c>
      <c r="P168" s="50"/>
      <c r="Q168" s="51"/>
      <c r="R168" s="51"/>
      <c r="S168" s="51"/>
      <c r="T168" s="52"/>
      <c r="U168" s="175"/>
      <c r="V168" s="176"/>
      <c r="W168" s="176"/>
      <c r="X168" s="176"/>
      <c r="Y168" s="176"/>
      <c r="Z168" s="50"/>
      <c r="AA168" s="57"/>
      <c r="AB168" s="57"/>
      <c r="AC168" s="57"/>
      <c r="AD168" s="52"/>
      <c r="AE168" s="175"/>
      <c r="AF168" s="176"/>
      <c r="AG168" s="176"/>
      <c r="AH168" s="176"/>
      <c r="AI168" s="188"/>
      <c r="AJ168" s="50"/>
      <c r="AK168" s="51"/>
      <c r="AL168" s="51"/>
      <c r="AM168" s="51"/>
      <c r="AN168" s="52"/>
      <c r="AO168" s="175"/>
      <c r="AP168" s="176"/>
      <c r="AQ168" s="176"/>
      <c r="AR168" s="176"/>
      <c r="AS168" s="176"/>
      <c r="AT168" s="50"/>
      <c r="AU168" s="51"/>
      <c r="AV168" s="51"/>
      <c r="AW168" s="51"/>
      <c r="AX168" s="52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50"/>
      <c r="BJ168" s="57"/>
      <c r="BK168" s="57"/>
      <c r="BL168" s="57"/>
      <c r="BM168" s="52"/>
      <c r="BN168" s="53">
        <f t="shared" si="30"/>
        <v>0</v>
      </c>
      <c r="BO168" s="53">
        <f t="shared" si="31"/>
        <v>0</v>
      </c>
      <c r="BP168" s="248"/>
    </row>
    <row r="169" spans="2:68" ht="30" x14ac:dyDescent="0.4">
      <c r="B169" s="79"/>
      <c r="C169" s="80"/>
      <c r="D169" s="41">
        <f t="shared" si="29"/>
        <v>128.4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20"/>
        <v>130.96800000000002</v>
      </c>
      <c r="L169" s="47">
        <f t="shared" si="21"/>
        <v>132.25200000000001</v>
      </c>
      <c r="M169" s="48">
        <f t="shared" si="22"/>
        <v>133.536</v>
      </c>
      <c r="N169" s="48">
        <f t="shared" si="22"/>
        <v>134.82</v>
      </c>
      <c r="O169" s="49">
        <f t="shared" si="28"/>
        <v>134.82</v>
      </c>
      <c r="P169" s="50"/>
      <c r="Q169" s="51"/>
      <c r="R169" s="51"/>
      <c r="S169" s="51"/>
      <c r="T169" s="52"/>
      <c r="U169" s="175"/>
      <c r="V169" s="176"/>
      <c r="W169" s="176"/>
      <c r="X169" s="176"/>
      <c r="Y169" s="176"/>
      <c r="Z169" s="50"/>
      <c r="AA169" s="57"/>
      <c r="AB169" s="57"/>
      <c r="AC169" s="57"/>
      <c r="AD169" s="52"/>
      <c r="AE169" s="175"/>
      <c r="AF169" s="176"/>
      <c r="AG169" s="176"/>
      <c r="AH169" s="176"/>
      <c r="AI169" s="188"/>
      <c r="AJ169" s="50"/>
      <c r="AK169" s="51"/>
      <c r="AL169" s="51"/>
      <c r="AM169" s="51"/>
      <c r="AN169" s="52"/>
      <c r="AO169" s="175"/>
      <c r="AP169" s="176"/>
      <c r="AQ169" s="176"/>
      <c r="AR169" s="176"/>
      <c r="AS169" s="176"/>
      <c r="AT169" s="50"/>
      <c r="AU169" s="51"/>
      <c r="AV169" s="51"/>
      <c r="AW169" s="51"/>
      <c r="AX169" s="52"/>
      <c r="AY169" s="50"/>
      <c r="AZ169" s="51"/>
      <c r="BA169" s="51"/>
      <c r="BB169" s="51"/>
      <c r="BC169" s="52"/>
      <c r="BD169" s="50"/>
      <c r="BE169" s="51"/>
      <c r="BF169" s="51"/>
      <c r="BG169" s="51"/>
      <c r="BH169" s="52"/>
      <c r="BI169" s="50"/>
      <c r="BJ169" s="57"/>
      <c r="BK169" s="57"/>
      <c r="BL169" s="57"/>
      <c r="BM169" s="52"/>
      <c r="BN169" s="53">
        <f t="shared" si="30"/>
        <v>0</v>
      </c>
      <c r="BO169" s="53">
        <f t="shared" si="31"/>
        <v>0</v>
      </c>
      <c r="BP169" s="248"/>
    </row>
    <row r="170" spans="2:68" ht="30" x14ac:dyDescent="0.4">
      <c r="B170" s="79"/>
      <c r="C170" s="80"/>
      <c r="D170" s="41">
        <f t="shared" si="29"/>
        <v>128.4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20"/>
        <v>130.96800000000002</v>
      </c>
      <c r="L170" s="47">
        <f t="shared" si="21"/>
        <v>132.25200000000001</v>
      </c>
      <c r="M170" s="48">
        <f t="shared" si="22"/>
        <v>133.536</v>
      </c>
      <c r="N170" s="48">
        <f t="shared" si="22"/>
        <v>134.82</v>
      </c>
      <c r="O170" s="49">
        <f t="shared" si="28"/>
        <v>134.82</v>
      </c>
      <c r="P170" s="50"/>
      <c r="Q170" s="51"/>
      <c r="R170" s="51"/>
      <c r="S170" s="51"/>
      <c r="T170" s="52"/>
      <c r="U170" s="175"/>
      <c r="V170" s="176"/>
      <c r="W170" s="176"/>
      <c r="X170" s="176"/>
      <c r="Y170" s="176"/>
      <c r="Z170" s="50"/>
      <c r="AA170" s="57"/>
      <c r="AB170" s="57"/>
      <c r="AC170" s="57"/>
      <c r="AD170" s="52"/>
      <c r="AE170" s="175"/>
      <c r="AF170" s="176"/>
      <c r="AG170" s="176"/>
      <c r="AH170" s="176"/>
      <c r="AI170" s="188"/>
      <c r="AJ170" s="50"/>
      <c r="AK170" s="51"/>
      <c r="AL170" s="51"/>
      <c r="AM170" s="51"/>
      <c r="AN170" s="52"/>
      <c r="AO170" s="175"/>
      <c r="AP170" s="176"/>
      <c r="AQ170" s="176"/>
      <c r="AR170" s="176"/>
      <c r="AS170" s="176"/>
      <c r="AT170" s="50"/>
      <c r="AU170" s="51"/>
      <c r="AV170" s="51"/>
      <c r="AW170" s="51"/>
      <c r="AX170" s="52"/>
      <c r="AY170" s="50"/>
      <c r="AZ170" s="51"/>
      <c r="BA170" s="51"/>
      <c r="BB170" s="51"/>
      <c r="BC170" s="52"/>
      <c r="BD170" s="50"/>
      <c r="BE170" s="51"/>
      <c r="BF170" s="51"/>
      <c r="BG170" s="51"/>
      <c r="BH170" s="52"/>
      <c r="BI170" s="50"/>
      <c r="BJ170" s="57"/>
      <c r="BK170" s="57"/>
      <c r="BL170" s="57"/>
      <c r="BM170" s="52"/>
      <c r="BN170" s="53">
        <f t="shared" si="30"/>
        <v>0</v>
      </c>
      <c r="BO170" s="53">
        <f t="shared" si="31"/>
        <v>0</v>
      </c>
      <c r="BP170" s="248"/>
    </row>
    <row r="171" spans="2:68" ht="54" x14ac:dyDescent="0.4">
      <c r="B171" s="79" t="s">
        <v>124</v>
      </c>
      <c r="C171" s="40" t="str">
        <f>C56</f>
        <v>Говядина 1 категории в полутушах (ГОСТ Р 54315-2011)*, кг</v>
      </c>
      <c r="D171" s="41">
        <f t="shared" si="29"/>
        <v>259.10000000000002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20"/>
        <v>264.28200000000004</v>
      </c>
      <c r="L171" s="47">
        <f t="shared" si="21"/>
        <v>266.87300000000005</v>
      </c>
      <c r="M171" s="48">
        <f t="shared" si="22"/>
        <v>269.464</v>
      </c>
      <c r="N171" s="48">
        <f t="shared" si="22"/>
        <v>272.05500000000001</v>
      </c>
      <c r="O171" s="49">
        <f t="shared" si="28"/>
        <v>272.05500000000001</v>
      </c>
      <c r="P171" s="50">
        <v>230</v>
      </c>
      <c r="Q171" s="51">
        <v>103</v>
      </c>
      <c r="R171" s="51">
        <f>IF(P171=0," ",IF(ISBLANK(P171)," ",P171*Q171))</f>
        <v>23690</v>
      </c>
      <c r="S171" s="51" t="s">
        <v>371</v>
      </c>
      <c r="T171" s="52" t="s">
        <v>398</v>
      </c>
      <c r="U171" s="50"/>
      <c r="V171" s="57"/>
      <c r="W171" s="57"/>
      <c r="X171" s="57"/>
      <c r="Y171" s="52"/>
      <c r="Z171" s="50"/>
      <c r="AA171" s="57"/>
      <c r="AB171" s="57"/>
      <c r="AC171" s="57"/>
      <c r="AD171" s="52"/>
      <c r="AE171" s="195">
        <v>264</v>
      </c>
      <c r="AF171" s="196">
        <v>158</v>
      </c>
      <c r="AG171" s="197">
        <f>IF(AE171=0," ",IF(ISBLANK(AE171)," ",AE171*AF171))</f>
        <v>41712</v>
      </c>
      <c r="AH171" s="196" t="s">
        <v>462</v>
      </c>
      <c r="AI171" s="218" t="s">
        <v>264</v>
      </c>
      <c r="AJ171" s="50"/>
      <c r="AK171" s="51"/>
      <c r="AL171" s="51"/>
      <c r="AM171" s="51"/>
      <c r="AN171" s="52"/>
      <c r="AO171" s="175"/>
      <c r="AP171" s="176"/>
      <c r="AQ171" s="176"/>
      <c r="AR171" s="176"/>
      <c r="AS171" s="176"/>
      <c r="AT171" s="50"/>
      <c r="AU171" s="51"/>
      <c r="AV171" s="51"/>
      <c r="AW171" s="51"/>
      <c r="AX171" s="52"/>
      <c r="AY171" s="50"/>
      <c r="AZ171" s="51"/>
      <c r="BA171" s="51"/>
      <c r="BB171" s="51"/>
      <c r="BC171" s="52"/>
      <c r="BD171" s="50"/>
      <c r="BE171" s="57"/>
      <c r="BF171" s="57"/>
      <c r="BG171" s="57"/>
      <c r="BH171" s="52"/>
      <c r="BI171" s="50"/>
      <c r="BJ171" s="57"/>
      <c r="BK171" s="57"/>
      <c r="BL171" s="57"/>
      <c r="BM171" s="52"/>
      <c r="BN171" s="53">
        <f t="shared" si="30"/>
        <v>230</v>
      </c>
      <c r="BO171" s="53">
        <f t="shared" si="31"/>
        <v>264</v>
      </c>
      <c r="BP171" s="248"/>
    </row>
    <row r="172" spans="2:68" ht="30" x14ac:dyDescent="0.4">
      <c r="B172" s="79"/>
      <c r="C172" s="80"/>
      <c r="D172" s="41">
        <f t="shared" si="29"/>
        <v>259.10000000000002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20"/>
        <v>264.28200000000004</v>
      </c>
      <c r="L172" s="47">
        <f t="shared" si="21"/>
        <v>266.87300000000005</v>
      </c>
      <c r="M172" s="48">
        <f t="shared" si="22"/>
        <v>269.464</v>
      </c>
      <c r="N172" s="48">
        <f t="shared" si="22"/>
        <v>272.05500000000001</v>
      </c>
      <c r="O172" s="49">
        <f t="shared" si="28"/>
        <v>272.05500000000001</v>
      </c>
      <c r="P172" s="50"/>
      <c r="Q172" s="51"/>
      <c r="R172" s="51"/>
      <c r="S172" s="51"/>
      <c r="T172" s="52"/>
      <c r="U172" s="175"/>
      <c r="V172" s="176"/>
      <c r="W172" s="176"/>
      <c r="X172" s="176"/>
      <c r="Y172" s="176"/>
      <c r="Z172" s="50"/>
      <c r="AA172" s="57"/>
      <c r="AB172" s="57"/>
      <c r="AC172" s="57"/>
      <c r="AD172" s="52"/>
      <c r="AE172" s="50"/>
      <c r="AF172" s="51"/>
      <c r="AG172" s="51"/>
      <c r="AH172" s="51"/>
      <c r="AI172" s="52"/>
      <c r="AJ172" s="50"/>
      <c r="AK172" s="51"/>
      <c r="AL172" s="51"/>
      <c r="AM172" s="51"/>
      <c r="AN172" s="52"/>
      <c r="AO172" s="175"/>
      <c r="AP172" s="176"/>
      <c r="AQ172" s="176"/>
      <c r="AR172" s="176"/>
      <c r="AS172" s="176"/>
      <c r="AT172" s="50"/>
      <c r="AU172" s="51"/>
      <c r="AV172" s="51"/>
      <c r="AW172" s="51"/>
      <c r="AX172" s="52"/>
      <c r="AY172" s="50"/>
      <c r="AZ172" s="51"/>
      <c r="BA172" s="51"/>
      <c r="BB172" s="51"/>
      <c r="BC172" s="52"/>
      <c r="BD172" s="50"/>
      <c r="BE172" s="57"/>
      <c r="BF172" s="57"/>
      <c r="BG172" s="57"/>
      <c r="BH172" s="52"/>
      <c r="BI172" s="50"/>
      <c r="BJ172" s="57"/>
      <c r="BK172" s="57"/>
      <c r="BL172" s="57"/>
      <c r="BM172" s="52"/>
      <c r="BN172" s="53">
        <f t="shared" si="30"/>
        <v>0</v>
      </c>
      <c r="BO172" s="53">
        <f t="shared" si="31"/>
        <v>0</v>
      </c>
      <c r="BP172" s="248"/>
    </row>
    <row r="173" spans="2:68" ht="54" x14ac:dyDescent="0.4">
      <c r="B173" s="79" t="s">
        <v>125</v>
      </c>
      <c r="C173" s="40" t="str">
        <f>C58</f>
        <v>Говядина 1 категории передний отруб   (ГОСТ Р 54315-2011)*, кг</v>
      </c>
      <c r="D173" s="41">
        <f t="shared" si="29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20"/>
        <v>237.35399999999998</v>
      </c>
      <c r="L173" s="47">
        <f t="shared" si="21"/>
        <v>239.68099999999998</v>
      </c>
      <c r="M173" s="48">
        <f t="shared" si="22"/>
        <v>242.00799999999998</v>
      </c>
      <c r="N173" s="48">
        <f t="shared" si="22"/>
        <v>244.33499999999998</v>
      </c>
      <c r="O173" s="49">
        <f t="shared" si="28"/>
        <v>244.33499999999998</v>
      </c>
      <c r="P173" s="50"/>
      <c r="Q173" s="51"/>
      <c r="R173" s="51"/>
      <c r="S173" s="51"/>
      <c r="T173" s="52"/>
      <c r="U173" s="50"/>
      <c r="V173" s="51"/>
      <c r="W173" s="51"/>
      <c r="X173" s="51"/>
      <c r="Y173" s="52"/>
      <c r="Z173" s="50"/>
      <c r="AA173" s="57"/>
      <c r="AB173" s="57"/>
      <c r="AC173" s="57"/>
      <c r="AD173" s="52"/>
      <c r="AE173" s="175"/>
      <c r="AF173" s="176"/>
      <c r="AG173" s="176"/>
      <c r="AH173" s="176"/>
      <c r="AI173" s="188"/>
      <c r="AJ173" s="50"/>
      <c r="AK173" s="51"/>
      <c r="AL173" s="51"/>
      <c r="AM173" s="51"/>
      <c r="AN173" s="52"/>
      <c r="AO173" s="175"/>
      <c r="AP173" s="176"/>
      <c r="AQ173" s="176"/>
      <c r="AR173" s="176"/>
      <c r="AS173" s="176"/>
      <c r="AT173" s="50"/>
      <c r="AU173" s="51"/>
      <c r="AV173" s="51"/>
      <c r="AW173" s="51"/>
      <c r="AX173" s="52"/>
      <c r="AY173" s="50"/>
      <c r="AZ173" s="51"/>
      <c r="BA173" s="51"/>
      <c r="BB173" s="51"/>
      <c r="BC173" s="52"/>
      <c r="BD173" s="50"/>
      <c r="BE173" s="57"/>
      <c r="BF173" s="57"/>
      <c r="BG173" s="57"/>
      <c r="BH173" s="52"/>
      <c r="BI173" s="50"/>
      <c r="BJ173" s="57"/>
      <c r="BK173" s="57"/>
      <c r="BL173" s="57"/>
      <c r="BM173" s="52"/>
      <c r="BN173" s="53">
        <f t="shared" si="30"/>
        <v>0</v>
      </c>
      <c r="BO173" s="53">
        <f t="shared" si="31"/>
        <v>0</v>
      </c>
      <c r="BP173" s="248"/>
    </row>
    <row r="174" spans="2:68" ht="30" x14ac:dyDescent="0.4">
      <c r="B174" s="79"/>
      <c r="C174" s="80"/>
      <c r="D174" s="41">
        <f t="shared" si="29"/>
        <v>232.7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20"/>
        <v>237.35399999999998</v>
      </c>
      <c r="L174" s="47">
        <f t="shared" si="21"/>
        <v>239.68099999999998</v>
      </c>
      <c r="M174" s="48">
        <f t="shared" si="22"/>
        <v>242.00799999999998</v>
      </c>
      <c r="N174" s="48">
        <f t="shared" si="22"/>
        <v>244.33499999999998</v>
      </c>
      <c r="O174" s="49">
        <f t="shared" si="28"/>
        <v>244.33499999999998</v>
      </c>
      <c r="P174" s="50"/>
      <c r="Q174" s="51"/>
      <c r="R174" s="51"/>
      <c r="S174" s="51"/>
      <c r="T174" s="52"/>
      <c r="U174" s="175"/>
      <c r="V174" s="176"/>
      <c r="W174" s="176"/>
      <c r="X174" s="176"/>
      <c r="Y174" s="176"/>
      <c r="Z174" s="50"/>
      <c r="AA174" s="57"/>
      <c r="AB174" s="57"/>
      <c r="AC174" s="57"/>
      <c r="AD174" s="52"/>
      <c r="AE174" s="175"/>
      <c r="AF174" s="176"/>
      <c r="AG174" s="176"/>
      <c r="AH174" s="176"/>
      <c r="AI174" s="188"/>
      <c r="AJ174" s="50"/>
      <c r="AK174" s="51"/>
      <c r="AL174" s="51"/>
      <c r="AM174" s="51"/>
      <c r="AN174" s="52"/>
      <c r="AO174" s="175"/>
      <c r="AP174" s="176"/>
      <c r="AQ174" s="176"/>
      <c r="AR174" s="176"/>
      <c r="AS174" s="176"/>
      <c r="AT174" s="50"/>
      <c r="AU174" s="51"/>
      <c r="AV174" s="51"/>
      <c r="AW174" s="51"/>
      <c r="AX174" s="52"/>
      <c r="AY174" s="50"/>
      <c r="AZ174" s="51"/>
      <c r="BA174" s="51"/>
      <c r="BB174" s="51"/>
      <c r="BC174" s="52"/>
      <c r="BD174" s="50"/>
      <c r="BE174" s="57"/>
      <c r="BF174" s="57"/>
      <c r="BG174" s="57"/>
      <c r="BH174" s="52"/>
      <c r="BI174" s="50"/>
      <c r="BJ174" s="57"/>
      <c r="BK174" s="57"/>
      <c r="BL174" s="57"/>
      <c r="BM174" s="52"/>
      <c r="BN174" s="53">
        <f t="shared" si="30"/>
        <v>0</v>
      </c>
      <c r="BO174" s="53">
        <f t="shared" si="31"/>
        <v>0</v>
      </c>
      <c r="BP174" s="248"/>
    </row>
    <row r="175" spans="2:68" ht="30" x14ac:dyDescent="0.4">
      <c r="B175" s="79"/>
      <c r="C175" s="80"/>
      <c r="D175" s="41">
        <f t="shared" si="29"/>
        <v>232.7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20"/>
        <v>237.35399999999998</v>
      </c>
      <c r="L175" s="47">
        <f t="shared" si="21"/>
        <v>239.68099999999998</v>
      </c>
      <c r="M175" s="48">
        <f t="shared" si="22"/>
        <v>242.00799999999998</v>
      </c>
      <c r="N175" s="48">
        <f t="shared" si="22"/>
        <v>244.33499999999998</v>
      </c>
      <c r="O175" s="49">
        <f t="shared" si="28"/>
        <v>244.33499999999998</v>
      </c>
      <c r="P175" s="50"/>
      <c r="Q175" s="51"/>
      <c r="R175" s="51"/>
      <c r="S175" s="51"/>
      <c r="T175" s="52"/>
      <c r="U175" s="175"/>
      <c r="V175" s="176"/>
      <c r="W175" s="176"/>
      <c r="X175" s="176"/>
      <c r="Y175" s="176"/>
      <c r="Z175" s="50"/>
      <c r="AA175" s="57"/>
      <c r="AB175" s="57"/>
      <c r="AC175" s="57"/>
      <c r="AD175" s="52"/>
      <c r="AE175" s="175"/>
      <c r="AF175" s="176"/>
      <c r="AG175" s="176"/>
      <c r="AH175" s="176"/>
      <c r="AI175" s="188"/>
      <c r="AJ175" s="50"/>
      <c r="AK175" s="51"/>
      <c r="AL175" s="51"/>
      <c r="AM175" s="51"/>
      <c r="AN175" s="52"/>
      <c r="AO175" s="175"/>
      <c r="AP175" s="176"/>
      <c r="AQ175" s="176"/>
      <c r="AR175" s="176"/>
      <c r="AS175" s="176"/>
      <c r="AT175" s="50"/>
      <c r="AU175" s="51"/>
      <c r="AV175" s="51"/>
      <c r="AW175" s="51"/>
      <c r="AX175" s="52"/>
      <c r="AY175" s="50"/>
      <c r="AZ175" s="51"/>
      <c r="BA175" s="51"/>
      <c r="BB175" s="51"/>
      <c r="BC175" s="52"/>
      <c r="BD175" s="50"/>
      <c r="BE175" s="57"/>
      <c r="BF175" s="57"/>
      <c r="BG175" s="57"/>
      <c r="BH175" s="52"/>
      <c r="BI175" s="50"/>
      <c r="BJ175" s="57"/>
      <c r="BK175" s="57"/>
      <c r="BL175" s="57"/>
      <c r="BM175" s="52"/>
      <c r="BN175" s="53">
        <f t="shared" si="30"/>
        <v>0</v>
      </c>
      <c r="BO175" s="53">
        <f t="shared" si="31"/>
        <v>0</v>
      </c>
      <c r="BP175" s="248"/>
    </row>
    <row r="176" spans="2:68" ht="54" x14ac:dyDescent="0.4">
      <c r="B176" s="79" t="s">
        <v>126</v>
      </c>
      <c r="C176" s="40" t="str">
        <f>C61</f>
        <v>Говядина 1 категории задняя четверть  (ГОСТ Р 54315-2011)*, кг</v>
      </c>
      <c r="D176" s="41">
        <f t="shared" si="29"/>
        <v>285.5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20"/>
        <v>291.20999999999998</v>
      </c>
      <c r="L176" s="47">
        <f t="shared" si="21"/>
        <v>294.065</v>
      </c>
      <c r="M176" s="48">
        <f t="shared" si="22"/>
        <v>296.92</v>
      </c>
      <c r="N176" s="48">
        <f t="shared" si="22"/>
        <v>299.77499999999998</v>
      </c>
      <c r="O176" s="49">
        <f t="shared" si="28"/>
        <v>299.77499999999998</v>
      </c>
      <c r="P176" s="50"/>
      <c r="Q176" s="51"/>
      <c r="R176" s="51"/>
      <c r="S176" s="51"/>
      <c r="T176" s="52"/>
      <c r="U176" s="175"/>
      <c r="V176" s="176"/>
      <c r="W176" s="176"/>
      <c r="X176" s="176"/>
      <c r="Y176" s="176"/>
      <c r="Z176" s="50"/>
      <c r="AA176" s="57"/>
      <c r="AB176" s="57"/>
      <c r="AC176" s="57"/>
      <c r="AD176" s="52"/>
      <c r="AE176" s="175"/>
      <c r="AF176" s="176"/>
      <c r="AG176" s="176"/>
      <c r="AH176" s="176"/>
      <c r="AI176" s="188"/>
      <c r="AJ176" s="50">
        <v>253</v>
      </c>
      <c r="AK176" s="51">
        <v>113</v>
      </c>
      <c r="AL176" s="51">
        <v>28589</v>
      </c>
      <c r="AM176" s="51" t="s">
        <v>252</v>
      </c>
      <c r="AN176" s="52" t="s">
        <v>487</v>
      </c>
      <c r="AO176" s="50"/>
      <c r="AP176" s="57"/>
      <c r="AQ176" s="57"/>
      <c r="AR176" s="57"/>
      <c r="AS176" s="52"/>
      <c r="AT176" s="50"/>
      <c r="AU176" s="51"/>
      <c r="AV176" s="51"/>
      <c r="AW176" s="51"/>
      <c r="AX176" s="52"/>
      <c r="AY176" s="50"/>
      <c r="AZ176" s="51"/>
      <c r="BA176" s="51"/>
      <c r="BB176" s="51"/>
      <c r="BC176" s="52"/>
      <c r="BD176" s="50"/>
      <c r="BE176" s="57"/>
      <c r="BF176" s="57"/>
      <c r="BG176" s="57"/>
      <c r="BH176" s="52"/>
      <c r="BI176" s="50"/>
      <c r="BJ176" s="57"/>
      <c r="BK176" s="57"/>
      <c r="BL176" s="57"/>
      <c r="BM176" s="52"/>
      <c r="BN176" s="53">
        <f t="shared" si="30"/>
        <v>253</v>
      </c>
      <c r="BO176" s="53">
        <f t="shared" si="31"/>
        <v>253</v>
      </c>
      <c r="BP176" s="248"/>
    </row>
    <row r="177" spans="2:68" ht="30" x14ac:dyDescent="0.4">
      <c r="B177" s="79"/>
      <c r="C177" s="80"/>
      <c r="D177" s="41">
        <f t="shared" si="29"/>
        <v>285.5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si="20"/>
        <v>291.20999999999998</v>
      </c>
      <c r="L177" s="47">
        <f t="shared" si="21"/>
        <v>294.065</v>
      </c>
      <c r="M177" s="48">
        <f t="shared" si="22"/>
        <v>296.92</v>
      </c>
      <c r="N177" s="48">
        <f t="shared" si="22"/>
        <v>299.77499999999998</v>
      </c>
      <c r="O177" s="49">
        <f t="shared" si="28"/>
        <v>299.77499999999998</v>
      </c>
      <c r="P177" s="50"/>
      <c r="Q177" s="51"/>
      <c r="R177" s="51"/>
      <c r="S177" s="51"/>
      <c r="T177" s="52"/>
      <c r="U177" s="175"/>
      <c r="V177" s="176"/>
      <c r="W177" s="176"/>
      <c r="X177" s="176"/>
      <c r="Y177" s="176"/>
      <c r="Z177" s="50"/>
      <c r="AA177" s="57"/>
      <c r="AB177" s="57"/>
      <c r="AC177" s="57"/>
      <c r="AD177" s="52"/>
      <c r="AE177" s="175"/>
      <c r="AF177" s="176"/>
      <c r="AG177" s="176"/>
      <c r="AH177" s="176"/>
      <c r="AI177" s="188"/>
      <c r="AJ177" s="50"/>
      <c r="AK177" s="51"/>
      <c r="AL177" s="51"/>
      <c r="AM177" s="51"/>
      <c r="AN177" s="52"/>
      <c r="AO177" s="50"/>
      <c r="AP177" s="57"/>
      <c r="AQ177" s="57"/>
      <c r="AR177" s="57"/>
      <c r="AS177" s="52"/>
      <c r="AT177" s="50"/>
      <c r="AU177" s="51"/>
      <c r="AV177" s="51"/>
      <c r="AW177" s="51"/>
      <c r="AX177" s="52"/>
      <c r="AY177" s="50"/>
      <c r="AZ177" s="51"/>
      <c r="BA177" s="51"/>
      <c r="BB177" s="51"/>
      <c r="BC177" s="52"/>
      <c r="BD177" s="50"/>
      <c r="BE177" s="57"/>
      <c r="BF177" s="57"/>
      <c r="BG177" s="57"/>
      <c r="BH177" s="52"/>
      <c r="BI177" s="50"/>
      <c r="BJ177" s="57"/>
      <c r="BK177" s="57"/>
      <c r="BL177" s="57"/>
      <c r="BM177" s="52"/>
      <c r="BN177" s="53">
        <f t="shared" si="30"/>
        <v>0</v>
      </c>
      <c r="BO177" s="53">
        <f t="shared" si="31"/>
        <v>0</v>
      </c>
      <c r="BP177" s="248"/>
    </row>
    <row r="178" spans="2:68" ht="30" x14ac:dyDescent="0.4">
      <c r="B178" s="79"/>
      <c r="C178" s="80"/>
      <c r="D178" s="41">
        <f t="shared" si="29"/>
        <v>0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20"/>
        <v>0</v>
      </c>
      <c r="L178" s="47">
        <f t="shared" si="21"/>
        <v>0</v>
      </c>
      <c r="M178" s="48">
        <f t="shared" si="22"/>
        <v>0</v>
      </c>
      <c r="N178" s="48">
        <f t="shared" si="22"/>
        <v>0</v>
      </c>
      <c r="O178" s="49">
        <f t="shared" si="28"/>
        <v>0</v>
      </c>
      <c r="P178" s="50"/>
      <c r="Q178" s="51"/>
      <c r="R178" s="51"/>
      <c r="S178" s="51"/>
      <c r="T178" s="52"/>
      <c r="U178" s="175"/>
      <c r="V178" s="176"/>
      <c r="W178" s="176"/>
      <c r="X178" s="176"/>
      <c r="Y178" s="176"/>
      <c r="Z178" s="50"/>
      <c r="AA178" s="57"/>
      <c r="AB178" s="57"/>
      <c r="AC178" s="57"/>
      <c r="AD178" s="52"/>
      <c r="AE178" s="175"/>
      <c r="AF178" s="176"/>
      <c r="AG178" s="176"/>
      <c r="AH178" s="176"/>
      <c r="AI178" s="188"/>
      <c r="AJ178" s="50"/>
      <c r="AK178" s="51"/>
      <c r="AL178" s="51"/>
      <c r="AM178" s="51"/>
      <c r="AN178" s="52"/>
      <c r="AO178" s="50"/>
      <c r="AP178" s="57"/>
      <c r="AQ178" s="57"/>
      <c r="AR178" s="57"/>
      <c r="AS178" s="52"/>
      <c r="AT178" s="50"/>
      <c r="AU178" s="51"/>
      <c r="AV178" s="51"/>
      <c r="AW178" s="51"/>
      <c r="AX178" s="52"/>
      <c r="AY178" s="50"/>
      <c r="AZ178" s="51"/>
      <c r="BA178" s="51"/>
      <c r="BB178" s="51"/>
      <c r="BC178" s="52"/>
      <c r="BD178" s="50"/>
      <c r="BE178" s="57"/>
      <c r="BF178" s="57"/>
      <c r="BG178" s="57"/>
      <c r="BH178" s="52"/>
      <c r="BI178" s="50"/>
      <c r="BJ178" s="57"/>
      <c r="BK178" s="57"/>
      <c r="BL178" s="57"/>
      <c r="BM178" s="52"/>
      <c r="BN178" s="53">
        <f t="shared" si="30"/>
        <v>0</v>
      </c>
      <c r="BO178" s="53">
        <f t="shared" si="31"/>
        <v>0</v>
      </c>
      <c r="BP178" s="248"/>
    </row>
    <row r="179" spans="2:68" ht="36" x14ac:dyDescent="0.4">
      <c r="B179" s="79" t="s">
        <v>127</v>
      </c>
      <c r="C179" s="40" t="str">
        <f>C64</f>
        <v>Свинина 2 категории (ГОСТ Р53221-2008)*, кг</v>
      </c>
      <c r="D179" s="41">
        <f t="shared" si="29"/>
        <v>206.8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ref="K179:K184" si="32">$D179+($D179*(SUM($E179%,F179%)))</f>
        <v>210.93600000000001</v>
      </c>
      <c r="L179" s="47">
        <f t="shared" ref="L179:L184" si="33">$D179+(($D179*SUM($E179,G179)/100))</f>
        <v>213.00400000000002</v>
      </c>
      <c r="M179" s="48">
        <f t="shared" ref="M179:N184" si="34">$D179+(($D179*($E179+H179)/100))</f>
        <v>215.072</v>
      </c>
      <c r="N179" s="48">
        <f t="shared" si="34"/>
        <v>217.14000000000001</v>
      </c>
      <c r="O179" s="49">
        <f t="shared" si="28"/>
        <v>217.14000000000001</v>
      </c>
      <c r="P179" s="50"/>
      <c r="Q179" s="51"/>
      <c r="R179" s="51"/>
      <c r="S179" s="51"/>
      <c r="T179" s="52"/>
      <c r="U179" s="175"/>
      <c r="V179" s="176"/>
      <c r="W179" s="176"/>
      <c r="X179" s="176"/>
      <c r="Y179" s="176"/>
      <c r="Z179" s="50"/>
      <c r="AA179" s="57"/>
      <c r="AB179" s="57"/>
      <c r="AC179" s="57"/>
      <c r="AD179" s="52"/>
      <c r="AE179" s="175"/>
      <c r="AF179" s="176"/>
      <c r="AG179" s="176"/>
      <c r="AH179" s="176"/>
      <c r="AI179" s="188"/>
      <c r="AJ179" s="50"/>
      <c r="AK179" s="51"/>
      <c r="AL179" s="51"/>
      <c r="AM179" s="51"/>
      <c r="AN179" s="52"/>
      <c r="AO179" s="50"/>
      <c r="AP179" s="57"/>
      <c r="AQ179" s="57"/>
      <c r="AR179" s="57"/>
      <c r="AS179" s="52"/>
      <c r="AT179" s="50"/>
      <c r="AU179" s="51"/>
      <c r="AV179" s="51"/>
      <c r="AW179" s="51"/>
      <c r="AX179" s="52"/>
      <c r="AY179" s="50"/>
      <c r="AZ179" s="51"/>
      <c r="BA179" s="51"/>
      <c r="BB179" s="51"/>
      <c r="BC179" s="52"/>
      <c r="BD179" s="50"/>
      <c r="BE179" s="57"/>
      <c r="BF179" s="57"/>
      <c r="BG179" s="57"/>
      <c r="BH179" s="52"/>
      <c r="BI179" s="50"/>
      <c r="BJ179" s="57"/>
      <c r="BK179" s="57"/>
      <c r="BL179" s="57"/>
      <c r="BM179" s="52"/>
      <c r="BN179" s="53">
        <f t="shared" si="30"/>
        <v>0</v>
      </c>
      <c r="BO179" s="53">
        <f t="shared" si="31"/>
        <v>0</v>
      </c>
      <c r="BP179" s="248"/>
    </row>
    <row r="180" spans="2:68" ht="30" x14ac:dyDescent="0.4">
      <c r="B180" s="79"/>
      <c r="C180" s="80"/>
      <c r="D180" s="41">
        <f t="shared" si="29"/>
        <v>206.8</v>
      </c>
      <c r="E180" s="42">
        <v>1</v>
      </c>
      <c r="F180" s="43">
        <v>1</v>
      </c>
      <c r="G180" s="44">
        <v>2</v>
      </c>
      <c r="H180" s="44">
        <v>3</v>
      </c>
      <c r="I180" s="44">
        <v>4</v>
      </c>
      <c r="J180" s="45">
        <v>4</v>
      </c>
      <c r="K180" s="46">
        <f t="shared" si="32"/>
        <v>210.93600000000001</v>
      </c>
      <c r="L180" s="47">
        <f t="shared" si="33"/>
        <v>213.00400000000002</v>
      </c>
      <c r="M180" s="48">
        <f t="shared" si="34"/>
        <v>215.072</v>
      </c>
      <c r="N180" s="48">
        <f t="shared" si="34"/>
        <v>217.14000000000001</v>
      </c>
      <c r="O180" s="49">
        <f t="shared" si="28"/>
        <v>217.14000000000001</v>
      </c>
      <c r="P180" s="50"/>
      <c r="Q180" s="51"/>
      <c r="R180" s="51"/>
      <c r="S180" s="51"/>
      <c r="T180" s="52"/>
      <c r="U180" s="175"/>
      <c r="V180" s="176"/>
      <c r="W180" s="176"/>
      <c r="X180" s="176"/>
      <c r="Y180" s="176"/>
      <c r="Z180" s="50"/>
      <c r="AA180" s="57"/>
      <c r="AB180" s="57"/>
      <c r="AC180" s="57"/>
      <c r="AD180" s="52"/>
      <c r="AE180" s="175"/>
      <c r="AF180" s="176"/>
      <c r="AG180" s="176"/>
      <c r="AH180" s="176"/>
      <c r="AI180" s="188"/>
      <c r="AJ180" s="50"/>
      <c r="AK180" s="51"/>
      <c r="AL180" s="51"/>
      <c r="AM180" s="51"/>
      <c r="AN180" s="52"/>
      <c r="AO180" s="50"/>
      <c r="AP180" s="57"/>
      <c r="AQ180" s="57"/>
      <c r="AR180" s="57"/>
      <c r="AS180" s="52"/>
      <c r="AT180" s="50"/>
      <c r="AU180" s="51"/>
      <c r="AV180" s="51"/>
      <c r="AW180" s="51"/>
      <c r="AX180" s="52"/>
      <c r="AY180" s="50"/>
      <c r="AZ180" s="51"/>
      <c r="BA180" s="51"/>
      <c r="BB180" s="51"/>
      <c r="BC180" s="52"/>
      <c r="BD180" s="50"/>
      <c r="BE180" s="57"/>
      <c r="BF180" s="57"/>
      <c r="BG180" s="57"/>
      <c r="BH180" s="52"/>
      <c r="BI180" s="50"/>
      <c r="BJ180" s="57"/>
      <c r="BK180" s="57"/>
      <c r="BL180" s="57"/>
      <c r="BM180" s="52"/>
      <c r="BN180" s="53">
        <f t="shared" si="30"/>
        <v>0</v>
      </c>
      <c r="BO180" s="53">
        <f t="shared" si="31"/>
        <v>0</v>
      </c>
      <c r="BP180" s="248"/>
    </row>
    <row r="181" spans="2:68" ht="30" x14ac:dyDescent="0.4">
      <c r="B181" s="79"/>
      <c r="C181" s="80"/>
      <c r="D181" s="41">
        <f t="shared" si="29"/>
        <v>206.8</v>
      </c>
      <c r="E181" s="42">
        <v>1</v>
      </c>
      <c r="F181" s="43">
        <v>1</v>
      </c>
      <c r="G181" s="44">
        <v>2</v>
      </c>
      <c r="H181" s="44">
        <v>3</v>
      </c>
      <c r="I181" s="44">
        <v>4</v>
      </c>
      <c r="J181" s="45">
        <v>4</v>
      </c>
      <c r="K181" s="46">
        <f t="shared" si="32"/>
        <v>210.93600000000001</v>
      </c>
      <c r="L181" s="47">
        <f t="shared" si="33"/>
        <v>213.00400000000002</v>
      </c>
      <c r="M181" s="48">
        <f t="shared" si="34"/>
        <v>215.072</v>
      </c>
      <c r="N181" s="48">
        <f t="shared" si="34"/>
        <v>217.14000000000001</v>
      </c>
      <c r="O181" s="49">
        <f t="shared" si="28"/>
        <v>217.14000000000001</v>
      </c>
      <c r="P181" s="50"/>
      <c r="Q181" s="51"/>
      <c r="R181" s="51"/>
      <c r="S181" s="51"/>
      <c r="T181" s="52"/>
      <c r="U181" s="175"/>
      <c r="V181" s="176"/>
      <c r="W181" s="176"/>
      <c r="X181" s="176"/>
      <c r="Y181" s="176"/>
      <c r="Z181" s="50"/>
      <c r="AA181" s="57"/>
      <c r="AB181" s="57"/>
      <c r="AC181" s="57"/>
      <c r="AD181" s="52"/>
      <c r="AE181" s="175"/>
      <c r="AF181" s="176"/>
      <c r="AG181" s="176"/>
      <c r="AH181" s="176"/>
      <c r="AI181" s="188"/>
      <c r="AJ181" s="50"/>
      <c r="AK181" s="51"/>
      <c r="AL181" s="51"/>
      <c r="AM181" s="51"/>
      <c r="AN181" s="52"/>
      <c r="AO181" s="50"/>
      <c r="AP181" s="57"/>
      <c r="AQ181" s="57"/>
      <c r="AR181" s="57"/>
      <c r="AS181" s="52"/>
      <c r="AT181" s="50"/>
      <c r="AU181" s="51"/>
      <c r="AV181" s="51"/>
      <c r="AW181" s="51"/>
      <c r="AX181" s="52"/>
      <c r="AY181" s="50"/>
      <c r="AZ181" s="51"/>
      <c r="BA181" s="51"/>
      <c r="BB181" s="51"/>
      <c r="BC181" s="52"/>
      <c r="BD181" s="50"/>
      <c r="BE181" s="57"/>
      <c r="BF181" s="57"/>
      <c r="BG181" s="57"/>
      <c r="BH181" s="52"/>
      <c r="BI181" s="50"/>
      <c r="BJ181" s="57"/>
      <c r="BK181" s="57"/>
      <c r="BL181" s="57"/>
      <c r="BM181" s="52"/>
      <c r="BN181" s="53">
        <f t="shared" si="30"/>
        <v>0</v>
      </c>
      <c r="BO181" s="53">
        <f t="shared" si="31"/>
        <v>0</v>
      </c>
      <c r="BP181" s="248"/>
    </row>
    <row r="182" spans="2:68" ht="58.5" x14ac:dyDescent="0.4">
      <c r="B182" s="81" t="s">
        <v>47</v>
      </c>
      <c r="C182" s="82" t="s">
        <v>48</v>
      </c>
      <c r="D182" s="41">
        <f t="shared" si="29"/>
        <v>0</v>
      </c>
      <c r="E182" s="62"/>
      <c r="F182" s="63"/>
      <c r="G182" s="64"/>
      <c r="H182" s="64"/>
      <c r="I182" s="64"/>
      <c r="J182" s="65"/>
      <c r="K182" s="46">
        <f t="shared" si="32"/>
        <v>0</v>
      </c>
      <c r="L182" s="47">
        <f t="shared" si="33"/>
        <v>0</v>
      </c>
      <c r="M182" s="48">
        <f t="shared" si="34"/>
        <v>0</v>
      </c>
      <c r="N182" s="48">
        <f t="shared" si="34"/>
        <v>0</v>
      </c>
      <c r="O182" s="49">
        <f t="shared" si="28"/>
        <v>0</v>
      </c>
      <c r="P182" s="66"/>
      <c r="Q182" s="67"/>
      <c r="R182" s="68"/>
      <c r="S182" s="67"/>
      <c r="T182" s="69"/>
      <c r="U182" s="177"/>
      <c r="V182" s="178"/>
      <c r="W182" s="176"/>
      <c r="X182" s="178"/>
      <c r="Y182" s="178"/>
      <c r="Z182" s="66"/>
      <c r="AA182" s="67"/>
      <c r="AB182" s="68"/>
      <c r="AC182" s="67"/>
      <c r="AD182" s="69"/>
      <c r="AE182" s="177"/>
      <c r="AF182" s="178"/>
      <c r="AG182" s="176"/>
      <c r="AH182" s="178"/>
      <c r="AI182" s="189"/>
      <c r="AJ182" s="66"/>
      <c r="AK182" s="67"/>
      <c r="AL182" s="68"/>
      <c r="AM182" s="67"/>
      <c r="AN182" s="69"/>
      <c r="AO182" s="66"/>
      <c r="AP182" s="67"/>
      <c r="AQ182" s="68"/>
      <c r="AR182" s="67"/>
      <c r="AS182" s="69"/>
      <c r="AT182" s="66"/>
      <c r="AU182" s="67"/>
      <c r="AV182" s="68"/>
      <c r="AW182" s="67"/>
      <c r="AX182" s="69"/>
      <c r="AY182" s="66"/>
      <c r="AZ182" s="67"/>
      <c r="BA182" s="68"/>
      <c r="BB182" s="67"/>
      <c r="BC182" s="69"/>
      <c r="BD182" s="66"/>
      <c r="BE182" s="67"/>
      <c r="BF182" s="68"/>
      <c r="BG182" s="67"/>
      <c r="BH182" s="69"/>
      <c r="BI182" s="66"/>
      <c r="BJ182" s="67"/>
      <c r="BK182" s="68"/>
      <c r="BL182" s="67"/>
      <c r="BM182" s="69"/>
      <c r="BN182" s="53">
        <f t="shared" si="30"/>
        <v>0</v>
      </c>
      <c r="BO182" s="53">
        <f t="shared" si="31"/>
        <v>0</v>
      </c>
      <c r="BP182" s="248"/>
    </row>
    <row r="183" spans="2:68" ht="36" x14ac:dyDescent="0.4">
      <c r="B183" s="79" t="s">
        <v>50</v>
      </c>
      <c r="C183" s="40" t="str">
        <f>C68</f>
        <v>Мясо цыплят бройлеров, кг</v>
      </c>
      <c r="D183" s="41">
        <f t="shared" si="29"/>
        <v>113</v>
      </c>
      <c r="E183" s="42">
        <v>9</v>
      </c>
      <c r="F183" s="43">
        <v>1</v>
      </c>
      <c r="G183" s="44">
        <v>2</v>
      </c>
      <c r="H183" s="44">
        <v>3</v>
      </c>
      <c r="I183" s="44">
        <v>4</v>
      </c>
      <c r="J183" s="45">
        <v>5</v>
      </c>
      <c r="K183" s="46">
        <f t="shared" si="32"/>
        <v>124.3</v>
      </c>
      <c r="L183" s="47">
        <f t="shared" si="33"/>
        <v>125.43</v>
      </c>
      <c r="M183" s="48">
        <f t="shared" si="34"/>
        <v>126.56</v>
      </c>
      <c r="N183" s="48">
        <f t="shared" si="34"/>
        <v>127.69</v>
      </c>
      <c r="O183" s="49">
        <f t="shared" si="28"/>
        <v>128.82</v>
      </c>
      <c r="P183" s="50"/>
      <c r="Q183" s="57"/>
      <c r="R183" s="57"/>
      <c r="S183" s="57"/>
      <c r="T183" s="52"/>
      <c r="U183" s="50"/>
      <c r="V183" s="57"/>
      <c r="W183" s="57"/>
      <c r="X183" s="57"/>
      <c r="Y183" s="52"/>
      <c r="Z183" s="50">
        <v>124.5</v>
      </c>
      <c r="AA183" s="51">
        <v>56</v>
      </c>
      <c r="AB183" s="51">
        <v>6972</v>
      </c>
      <c r="AC183" s="51" t="s">
        <v>438</v>
      </c>
      <c r="AD183" s="52" t="s">
        <v>439</v>
      </c>
      <c r="AE183" s="195"/>
      <c r="AF183" s="196"/>
      <c r="AG183" s="197"/>
      <c r="AH183" s="196"/>
      <c r="AI183" s="218"/>
      <c r="AJ183" s="50">
        <v>124</v>
      </c>
      <c r="AK183" s="51">
        <v>134</v>
      </c>
      <c r="AL183" s="51">
        <v>16616</v>
      </c>
      <c r="AM183" s="51" t="s">
        <v>481</v>
      </c>
      <c r="AN183" s="52" t="s">
        <v>488</v>
      </c>
      <c r="AO183" s="50">
        <v>124</v>
      </c>
      <c r="AP183" s="51">
        <v>28</v>
      </c>
      <c r="AQ183" s="51">
        <v>3472</v>
      </c>
      <c r="AR183" s="51" t="s">
        <v>498</v>
      </c>
      <c r="AS183" s="52" t="s">
        <v>499</v>
      </c>
      <c r="AT183" s="50"/>
      <c r="AU183" s="57"/>
      <c r="AV183" s="57"/>
      <c r="AW183" s="57"/>
      <c r="AX183" s="52"/>
      <c r="AY183" s="50"/>
      <c r="AZ183" s="57"/>
      <c r="BA183" s="57"/>
      <c r="BB183" s="57"/>
      <c r="BC183" s="52"/>
      <c r="BD183" s="50"/>
      <c r="BE183" s="57"/>
      <c r="BF183" s="57"/>
      <c r="BG183" s="57"/>
      <c r="BH183" s="52"/>
      <c r="BI183" s="50"/>
      <c r="BJ183" s="57"/>
      <c r="BK183" s="57"/>
      <c r="BL183" s="57"/>
      <c r="BM183" s="52"/>
      <c r="BN183" s="53">
        <f t="shared" si="30"/>
        <v>124</v>
      </c>
      <c r="BO183" s="53">
        <f t="shared" si="31"/>
        <v>124.5</v>
      </c>
      <c r="BP183" s="248"/>
    </row>
    <row r="184" spans="2:68" ht="30" x14ac:dyDescent="0.4">
      <c r="B184" s="79"/>
      <c r="C184" s="80"/>
      <c r="D184" s="41">
        <f t="shared" si="29"/>
        <v>113</v>
      </c>
      <c r="E184" s="42">
        <v>9</v>
      </c>
      <c r="F184" s="43">
        <v>1</v>
      </c>
      <c r="G184" s="44">
        <v>2</v>
      </c>
      <c r="H184" s="44">
        <v>3</v>
      </c>
      <c r="I184" s="44">
        <v>4</v>
      </c>
      <c r="J184" s="45">
        <v>5</v>
      </c>
      <c r="K184" s="46">
        <f t="shared" si="32"/>
        <v>124.3</v>
      </c>
      <c r="L184" s="47">
        <f t="shared" si="33"/>
        <v>125.43</v>
      </c>
      <c r="M184" s="48">
        <f t="shared" si="34"/>
        <v>126.56</v>
      </c>
      <c r="N184" s="48">
        <f t="shared" si="34"/>
        <v>127.69</v>
      </c>
      <c r="O184" s="49">
        <f t="shared" si="28"/>
        <v>128.82</v>
      </c>
      <c r="P184" s="50"/>
      <c r="Q184" s="51"/>
      <c r="R184" s="51"/>
      <c r="S184" s="51"/>
      <c r="T184" s="52"/>
      <c r="U184" s="50"/>
      <c r="V184" s="51"/>
      <c r="W184" s="51"/>
      <c r="X184" s="51"/>
      <c r="Y184" s="52"/>
      <c r="Z184" s="50"/>
      <c r="AA184" s="51"/>
      <c r="AB184" s="51"/>
      <c r="AC184" s="51"/>
      <c r="AD184" s="52"/>
      <c r="AE184" s="195"/>
      <c r="AF184" s="196"/>
      <c r="AG184" s="197"/>
      <c r="AH184" s="196"/>
      <c r="AI184" s="218"/>
      <c r="AJ184" s="50"/>
      <c r="AK184" s="51"/>
      <c r="AL184" s="51"/>
      <c r="AM184" s="51"/>
      <c r="AN184" s="52"/>
      <c r="AO184" s="50"/>
      <c r="AP184" s="57"/>
      <c r="AQ184" s="57"/>
      <c r="AR184" s="57"/>
      <c r="AS184" s="52"/>
      <c r="AT184" s="50"/>
      <c r="AU184" s="57"/>
      <c r="AV184" s="57"/>
      <c r="AW184" s="57"/>
      <c r="AX184" s="52"/>
      <c r="AY184" s="50"/>
      <c r="AZ184" s="57"/>
      <c r="BA184" s="57"/>
      <c r="BB184" s="57"/>
      <c r="BC184" s="52"/>
      <c r="BD184" s="50"/>
      <c r="BE184" s="57"/>
      <c r="BF184" s="57"/>
      <c r="BG184" s="57"/>
      <c r="BH184" s="52"/>
      <c r="BI184" s="50"/>
      <c r="BJ184" s="57"/>
      <c r="BK184" s="57"/>
      <c r="BL184" s="57"/>
      <c r="BM184" s="52"/>
      <c r="BN184" s="53">
        <f t="shared" si="30"/>
        <v>0</v>
      </c>
      <c r="BO184" s="53">
        <f t="shared" si="31"/>
        <v>0</v>
      </c>
      <c r="BP184" s="248"/>
    </row>
    <row r="185" spans="2:68" ht="30" x14ac:dyDescent="0.4">
      <c r="B185" s="79"/>
      <c r="C185" s="80"/>
      <c r="D185" s="41">
        <f t="shared" si="29"/>
        <v>113</v>
      </c>
      <c r="E185" s="42"/>
      <c r="F185" s="43"/>
      <c r="G185" s="44"/>
      <c r="H185" s="44"/>
      <c r="I185" s="44"/>
      <c r="J185" s="45"/>
      <c r="K185" s="46"/>
      <c r="L185" s="47"/>
      <c r="M185" s="48"/>
      <c r="N185" s="48"/>
      <c r="O185" s="49"/>
      <c r="P185" s="50"/>
      <c r="Q185" s="51"/>
      <c r="R185" s="51"/>
      <c r="S185" s="51"/>
      <c r="T185" s="52"/>
      <c r="U185" s="50"/>
      <c r="V185" s="51"/>
      <c r="W185" s="51"/>
      <c r="X185" s="51"/>
      <c r="Y185" s="52"/>
      <c r="Z185" s="50"/>
      <c r="AA185" s="51"/>
      <c r="AB185" s="51"/>
      <c r="AC185" s="51"/>
      <c r="AD185" s="52"/>
      <c r="AE185" s="195"/>
      <c r="AF185" s="196"/>
      <c r="AG185" s="197"/>
      <c r="AH185" s="196"/>
      <c r="AI185" s="218"/>
      <c r="AJ185" s="50"/>
      <c r="AK185" s="51"/>
      <c r="AL185" s="51"/>
      <c r="AM185" s="51"/>
      <c r="AN185" s="52"/>
      <c r="AO185" s="50"/>
      <c r="AP185" s="57"/>
      <c r="AQ185" s="57"/>
      <c r="AR185" s="57"/>
      <c r="AS185" s="52"/>
      <c r="AT185" s="50"/>
      <c r="AU185" s="57"/>
      <c r="AV185" s="57"/>
      <c r="AW185" s="57"/>
      <c r="AX185" s="52"/>
      <c r="AY185" s="50"/>
      <c r="AZ185" s="57"/>
      <c r="BA185" s="57"/>
      <c r="BB185" s="57"/>
      <c r="BC185" s="52"/>
      <c r="BD185" s="50"/>
      <c r="BE185" s="57"/>
      <c r="BF185" s="57"/>
      <c r="BG185" s="57"/>
      <c r="BH185" s="52"/>
      <c r="BI185" s="50"/>
      <c r="BJ185" s="57"/>
      <c r="BK185" s="57"/>
      <c r="BL185" s="57"/>
      <c r="BM185" s="52"/>
      <c r="BN185" s="53">
        <f t="shared" si="30"/>
        <v>0</v>
      </c>
      <c r="BO185" s="53">
        <f t="shared" si="31"/>
        <v>0</v>
      </c>
      <c r="BP185" s="248"/>
    </row>
    <row r="186" spans="2:68" ht="39" x14ac:dyDescent="0.4">
      <c r="B186" s="81" t="s">
        <v>53</v>
      </c>
      <c r="C186" s="82" t="s">
        <v>54</v>
      </c>
      <c r="D186" s="41">
        <f t="shared" si="29"/>
        <v>0</v>
      </c>
      <c r="E186" s="89"/>
      <c r="F186" s="90"/>
      <c r="G186" s="91"/>
      <c r="H186" s="91"/>
      <c r="I186" s="91"/>
      <c r="J186" s="92"/>
      <c r="K186" s="46">
        <f t="shared" ref="K186:K234" si="35">$D186+($D186*(SUM($E186%,F186%)))</f>
        <v>0</v>
      </c>
      <c r="L186" s="47">
        <f t="shared" ref="L186:L234" si="36">$D186+(($D186*SUM($E186,G186)/100))</f>
        <v>0</v>
      </c>
      <c r="M186" s="48">
        <f t="shared" ref="M186:N234" si="37">$D186+(($D186*($E186+H186)/100))</f>
        <v>0</v>
      </c>
      <c r="N186" s="48">
        <f t="shared" si="37"/>
        <v>0</v>
      </c>
      <c r="O186" s="49">
        <f t="shared" ref="O186:O234" si="38">$D186+(($D186*($E186+J186)/100))</f>
        <v>0</v>
      </c>
      <c r="P186" s="93"/>
      <c r="Q186" s="94"/>
      <c r="R186" s="68"/>
      <c r="S186" s="94"/>
      <c r="T186" s="95"/>
      <c r="U186" s="93"/>
      <c r="V186" s="94"/>
      <c r="W186" s="68"/>
      <c r="X186" s="94"/>
      <c r="Y186" s="95"/>
      <c r="Z186" s="93"/>
      <c r="AA186" s="94"/>
      <c r="AB186" s="68"/>
      <c r="AC186" s="94"/>
      <c r="AD186" s="95"/>
      <c r="AE186" s="222"/>
      <c r="AF186" s="223"/>
      <c r="AG186" s="201"/>
      <c r="AH186" s="223"/>
      <c r="AI186" s="224"/>
      <c r="AJ186" s="93"/>
      <c r="AK186" s="94"/>
      <c r="AL186" s="68"/>
      <c r="AM186" s="94"/>
      <c r="AN186" s="95"/>
      <c r="AO186" s="93"/>
      <c r="AP186" s="94"/>
      <c r="AQ186" s="68"/>
      <c r="AR186" s="94"/>
      <c r="AS186" s="95"/>
      <c r="AT186" s="93"/>
      <c r="AU186" s="94"/>
      <c r="AV186" s="68"/>
      <c r="AW186" s="94"/>
      <c r="AX186" s="95"/>
      <c r="AY186" s="93"/>
      <c r="AZ186" s="94"/>
      <c r="BA186" s="68"/>
      <c r="BB186" s="94"/>
      <c r="BC186" s="95"/>
      <c r="BD186" s="93"/>
      <c r="BE186" s="94"/>
      <c r="BF186" s="68"/>
      <c r="BG186" s="94"/>
      <c r="BH186" s="95"/>
      <c r="BI186" s="93"/>
      <c r="BJ186" s="94"/>
      <c r="BK186" s="68"/>
      <c r="BL186" s="94"/>
      <c r="BM186" s="95"/>
      <c r="BN186" s="53">
        <f t="shared" si="30"/>
        <v>0</v>
      </c>
      <c r="BO186" s="53">
        <f t="shared" si="31"/>
        <v>0</v>
      </c>
      <c r="BP186" s="248"/>
    </row>
    <row r="187" spans="2:68" ht="72" x14ac:dyDescent="0.4">
      <c r="B187" s="79" t="s">
        <v>56</v>
      </c>
      <c r="C187" s="40" t="str">
        <f>C72</f>
        <v>Подсолнечное масло и его фракции, рафинированные, но без изменения химического состава, л</v>
      </c>
      <c r="D187" s="41">
        <f t="shared" si="29"/>
        <v>66.8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35"/>
        <v>70.807999999999993</v>
      </c>
      <c r="L187" s="47">
        <f t="shared" si="36"/>
        <v>71.475999999999999</v>
      </c>
      <c r="M187" s="48">
        <f t="shared" si="37"/>
        <v>72.143999999999991</v>
      </c>
      <c r="N187" s="48">
        <f t="shared" si="37"/>
        <v>72.811999999999998</v>
      </c>
      <c r="O187" s="49">
        <f t="shared" si="38"/>
        <v>73.47999999999999</v>
      </c>
      <c r="P187" s="50"/>
      <c r="Q187" s="51"/>
      <c r="R187" s="51"/>
      <c r="S187" s="51"/>
      <c r="T187" s="52"/>
      <c r="U187" s="50"/>
      <c r="V187" s="57"/>
      <c r="W187" s="57"/>
      <c r="X187" s="57"/>
      <c r="Y187" s="52"/>
      <c r="Z187" s="50">
        <v>66.66</v>
      </c>
      <c r="AA187" s="51">
        <v>13.5</v>
      </c>
      <c r="AB187" s="51">
        <v>900</v>
      </c>
      <c r="AC187" s="51" t="s">
        <v>442</v>
      </c>
      <c r="AD187" s="52" t="s">
        <v>441</v>
      </c>
      <c r="AE187" s="195"/>
      <c r="AF187" s="196"/>
      <c r="AG187" s="197"/>
      <c r="AH187" s="196"/>
      <c r="AI187" s="218"/>
      <c r="AJ187" s="50">
        <v>66.2</v>
      </c>
      <c r="AK187" s="51">
        <v>27</v>
      </c>
      <c r="AL187" s="51">
        <v>1788</v>
      </c>
      <c r="AM187" s="51" t="s">
        <v>489</v>
      </c>
      <c r="AN187" s="52" t="s">
        <v>490</v>
      </c>
      <c r="AO187" s="50"/>
      <c r="AP187" s="57"/>
      <c r="AQ187" s="57"/>
      <c r="AR187" s="57"/>
      <c r="AS187" s="52"/>
      <c r="AT187" s="50">
        <v>63.11</v>
      </c>
      <c r="AU187" s="51">
        <v>0.82799999999999996</v>
      </c>
      <c r="AV187" s="51">
        <f>IF(AT187=0," ",IF(ISBLANK(AT187)," ",AT187*AU187))</f>
        <v>52.25508</v>
      </c>
      <c r="AW187" s="51" t="s">
        <v>502</v>
      </c>
      <c r="AX187" s="52" t="s">
        <v>509</v>
      </c>
      <c r="AY187" s="50"/>
      <c r="AZ187" s="57"/>
      <c r="BA187" s="57"/>
      <c r="BB187" s="57"/>
      <c r="BC187" s="52"/>
      <c r="BD187" s="50"/>
      <c r="BE187" s="57"/>
      <c r="BF187" s="57"/>
      <c r="BG187" s="57"/>
      <c r="BH187" s="52"/>
      <c r="BI187" s="50"/>
      <c r="BJ187" s="57"/>
      <c r="BK187" s="57"/>
      <c r="BL187" s="57"/>
      <c r="BM187" s="52"/>
      <c r="BN187" s="53">
        <f t="shared" si="30"/>
        <v>63.11</v>
      </c>
      <c r="BO187" s="53">
        <f t="shared" si="31"/>
        <v>66.66</v>
      </c>
      <c r="BP187" s="249"/>
    </row>
    <row r="188" spans="2:68" ht="30" x14ac:dyDescent="0.4">
      <c r="B188" s="79"/>
      <c r="C188" s="80"/>
      <c r="D188" s="41">
        <f t="shared" si="29"/>
        <v>66.8</v>
      </c>
      <c r="E188" s="42">
        <v>5</v>
      </c>
      <c r="F188" s="43">
        <v>1</v>
      </c>
      <c r="G188" s="44">
        <v>2</v>
      </c>
      <c r="H188" s="44">
        <v>3</v>
      </c>
      <c r="I188" s="44">
        <v>4</v>
      </c>
      <c r="J188" s="45">
        <v>5</v>
      </c>
      <c r="K188" s="46">
        <f t="shared" si="35"/>
        <v>70.807999999999993</v>
      </c>
      <c r="L188" s="47">
        <f t="shared" si="36"/>
        <v>71.475999999999999</v>
      </c>
      <c r="M188" s="48">
        <f t="shared" si="37"/>
        <v>72.143999999999991</v>
      </c>
      <c r="N188" s="48">
        <f t="shared" si="37"/>
        <v>72.811999999999998</v>
      </c>
      <c r="O188" s="49">
        <f t="shared" si="38"/>
        <v>73.47999999999999</v>
      </c>
      <c r="P188" s="50"/>
      <c r="Q188" s="51"/>
      <c r="R188" s="51"/>
      <c r="S188" s="51"/>
      <c r="T188" s="52"/>
      <c r="U188" s="50"/>
      <c r="V188" s="57"/>
      <c r="W188" s="57"/>
      <c r="X188" s="57"/>
      <c r="Y188" s="52"/>
      <c r="Z188" s="50"/>
      <c r="AA188" s="57"/>
      <c r="AB188" s="57"/>
      <c r="AC188" s="57"/>
      <c r="AD188" s="52"/>
      <c r="AE188" s="195"/>
      <c r="AF188" s="196"/>
      <c r="AG188" s="197"/>
      <c r="AH188" s="196"/>
      <c r="AI188" s="218"/>
      <c r="AJ188" s="50"/>
      <c r="AK188" s="57"/>
      <c r="AL188" s="57"/>
      <c r="AM188" s="57"/>
      <c r="AN188" s="52"/>
      <c r="AO188" s="50"/>
      <c r="AP188" s="57"/>
      <c r="AQ188" s="57"/>
      <c r="AR188" s="57"/>
      <c r="AS188" s="52"/>
      <c r="AT188" s="50"/>
      <c r="AU188" s="57"/>
      <c r="AV188" s="57"/>
      <c r="AW188" s="57"/>
      <c r="AX188" s="52"/>
      <c r="AY188" s="50"/>
      <c r="AZ188" s="57"/>
      <c r="BA188" s="57"/>
      <c r="BB188" s="57"/>
      <c r="BC188" s="52"/>
      <c r="BD188" s="50"/>
      <c r="BE188" s="57"/>
      <c r="BF188" s="57"/>
      <c r="BG188" s="57"/>
      <c r="BH188" s="52"/>
      <c r="BI188" s="50"/>
      <c r="BJ188" s="57"/>
      <c r="BK188" s="57"/>
      <c r="BL188" s="57"/>
      <c r="BM188" s="52"/>
      <c r="BN188" s="53">
        <f t="shared" si="30"/>
        <v>0</v>
      </c>
      <c r="BO188" s="53">
        <f t="shared" si="31"/>
        <v>0</v>
      </c>
      <c r="BP188" s="249"/>
    </row>
    <row r="189" spans="2:68" ht="30" x14ac:dyDescent="0.4">
      <c r="B189" s="79"/>
      <c r="C189" s="80"/>
      <c r="D189" s="41">
        <f t="shared" si="29"/>
        <v>66.8</v>
      </c>
      <c r="E189" s="42">
        <v>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35"/>
        <v>70.807999999999993</v>
      </c>
      <c r="L189" s="47">
        <f t="shared" si="36"/>
        <v>71.475999999999999</v>
      </c>
      <c r="M189" s="48">
        <f t="shared" si="37"/>
        <v>72.143999999999991</v>
      </c>
      <c r="N189" s="48">
        <f t="shared" si="37"/>
        <v>72.811999999999998</v>
      </c>
      <c r="O189" s="49">
        <f t="shared" si="38"/>
        <v>73.47999999999999</v>
      </c>
      <c r="P189" s="50"/>
      <c r="Q189" s="51"/>
      <c r="R189" s="51"/>
      <c r="S189" s="51"/>
      <c r="T189" s="52"/>
      <c r="U189" s="50"/>
      <c r="V189" s="57"/>
      <c r="W189" s="57"/>
      <c r="X189" s="57"/>
      <c r="Y189" s="52"/>
      <c r="Z189" s="50"/>
      <c r="AA189" s="57"/>
      <c r="AB189" s="57"/>
      <c r="AC189" s="57"/>
      <c r="AD189" s="52"/>
      <c r="AE189" s="195"/>
      <c r="AF189" s="196"/>
      <c r="AG189" s="197"/>
      <c r="AH189" s="196"/>
      <c r="AI189" s="218"/>
      <c r="AJ189" s="50"/>
      <c r="AK189" s="57"/>
      <c r="AL189" s="57"/>
      <c r="AM189" s="57"/>
      <c r="AN189" s="52"/>
      <c r="AO189" s="50"/>
      <c r="AP189" s="57"/>
      <c r="AQ189" s="57"/>
      <c r="AR189" s="57"/>
      <c r="AS189" s="52"/>
      <c r="AT189" s="50"/>
      <c r="AU189" s="57"/>
      <c r="AV189" s="57"/>
      <c r="AW189" s="57"/>
      <c r="AX189" s="52"/>
      <c r="AY189" s="50"/>
      <c r="AZ189" s="57"/>
      <c r="BA189" s="57"/>
      <c r="BB189" s="57"/>
      <c r="BC189" s="52"/>
      <c r="BD189" s="50"/>
      <c r="BE189" s="57"/>
      <c r="BF189" s="57"/>
      <c r="BG189" s="57"/>
      <c r="BH189" s="52"/>
      <c r="BI189" s="50"/>
      <c r="BJ189" s="57"/>
      <c r="BK189" s="57"/>
      <c r="BL189" s="57"/>
      <c r="BM189" s="52"/>
      <c r="BN189" s="53">
        <f t="shared" si="30"/>
        <v>0</v>
      </c>
      <c r="BO189" s="53">
        <f t="shared" si="31"/>
        <v>0</v>
      </c>
      <c r="BP189" s="248"/>
    </row>
    <row r="190" spans="2:68" ht="30" x14ac:dyDescent="0.4">
      <c r="B190" s="81" t="s">
        <v>58</v>
      </c>
      <c r="C190" s="82" t="s">
        <v>59</v>
      </c>
      <c r="D190" s="41">
        <f t="shared" ref="D190:D219" si="39">D75</f>
        <v>0</v>
      </c>
      <c r="E190" s="62"/>
      <c r="F190" s="63"/>
      <c r="G190" s="64"/>
      <c r="H190" s="64"/>
      <c r="I190" s="64"/>
      <c r="J190" s="65"/>
      <c r="K190" s="46">
        <f t="shared" si="35"/>
        <v>0</v>
      </c>
      <c r="L190" s="47">
        <f t="shared" si="36"/>
        <v>0</v>
      </c>
      <c r="M190" s="48">
        <f t="shared" si="37"/>
        <v>0</v>
      </c>
      <c r="N190" s="48">
        <f t="shared" si="37"/>
        <v>0</v>
      </c>
      <c r="O190" s="49">
        <f t="shared" si="38"/>
        <v>0</v>
      </c>
      <c r="P190" s="66"/>
      <c r="Q190" s="67"/>
      <c r="R190" s="68"/>
      <c r="S190" s="67"/>
      <c r="T190" s="69"/>
      <c r="U190" s="66"/>
      <c r="V190" s="67"/>
      <c r="W190" s="68"/>
      <c r="X190" s="67"/>
      <c r="Y190" s="69"/>
      <c r="Z190" s="66"/>
      <c r="AA190" s="67"/>
      <c r="AB190" s="68"/>
      <c r="AC190" s="67"/>
      <c r="AD190" s="69"/>
      <c r="AE190" s="199"/>
      <c r="AF190" s="200"/>
      <c r="AG190" s="201"/>
      <c r="AH190" s="200"/>
      <c r="AI190" s="253"/>
      <c r="AJ190" s="66"/>
      <c r="AK190" s="67"/>
      <c r="AL190" s="68"/>
      <c r="AM190" s="67"/>
      <c r="AN190" s="69"/>
      <c r="AO190" s="66"/>
      <c r="AP190" s="67"/>
      <c r="AQ190" s="68"/>
      <c r="AR190" s="67"/>
      <c r="AS190" s="69"/>
      <c r="AT190" s="66"/>
      <c r="AU190" s="67"/>
      <c r="AV190" s="68"/>
      <c r="AW190" s="67"/>
      <c r="AX190" s="69"/>
      <c r="AY190" s="66"/>
      <c r="AZ190" s="67"/>
      <c r="BA190" s="68"/>
      <c r="BB190" s="67"/>
      <c r="BC190" s="69"/>
      <c r="BD190" s="66"/>
      <c r="BE190" s="67"/>
      <c r="BF190" s="68"/>
      <c r="BG190" s="67"/>
      <c r="BH190" s="69"/>
      <c r="BI190" s="66"/>
      <c r="BJ190" s="67"/>
      <c r="BK190" s="68"/>
      <c r="BL190" s="67"/>
      <c r="BM190" s="69"/>
      <c r="BN190" s="53">
        <f t="shared" si="30"/>
        <v>0</v>
      </c>
      <c r="BO190" s="53">
        <f t="shared" si="31"/>
        <v>0</v>
      </c>
      <c r="BP190" s="248"/>
    </row>
    <row r="191" spans="2:68" ht="54" x14ac:dyDescent="0.4">
      <c r="B191" s="79" t="s">
        <v>62</v>
      </c>
      <c r="C191" s="40" t="str">
        <f>C76</f>
        <v>Молоко 2,5% жирности (в пленке, пастеризованное), в расфасовке 0,9 л</v>
      </c>
      <c r="D191" s="41">
        <f t="shared" si="39"/>
        <v>34.700000000000003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35"/>
        <v>40.252000000000002</v>
      </c>
      <c r="L191" s="47">
        <f t="shared" si="36"/>
        <v>40.599000000000004</v>
      </c>
      <c r="M191" s="48">
        <f t="shared" si="37"/>
        <v>40.946000000000005</v>
      </c>
      <c r="N191" s="48">
        <f t="shared" si="37"/>
        <v>41.293000000000006</v>
      </c>
      <c r="O191" s="49">
        <f t="shared" si="38"/>
        <v>41.64</v>
      </c>
      <c r="P191" s="50"/>
      <c r="Q191" s="57"/>
      <c r="R191" s="57"/>
      <c r="S191" s="57"/>
      <c r="T191" s="52"/>
      <c r="U191" s="50">
        <v>38</v>
      </c>
      <c r="V191" s="51">
        <v>2.7</v>
      </c>
      <c r="W191" s="51">
        <v>102.6</v>
      </c>
      <c r="X191" s="51" t="s">
        <v>408</v>
      </c>
      <c r="Y191" s="52" t="s">
        <v>416</v>
      </c>
      <c r="Z191" s="50">
        <v>40.25</v>
      </c>
      <c r="AA191" s="51">
        <v>10</v>
      </c>
      <c r="AB191" s="51">
        <v>402.5</v>
      </c>
      <c r="AC191" s="51" t="s">
        <v>425</v>
      </c>
      <c r="AD191" s="52" t="s">
        <v>440</v>
      </c>
      <c r="AE191" s="195"/>
      <c r="AF191" s="196"/>
      <c r="AG191" s="197"/>
      <c r="AH191" s="196"/>
      <c r="AI191" s="218"/>
      <c r="AJ191" s="50">
        <v>39</v>
      </c>
      <c r="AK191" s="51">
        <v>54</v>
      </c>
      <c r="AL191" s="51">
        <v>2106</v>
      </c>
      <c r="AM191" s="51" t="s">
        <v>252</v>
      </c>
      <c r="AN191" s="52" t="s">
        <v>486</v>
      </c>
      <c r="AO191" s="50"/>
      <c r="AP191" s="57"/>
      <c r="AQ191" s="57"/>
      <c r="AR191" s="57"/>
      <c r="AS191" s="52"/>
      <c r="AT191" s="50">
        <v>39.9</v>
      </c>
      <c r="AU191" s="51">
        <v>12</v>
      </c>
      <c r="AV191" s="51">
        <f t="shared" ref="AV191:AV197" si="40">IF(AT191=0," ",IF(ISBLANK(AT191)," ",AT191*AU191))</f>
        <v>478.79999999999995</v>
      </c>
      <c r="AW191" s="51" t="s">
        <v>502</v>
      </c>
      <c r="AX191" s="52" t="s">
        <v>347</v>
      </c>
      <c r="AY191" s="50"/>
      <c r="AZ191" s="57"/>
      <c r="BA191" s="57"/>
      <c r="BB191" s="57"/>
      <c r="BC191" s="52"/>
      <c r="BD191" s="50"/>
      <c r="BE191" s="57"/>
      <c r="BF191" s="57"/>
      <c r="BG191" s="57"/>
      <c r="BH191" s="52"/>
      <c r="BI191" s="50"/>
      <c r="BJ191" s="57"/>
      <c r="BK191" s="57"/>
      <c r="BL191" s="57"/>
      <c r="BM191" s="52"/>
      <c r="BN191" s="53">
        <f t="shared" si="30"/>
        <v>38</v>
      </c>
      <c r="BO191" s="53">
        <f t="shared" si="31"/>
        <v>40.25</v>
      </c>
      <c r="BP191" s="248"/>
    </row>
    <row r="192" spans="2:68" ht="36" x14ac:dyDescent="0.4">
      <c r="B192" s="79"/>
      <c r="C192" s="80"/>
      <c r="D192" s="41">
        <f t="shared" si="39"/>
        <v>34.700000000000003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35"/>
        <v>40.252000000000002</v>
      </c>
      <c r="L192" s="47">
        <f t="shared" si="36"/>
        <v>40.599000000000004</v>
      </c>
      <c r="M192" s="48">
        <f t="shared" si="37"/>
        <v>40.946000000000005</v>
      </c>
      <c r="N192" s="48">
        <f t="shared" si="37"/>
        <v>41.293000000000006</v>
      </c>
      <c r="O192" s="49">
        <f t="shared" si="38"/>
        <v>41.64</v>
      </c>
      <c r="P192" s="50"/>
      <c r="Q192" s="51"/>
      <c r="R192" s="51"/>
      <c r="S192" s="51"/>
      <c r="T192" s="52"/>
      <c r="U192" s="50"/>
      <c r="V192" s="57"/>
      <c r="W192" s="57"/>
      <c r="X192" s="57"/>
      <c r="Y192" s="52"/>
      <c r="Z192" s="50"/>
      <c r="AA192" s="57"/>
      <c r="AB192" s="57"/>
      <c r="AC192" s="57"/>
      <c r="AD192" s="52"/>
      <c r="AE192" s="175"/>
      <c r="AF192" s="176"/>
      <c r="AG192" s="176"/>
      <c r="AH192" s="176"/>
      <c r="AI192" s="188"/>
      <c r="AJ192" s="50"/>
      <c r="AK192" s="57"/>
      <c r="AL192" s="57"/>
      <c r="AM192" s="57"/>
      <c r="AN192" s="52"/>
      <c r="AO192" s="50"/>
      <c r="AP192" s="57"/>
      <c r="AQ192" s="57"/>
      <c r="AR192" s="57"/>
      <c r="AS192" s="52"/>
      <c r="AT192" s="50">
        <v>39.9</v>
      </c>
      <c r="AU192" s="51">
        <v>10</v>
      </c>
      <c r="AV192" s="51">
        <f t="shared" si="40"/>
        <v>399</v>
      </c>
      <c r="AW192" s="51" t="s">
        <v>502</v>
      </c>
      <c r="AX192" s="52" t="s">
        <v>508</v>
      </c>
      <c r="AY192" s="50"/>
      <c r="AZ192" s="51"/>
      <c r="BA192" s="51"/>
      <c r="BB192" s="51"/>
      <c r="BC192" s="52"/>
      <c r="BD192" s="50"/>
      <c r="BE192" s="57"/>
      <c r="BF192" s="57"/>
      <c r="BG192" s="57"/>
      <c r="BH192" s="52"/>
      <c r="BI192" s="50"/>
      <c r="BJ192" s="57"/>
      <c r="BK192" s="57"/>
      <c r="BL192" s="57"/>
      <c r="BM192" s="52"/>
      <c r="BN192" s="53">
        <f t="shared" si="30"/>
        <v>39.9</v>
      </c>
      <c r="BO192" s="53">
        <f t="shared" si="31"/>
        <v>39.9</v>
      </c>
      <c r="BP192" s="248"/>
    </row>
    <row r="193" spans="2:68" ht="30" x14ac:dyDescent="0.4">
      <c r="B193" s="79"/>
      <c r="C193" s="80"/>
      <c r="D193" s="41">
        <f t="shared" si="39"/>
        <v>34.700000000000003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35"/>
        <v>40.252000000000002</v>
      </c>
      <c r="L193" s="47">
        <f t="shared" si="36"/>
        <v>40.599000000000004</v>
      </c>
      <c r="M193" s="48">
        <f t="shared" si="37"/>
        <v>40.946000000000005</v>
      </c>
      <c r="N193" s="48">
        <f t="shared" si="37"/>
        <v>41.293000000000006</v>
      </c>
      <c r="O193" s="49">
        <f t="shared" si="38"/>
        <v>41.64</v>
      </c>
      <c r="P193" s="50"/>
      <c r="Q193" s="51"/>
      <c r="R193" s="51"/>
      <c r="S193" s="51"/>
      <c r="T193" s="52"/>
      <c r="U193" s="50"/>
      <c r="V193" s="57"/>
      <c r="W193" s="57"/>
      <c r="X193" s="57"/>
      <c r="Y193" s="52"/>
      <c r="Z193" s="50"/>
      <c r="AA193" s="57"/>
      <c r="AB193" s="57"/>
      <c r="AC193" s="57"/>
      <c r="AD193" s="52"/>
      <c r="AE193" s="175"/>
      <c r="AF193" s="176"/>
      <c r="AG193" s="176"/>
      <c r="AH193" s="176"/>
      <c r="AI193" s="188"/>
      <c r="AJ193" s="50"/>
      <c r="AK193" s="57"/>
      <c r="AL193" s="57"/>
      <c r="AM193" s="57"/>
      <c r="AN193" s="52"/>
      <c r="AO193" s="50"/>
      <c r="AP193" s="57"/>
      <c r="AQ193" s="57"/>
      <c r="AR193" s="57"/>
      <c r="AS193" s="52"/>
      <c r="AT193" s="50"/>
      <c r="AU193" s="51"/>
      <c r="AV193" s="51" t="str">
        <f t="shared" si="40"/>
        <v xml:space="preserve"> </v>
      </c>
      <c r="AW193" s="51"/>
      <c r="AX193" s="52"/>
      <c r="AY193" s="50"/>
      <c r="AZ193" s="51"/>
      <c r="BA193" s="51"/>
      <c r="BB193" s="51"/>
      <c r="BC193" s="52"/>
      <c r="BD193" s="50"/>
      <c r="BE193" s="57"/>
      <c r="BF193" s="57"/>
      <c r="BG193" s="57"/>
      <c r="BH193" s="52"/>
      <c r="BI193" s="50"/>
      <c r="BJ193" s="57"/>
      <c r="BK193" s="57"/>
      <c r="BL193" s="57"/>
      <c r="BM193" s="52"/>
      <c r="BN193" s="53">
        <f t="shared" si="30"/>
        <v>0</v>
      </c>
      <c r="BO193" s="53">
        <f t="shared" si="31"/>
        <v>0</v>
      </c>
      <c r="BP193" s="248"/>
    </row>
    <row r="194" spans="2:68" s="128" customFormat="1" ht="54" x14ac:dyDescent="0.4">
      <c r="B194" s="79" t="s">
        <v>130</v>
      </c>
      <c r="C194" s="40" t="str">
        <f>C79</f>
        <v>Молоко 3,2% жирности (в пленке, пастеризованное), в расфасовке 0,9 л</v>
      </c>
      <c r="D194" s="41">
        <f t="shared" si="39"/>
        <v>37.6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35"/>
        <v>43.616</v>
      </c>
      <c r="L194" s="47">
        <f t="shared" si="36"/>
        <v>43.992000000000004</v>
      </c>
      <c r="M194" s="48">
        <f t="shared" si="37"/>
        <v>44.368000000000002</v>
      </c>
      <c r="N194" s="48">
        <f t="shared" si="37"/>
        <v>44.744</v>
      </c>
      <c r="O194" s="49">
        <f t="shared" si="38"/>
        <v>45.120000000000005</v>
      </c>
      <c r="P194" s="50">
        <v>36</v>
      </c>
      <c r="Q194" s="51">
        <v>100</v>
      </c>
      <c r="R194" s="51">
        <f>IF(P194=0," ",IF(ISBLANK(P194)," ",P194*Q194))</f>
        <v>3600</v>
      </c>
      <c r="S194" s="51" t="s">
        <v>395</v>
      </c>
      <c r="T194" s="52" t="s">
        <v>399</v>
      </c>
      <c r="U194" s="50"/>
      <c r="V194" s="57"/>
      <c r="W194" s="57"/>
      <c r="X194" s="57"/>
      <c r="Y194" s="52"/>
      <c r="Z194" s="50"/>
      <c r="AA194" s="57"/>
      <c r="AB194" s="57"/>
      <c r="AC194" s="57"/>
      <c r="AD194" s="52"/>
      <c r="AE194" s="50"/>
      <c r="AF194" s="51"/>
      <c r="AG194" s="51"/>
      <c r="AH194" s="51"/>
      <c r="AI194" s="52"/>
      <c r="AJ194" s="50"/>
      <c r="AK194" s="57"/>
      <c r="AL194" s="57"/>
      <c r="AM194" s="57"/>
      <c r="AN194" s="52"/>
      <c r="AO194" s="50"/>
      <c r="AP194" s="57"/>
      <c r="AQ194" s="57"/>
      <c r="AR194" s="57"/>
      <c r="AS194" s="52"/>
      <c r="AT194" s="50"/>
      <c r="AU194" s="51"/>
      <c r="AV194" s="51"/>
      <c r="AW194" s="51"/>
      <c r="AX194" s="52"/>
      <c r="AY194" s="50"/>
      <c r="AZ194" s="51"/>
      <c r="BA194" s="51"/>
      <c r="BB194" s="51"/>
      <c r="BC194" s="52"/>
      <c r="BD194" s="50"/>
      <c r="BE194" s="57"/>
      <c r="BF194" s="57"/>
      <c r="BG194" s="57"/>
      <c r="BH194" s="52"/>
      <c r="BI194" s="50"/>
      <c r="BJ194" s="57"/>
      <c r="BK194" s="57"/>
      <c r="BL194" s="57"/>
      <c r="BM194" s="52"/>
      <c r="BN194" s="53">
        <f t="shared" si="30"/>
        <v>36</v>
      </c>
      <c r="BO194" s="53">
        <f t="shared" si="31"/>
        <v>36</v>
      </c>
      <c r="BP194" s="248"/>
    </row>
    <row r="195" spans="2:68" s="128" customFormat="1" ht="30" x14ac:dyDescent="0.4">
      <c r="B195" s="79"/>
      <c r="C195" s="80"/>
      <c r="D195" s="41">
        <f t="shared" si="39"/>
        <v>37.6</v>
      </c>
      <c r="E195" s="42">
        <v>15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35"/>
        <v>43.616</v>
      </c>
      <c r="L195" s="47">
        <f t="shared" si="36"/>
        <v>43.992000000000004</v>
      </c>
      <c r="M195" s="48">
        <f t="shared" si="37"/>
        <v>44.368000000000002</v>
      </c>
      <c r="N195" s="48">
        <f t="shared" si="37"/>
        <v>44.744</v>
      </c>
      <c r="O195" s="49">
        <f t="shared" si="38"/>
        <v>45.120000000000005</v>
      </c>
      <c r="P195" s="50"/>
      <c r="Q195" s="51"/>
      <c r="R195" s="51"/>
      <c r="S195" s="51"/>
      <c r="T195" s="52"/>
      <c r="U195" s="50"/>
      <c r="V195" s="57"/>
      <c r="W195" s="57"/>
      <c r="X195" s="57"/>
      <c r="Y195" s="52"/>
      <c r="Z195" s="50"/>
      <c r="AA195" s="57"/>
      <c r="AB195" s="57"/>
      <c r="AC195" s="57"/>
      <c r="AD195" s="52"/>
      <c r="AE195" s="50"/>
      <c r="AF195" s="51"/>
      <c r="AG195" s="51"/>
      <c r="AH195" s="51"/>
      <c r="AI195" s="52"/>
      <c r="AJ195" s="50"/>
      <c r="AK195" s="57"/>
      <c r="AL195" s="57"/>
      <c r="AM195" s="57"/>
      <c r="AN195" s="52"/>
      <c r="AO195" s="50"/>
      <c r="AP195" s="57"/>
      <c r="AQ195" s="57"/>
      <c r="AR195" s="57"/>
      <c r="AS195" s="52"/>
      <c r="AT195" s="50"/>
      <c r="AU195" s="51"/>
      <c r="AV195" s="51"/>
      <c r="AW195" s="51"/>
      <c r="AX195" s="52"/>
      <c r="AY195" s="50"/>
      <c r="AZ195" s="51"/>
      <c r="BA195" s="51"/>
      <c r="BB195" s="51"/>
      <c r="BC195" s="52"/>
      <c r="BD195" s="50"/>
      <c r="BE195" s="57"/>
      <c r="BF195" s="57"/>
      <c r="BG195" s="57"/>
      <c r="BH195" s="52"/>
      <c r="BI195" s="50"/>
      <c r="BJ195" s="57"/>
      <c r="BK195" s="57"/>
      <c r="BL195" s="57"/>
      <c r="BM195" s="52"/>
      <c r="BN195" s="53">
        <f t="shared" si="30"/>
        <v>0</v>
      </c>
      <c r="BO195" s="53">
        <f t="shared" si="31"/>
        <v>0</v>
      </c>
      <c r="BP195" s="248"/>
    </row>
    <row r="196" spans="2:68" s="128" customFormat="1" ht="30" x14ac:dyDescent="0.4">
      <c r="B196" s="79"/>
      <c r="C196" s="80"/>
      <c r="D196" s="41">
        <f t="shared" si="39"/>
        <v>37.6</v>
      </c>
      <c r="E196" s="42">
        <v>15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35"/>
        <v>43.616</v>
      </c>
      <c r="L196" s="47">
        <f t="shared" si="36"/>
        <v>43.992000000000004</v>
      </c>
      <c r="M196" s="48">
        <f t="shared" si="37"/>
        <v>44.368000000000002</v>
      </c>
      <c r="N196" s="48">
        <f t="shared" si="37"/>
        <v>44.744</v>
      </c>
      <c r="O196" s="49">
        <f t="shared" si="38"/>
        <v>45.120000000000005</v>
      </c>
      <c r="P196" s="50"/>
      <c r="Q196" s="51"/>
      <c r="R196" s="51"/>
      <c r="S196" s="51"/>
      <c r="T196" s="52"/>
      <c r="U196" s="50"/>
      <c r="V196" s="57"/>
      <c r="W196" s="57"/>
      <c r="X196" s="57"/>
      <c r="Y196" s="52"/>
      <c r="Z196" s="50"/>
      <c r="AA196" s="57"/>
      <c r="AB196" s="57"/>
      <c r="AC196" s="57"/>
      <c r="AD196" s="52"/>
      <c r="AE196" s="50"/>
      <c r="AF196" s="51"/>
      <c r="AG196" s="51"/>
      <c r="AH196" s="51"/>
      <c r="AI196" s="52"/>
      <c r="AJ196" s="50"/>
      <c r="AK196" s="57"/>
      <c r="AL196" s="57"/>
      <c r="AM196" s="57"/>
      <c r="AN196" s="52"/>
      <c r="AO196" s="50"/>
      <c r="AP196" s="57"/>
      <c r="AQ196" s="57"/>
      <c r="AR196" s="57"/>
      <c r="AS196" s="52"/>
      <c r="AT196" s="50"/>
      <c r="AU196" s="51"/>
      <c r="AV196" s="51"/>
      <c r="AW196" s="51"/>
      <c r="AX196" s="52"/>
      <c r="AY196" s="50"/>
      <c r="AZ196" s="51"/>
      <c r="BA196" s="51"/>
      <c r="BB196" s="51"/>
      <c r="BC196" s="52"/>
      <c r="BD196" s="50"/>
      <c r="BE196" s="57"/>
      <c r="BF196" s="57"/>
      <c r="BG196" s="57"/>
      <c r="BH196" s="52"/>
      <c r="BI196" s="50"/>
      <c r="BJ196" s="57"/>
      <c r="BK196" s="57"/>
      <c r="BL196" s="57"/>
      <c r="BM196" s="52"/>
      <c r="BN196" s="53">
        <f t="shared" si="30"/>
        <v>0</v>
      </c>
      <c r="BO196" s="53">
        <f t="shared" si="31"/>
        <v>0</v>
      </c>
      <c r="BP196" s="248"/>
    </row>
    <row r="197" spans="2:68" ht="72" x14ac:dyDescent="0.4">
      <c r="B197" s="79" t="s">
        <v>131</v>
      </c>
      <c r="C197" s="40" t="str">
        <f>C82</f>
        <v>Сливочное масло, кг</v>
      </c>
      <c r="D197" s="41">
        <f t="shared" si="39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35"/>
        <v>407</v>
      </c>
      <c r="L197" s="47">
        <f t="shared" si="36"/>
        <v>410.7</v>
      </c>
      <c r="M197" s="48">
        <f t="shared" si="37"/>
        <v>414.4</v>
      </c>
      <c r="N197" s="48">
        <f t="shared" si="37"/>
        <v>418.1</v>
      </c>
      <c r="O197" s="49">
        <f t="shared" si="38"/>
        <v>421.8</v>
      </c>
      <c r="P197" s="50"/>
      <c r="Q197" s="57"/>
      <c r="R197" s="57"/>
      <c r="S197" s="57"/>
      <c r="T197" s="52"/>
      <c r="U197" s="50">
        <v>355</v>
      </c>
      <c r="V197" s="51">
        <v>2.4</v>
      </c>
      <c r="W197" s="51">
        <v>852</v>
      </c>
      <c r="X197" s="51" t="s">
        <v>408</v>
      </c>
      <c r="Y197" s="52" t="s">
        <v>416</v>
      </c>
      <c r="Z197" s="50">
        <v>400</v>
      </c>
      <c r="AA197" s="51">
        <v>10</v>
      </c>
      <c r="AB197" s="51">
        <v>4000</v>
      </c>
      <c r="AC197" s="51" t="s">
        <v>425</v>
      </c>
      <c r="AD197" s="52" t="s">
        <v>440</v>
      </c>
      <c r="AE197" s="195"/>
      <c r="AF197" s="196"/>
      <c r="AG197" s="197"/>
      <c r="AH197" s="196"/>
      <c r="AI197" s="218"/>
      <c r="AJ197" s="50">
        <v>378</v>
      </c>
      <c r="AK197" s="51">
        <v>10</v>
      </c>
      <c r="AL197" s="51">
        <v>3780</v>
      </c>
      <c r="AM197" s="51" t="s">
        <v>252</v>
      </c>
      <c r="AN197" s="52" t="s">
        <v>486</v>
      </c>
      <c r="AO197" s="50"/>
      <c r="AP197" s="57"/>
      <c r="AQ197" s="57"/>
      <c r="AR197" s="57"/>
      <c r="AS197" s="52"/>
      <c r="AT197" s="50">
        <v>407</v>
      </c>
      <c r="AU197" s="51">
        <v>8</v>
      </c>
      <c r="AV197" s="51">
        <f t="shared" si="40"/>
        <v>3256</v>
      </c>
      <c r="AW197" s="51" t="s">
        <v>502</v>
      </c>
      <c r="AX197" s="52" t="s">
        <v>347</v>
      </c>
      <c r="AY197" s="50">
        <v>403.3</v>
      </c>
      <c r="AZ197" s="51">
        <v>10</v>
      </c>
      <c r="BA197" s="51">
        <v>4033</v>
      </c>
      <c r="BB197" s="51" t="s">
        <v>514</v>
      </c>
      <c r="BC197" s="52" t="s">
        <v>285</v>
      </c>
      <c r="BD197" s="50"/>
      <c r="BE197" s="57"/>
      <c r="BF197" s="57"/>
      <c r="BG197" s="57"/>
      <c r="BH197" s="52"/>
      <c r="BI197" s="50">
        <v>403</v>
      </c>
      <c r="BJ197" s="51">
        <v>32</v>
      </c>
      <c r="BK197" s="51">
        <v>12896</v>
      </c>
      <c r="BL197" s="51" t="s">
        <v>547</v>
      </c>
      <c r="BM197" s="52" t="s">
        <v>565</v>
      </c>
      <c r="BN197" s="53">
        <f t="shared" si="30"/>
        <v>355</v>
      </c>
      <c r="BO197" s="53">
        <f t="shared" si="31"/>
        <v>407</v>
      </c>
      <c r="BP197" s="248"/>
    </row>
    <row r="198" spans="2:68" ht="30" x14ac:dyDescent="0.4">
      <c r="B198" s="79"/>
      <c r="C198" s="80"/>
      <c r="D198" s="41">
        <f t="shared" si="39"/>
        <v>370</v>
      </c>
      <c r="E198" s="42">
        <v>9</v>
      </c>
      <c r="F198" s="43">
        <v>1</v>
      </c>
      <c r="G198" s="44">
        <v>2</v>
      </c>
      <c r="H198" s="44">
        <v>3</v>
      </c>
      <c r="I198" s="44">
        <v>4</v>
      </c>
      <c r="J198" s="45">
        <v>5</v>
      </c>
      <c r="K198" s="46">
        <f t="shared" si="35"/>
        <v>407</v>
      </c>
      <c r="L198" s="47">
        <f t="shared" si="36"/>
        <v>410.7</v>
      </c>
      <c r="M198" s="48">
        <f t="shared" si="37"/>
        <v>414.4</v>
      </c>
      <c r="N198" s="48">
        <f t="shared" si="37"/>
        <v>418.1</v>
      </c>
      <c r="O198" s="49">
        <f t="shared" si="38"/>
        <v>421.8</v>
      </c>
      <c r="P198" s="50"/>
      <c r="Q198" s="51"/>
      <c r="R198" s="51"/>
      <c r="S198" s="51"/>
      <c r="T198" s="52"/>
      <c r="U198" s="50"/>
      <c r="V198" s="57"/>
      <c r="W198" s="57"/>
      <c r="X198" s="57"/>
      <c r="Y198" s="52"/>
      <c r="Z198" s="50"/>
      <c r="AA198" s="51"/>
      <c r="AB198" s="51"/>
      <c r="AC198" s="51"/>
      <c r="AD198" s="52"/>
      <c r="AE198" s="50"/>
      <c r="AF198" s="51"/>
      <c r="AG198" s="51"/>
      <c r="AH198" s="51"/>
      <c r="AI198" s="52"/>
      <c r="AJ198" s="50"/>
      <c r="AK198" s="51"/>
      <c r="AL198" s="51"/>
      <c r="AM198" s="51"/>
      <c r="AN198" s="52"/>
      <c r="AO198" s="50"/>
      <c r="AP198" s="57"/>
      <c r="AQ198" s="57"/>
      <c r="AR198" s="57"/>
      <c r="AS198" s="52"/>
      <c r="AT198" s="50"/>
      <c r="AU198" s="57"/>
      <c r="AV198" s="57"/>
      <c r="AW198" s="57"/>
      <c r="AX198" s="52"/>
      <c r="AY198" s="50"/>
      <c r="AZ198" s="51"/>
      <c r="BA198" s="51" t="str">
        <f>IF(AY198=0," ",IF(ISBLANK(AY198)," ",AY198*AZ198))</f>
        <v xml:space="preserve"> </v>
      </c>
      <c r="BB198" s="51"/>
      <c r="BC198" s="52"/>
      <c r="BD198" s="50"/>
      <c r="BE198" s="57"/>
      <c r="BF198" s="57"/>
      <c r="BG198" s="57"/>
      <c r="BH198" s="52"/>
      <c r="BI198" s="50"/>
      <c r="BJ198" s="57"/>
      <c r="BK198" s="57"/>
      <c r="BL198" s="57"/>
      <c r="BM198" s="52"/>
      <c r="BN198" s="53">
        <f t="shared" si="30"/>
        <v>0</v>
      </c>
      <c r="BO198" s="53">
        <f t="shared" si="31"/>
        <v>0</v>
      </c>
      <c r="BP198" s="248"/>
    </row>
    <row r="199" spans="2:68" ht="30" x14ac:dyDescent="0.4">
      <c r="B199" s="79"/>
      <c r="C199" s="80"/>
      <c r="D199" s="41">
        <f t="shared" si="39"/>
        <v>370</v>
      </c>
      <c r="E199" s="42">
        <v>9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35"/>
        <v>407</v>
      </c>
      <c r="L199" s="47">
        <f t="shared" si="36"/>
        <v>410.7</v>
      </c>
      <c r="M199" s="48">
        <f t="shared" si="37"/>
        <v>414.4</v>
      </c>
      <c r="N199" s="48">
        <f t="shared" si="37"/>
        <v>418.1</v>
      </c>
      <c r="O199" s="49">
        <f t="shared" si="38"/>
        <v>421.8</v>
      </c>
      <c r="P199" s="50"/>
      <c r="Q199" s="51"/>
      <c r="R199" s="51"/>
      <c r="S199" s="51"/>
      <c r="T199" s="52"/>
      <c r="U199" s="50"/>
      <c r="V199" s="57"/>
      <c r="W199" s="57"/>
      <c r="X199" s="57"/>
      <c r="Y199" s="52"/>
      <c r="Z199" s="50"/>
      <c r="AA199" s="51"/>
      <c r="AB199" s="51"/>
      <c r="AC199" s="51"/>
      <c r="AD199" s="52"/>
      <c r="AE199" s="50"/>
      <c r="AF199" s="51"/>
      <c r="AG199" s="51"/>
      <c r="AH199" s="51"/>
      <c r="AI199" s="52"/>
      <c r="AJ199" s="50"/>
      <c r="AK199" s="51"/>
      <c r="AL199" s="51"/>
      <c r="AM199" s="51"/>
      <c r="AN199" s="52"/>
      <c r="AO199" s="50"/>
      <c r="AP199" s="57"/>
      <c r="AQ199" s="57"/>
      <c r="AR199" s="57"/>
      <c r="AS199" s="52"/>
      <c r="AT199" s="50"/>
      <c r="AU199" s="57"/>
      <c r="AV199" s="57"/>
      <c r="AW199" s="57"/>
      <c r="AX199" s="52"/>
      <c r="AY199" s="50"/>
      <c r="AZ199" s="51"/>
      <c r="BA199" s="51" t="str">
        <f>IF(AY199=0," ",IF(ISBLANK(AY199)," ",AY199*AZ199))</f>
        <v xml:space="preserve"> </v>
      </c>
      <c r="BB199" s="51"/>
      <c r="BC199" s="52"/>
      <c r="BD199" s="50"/>
      <c r="BE199" s="57"/>
      <c r="BF199" s="57"/>
      <c r="BG199" s="57"/>
      <c r="BH199" s="52"/>
      <c r="BI199" s="50"/>
      <c r="BJ199" s="57"/>
      <c r="BK199" s="57"/>
      <c r="BL199" s="57"/>
      <c r="BM199" s="52"/>
      <c r="BN199" s="53">
        <f t="shared" ref="BN199:BN218" si="41">MIN($P199,$U199,$Z199,$AE199,$AJ199,$AO199,$AT199,$AY199,$BD199,$BI199)</f>
        <v>0</v>
      </c>
      <c r="BO199" s="53">
        <f t="shared" ref="BO199:BO218" si="42">MAX($P199,$U199,$Z199,$AE199,$AJ199,$AO199,$AT199,$AY199,$BD199,$BI199)</f>
        <v>0</v>
      </c>
      <c r="BP199" s="248"/>
    </row>
    <row r="200" spans="2:68" ht="39" x14ac:dyDescent="0.4">
      <c r="B200" s="81" t="s">
        <v>65</v>
      </c>
      <c r="C200" s="82" t="s">
        <v>66</v>
      </c>
      <c r="D200" s="41">
        <f t="shared" si="39"/>
        <v>0</v>
      </c>
      <c r="E200" s="62"/>
      <c r="F200" s="63"/>
      <c r="G200" s="64"/>
      <c r="H200" s="64"/>
      <c r="I200" s="64"/>
      <c r="J200" s="65"/>
      <c r="K200" s="46">
        <f t="shared" si="35"/>
        <v>0</v>
      </c>
      <c r="L200" s="47">
        <f t="shared" si="36"/>
        <v>0</v>
      </c>
      <c r="M200" s="48">
        <f t="shared" si="37"/>
        <v>0</v>
      </c>
      <c r="N200" s="48">
        <f t="shared" si="37"/>
        <v>0</v>
      </c>
      <c r="O200" s="49">
        <f t="shared" si="38"/>
        <v>0</v>
      </c>
      <c r="P200" s="66"/>
      <c r="Q200" s="67"/>
      <c r="R200" s="68"/>
      <c r="S200" s="67"/>
      <c r="T200" s="69"/>
      <c r="U200" s="66"/>
      <c r="V200" s="67"/>
      <c r="W200" s="68"/>
      <c r="X200" s="67"/>
      <c r="Y200" s="69"/>
      <c r="Z200" s="66"/>
      <c r="AA200" s="67"/>
      <c r="AB200" s="68"/>
      <c r="AC200" s="67"/>
      <c r="AD200" s="69"/>
      <c r="AE200" s="66"/>
      <c r="AF200" s="67"/>
      <c r="AG200" s="68"/>
      <c r="AH200" s="67"/>
      <c r="AI200" s="69"/>
      <c r="AJ200" s="66"/>
      <c r="AK200" s="67"/>
      <c r="AL200" s="68"/>
      <c r="AM200" s="67"/>
      <c r="AN200" s="69"/>
      <c r="AO200" s="66"/>
      <c r="AP200" s="67"/>
      <c r="AQ200" s="68"/>
      <c r="AR200" s="67"/>
      <c r="AS200" s="69"/>
      <c r="AT200" s="66"/>
      <c r="AU200" s="67"/>
      <c r="AV200" s="68"/>
      <c r="AW200" s="67"/>
      <c r="AX200" s="69"/>
      <c r="AY200" s="66"/>
      <c r="AZ200" s="67"/>
      <c r="BA200" s="68" t="str">
        <f>IF(AY200=0," ",IF(ISBLANK(AY200)," ",AY200*AZ200))</f>
        <v xml:space="preserve"> </v>
      </c>
      <c r="BB200" s="67"/>
      <c r="BC200" s="69"/>
      <c r="BD200" s="66"/>
      <c r="BE200" s="67"/>
      <c r="BF200" s="68"/>
      <c r="BG200" s="67"/>
      <c r="BH200" s="69"/>
      <c r="BI200" s="66"/>
      <c r="BJ200" s="67"/>
      <c r="BK200" s="68"/>
      <c r="BL200" s="67"/>
      <c r="BM200" s="69"/>
      <c r="BN200" s="53">
        <f t="shared" si="41"/>
        <v>0</v>
      </c>
      <c r="BO200" s="53">
        <f t="shared" si="42"/>
        <v>0</v>
      </c>
      <c r="BP200" s="248"/>
    </row>
    <row r="201" spans="2:68" ht="54" x14ac:dyDescent="0.4">
      <c r="B201" s="79" t="s">
        <v>68</v>
      </c>
      <c r="C201" s="40" t="str">
        <f>C86</f>
        <v>Пропаренный шелушеный рис, кг</v>
      </c>
      <c r="D201" s="41">
        <f t="shared" si="39"/>
        <v>45.9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35"/>
        <v>48.195</v>
      </c>
      <c r="L201" s="47">
        <f t="shared" si="36"/>
        <v>48.653999999999996</v>
      </c>
      <c r="M201" s="48">
        <f t="shared" si="37"/>
        <v>49.113</v>
      </c>
      <c r="N201" s="48">
        <f t="shared" si="37"/>
        <v>49.571999999999996</v>
      </c>
      <c r="O201" s="49">
        <f t="shared" si="38"/>
        <v>50.030999999999999</v>
      </c>
      <c r="P201" s="50"/>
      <c r="Q201" s="57"/>
      <c r="R201" s="57"/>
      <c r="S201" s="57"/>
      <c r="T201" s="52"/>
      <c r="U201" s="50"/>
      <c r="V201" s="57"/>
      <c r="W201" s="57"/>
      <c r="X201" s="57"/>
      <c r="Y201" s="52"/>
      <c r="Z201" s="50">
        <v>47.2</v>
      </c>
      <c r="AA201" s="51">
        <v>25</v>
      </c>
      <c r="AB201" s="51">
        <v>1180</v>
      </c>
      <c r="AC201" s="51" t="s">
        <v>442</v>
      </c>
      <c r="AD201" s="52" t="s">
        <v>441</v>
      </c>
      <c r="AE201" s="195"/>
      <c r="AF201" s="196"/>
      <c r="AG201" s="197"/>
      <c r="AH201" s="196"/>
      <c r="AI201" s="198"/>
      <c r="AJ201" s="50">
        <v>48.65</v>
      </c>
      <c r="AK201" s="51">
        <v>50</v>
      </c>
      <c r="AL201" s="51">
        <v>2432.5</v>
      </c>
      <c r="AM201" s="51" t="s">
        <v>467</v>
      </c>
      <c r="AN201" s="52" t="s">
        <v>486</v>
      </c>
      <c r="AO201" s="50"/>
      <c r="AP201" s="57"/>
      <c r="AQ201" s="57"/>
      <c r="AR201" s="57"/>
      <c r="AS201" s="52"/>
      <c r="AT201" s="50"/>
      <c r="AU201" s="57"/>
      <c r="AV201" s="57"/>
      <c r="AW201" s="57"/>
      <c r="AX201" s="52"/>
      <c r="AY201" s="50">
        <v>46.35</v>
      </c>
      <c r="AZ201" s="51">
        <v>25</v>
      </c>
      <c r="BA201" s="51">
        <v>1158.75</v>
      </c>
      <c r="BB201" s="51" t="s">
        <v>518</v>
      </c>
      <c r="BC201" s="52" t="s">
        <v>285</v>
      </c>
      <c r="BD201" s="50"/>
      <c r="BE201" s="57"/>
      <c r="BF201" s="57"/>
      <c r="BG201" s="57"/>
      <c r="BH201" s="52"/>
      <c r="BI201" s="50"/>
      <c r="BJ201" s="57"/>
      <c r="BK201" s="57"/>
      <c r="BL201" s="57"/>
      <c r="BM201" s="52"/>
      <c r="BN201" s="53">
        <f t="shared" si="41"/>
        <v>46.35</v>
      </c>
      <c r="BO201" s="53">
        <f t="shared" si="42"/>
        <v>48.65</v>
      </c>
      <c r="BP201" s="249"/>
    </row>
    <row r="202" spans="2:68" ht="30" x14ac:dyDescent="0.4">
      <c r="B202" s="79"/>
      <c r="C202" s="80"/>
      <c r="D202" s="41">
        <f t="shared" si="39"/>
        <v>45.9</v>
      </c>
      <c r="E202" s="42">
        <v>4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35"/>
        <v>48.195</v>
      </c>
      <c r="L202" s="47">
        <f t="shared" si="36"/>
        <v>48.653999999999996</v>
      </c>
      <c r="M202" s="48">
        <f t="shared" si="37"/>
        <v>49.113</v>
      </c>
      <c r="N202" s="48">
        <f t="shared" si="37"/>
        <v>49.571999999999996</v>
      </c>
      <c r="O202" s="49">
        <f t="shared" si="38"/>
        <v>50.030999999999999</v>
      </c>
      <c r="P202" s="50"/>
      <c r="Q202" s="57"/>
      <c r="R202" s="57"/>
      <c r="S202" s="57"/>
      <c r="T202" s="52"/>
      <c r="U202" s="50"/>
      <c r="V202" s="57"/>
      <c r="W202" s="57"/>
      <c r="X202" s="57"/>
      <c r="Y202" s="52"/>
      <c r="Z202" s="50"/>
      <c r="AA202" s="51"/>
      <c r="AB202" s="51"/>
      <c r="AC202" s="51"/>
      <c r="AD202" s="52"/>
      <c r="AE202" s="195"/>
      <c r="AF202" s="196"/>
      <c r="AG202" s="197"/>
      <c r="AH202" s="196"/>
      <c r="AI202" s="198"/>
      <c r="AJ202" s="50"/>
      <c r="AK202" s="51"/>
      <c r="AL202" s="51"/>
      <c r="AM202" s="51"/>
      <c r="AN202" s="52"/>
      <c r="AO202" s="50"/>
      <c r="AP202" s="57"/>
      <c r="AQ202" s="57"/>
      <c r="AR202" s="57"/>
      <c r="AS202" s="52"/>
      <c r="AT202" s="50"/>
      <c r="AU202" s="57"/>
      <c r="AV202" s="57"/>
      <c r="AW202" s="57"/>
      <c r="AX202" s="52"/>
      <c r="AY202" s="50"/>
      <c r="AZ202" s="57"/>
      <c r="BA202" s="57"/>
      <c r="BB202" s="57"/>
      <c r="BC202" s="52"/>
      <c r="BD202" s="50"/>
      <c r="BE202" s="57"/>
      <c r="BF202" s="57"/>
      <c r="BG202" s="57"/>
      <c r="BH202" s="52"/>
      <c r="BI202" s="50"/>
      <c r="BJ202" s="57"/>
      <c r="BK202" s="57"/>
      <c r="BL202" s="57"/>
      <c r="BM202" s="52"/>
      <c r="BN202" s="53">
        <f t="shared" si="41"/>
        <v>0</v>
      </c>
      <c r="BO202" s="53">
        <f t="shared" si="42"/>
        <v>0</v>
      </c>
      <c r="BP202" s="248"/>
    </row>
    <row r="203" spans="2:68" ht="30" x14ac:dyDescent="0.4">
      <c r="B203" s="79"/>
      <c r="C203" s="80"/>
      <c r="D203" s="41">
        <f t="shared" si="39"/>
        <v>45.9</v>
      </c>
      <c r="E203" s="42">
        <v>4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35"/>
        <v>48.195</v>
      </c>
      <c r="L203" s="47">
        <f t="shared" si="36"/>
        <v>48.653999999999996</v>
      </c>
      <c r="M203" s="48">
        <f t="shared" si="37"/>
        <v>49.113</v>
      </c>
      <c r="N203" s="48">
        <f t="shared" si="37"/>
        <v>49.571999999999996</v>
      </c>
      <c r="O203" s="49">
        <f t="shared" si="38"/>
        <v>50.030999999999999</v>
      </c>
      <c r="P203" s="50"/>
      <c r="Q203" s="57"/>
      <c r="R203" s="57"/>
      <c r="S203" s="57"/>
      <c r="T203" s="52"/>
      <c r="U203" s="50"/>
      <c r="V203" s="57"/>
      <c r="W203" s="57"/>
      <c r="X203" s="57"/>
      <c r="Y203" s="52"/>
      <c r="Z203" s="50"/>
      <c r="AA203" s="51"/>
      <c r="AB203" s="51"/>
      <c r="AC203" s="51"/>
      <c r="AD203" s="52"/>
      <c r="AE203" s="195"/>
      <c r="AF203" s="196"/>
      <c r="AG203" s="197"/>
      <c r="AH203" s="196"/>
      <c r="AI203" s="198"/>
      <c r="AJ203" s="50"/>
      <c r="AK203" s="51"/>
      <c r="AL203" s="51"/>
      <c r="AM203" s="51"/>
      <c r="AN203" s="52"/>
      <c r="AO203" s="50"/>
      <c r="AP203" s="57"/>
      <c r="AQ203" s="57"/>
      <c r="AR203" s="57"/>
      <c r="AS203" s="52"/>
      <c r="AT203" s="50"/>
      <c r="AU203" s="57"/>
      <c r="AV203" s="57"/>
      <c r="AW203" s="57"/>
      <c r="AX203" s="52"/>
      <c r="AY203" s="50"/>
      <c r="AZ203" s="57"/>
      <c r="BA203" s="57"/>
      <c r="BB203" s="57"/>
      <c r="BC203" s="52"/>
      <c r="BD203" s="50"/>
      <c r="BE203" s="57"/>
      <c r="BF203" s="57"/>
      <c r="BG203" s="57"/>
      <c r="BH203" s="52"/>
      <c r="BI203" s="50"/>
      <c r="BJ203" s="57"/>
      <c r="BK203" s="57"/>
      <c r="BL203" s="57"/>
      <c r="BM203" s="52"/>
      <c r="BN203" s="53">
        <f t="shared" si="41"/>
        <v>0</v>
      </c>
      <c r="BO203" s="53">
        <f t="shared" si="42"/>
        <v>0</v>
      </c>
      <c r="BP203" s="248"/>
    </row>
    <row r="204" spans="2:68" ht="54" x14ac:dyDescent="0.4">
      <c r="B204" s="79" t="s">
        <v>71</v>
      </c>
      <c r="C204" s="40" t="str">
        <f>C89</f>
        <v>Мука пшеничная хлебопекарная высший сорт (в таре), кг</v>
      </c>
      <c r="D204" s="41">
        <f t="shared" si="39"/>
        <v>19.2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35"/>
        <v>22.847999999999999</v>
      </c>
      <c r="L204" s="47">
        <f t="shared" si="36"/>
        <v>23.04</v>
      </c>
      <c r="M204" s="48">
        <f t="shared" si="37"/>
        <v>23.231999999999999</v>
      </c>
      <c r="N204" s="48">
        <f t="shared" si="37"/>
        <v>23.423999999999999</v>
      </c>
      <c r="O204" s="49">
        <f t="shared" si="38"/>
        <v>23.616</v>
      </c>
      <c r="P204" s="50"/>
      <c r="Q204" s="57"/>
      <c r="R204" s="57"/>
      <c r="S204" s="57"/>
      <c r="T204" s="52"/>
      <c r="U204" s="50"/>
      <c r="V204" s="57"/>
      <c r="W204" s="57"/>
      <c r="X204" s="57"/>
      <c r="Y204" s="52"/>
      <c r="Z204" s="50">
        <v>21.44</v>
      </c>
      <c r="AA204" s="51">
        <v>60</v>
      </c>
      <c r="AB204" s="51">
        <v>1286.5</v>
      </c>
      <c r="AC204" s="51" t="s">
        <v>442</v>
      </c>
      <c r="AD204" s="52" t="s">
        <v>441</v>
      </c>
      <c r="AE204" s="195">
        <v>22.8</v>
      </c>
      <c r="AF204" s="196">
        <v>5</v>
      </c>
      <c r="AG204" s="197">
        <f>IF(AE204=0," ",IF(ISBLANK(AE204)," ",AE204*AF204))</f>
        <v>114</v>
      </c>
      <c r="AH204" s="196" t="s">
        <v>451</v>
      </c>
      <c r="AI204" s="218" t="s">
        <v>463</v>
      </c>
      <c r="AJ204" s="50">
        <v>23.03</v>
      </c>
      <c r="AK204" s="51">
        <v>30</v>
      </c>
      <c r="AL204" s="51">
        <v>691</v>
      </c>
      <c r="AM204" s="51" t="s">
        <v>467</v>
      </c>
      <c r="AN204" s="52" t="s">
        <v>486</v>
      </c>
      <c r="AO204" s="50"/>
      <c r="AP204" s="57"/>
      <c r="AQ204" s="57"/>
      <c r="AR204" s="57"/>
      <c r="AS204" s="52"/>
      <c r="AT204" s="50"/>
      <c r="AU204" s="57"/>
      <c r="AV204" s="57"/>
      <c r="AW204" s="57"/>
      <c r="AX204" s="52"/>
      <c r="AY204" s="50"/>
      <c r="AZ204" s="57"/>
      <c r="BA204" s="57"/>
      <c r="BB204" s="57"/>
      <c r="BC204" s="52"/>
      <c r="BD204" s="50"/>
      <c r="BE204" s="57"/>
      <c r="BF204" s="57"/>
      <c r="BG204" s="57"/>
      <c r="BH204" s="52"/>
      <c r="BI204" s="50"/>
      <c r="BJ204" s="57"/>
      <c r="BK204" s="57"/>
      <c r="BL204" s="57"/>
      <c r="BM204" s="52"/>
      <c r="BN204" s="53">
        <f t="shared" si="41"/>
        <v>21.44</v>
      </c>
      <c r="BO204" s="53">
        <f t="shared" si="42"/>
        <v>23.03</v>
      </c>
      <c r="BP204" s="249"/>
    </row>
    <row r="205" spans="2:68" ht="30" x14ac:dyDescent="0.4">
      <c r="B205" s="79"/>
      <c r="C205" s="80"/>
      <c r="D205" s="41">
        <f t="shared" si="39"/>
        <v>19.2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35"/>
        <v>22.847999999999999</v>
      </c>
      <c r="L205" s="47">
        <f t="shared" si="36"/>
        <v>23.04</v>
      </c>
      <c r="M205" s="48">
        <f t="shared" si="37"/>
        <v>23.231999999999999</v>
      </c>
      <c r="N205" s="48">
        <f t="shared" si="37"/>
        <v>23.423999999999999</v>
      </c>
      <c r="O205" s="49">
        <f t="shared" si="38"/>
        <v>23.616</v>
      </c>
      <c r="P205" s="50"/>
      <c r="Q205" s="57"/>
      <c r="R205" s="57"/>
      <c r="S205" s="57"/>
      <c r="T205" s="52"/>
      <c r="U205" s="50"/>
      <c r="V205" s="57"/>
      <c r="W205" s="57"/>
      <c r="X205" s="57"/>
      <c r="Y205" s="52"/>
      <c r="Z205" s="50"/>
      <c r="AA205" s="57"/>
      <c r="AB205" s="57"/>
      <c r="AC205" s="57"/>
      <c r="AD205" s="52"/>
      <c r="AE205" s="195"/>
      <c r="AF205" s="196"/>
      <c r="AG205" s="197"/>
      <c r="AH205" s="196"/>
      <c r="AI205" s="218"/>
      <c r="AJ205" s="50"/>
      <c r="AK205" s="51"/>
      <c r="AL205" s="51"/>
      <c r="AM205" s="51"/>
      <c r="AN205" s="52"/>
      <c r="AO205" s="50"/>
      <c r="AP205" s="57"/>
      <c r="AQ205" s="57"/>
      <c r="AR205" s="57"/>
      <c r="AS205" s="52"/>
      <c r="AT205" s="50"/>
      <c r="AU205" s="57"/>
      <c r="AV205" s="57"/>
      <c r="AW205" s="57"/>
      <c r="AX205" s="52"/>
      <c r="AY205" s="50"/>
      <c r="AZ205" s="57"/>
      <c r="BA205" s="57"/>
      <c r="BB205" s="57"/>
      <c r="BC205" s="52"/>
      <c r="BD205" s="50"/>
      <c r="BE205" s="57"/>
      <c r="BF205" s="57"/>
      <c r="BG205" s="57"/>
      <c r="BH205" s="52"/>
      <c r="BI205" s="50"/>
      <c r="BJ205" s="57"/>
      <c r="BK205" s="57"/>
      <c r="BL205" s="57"/>
      <c r="BM205" s="52"/>
      <c r="BN205" s="53">
        <f t="shared" si="41"/>
        <v>0</v>
      </c>
      <c r="BO205" s="53">
        <f t="shared" si="42"/>
        <v>0</v>
      </c>
      <c r="BP205" s="248"/>
    </row>
    <row r="206" spans="2:68" ht="30" x14ac:dyDescent="0.4">
      <c r="B206" s="79"/>
      <c r="C206" s="80"/>
      <c r="D206" s="41">
        <f t="shared" si="39"/>
        <v>19.2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35"/>
        <v>22.847999999999999</v>
      </c>
      <c r="L206" s="47">
        <f t="shared" si="36"/>
        <v>23.04</v>
      </c>
      <c r="M206" s="48">
        <f t="shared" si="37"/>
        <v>23.231999999999999</v>
      </c>
      <c r="N206" s="48">
        <f t="shared" si="37"/>
        <v>23.423999999999999</v>
      </c>
      <c r="O206" s="49">
        <f t="shared" si="38"/>
        <v>23.616</v>
      </c>
      <c r="P206" s="50"/>
      <c r="Q206" s="57"/>
      <c r="R206" s="57"/>
      <c r="S206" s="57"/>
      <c r="T206" s="52"/>
      <c r="U206" s="50"/>
      <c r="V206" s="57"/>
      <c r="W206" s="57"/>
      <c r="X206" s="57"/>
      <c r="Y206" s="52"/>
      <c r="Z206" s="50"/>
      <c r="AA206" s="57"/>
      <c r="AB206" s="57"/>
      <c r="AC206" s="57"/>
      <c r="AD206" s="52"/>
      <c r="AE206" s="195"/>
      <c r="AF206" s="196"/>
      <c r="AG206" s="197"/>
      <c r="AH206" s="196"/>
      <c r="AI206" s="218"/>
      <c r="AJ206" s="50"/>
      <c r="AK206" s="51"/>
      <c r="AL206" s="51"/>
      <c r="AM206" s="51"/>
      <c r="AN206" s="52"/>
      <c r="AO206" s="50"/>
      <c r="AP206" s="57"/>
      <c r="AQ206" s="57"/>
      <c r="AR206" s="57"/>
      <c r="AS206" s="52"/>
      <c r="AT206" s="50"/>
      <c r="AU206" s="57"/>
      <c r="AV206" s="57"/>
      <c r="AW206" s="57"/>
      <c r="AX206" s="52"/>
      <c r="AY206" s="50"/>
      <c r="AZ206" s="57"/>
      <c r="BA206" s="57"/>
      <c r="BB206" s="57"/>
      <c r="BC206" s="52"/>
      <c r="BD206" s="50"/>
      <c r="BE206" s="57"/>
      <c r="BF206" s="57"/>
      <c r="BG206" s="57"/>
      <c r="BH206" s="52"/>
      <c r="BI206" s="50"/>
      <c r="BJ206" s="57"/>
      <c r="BK206" s="57"/>
      <c r="BL206" s="57"/>
      <c r="BM206" s="52"/>
      <c r="BN206" s="53">
        <f t="shared" si="41"/>
        <v>0</v>
      </c>
      <c r="BO206" s="53">
        <f t="shared" si="42"/>
        <v>0</v>
      </c>
      <c r="BP206" s="248"/>
    </row>
    <row r="207" spans="2:68" ht="30" x14ac:dyDescent="0.4">
      <c r="B207" s="79" t="s">
        <v>72</v>
      </c>
      <c r="C207" s="40" t="str">
        <f>C92</f>
        <v>Мука ржано - обдирная, кг</v>
      </c>
      <c r="D207" s="41">
        <f t="shared" si="39"/>
        <v>17.5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35"/>
        <v>20.824999999999999</v>
      </c>
      <c r="L207" s="47">
        <f t="shared" si="36"/>
        <v>21</v>
      </c>
      <c r="M207" s="48">
        <f t="shared" si="37"/>
        <v>21.175000000000001</v>
      </c>
      <c r="N207" s="48">
        <f t="shared" si="37"/>
        <v>21.35</v>
      </c>
      <c r="O207" s="49">
        <f t="shared" si="38"/>
        <v>21.524999999999999</v>
      </c>
      <c r="P207" s="50"/>
      <c r="Q207" s="57"/>
      <c r="R207" s="57"/>
      <c r="S207" s="57"/>
      <c r="T207" s="52"/>
      <c r="U207" s="50"/>
      <c r="V207" s="57"/>
      <c r="W207" s="57"/>
      <c r="X207" s="57"/>
      <c r="Y207" s="52"/>
      <c r="Z207" s="50"/>
      <c r="AA207" s="57"/>
      <c r="AB207" s="57"/>
      <c r="AC207" s="57"/>
      <c r="AD207" s="52"/>
      <c r="AE207" s="195"/>
      <c r="AF207" s="196"/>
      <c r="AG207" s="197"/>
      <c r="AH207" s="196"/>
      <c r="AI207" s="218"/>
      <c r="AJ207" s="50"/>
      <c r="AK207" s="51"/>
      <c r="AL207" s="51"/>
      <c r="AM207" s="51"/>
      <c r="AN207" s="52"/>
      <c r="AO207" s="50"/>
      <c r="AP207" s="57"/>
      <c r="AQ207" s="57"/>
      <c r="AR207" s="57"/>
      <c r="AS207" s="52"/>
      <c r="AT207" s="50"/>
      <c r="AU207" s="57"/>
      <c r="AV207" s="57"/>
      <c r="AW207" s="57"/>
      <c r="AX207" s="52"/>
      <c r="AY207" s="50"/>
      <c r="AZ207" s="57"/>
      <c r="BA207" s="57"/>
      <c r="BB207" s="57"/>
      <c r="BC207" s="52"/>
      <c r="BD207" s="50"/>
      <c r="BE207" s="57"/>
      <c r="BF207" s="57"/>
      <c r="BG207" s="57"/>
      <c r="BH207" s="52"/>
      <c r="BI207" s="50"/>
      <c r="BJ207" s="57"/>
      <c r="BK207" s="57"/>
      <c r="BL207" s="57"/>
      <c r="BM207" s="52"/>
      <c r="BN207" s="53">
        <f t="shared" si="41"/>
        <v>0</v>
      </c>
      <c r="BO207" s="53">
        <f t="shared" si="42"/>
        <v>0</v>
      </c>
      <c r="BP207" s="248"/>
    </row>
    <row r="208" spans="2:68" ht="30" x14ac:dyDescent="0.4">
      <c r="B208" s="79"/>
      <c r="C208" s="80"/>
      <c r="D208" s="41">
        <f t="shared" si="39"/>
        <v>17.5</v>
      </c>
      <c r="E208" s="42">
        <v>18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35"/>
        <v>20.824999999999999</v>
      </c>
      <c r="L208" s="47">
        <f t="shared" si="36"/>
        <v>21</v>
      </c>
      <c r="M208" s="48">
        <f t="shared" si="37"/>
        <v>21.175000000000001</v>
      </c>
      <c r="N208" s="48">
        <f t="shared" si="37"/>
        <v>21.35</v>
      </c>
      <c r="O208" s="49">
        <f t="shared" si="38"/>
        <v>21.524999999999999</v>
      </c>
      <c r="P208" s="50"/>
      <c r="Q208" s="57"/>
      <c r="R208" s="57"/>
      <c r="S208" s="57"/>
      <c r="T208" s="52"/>
      <c r="U208" s="50"/>
      <c r="V208" s="57"/>
      <c r="W208" s="57"/>
      <c r="X208" s="57"/>
      <c r="Y208" s="52"/>
      <c r="Z208" s="50"/>
      <c r="AA208" s="57"/>
      <c r="AB208" s="57"/>
      <c r="AC208" s="57"/>
      <c r="AD208" s="52"/>
      <c r="AE208" s="195"/>
      <c r="AF208" s="196"/>
      <c r="AG208" s="197"/>
      <c r="AH208" s="196"/>
      <c r="AI208" s="218"/>
      <c r="AJ208" s="50"/>
      <c r="AK208" s="51"/>
      <c r="AL208" s="51"/>
      <c r="AM208" s="51"/>
      <c r="AN208" s="52"/>
      <c r="AO208" s="50"/>
      <c r="AP208" s="57"/>
      <c r="AQ208" s="57"/>
      <c r="AR208" s="57"/>
      <c r="AS208" s="52"/>
      <c r="AT208" s="50"/>
      <c r="AU208" s="57"/>
      <c r="AV208" s="57"/>
      <c r="AW208" s="57"/>
      <c r="AX208" s="52"/>
      <c r="AY208" s="50"/>
      <c r="AZ208" s="57"/>
      <c r="BA208" s="57"/>
      <c r="BB208" s="57"/>
      <c r="BC208" s="52"/>
      <c r="BD208" s="50"/>
      <c r="BE208" s="57"/>
      <c r="BF208" s="57"/>
      <c r="BG208" s="57"/>
      <c r="BH208" s="52"/>
      <c r="BI208" s="50"/>
      <c r="BJ208" s="57"/>
      <c r="BK208" s="57"/>
      <c r="BL208" s="57"/>
      <c r="BM208" s="52"/>
      <c r="BN208" s="53">
        <f t="shared" si="41"/>
        <v>0</v>
      </c>
      <c r="BO208" s="53">
        <f t="shared" si="42"/>
        <v>0</v>
      </c>
      <c r="BP208" s="248"/>
    </row>
    <row r="209" spans="2:68" ht="30" x14ac:dyDescent="0.4">
      <c r="B209" s="79"/>
      <c r="C209" s="80"/>
      <c r="D209" s="41">
        <f t="shared" si="39"/>
        <v>17.5</v>
      </c>
      <c r="E209" s="42">
        <v>18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35"/>
        <v>20.824999999999999</v>
      </c>
      <c r="L209" s="47">
        <f t="shared" si="36"/>
        <v>21</v>
      </c>
      <c r="M209" s="48">
        <f t="shared" si="37"/>
        <v>21.175000000000001</v>
      </c>
      <c r="N209" s="48">
        <f t="shared" si="37"/>
        <v>21.35</v>
      </c>
      <c r="O209" s="49">
        <f t="shared" si="38"/>
        <v>21.524999999999999</v>
      </c>
      <c r="P209" s="50"/>
      <c r="Q209" s="57"/>
      <c r="R209" s="57"/>
      <c r="S209" s="57"/>
      <c r="T209" s="52"/>
      <c r="U209" s="50"/>
      <c r="V209" s="57"/>
      <c r="W209" s="57"/>
      <c r="X209" s="57"/>
      <c r="Y209" s="52"/>
      <c r="Z209" s="50"/>
      <c r="AA209" s="57"/>
      <c r="AB209" s="57"/>
      <c r="AC209" s="57"/>
      <c r="AD209" s="52"/>
      <c r="AE209" s="195"/>
      <c r="AF209" s="196"/>
      <c r="AG209" s="197"/>
      <c r="AH209" s="196"/>
      <c r="AI209" s="218"/>
      <c r="AJ209" s="50"/>
      <c r="AK209" s="51"/>
      <c r="AL209" s="51"/>
      <c r="AM209" s="51"/>
      <c r="AN209" s="52"/>
      <c r="AO209" s="50"/>
      <c r="AP209" s="57"/>
      <c r="AQ209" s="57"/>
      <c r="AR209" s="57"/>
      <c r="AS209" s="52"/>
      <c r="AT209" s="50"/>
      <c r="AU209" s="57"/>
      <c r="AV209" s="57"/>
      <c r="AW209" s="57"/>
      <c r="AX209" s="52"/>
      <c r="AY209" s="50"/>
      <c r="AZ209" s="57"/>
      <c r="BA209" s="57"/>
      <c r="BB209" s="57"/>
      <c r="BC209" s="52"/>
      <c r="BD209" s="50"/>
      <c r="BE209" s="57"/>
      <c r="BF209" s="57"/>
      <c r="BG209" s="57"/>
      <c r="BH209" s="52"/>
      <c r="BI209" s="50"/>
      <c r="BJ209" s="57"/>
      <c r="BK209" s="57"/>
      <c r="BL209" s="57"/>
      <c r="BM209" s="52"/>
      <c r="BN209" s="53">
        <f t="shared" si="41"/>
        <v>0</v>
      </c>
      <c r="BO209" s="53">
        <f t="shared" si="42"/>
        <v>0</v>
      </c>
      <c r="BP209" s="248"/>
    </row>
    <row r="210" spans="2:68" ht="36" x14ac:dyDescent="0.4">
      <c r="B210" s="79" t="s">
        <v>75</v>
      </c>
      <c r="C210" s="40" t="str">
        <f>C95</f>
        <v>Гречневая крупа, кг</v>
      </c>
      <c r="D210" s="41">
        <f t="shared" si="39"/>
        <v>38.6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35"/>
        <v>41.302</v>
      </c>
      <c r="L210" s="47">
        <f t="shared" si="36"/>
        <v>41.688000000000002</v>
      </c>
      <c r="M210" s="48">
        <f t="shared" si="37"/>
        <v>42.073999999999998</v>
      </c>
      <c r="N210" s="48">
        <f t="shared" si="37"/>
        <v>42.46</v>
      </c>
      <c r="O210" s="49">
        <f t="shared" si="38"/>
        <v>42.846000000000004</v>
      </c>
      <c r="P210" s="50"/>
      <c r="Q210" s="57"/>
      <c r="R210" s="57"/>
      <c r="S210" s="57"/>
      <c r="T210" s="52"/>
      <c r="U210" s="50"/>
      <c r="V210" s="57"/>
      <c r="W210" s="57"/>
      <c r="X210" s="57"/>
      <c r="Y210" s="52"/>
      <c r="Z210" s="50">
        <v>41.3</v>
      </c>
      <c r="AA210" s="51">
        <v>50</v>
      </c>
      <c r="AB210" s="51">
        <v>2065</v>
      </c>
      <c r="AC210" s="51" t="s">
        <v>442</v>
      </c>
      <c r="AD210" s="51" t="s">
        <v>441</v>
      </c>
      <c r="AE210" s="195"/>
      <c r="AF210" s="196"/>
      <c r="AG210" s="197"/>
      <c r="AH210" s="196"/>
      <c r="AI210" s="218"/>
      <c r="AJ210" s="50">
        <v>41.68</v>
      </c>
      <c r="AK210" s="51">
        <v>50</v>
      </c>
      <c r="AL210" s="51">
        <v>2084</v>
      </c>
      <c r="AM210" s="51" t="s">
        <v>467</v>
      </c>
      <c r="AN210" s="52" t="s">
        <v>486</v>
      </c>
      <c r="AO210" s="50"/>
      <c r="AP210" s="57"/>
      <c r="AQ210" s="57"/>
      <c r="AR210" s="57"/>
      <c r="AS210" s="52"/>
      <c r="AT210" s="50"/>
      <c r="AU210" s="57"/>
      <c r="AV210" s="57"/>
      <c r="AW210" s="57"/>
      <c r="AX210" s="52"/>
      <c r="AY210" s="50"/>
      <c r="AZ210" s="57"/>
      <c r="BA210" s="57"/>
      <c r="BB210" s="57"/>
      <c r="BC210" s="52"/>
      <c r="BD210" s="50"/>
      <c r="BE210" s="57"/>
      <c r="BF210" s="57"/>
      <c r="BG210" s="57"/>
      <c r="BH210" s="52"/>
      <c r="BI210" s="50"/>
      <c r="BJ210" s="57"/>
      <c r="BK210" s="57"/>
      <c r="BL210" s="57"/>
      <c r="BM210" s="52"/>
      <c r="BN210" s="53">
        <f t="shared" si="41"/>
        <v>41.3</v>
      </c>
      <c r="BO210" s="53">
        <f t="shared" si="42"/>
        <v>41.68</v>
      </c>
      <c r="BP210" s="249"/>
    </row>
    <row r="211" spans="2:68" ht="30" x14ac:dyDescent="0.4">
      <c r="B211" s="79"/>
      <c r="C211" s="80"/>
      <c r="D211" s="41">
        <f t="shared" si="39"/>
        <v>38.6</v>
      </c>
      <c r="E211" s="42">
        <v>6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35"/>
        <v>41.302</v>
      </c>
      <c r="L211" s="47">
        <f t="shared" si="36"/>
        <v>41.688000000000002</v>
      </c>
      <c r="M211" s="48">
        <f t="shared" si="37"/>
        <v>42.073999999999998</v>
      </c>
      <c r="N211" s="48">
        <f t="shared" si="37"/>
        <v>42.46</v>
      </c>
      <c r="O211" s="49">
        <f t="shared" si="38"/>
        <v>42.846000000000004</v>
      </c>
      <c r="P211" s="50"/>
      <c r="Q211" s="57"/>
      <c r="R211" s="57"/>
      <c r="S211" s="57"/>
      <c r="T211" s="52"/>
      <c r="U211" s="50"/>
      <c r="V211" s="57"/>
      <c r="W211" s="57"/>
      <c r="X211" s="57"/>
      <c r="Y211" s="52"/>
      <c r="Z211" s="50"/>
      <c r="AA211" s="57"/>
      <c r="AB211" s="57"/>
      <c r="AC211" s="57"/>
      <c r="AD211" s="52"/>
      <c r="AE211" s="195"/>
      <c r="AF211" s="196"/>
      <c r="AG211" s="197"/>
      <c r="AH211" s="196"/>
      <c r="AI211" s="218"/>
      <c r="AJ211" s="50"/>
      <c r="AK211" s="51"/>
      <c r="AL211" s="51"/>
      <c r="AM211" s="51"/>
      <c r="AN211" s="52"/>
      <c r="AO211" s="50"/>
      <c r="AP211" s="57"/>
      <c r="AQ211" s="57"/>
      <c r="AR211" s="57"/>
      <c r="AS211" s="52"/>
      <c r="AT211" s="50"/>
      <c r="AU211" s="57"/>
      <c r="AV211" s="57"/>
      <c r="AW211" s="57"/>
      <c r="AX211" s="52"/>
      <c r="AY211" s="50"/>
      <c r="AZ211" s="57"/>
      <c r="BA211" s="57"/>
      <c r="BB211" s="57"/>
      <c r="BC211" s="52"/>
      <c r="BD211" s="50"/>
      <c r="BE211" s="57"/>
      <c r="BF211" s="57"/>
      <c r="BG211" s="57"/>
      <c r="BH211" s="52"/>
      <c r="BI211" s="50"/>
      <c r="BJ211" s="57"/>
      <c r="BK211" s="57"/>
      <c r="BL211" s="57"/>
      <c r="BM211" s="52"/>
      <c r="BN211" s="53">
        <f t="shared" si="41"/>
        <v>0</v>
      </c>
      <c r="BO211" s="53">
        <f t="shared" si="42"/>
        <v>0</v>
      </c>
      <c r="BP211" s="248"/>
    </row>
    <row r="212" spans="2:68" ht="30" x14ac:dyDescent="0.4">
      <c r="B212" s="79"/>
      <c r="C212" s="80"/>
      <c r="D212" s="41">
        <f t="shared" si="39"/>
        <v>38.6</v>
      </c>
      <c r="E212" s="42">
        <v>6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35"/>
        <v>41.302</v>
      </c>
      <c r="L212" s="47">
        <f t="shared" si="36"/>
        <v>41.688000000000002</v>
      </c>
      <c r="M212" s="48">
        <f t="shared" si="37"/>
        <v>42.073999999999998</v>
      </c>
      <c r="N212" s="48">
        <f t="shared" si="37"/>
        <v>42.46</v>
      </c>
      <c r="O212" s="49">
        <f t="shared" si="38"/>
        <v>42.846000000000004</v>
      </c>
      <c r="P212" s="50"/>
      <c r="Q212" s="57"/>
      <c r="R212" s="57"/>
      <c r="S212" s="57"/>
      <c r="T212" s="52"/>
      <c r="U212" s="50"/>
      <c r="V212" s="57"/>
      <c r="W212" s="57"/>
      <c r="X212" s="57"/>
      <c r="Y212" s="52"/>
      <c r="Z212" s="50"/>
      <c r="AA212" s="57"/>
      <c r="AB212" s="57"/>
      <c r="AC212" s="57"/>
      <c r="AD212" s="52"/>
      <c r="AE212" s="195"/>
      <c r="AF212" s="196"/>
      <c r="AG212" s="197"/>
      <c r="AH212" s="196"/>
      <c r="AI212" s="218"/>
      <c r="AJ212" s="50"/>
      <c r="AK212" s="51"/>
      <c r="AL212" s="51"/>
      <c r="AM212" s="51"/>
      <c r="AN212" s="52"/>
      <c r="AO212" s="50"/>
      <c r="AP212" s="57"/>
      <c r="AQ212" s="57"/>
      <c r="AR212" s="57"/>
      <c r="AS212" s="52"/>
      <c r="AT212" s="50"/>
      <c r="AU212" s="57"/>
      <c r="AV212" s="57"/>
      <c r="AW212" s="57"/>
      <c r="AX212" s="52"/>
      <c r="AY212" s="50"/>
      <c r="AZ212" s="57"/>
      <c r="BA212" s="57"/>
      <c r="BB212" s="57"/>
      <c r="BC212" s="52"/>
      <c r="BD212" s="50"/>
      <c r="BE212" s="57"/>
      <c r="BF212" s="57"/>
      <c r="BG212" s="57"/>
      <c r="BH212" s="52"/>
      <c r="BI212" s="50"/>
      <c r="BJ212" s="57"/>
      <c r="BK212" s="57"/>
      <c r="BL212" s="57"/>
      <c r="BM212" s="52"/>
      <c r="BN212" s="53">
        <f t="shared" si="41"/>
        <v>0</v>
      </c>
      <c r="BO212" s="53">
        <f t="shared" si="42"/>
        <v>0</v>
      </c>
      <c r="BP212" s="248"/>
    </row>
    <row r="213" spans="2:68" ht="36" x14ac:dyDescent="0.4">
      <c r="B213" s="79" t="s">
        <v>78</v>
      </c>
      <c r="C213" s="40" t="str">
        <f>C98</f>
        <v>Пшено (крупа из просо), кг</v>
      </c>
      <c r="D213" s="41">
        <f t="shared" si="39"/>
        <v>29.9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35"/>
        <v>30.796999999999997</v>
      </c>
      <c r="L213" s="47">
        <f t="shared" si="36"/>
        <v>31.096</v>
      </c>
      <c r="M213" s="48">
        <f t="shared" si="37"/>
        <v>31.395</v>
      </c>
      <c r="N213" s="48">
        <f t="shared" si="37"/>
        <v>31.693999999999999</v>
      </c>
      <c r="O213" s="49">
        <f t="shared" si="38"/>
        <v>31.992999999999999</v>
      </c>
      <c r="P213" s="50"/>
      <c r="Q213" s="57"/>
      <c r="R213" s="57"/>
      <c r="S213" s="57"/>
      <c r="T213" s="52"/>
      <c r="U213" s="50"/>
      <c r="V213" s="57"/>
      <c r="W213" s="57"/>
      <c r="X213" s="57"/>
      <c r="Y213" s="52"/>
      <c r="Z213" s="50"/>
      <c r="AA213" s="57"/>
      <c r="AB213" s="57"/>
      <c r="AC213" s="57"/>
      <c r="AD213" s="52"/>
      <c r="AE213" s="195"/>
      <c r="AF213" s="196"/>
      <c r="AG213" s="197"/>
      <c r="AH213" s="196"/>
      <c r="AI213" s="218"/>
      <c r="AJ213" s="50">
        <v>31.09</v>
      </c>
      <c r="AK213" s="51">
        <v>25</v>
      </c>
      <c r="AL213" s="51">
        <v>777.25</v>
      </c>
      <c r="AM213" s="51" t="s">
        <v>467</v>
      </c>
      <c r="AN213" s="52" t="s">
        <v>486</v>
      </c>
      <c r="AO213" s="50"/>
      <c r="AP213" s="57"/>
      <c r="AQ213" s="57"/>
      <c r="AR213" s="57"/>
      <c r="AS213" s="52"/>
      <c r="AT213" s="50">
        <v>30.49</v>
      </c>
      <c r="AU213" s="51">
        <v>10</v>
      </c>
      <c r="AV213" s="51">
        <f>IF(AT213=0," ",IF(ISBLANK(AT213)," ",AT213*AU213))</f>
        <v>304.89999999999998</v>
      </c>
      <c r="AW213" s="51" t="s">
        <v>502</v>
      </c>
      <c r="AX213" s="52" t="s">
        <v>347</v>
      </c>
      <c r="AY213" s="50"/>
      <c r="AZ213" s="57"/>
      <c r="BA213" s="57"/>
      <c r="BB213" s="57"/>
      <c r="BC213" s="52"/>
      <c r="BD213" s="50"/>
      <c r="BE213" s="57"/>
      <c r="BF213" s="57"/>
      <c r="BG213" s="57"/>
      <c r="BH213" s="52"/>
      <c r="BI213" s="50"/>
      <c r="BJ213" s="57"/>
      <c r="BK213" s="57"/>
      <c r="BL213" s="57"/>
      <c r="BM213" s="52"/>
      <c r="BN213" s="53">
        <f t="shared" si="41"/>
        <v>30.49</v>
      </c>
      <c r="BO213" s="53">
        <f t="shared" si="42"/>
        <v>31.09</v>
      </c>
      <c r="BP213" s="249"/>
    </row>
    <row r="214" spans="2:68" ht="30" x14ac:dyDescent="0.4">
      <c r="B214" s="79"/>
      <c r="C214" s="80"/>
      <c r="D214" s="41">
        <f t="shared" si="39"/>
        <v>29.9</v>
      </c>
      <c r="E214" s="42">
        <v>2</v>
      </c>
      <c r="F214" s="43">
        <v>1</v>
      </c>
      <c r="G214" s="44">
        <v>2</v>
      </c>
      <c r="H214" s="44">
        <v>3</v>
      </c>
      <c r="I214" s="44">
        <v>4</v>
      </c>
      <c r="J214" s="45">
        <v>5</v>
      </c>
      <c r="K214" s="46">
        <f t="shared" si="35"/>
        <v>30.796999999999997</v>
      </c>
      <c r="L214" s="47">
        <f t="shared" si="36"/>
        <v>31.096</v>
      </c>
      <c r="M214" s="48">
        <f t="shared" si="37"/>
        <v>31.395</v>
      </c>
      <c r="N214" s="48">
        <f t="shared" si="37"/>
        <v>31.693999999999999</v>
      </c>
      <c r="O214" s="49">
        <f t="shared" si="38"/>
        <v>31.992999999999999</v>
      </c>
      <c r="P214" s="50"/>
      <c r="Q214" s="57"/>
      <c r="R214" s="57"/>
      <c r="S214" s="57"/>
      <c r="T214" s="52"/>
      <c r="U214" s="50"/>
      <c r="V214" s="57"/>
      <c r="W214" s="57"/>
      <c r="X214" s="57"/>
      <c r="Y214" s="52"/>
      <c r="Z214" s="50"/>
      <c r="AA214" s="57"/>
      <c r="AB214" s="57"/>
      <c r="AC214" s="57"/>
      <c r="AD214" s="52"/>
      <c r="AE214" s="50"/>
      <c r="AF214" s="51"/>
      <c r="AG214" s="51"/>
      <c r="AH214" s="51"/>
      <c r="AI214" s="52"/>
      <c r="AJ214" s="50"/>
      <c r="AK214" s="57"/>
      <c r="AL214" s="57"/>
      <c r="AM214" s="57"/>
      <c r="AN214" s="52"/>
      <c r="AO214" s="50"/>
      <c r="AP214" s="57"/>
      <c r="AQ214" s="57"/>
      <c r="AR214" s="57"/>
      <c r="AS214" s="52"/>
      <c r="AT214" s="50"/>
      <c r="AU214" s="51"/>
      <c r="AV214" s="51" t="str">
        <f>IF(AT214=0," ",IF(ISBLANK(AT214)," ",AT214*AU214))</f>
        <v xml:space="preserve"> </v>
      </c>
      <c r="AW214" s="51"/>
      <c r="AX214" s="52"/>
      <c r="AY214" s="50"/>
      <c r="AZ214" s="57"/>
      <c r="BA214" s="57"/>
      <c r="BB214" s="57"/>
      <c r="BC214" s="52"/>
      <c r="BD214" s="50"/>
      <c r="BE214" s="57"/>
      <c r="BF214" s="57"/>
      <c r="BG214" s="57"/>
      <c r="BH214" s="52"/>
      <c r="BI214" s="50"/>
      <c r="BJ214" s="57"/>
      <c r="BK214" s="57"/>
      <c r="BL214" s="57"/>
      <c r="BM214" s="52"/>
      <c r="BN214" s="53">
        <f t="shared" si="41"/>
        <v>0</v>
      </c>
      <c r="BO214" s="53">
        <f t="shared" si="42"/>
        <v>0</v>
      </c>
      <c r="BP214" s="248"/>
    </row>
    <row r="215" spans="2:68" ht="30" x14ac:dyDescent="0.4">
      <c r="B215" s="79"/>
      <c r="C215" s="80"/>
      <c r="D215" s="41">
        <f t="shared" si="39"/>
        <v>29.9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35"/>
        <v>30.796999999999997</v>
      </c>
      <c r="L215" s="47">
        <f t="shared" si="36"/>
        <v>31.096</v>
      </c>
      <c r="M215" s="48">
        <f t="shared" si="37"/>
        <v>31.395</v>
      </c>
      <c r="N215" s="48">
        <f t="shared" si="37"/>
        <v>31.693999999999999</v>
      </c>
      <c r="O215" s="49">
        <f t="shared" si="38"/>
        <v>31.992999999999999</v>
      </c>
      <c r="P215" s="50"/>
      <c r="Q215" s="57"/>
      <c r="R215" s="57"/>
      <c r="S215" s="57"/>
      <c r="T215" s="52"/>
      <c r="U215" s="50"/>
      <c r="V215" s="57"/>
      <c r="W215" s="57"/>
      <c r="X215" s="57"/>
      <c r="Y215" s="52"/>
      <c r="Z215" s="50"/>
      <c r="AA215" s="57"/>
      <c r="AB215" s="57"/>
      <c r="AC215" s="57"/>
      <c r="AD215" s="52"/>
      <c r="AE215" s="50"/>
      <c r="AF215" s="51"/>
      <c r="AG215" s="51"/>
      <c r="AH215" s="51"/>
      <c r="AI215" s="52"/>
      <c r="AJ215" s="50"/>
      <c r="AK215" s="57"/>
      <c r="AL215" s="57"/>
      <c r="AM215" s="57"/>
      <c r="AN215" s="52"/>
      <c r="AO215" s="50"/>
      <c r="AP215" s="57"/>
      <c r="AQ215" s="57"/>
      <c r="AR215" s="57"/>
      <c r="AS215" s="52"/>
      <c r="AT215" s="50"/>
      <c r="AU215" s="51"/>
      <c r="AV215" s="51" t="str">
        <f>IF(AT215=0," ",IF(ISBLANK(AT215)," ",AT215*AU215))</f>
        <v xml:space="preserve"> </v>
      </c>
      <c r="AW215" s="51"/>
      <c r="AX215" s="52"/>
      <c r="AY215" s="50"/>
      <c r="AZ215" s="57"/>
      <c r="BA215" s="57"/>
      <c r="BB215" s="57"/>
      <c r="BC215" s="52"/>
      <c r="BD215" s="50"/>
      <c r="BE215" s="57"/>
      <c r="BF215" s="57"/>
      <c r="BG215" s="57"/>
      <c r="BH215" s="52"/>
      <c r="BI215" s="50"/>
      <c r="BJ215" s="57"/>
      <c r="BK215" s="57"/>
      <c r="BL215" s="57"/>
      <c r="BM215" s="52"/>
      <c r="BN215" s="53">
        <f t="shared" si="41"/>
        <v>0</v>
      </c>
      <c r="BO215" s="53">
        <f t="shared" si="42"/>
        <v>0</v>
      </c>
      <c r="BP215" s="248"/>
    </row>
    <row r="216" spans="2:68" ht="78" x14ac:dyDescent="0.4">
      <c r="B216" s="81" t="s">
        <v>81</v>
      </c>
      <c r="C216" s="82" t="s">
        <v>82</v>
      </c>
      <c r="D216" s="41">
        <f t="shared" si="39"/>
        <v>0</v>
      </c>
      <c r="E216" s="62"/>
      <c r="F216" s="63"/>
      <c r="G216" s="64"/>
      <c r="H216" s="64"/>
      <c r="I216" s="64"/>
      <c r="J216" s="65"/>
      <c r="K216" s="46">
        <f t="shared" si="35"/>
        <v>0</v>
      </c>
      <c r="L216" s="47">
        <f t="shared" si="36"/>
        <v>0</v>
      </c>
      <c r="M216" s="48">
        <f t="shared" si="37"/>
        <v>0</v>
      </c>
      <c r="N216" s="48">
        <f t="shared" si="37"/>
        <v>0</v>
      </c>
      <c r="O216" s="49">
        <f t="shared" si="38"/>
        <v>0</v>
      </c>
      <c r="P216" s="66"/>
      <c r="Q216" s="67"/>
      <c r="R216" s="68"/>
      <c r="S216" s="67"/>
      <c r="T216" s="69"/>
      <c r="U216" s="66"/>
      <c r="V216" s="67"/>
      <c r="W216" s="68"/>
      <c r="X216" s="67"/>
      <c r="Y216" s="69"/>
      <c r="Z216" s="66"/>
      <c r="AA216" s="67"/>
      <c r="AB216" s="68"/>
      <c r="AC216" s="67"/>
      <c r="AD216" s="69"/>
      <c r="AE216" s="66"/>
      <c r="AF216" s="67"/>
      <c r="AG216" s="68"/>
      <c r="AH216" s="67"/>
      <c r="AI216" s="69"/>
      <c r="AJ216" s="66"/>
      <c r="AK216" s="67"/>
      <c r="AL216" s="68"/>
      <c r="AM216" s="67"/>
      <c r="AN216" s="69"/>
      <c r="AO216" s="66"/>
      <c r="AP216" s="67"/>
      <c r="AQ216" s="68"/>
      <c r="AR216" s="67"/>
      <c r="AS216" s="69"/>
      <c r="AT216" s="66"/>
      <c r="AU216" s="67"/>
      <c r="AV216" s="68" t="str">
        <f>IF(AT216=0," ",IF(ISBLANK(AT216)," ",AT216*AU216))</f>
        <v xml:space="preserve"> </v>
      </c>
      <c r="AW216" s="67"/>
      <c r="AX216" s="69"/>
      <c r="AY216" s="66"/>
      <c r="AZ216" s="67"/>
      <c r="BA216" s="68"/>
      <c r="BB216" s="67"/>
      <c r="BC216" s="69"/>
      <c r="BD216" s="66"/>
      <c r="BE216" s="67"/>
      <c r="BF216" s="68"/>
      <c r="BG216" s="67"/>
      <c r="BH216" s="69"/>
      <c r="BI216" s="66"/>
      <c r="BJ216" s="67"/>
      <c r="BK216" s="68"/>
      <c r="BL216" s="67"/>
      <c r="BM216" s="69"/>
      <c r="BN216" s="53">
        <f t="shared" si="41"/>
        <v>0</v>
      </c>
      <c r="BO216" s="53">
        <f t="shared" si="42"/>
        <v>0</v>
      </c>
      <c r="BP216" s="248"/>
    </row>
    <row r="217" spans="2:68" ht="90" x14ac:dyDescent="0.4">
      <c r="B217" s="79" t="s">
        <v>84</v>
      </c>
      <c r="C217" s="40" t="str">
        <f>C102</f>
        <v>Хлеб ржано - пшеничный формовой, 0,7 кг</v>
      </c>
      <c r="D217" s="41">
        <f t="shared" si="39"/>
        <v>23.3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35"/>
        <v>23.999000000000002</v>
      </c>
      <c r="L217" s="47">
        <f t="shared" si="36"/>
        <v>24.231999999999999</v>
      </c>
      <c r="M217" s="48">
        <f t="shared" si="37"/>
        <v>24.465</v>
      </c>
      <c r="N217" s="48">
        <f t="shared" si="37"/>
        <v>24.698</v>
      </c>
      <c r="O217" s="49">
        <f t="shared" si="38"/>
        <v>24.931000000000001</v>
      </c>
      <c r="P217" s="50">
        <v>22</v>
      </c>
      <c r="Q217" s="51">
        <v>132</v>
      </c>
      <c r="R217" s="51">
        <f>IF(P217=0," ",IF(ISBLANK(P217)," ",P217*Q217))</f>
        <v>2904</v>
      </c>
      <c r="S217" s="51" t="s">
        <v>396</v>
      </c>
      <c r="T217" s="52" t="s">
        <v>400</v>
      </c>
      <c r="U217" s="50"/>
      <c r="V217" s="57"/>
      <c r="W217" s="57"/>
      <c r="X217" s="57"/>
      <c r="Y217" s="52"/>
      <c r="Z217" s="50">
        <v>21.73</v>
      </c>
      <c r="AA217" s="51">
        <v>111</v>
      </c>
      <c r="AB217" s="51">
        <v>2412.0300000000002</v>
      </c>
      <c r="AC217" s="51" t="s">
        <v>430</v>
      </c>
      <c r="AD217" s="52" t="s">
        <v>443</v>
      </c>
      <c r="AE217" s="195">
        <v>22</v>
      </c>
      <c r="AF217" s="196">
        <v>92</v>
      </c>
      <c r="AG217" s="197">
        <f>IF(AE217=0," ",IF(ISBLANK(AE217)," ",AE217*AF217))</f>
        <v>2024</v>
      </c>
      <c r="AH217" s="196" t="s">
        <v>459</v>
      </c>
      <c r="AI217" s="218" t="s">
        <v>464</v>
      </c>
      <c r="AJ217" s="50"/>
      <c r="AK217" s="57"/>
      <c r="AL217" s="57"/>
      <c r="AM217" s="57"/>
      <c r="AN217" s="52"/>
      <c r="AO217" s="50"/>
      <c r="AP217" s="57"/>
      <c r="AQ217" s="57"/>
      <c r="AR217" s="57"/>
      <c r="AS217" s="52"/>
      <c r="AT217" s="50">
        <v>21.1</v>
      </c>
      <c r="AU217" s="51">
        <v>36</v>
      </c>
      <c r="AV217" s="51">
        <f>IF(AT217=0," ",IF(ISBLANK(AT217)," ",AT217*AU217))</f>
        <v>759.6</v>
      </c>
      <c r="AW217" s="51" t="s">
        <v>504</v>
      </c>
      <c r="AX217" s="52" t="s">
        <v>510</v>
      </c>
      <c r="AY217" s="50">
        <v>19.18</v>
      </c>
      <c r="AZ217" s="51">
        <v>49</v>
      </c>
      <c r="BA217" s="51">
        <v>939.82</v>
      </c>
      <c r="BB217" s="51" t="s">
        <v>516</v>
      </c>
      <c r="BC217" s="52" t="s">
        <v>285</v>
      </c>
      <c r="BD217" s="271">
        <v>20.5</v>
      </c>
      <c r="BE217" s="272">
        <v>76</v>
      </c>
      <c r="BF217" s="272">
        <f>IF(BD217=0," ",IF(ISBLANK(BD217)," ",BD217*BE217))</f>
        <v>1558</v>
      </c>
      <c r="BG217" s="272" t="s">
        <v>528</v>
      </c>
      <c r="BH217" s="273" t="s">
        <v>539</v>
      </c>
      <c r="BI217" s="50">
        <v>22.5</v>
      </c>
      <c r="BJ217" s="51">
        <v>48</v>
      </c>
      <c r="BK217" s="51">
        <f>BI217*BJ217</f>
        <v>1080</v>
      </c>
      <c r="BL217" s="51" t="s">
        <v>550</v>
      </c>
      <c r="BM217" s="52" t="s">
        <v>566</v>
      </c>
      <c r="BN217" s="53">
        <f t="shared" si="41"/>
        <v>19.18</v>
      </c>
      <c r="BO217" s="53">
        <f t="shared" si="42"/>
        <v>22.5</v>
      </c>
      <c r="BP217" s="248"/>
    </row>
    <row r="218" spans="2:68" ht="54" x14ac:dyDescent="0.4">
      <c r="B218" s="79"/>
      <c r="C218" s="80"/>
      <c r="D218" s="41">
        <f t="shared" si="39"/>
        <v>23.3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35"/>
        <v>23.999000000000002</v>
      </c>
      <c r="L218" s="47">
        <f t="shared" si="36"/>
        <v>24.231999999999999</v>
      </c>
      <c r="M218" s="48">
        <f t="shared" si="37"/>
        <v>24.465</v>
      </c>
      <c r="N218" s="48">
        <f t="shared" si="37"/>
        <v>24.698</v>
      </c>
      <c r="O218" s="49">
        <f t="shared" si="38"/>
        <v>24.931000000000001</v>
      </c>
      <c r="P218" s="50"/>
      <c r="Q218" s="57"/>
      <c r="R218" s="57"/>
      <c r="S218" s="57"/>
      <c r="T218" s="52"/>
      <c r="U218" s="50"/>
      <c r="V218" s="57"/>
      <c r="W218" s="57"/>
      <c r="X218" s="57"/>
      <c r="Y218" s="52"/>
      <c r="Z218" s="50"/>
      <c r="AA218" s="51"/>
      <c r="AB218" s="51" t="str">
        <f>IF(Z218=0," ",IF(ISBLANK(Z218)," ",Z218*AA218))</f>
        <v xml:space="preserve"> </v>
      </c>
      <c r="AC218" s="51"/>
      <c r="AD218" s="52"/>
      <c r="AE218" s="50"/>
      <c r="AF218" s="51"/>
      <c r="AG218" s="51"/>
      <c r="AH218" s="51"/>
      <c r="AI218" s="52"/>
      <c r="AJ218" s="50"/>
      <c r="AK218" s="57"/>
      <c r="AL218" s="57"/>
      <c r="AM218" s="57"/>
      <c r="AN218" s="52"/>
      <c r="AO218" s="50"/>
      <c r="AP218" s="57"/>
      <c r="AQ218" s="57"/>
      <c r="AR218" s="57"/>
      <c r="AS218" s="52"/>
      <c r="AT218" s="50"/>
      <c r="AU218" s="57"/>
      <c r="AV218" s="57"/>
      <c r="AW218" s="57"/>
      <c r="AX218" s="52"/>
      <c r="AY218" s="50"/>
      <c r="AZ218" s="57"/>
      <c r="BA218" s="57"/>
      <c r="BB218" s="57"/>
      <c r="BC218" s="52"/>
      <c r="BD218" s="50"/>
      <c r="BE218" s="51"/>
      <c r="BF218" s="51"/>
      <c r="BG218" s="51"/>
      <c r="BH218" s="52"/>
      <c r="BI218" s="50">
        <v>22.5</v>
      </c>
      <c r="BJ218" s="51">
        <v>48</v>
      </c>
      <c r="BK218" s="51">
        <f>BI218*BJ218</f>
        <v>1080</v>
      </c>
      <c r="BL218" s="51" t="s">
        <v>550</v>
      </c>
      <c r="BM218" s="52" t="s">
        <v>567</v>
      </c>
      <c r="BN218" s="53">
        <f t="shared" si="41"/>
        <v>22.5</v>
      </c>
      <c r="BO218" s="53">
        <f t="shared" si="42"/>
        <v>22.5</v>
      </c>
      <c r="BP218" s="248"/>
    </row>
    <row r="219" spans="2:68" ht="54" x14ac:dyDescent="0.4">
      <c r="B219" s="79"/>
      <c r="C219" s="80"/>
      <c r="D219" s="41">
        <f t="shared" si="39"/>
        <v>23.3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>$D219+($D219*(SUM($E219%,F219%)))</f>
        <v>23.999000000000002</v>
      </c>
      <c r="L219" s="47">
        <f>$D219+(($D219*SUM($E219,G219)/100))</f>
        <v>24.231999999999999</v>
      </c>
      <c r="M219" s="48">
        <f>$D219+(($D219*($E219+H219)/100))</f>
        <v>24.465</v>
      </c>
      <c r="N219" s="48">
        <f>$D219+(($D219*($E219+I219)/100))</f>
        <v>24.698</v>
      </c>
      <c r="O219" s="49">
        <f>$D219+(($D219*($E219+J219)/100))</f>
        <v>24.931000000000001</v>
      </c>
      <c r="P219" s="50"/>
      <c r="Q219" s="57"/>
      <c r="R219" s="57"/>
      <c r="S219" s="57"/>
      <c r="T219" s="52"/>
      <c r="U219" s="50"/>
      <c r="V219" s="57"/>
      <c r="W219" s="57"/>
      <c r="X219" s="57"/>
      <c r="Y219" s="52"/>
      <c r="Z219" s="50"/>
      <c r="AA219" s="51"/>
      <c r="AB219" s="51" t="str">
        <f>IF(Z219=0," ",IF(ISBLANK(Z219)," ",Z219*AA219))</f>
        <v xml:space="preserve"> </v>
      </c>
      <c r="AC219" s="51"/>
      <c r="AD219" s="52"/>
      <c r="AE219" s="50"/>
      <c r="AF219" s="57"/>
      <c r="AG219" s="57"/>
      <c r="AH219" s="57"/>
      <c r="AI219" s="52"/>
      <c r="AJ219" s="50"/>
      <c r="AK219" s="57"/>
      <c r="AL219" s="57"/>
      <c r="AM219" s="57"/>
      <c r="AN219" s="52"/>
      <c r="AO219" s="50"/>
      <c r="AP219" s="57"/>
      <c r="AQ219" s="57"/>
      <c r="AR219" s="57"/>
      <c r="AS219" s="52"/>
      <c r="AT219" s="50"/>
      <c r="AU219" s="57"/>
      <c r="AV219" s="57"/>
      <c r="AW219" s="57"/>
      <c r="AX219" s="52"/>
      <c r="AY219" s="50"/>
      <c r="AZ219" s="57"/>
      <c r="BA219" s="57"/>
      <c r="BB219" s="57"/>
      <c r="BC219" s="52"/>
      <c r="BD219" s="50"/>
      <c r="BE219" s="57"/>
      <c r="BF219" s="57"/>
      <c r="BG219" s="57"/>
      <c r="BH219" s="52"/>
      <c r="BI219" s="50">
        <v>22.5</v>
      </c>
      <c r="BJ219" s="51">
        <v>32</v>
      </c>
      <c r="BK219" s="51">
        <f>BI219*BJ219</f>
        <v>720</v>
      </c>
      <c r="BL219" s="51" t="s">
        <v>550</v>
      </c>
      <c r="BM219" s="52" t="s">
        <v>568</v>
      </c>
      <c r="BN219" s="53"/>
      <c r="BO219" s="53"/>
      <c r="BP219" s="248"/>
    </row>
    <row r="220" spans="2:68" ht="30" x14ac:dyDescent="0.4">
      <c r="B220" s="79"/>
      <c r="C220" s="80"/>
      <c r="D220" s="41">
        <f t="shared" ref="D220:D226" si="43">D104</f>
        <v>23.3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35"/>
        <v>23.999000000000002</v>
      </c>
      <c r="L220" s="47">
        <f t="shared" si="36"/>
        <v>24.231999999999999</v>
      </c>
      <c r="M220" s="48">
        <f t="shared" si="37"/>
        <v>24.465</v>
      </c>
      <c r="N220" s="48">
        <f t="shared" si="37"/>
        <v>24.698</v>
      </c>
      <c r="O220" s="49">
        <f t="shared" si="38"/>
        <v>24.931000000000001</v>
      </c>
      <c r="P220" s="50"/>
      <c r="Q220" s="57"/>
      <c r="R220" s="57"/>
      <c r="S220" s="57"/>
      <c r="T220" s="52"/>
      <c r="U220" s="50"/>
      <c r="V220" s="57"/>
      <c r="W220" s="57"/>
      <c r="X220" s="57"/>
      <c r="Y220" s="52"/>
      <c r="Z220" s="50"/>
      <c r="AA220" s="51"/>
      <c r="AB220" s="51" t="str">
        <f>IF(Z220=0," ",IF(ISBLANK(Z220)," ",Z220*AA220))</f>
        <v xml:space="preserve"> </v>
      </c>
      <c r="AC220" s="51"/>
      <c r="AD220" s="52"/>
      <c r="AE220" s="50"/>
      <c r="AF220" s="51"/>
      <c r="AG220" s="51"/>
      <c r="AH220" s="51"/>
      <c r="AI220" s="52"/>
      <c r="AJ220" s="50"/>
      <c r="AK220" s="57"/>
      <c r="AL220" s="57"/>
      <c r="AM220" s="57"/>
      <c r="AN220" s="52"/>
      <c r="AO220" s="50"/>
      <c r="AP220" s="57"/>
      <c r="AQ220" s="57"/>
      <c r="AR220" s="57"/>
      <c r="AS220" s="52"/>
      <c r="AT220" s="50"/>
      <c r="AU220" s="57"/>
      <c r="AV220" s="57"/>
      <c r="AW220" s="57"/>
      <c r="AX220" s="52"/>
      <c r="AY220" s="50"/>
      <c r="AZ220" s="57"/>
      <c r="BA220" s="57"/>
      <c r="BB220" s="57"/>
      <c r="BC220" s="52"/>
      <c r="BD220" s="50"/>
      <c r="BE220" s="51"/>
      <c r="BF220" s="51"/>
      <c r="BG220" s="51"/>
      <c r="BH220" s="52"/>
      <c r="BI220" s="50"/>
      <c r="BJ220" s="57"/>
      <c r="BK220" s="57"/>
      <c r="BL220" s="57"/>
      <c r="BM220" s="52"/>
      <c r="BN220" s="53">
        <f t="shared" ref="BN220:BN227" si="44">MIN($P220,$U220,$Z220,$AE220,$AJ220,$AO220,$AT220,$AY220,$BD220,$BI220)</f>
        <v>0</v>
      </c>
      <c r="BO220" s="53">
        <f t="shared" ref="BO220:BO227" si="45">MAX($P220,$U220,$Z220,$AE220,$AJ220,$AO220,$AT220,$AY220,$BD220,$BI220)</f>
        <v>0</v>
      </c>
      <c r="BP220" s="248"/>
    </row>
    <row r="221" spans="2:68" ht="54" x14ac:dyDescent="0.4">
      <c r="B221" s="79" t="s">
        <v>85</v>
      </c>
      <c r="C221" s="40" t="str">
        <f>C105</f>
        <v>Хлеб "Дарницкий" подовый,0,7 кг</v>
      </c>
      <c r="D221" s="41">
        <f t="shared" si="43"/>
        <v>22.4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35"/>
        <v>23.071999999999999</v>
      </c>
      <c r="L221" s="47">
        <f t="shared" si="36"/>
        <v>23.295999999999999</v>
      </c>
      <c r="M221" s="48">
        <f t="shared" si="37"/>
        <v>23.52</v>
      </c>
      <c r="N221" s="48">
        <f t="shared" si="37"/>
        <v>23.744</v>
      </c>
      <c r="O221" s="49">
        <f t="shared" si="38"/>
        <v>23.968</v>
      </c>
      <c r="P221" s="50"/>
      <c r="Q221" s="57"/>
      <c r="R221" s="57"/>
      <c r="S221" s="57"/>
      <c r="T221" s="52"/>
      <c r="U221" s="50">
        <v>22.6</v>
      </c>
      <c r="V221" s="51">
        <v>22</v>
      </c>
      <c r="W221" s="51">
        <v>497.2</v>
      </c>
      <c r="X221" s="51" t="s">
        <v>410</v>
      </c>
      <c r="Y221" s="52" t="s">
        <v>417</v>
      </c>
      <c r="Z221" s="50"/>
      <c r="AA221" s="51"/>
      <c r="AB221" s="51" t="str">
        <f>IF(Z221=0," ",IF(ISBLANK(Z221)," ",Z221*AA221))</f>
        <v xml:space="preserve"> </v>
      </c>
      <c r="AC221" s="51"/>
      <c r="AD221" s="52"/>
      <c r="AE221" s="50"/>
      <c r="AF221" s="51"/>
      <c r="AG221" s="51"/>
      <c r="AH221" s="51"/>
      <c r="AI221" s="52"/>
      <c r="AJ221" s="50">
        <v>22</v>
      </c>
      <c r="AK221" s="51">
        <v>184</v>
      </c>
      <c r="AL221" s="51">
        <v>3696</v>
      </c>
      <c r="AM221" s="51" t="s">
        <v>491</v>
      </c>
      <c r="AN221" s="52" t="s">
        <v>477</v>
      </c>
      <c r="AO221" s="50"/>
      <c r="AP221" s="57"/>
      <c r="AQ221" s="57"/>
      <c r="AR221" s="57"/>
      <c r="AS221" s="52"/>
      <c r="AT221" s="50"/>
      <c r="AU221" s="57"/>
      <c r="AV221" s="57"/>
      <c r="AW221" s="57"/>
      <c r="AX221" s="52"/>
      <c r="AY221" s="50"/>
      <c r="AZ221" s="57"/>
      <c r="BA221" s="57"/>
      <c r="BB221" s="57"/>
      <c r="BC221" s="52"/>
      <c r="BD221" s="50"/>
      <c r="BE221" s="51"/>
      <c r="BF221" s="51"/>
      <c r="BG221" s="51"/>
      <c r="BH221" s="52"/>
      <c r="BI221" s="50"/>
      <c r="BJ221" s="57"/>
      <c r="BK221" s="57"/>
      <c r="BL221" s="57"/>
      <c r="BM221" s="52"/>
      <c r="BN221" s="53">
        <f t="shared" si="44"/>
        <v>22</v>
      </c>
      <c r="BO221" s="53">
        <f t="shared" si="45"/>
        <v>22.6</v>
      </c>
      <c r="BP221" s="248"/>
    </row>
    <row r="222" spans="2:68" ht="30" x14ac:dyDescent="0.4">
      <c r="B222" s="79"/>
      <c r="C222" s="80"/>
      <c r="D222" s="41">
        <f t="shared" si="43"/>
        <v>22.4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35"/>
        <v>23.071999999999999</v>
      </c>
      <c r="L222" s="47">
        <f t="shared" si="36"/>
        <v>23.295999999999999</v>
      </c>
      <c r="M222" s="48">
        <f t="shared" si="37"/>
        <v>23.52</v>
      </c>
      <c r="N222" s="48">
        <f t="shared" si="37"/>
        <v>23.744</v>
      </c>
      <c r="O222" s="49">
        <f t="shared" si="38"/>
        <v>23.968</v>
      </c>
      <c r="P222" s="50"/>
      <c r="Q222" s="57"/>
      <c r="R222" s="57"/>
      <c r="S222" s="57"/>
      <c r="T222" s="52"/>
      <c r="U222" s="50"/>
      <c r="V222" s="51"/>
      <c r="W222" s="51" t="str">
        <f>IF(U222=0," ",IF(ISBLANK(U222)," ",U222*V222))</f>
        <v xml:space="preserve"> </v>
      </c>
      <c r="X222" s="51"/>
      <c r="Y222" s="52"/>
      <c r="Z222" s="50"/>
      <c r="AA222" s="51"/>
      <c r="AB222" s="51" t="str">
        <f>IF(Z222=0," ",IF(ISBLANK(Z222)," ",Z222*AA222))</f>
        <v xml:space="preserve"> </v>
      </c>
      <c r="AC222" s="51"/>
      <c r="AD222" s="52"/>
      <c r="AE222" s="50"/>
      <c r="AF222" s="51"/>
      <c r="AG222" s="51"/>
      <c r="AH222" s="51"/>
      <c r="AI222" s="52"/>
      <c r="AJ222" s="50"/>
      <c r="AK222" s="51"/>
      <c r="AL222" s="51" t="str">
        <f>IF(AJ222=0," ",IF(ISBLANK(AJ222)," ",AJ222*AK222))</f>
        <v xml:space="preserve"> </v>
      </c>
      <c r="AM222" s="51"/>
      <c r="AN222" s="52"/>
      <c r="AO222" s="50"/>
      <c r="AP222" s="57"/>
      <c r="AQ222" s="57"/>
      <c r="AR222" s="57"/>
      <c r="AS222" s="52"/>
      <c r="AT222" s="50"/>
      <c r="AU222" s="57"/>
      <c r="AV222" s="57"/>
      <c r="AW222" s="57"/>
      <c r="AX222" s="52"/>
      <c r="AY222" s="50"/>
      <c r="AZ222" s="57"/>
      <c r="BA222" s="57"/>
      <c r="BB222" s="57"/>
      <c r="BC222" s="52"/>
      <c r="BD222" s="50"/>
      <c r="BE222" s="51"/>
      <c r="BF222" s="51"/>
      <c r="BG222" s="51"/>
      <c r="BH222" s="52"/>
      <c r="BI222" s="50"/>
      <c r="BJ222" s="57"/>
      <c r="BK222" s="57"/>
      <c r="BL222" s="57"/>
      <c r="BM222" s="52"/>
      <c r="BN222" s="53">
        <f t="shared" si="44"/>
        <v>0</v>
      </c>
      <c r="BO222" s="53">
        <f t="shared" si="45"/>
        <v>0</v>
      </c>
      <c r="BP222" s="248"/>
    </row>
    <row r="223" spans="2:68" ht="90" x14ac:dyDescent="0.4">
      <c r="B223" s="79"/>
      <c r="C223" s="80"/>
      <c r="D223" s="41">
        <f t="shared" si="43"/>
        <v>22.4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35"/>
        <v>23.071999999999999</v>
      </c>
      <c r="L223" s="47">
        <f t="shared" si="36"/>
        <v>23.295999999999999</v>
      </c>
      <c r="M223" s="48">
        <f t="shared" si="37"/>
        <v>23.52</v>
      </c>
      <c r="N223" s="48">
        <f t="shared" si="37"/>
        <v>23.744</v>
      </c>
      <c r="O223" s="49">
        <f t="shared" si="38"/>
        <v>23.968</v>
      </c>
      <c r="P223" s="50"/>
      <c r="Q223" s="57"/>
      <c r="R223" s="57"/>
      <c r="S223" s="57"/>
      <c r="T223" s="52"/>
      <c r="U223" s="50"/>
      <c r="V223" s="51"/>
      <c r="W223" s="51" t="str">
        <f>IF(U223=0," ",IF(ISBLANK(U223)," ",U223*V223))</f>
        <v xml:space="preserve"> </v>
      </c>
      <c r="X223" s="51"/>
      <c r="Y223" s="52"/>
      <c r="Z223" s="50">
        <v>22.66</v>
      </c>
      <c r="AA223" s="51">
        <v>43</v>
      </c>
      <c r="AB223" s="51">
        <v>974.38</v>
      </c>
      <c r="AC223" s="51" t="s">
        <v>430</v>
      </c>
      <c r="AD223" s="52" t="s">
        <v>444</v>
      </c>
      <c r="AE223" s="50"/>
      <c r="AF223" s="51"/>
      <c r="AG223" s="51"/>
      <c r="AH223" s="51"/>
      <c r="AI223" s="52"/>
      <c r="AJ223" s="50"/>
      <c r="AK223" s="51"/>
      <c r="AL223" s="51" t="str">
        <f>IF(AJ223=0," ",IF(ISBLANK(AJ223)," ",AJ223*AK223))</f>
        <v xml:space="preserve"> </v>
      </c>
      <c r="AM223" s="51"/>
      <c r="AN223" s="52"/>
      <c r="AO223" s="50"/>
      <c r="AP223" s="57"/>
      <c r="AQ223" s="57"/>
      <c r="AR223" s="57"/>
      <c r="AS223" s="52"/>
      <c r="AT223" s="50"/>
      <c r="AU223" s="57"/>
      <c r="AV223" s="57"/>
      <c r="AW223" s="57"/>
      <c r="AX223" s="52"/>
      <c r="AY223" s="50"/>
      <c r="AZ223" s="57"/>
      <c r="BA223" s="57"/>
      <c r="BB223" s="57"/>
      <c r="BC223" s="52"/>
      <c r="BD223" s="50"/>
      <c r="BE223" s="51"/>
      <c r="BF223" s="51"/>
      <c r="BG223" s="51"/>
      <c r="BH223" s="52"/>
      <c r="BI223" s="50"/>
      <c r="BJ223" s="57"/>
      <c r="BK223" s="57"/>
      <c r="BL223" s="57"/>
      <c r="BM223" s="52"/>
      <c r="BN223" s="53">
        <f t="shared" si="44"/>
        <v>22.66</v>
      </c>
      <c r="BO223" s="53">
        <f t="shared" si="45"/>
        <v>22.66</v>
      </c>
      <c r="BP223" s="248"/>
    </row>
    <row r="224" spans="2:68" ht="54" x14ac:dyDescent="0.4">
      <c r="B224" s="79" t="s">
        <v>87</v>
      </c>
      <c r="C224" s="40" t="str">
        <f>C108</f>
        <v>Хлеб пшеничный формовой, 0,45 - 0,5 кг</v>
      </c>
      <c r="D224" s="41">
        <f t="shared" si="43"/>
        <v>22.9</v>
      </c>
      <c r="E224" s="42">
        <v>2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35"/>
        <v>23.587</v>
      </c>
      <c r="L224" s="47">
        <f t="shared" si="36"/>
        <v>23.815999999999999</v>
      </c>
      <c r="M224" s="48">
        <f t="shared" si="37"/>
        <v>24.044999999999998</v>
      </c>
      <c r="N224" s="48">
        <f t="shared" si="37"/>
        <v>24.273999999999997</v>
      </c>
      <c r="O224" s="49">
        <f t="shared" si="38"/>
        <v>24.503</v>
      </c>
      <c r="P224" s="50"/>
      <c r="Q224" s="57"/>
      <c r="R224" s="57"/>
      <c r="S224" s="57"/>
      <c r="T224" s="52"/>
      <c r="U224" s="50">
        <v>22.1</v>
      </c>
      <c r="V224" s="51">
        <v>16</v>
      </c>
      <c r="W224" s="51">
        <v>353.6</v>
      </c>
      <c r="X224" s="51" t="s">
        <v>410</v>
      </c>
      <c r="Y224" s="52" t="s">
        <v>417</v>
      </c>
      <c r="Z224" s="50"/>
      <c r="AA224" s="57"/>
      <c r="AB224" s="57"/>
      <c r="AC224" s="57"/>
      <c r="AD224" s="52"/>
      <c r="AE224" s="50"/>
      <c r="AF224" s="51"/>
      <c r="AG224" s="51"/>
      <c r="AH224" s="51"/>
      <c r="AI224" s="52"/>
      <c r="AJ224" s="50">
        <v>22</v>
      </c>
      <c r="AK224" s="51">
        <v>288</v>
      </c>
      <c r="AL224" s="51">
        <v>6336</v>
      </c>
      <c r="AM224" s="51" t="s">
        <v>491</v>
      </c>
      <c r="AN224" s="52" t="s">
        <v>477</v>
      </c>
      <c r="AO224" s="50"/>
      <c r="AP224" s="57"/>
      <c r="AQ224" s="57"/>
      <c r="AR224" s="57"/>
      <c r="AS224" s="52"/>
      <c r="AT224" s="50">
        <v>20.9</v>
      </c>
      <c r="AU224" s="51">
        <v>71</v>
      </c>
      <c r="AV224" s="51">
        <f>IF(AT224=0," ",IF(ISBLANK(AT224)," ",AT224*AU224))</f>
        <v>1483.8999999999999</v>
      </c>
      <c r="AW224" s="51" t="s">
        <v>504</v>
      </c>
      <c r="AX224" s="52" t="s">
        <v>510</v>
      </c>
      <c r="AY224" s="50">
        <v>19.829999999999998</v>
      </c>
      <c r="AZ224" s="51">
        <v>63</v>
      </c>
      <c r="BA224" s="51">
        <v>1249.29</v>
      </c>
      <c r="BB224" s="51" t="s">
        <v>516</v>
      </c>
      <c r="BC224" s="52" t="s">
        <v>285</v>
      </c>
      <c r="BD224" s="50"/>
      <c r="BE224" s="51"/>
      <c r="BF224" s="51"/>
      <c r="BG224" s="51"/>
      <c r="BH224" s="52"/>
      <c r="BI224" s="50"/>
      <c r="BJ224" s="57"/>
      <c r="BK224" s="57"/>
      <c r="BL224" s="57"/>
      <c r="BM224" s="52"/>
      <c r="BN224" s="53">
        <f t="shared" si="44"/>
        <v>19.829999999999998</v>
      </c>
      <c r="BO224" s="53">
        <f t="shared" si="45"/>
        <v>22.1</v>
      </c>
      <c r="BP224" s="248"/>
    </row>
    <row r="225" spans="2:68" ht="30" x14ac:dyDescent="0.4">
      <c r="B225" s="79"/>
      <c r="C225" s="80"/>
      <c r="D225" s="41">
        <f t="shared" si="43"/>
        <v>22.9</v>
      </c>
      <c r="E225" s="42">
        <v>2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35"/>
        <v>23.587</v>
      </c>
      <c r="L225" s="47">
        <f t="shared" si="36"/>
        <v>23.815999999999999</v>
      </c>
      <c r="M225" s="48">
        <f t="shared" si="37"/>
        <v>24.044999999999998</v>
      </c>
      <c r="N225" s="48">
        <f t="shared" si="37"/>
        <v>24.273999999999997</v>
      </c>
      <c r="O225" s="49">
        <f t="shared" si="38"/>
        <v>24.503</v>
      </c>
      <c r="P225" s="50"/>
      <c r="Q225" s="57"/>
      <c r="R225" s="57"/>
      <c r="S225" s="57"/>
      <c r="T225" s="52"/>
      <c r="U225" s="50"/>
      <c r="V225" s="51"/>
      <c r="W225" s="51"/>
      <c r="X225" s="51"/>
      <c r="Y225" s="52"/>
      <c r="Z225" s="50"/>
      <c r="AA225" s="57"/>
      <c r="AB225" s="57"/>
      <c r="AC225" s="57"/>
      <c r="AD225" s="52"/>
      <c r="AE225" s="50"/>
      <c r="AF225" s="51"/>
      <c r="AG225" s="51"/>
      <c r="AH225" s="51"/>
      <c r="AI225" s="52"/>
      <c r="AJ225" s="50"/>
      <c r="AK225" s="57"/>
      <c r="AL225" s="57"/>
      <c r="AM225" s="57"/>
      <c r="AN225" s="52"/>
      <c r="AO225" s="50"/>
      <c r="AP225" s="57"/>
      <c r="AQ225" s="57"/>
      <c r="AR225" s="57"/>
      <c r="AS225" s="52"/>
      <c r="AT225" s="50"/>
      <c r="AU225" s="57"/>
      <c r="AV225" s="57"/>
      <c r="AW225" s="57"/>
      <c r="AX225" s="52"/>
      <c r="AY225" s="50"/>
      <c r="AZ225" s="57"/>
      <c r="BA225" s="57"/>
      <c r="BB225" s="57"/>
      <c r="BC225" s="52"/>
      <c r="BD225" s="50"/>
      <c r="BE225" s="51"/>
      <c r="BF225" s="51"/>
      <c r="BG225" s="51"/>
      <c r="BH225" s="52"/>
      <c r="BI225" s="50"/>
      <c r="BJ225" s="57"/>
      <c r="BK225" s="57"/>
      <c r="BL225" s="57"/>
      <c r="BM225" s="52"/>
      <c r="BN225" s="53">
        <f t="shared" si="44"/>
        <v>0</v>
      </c>
      <c r="BO225" s="53">
        <f t="shared" si="45"/>
        <v>0</v>
      </c>
      <c r="BP225" s="248"/>
    </row>
    <row r="226" spans="2:68" ht="30" x14ac:dyDescent="0.4">
      <c r="B226" s="79"/>
      <c r="C226" s="80"/>
      <c r="D226" s="41">
        <f t="shared" si="43"/>
        <v>0</v>
      </c>
      <c r="E226" s="42">
        <v>2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35"/>
        <v>0</v>
      </c>
      <c r="L226" s="47">
        <f t="shared" si="36"/>
        <v>0</v>
      </c>
      <c r="M226" s="48">
        <f t="shared" si="37"/>
        <v>0</v>
      </c>
      <c r="N226" s="48">
        <f t="shared" si="37"/>
        <v>0</v>
      </c>
      <c r="O226" s="49">
        <f t="shared" si="38"/>
        <v>0</v>
      </c>
      <c r="P226" s="50"/>
      <c r="Q226" s="57"/>
      <c r="R226" s="57"/>
      <c r="S226" s="57"/>
      <c r="T226" s="52"/>
      <c r="U226" s="50"/>
      <c r="V226" s="51"/>
      <c r="W226" s="51"/>
      <c r="X226" s="51"/>
      <c r="Y226" s="52"/>
      <c r="Z226" s="50"/>
      <c r="AA226" s="57"/>
      <c r="AB226" s="57"/>
      <c r="AC226" s="57"/>
      <c r="AD226" s="52"/>
      <c r="AE226" s="50"/>
      <c r="AF226" s="51"/>
      <c r="AG226" s="51"/>
      <c r="AH226" s="51"/>
      <c r="AI226" s="52"/>
      <c r="AJ226" s="50"/>
      <c r="AK226" s="57"/>
      <c r="AL226" s="57"/>
      <c r="AM226" s="57"/>
      <c r="AN226" s="52"/>
      <c r="AO226" s="50"/>
      <c r="AP226" s="57"/>
      <c r="AQ226" s="57"/>
      <c r="AR226" s="57"/>
      <c r="AS226" s="52"/>
      <c r="AT226" s="50"/>
      <c r="AU226" s="57"/>
      <c r="AV226" s="57"/>
      <c r="AW226" s="57"/>
      <c r="AX226" s="52"/>
      <c r="AY226" s="50"/>
      <c r="AZ226" s="57"/>
      <c r="BA226" s="57"/>
      <c r="BB226" s="57"/>
      <c r="BC226" s="52"/>
      <c r="BD226" s="50"/>
      <c r="BE226" s="51"/>
      <c r="BF226" s="51"/>
      <c r="BG226" s="51"/>
      <c r="BH226" s="52"/>
      <c r="BI226" s="50"/>
      <c r="BJ226" s="57"/>
      <c r="BK226" s="57"/>
      <c r="BL226" s="57"/>
      <c r="BM226" s="52"/>
      <c r="BN226" s="53">
        <f t="shared" si="44"/>
        <v>0</v>
      </c>
      <c r="BO226" s="53">
        <f t="shared" si="45"/>
        <v>0</v>
      </c>
      <c r="BP226" s="248"/>
    </row>
    <row r="227" spans="2:68" ht="54" x14ac:dyDescent="0.4">
      <c r="B227" s="79" t="s">
        <v>89</v>
      </c>
      <c r="C227" s="40" t="str">
        <f>C113</f>
        <v>Батон нарезной из муки высшего сорта, 0,35 - 0,4 кг</v>
      </c>
      <c r="D227" s="41">
        <f>D113</f>
        <v>21.3</v>
      </c>
      <c r="E227" s="42">
        <v>5</v>
      </c>
      <c r="F227" s="43">
        <v>1</v>
      </c>
      <c r="G227" s="44">
        <v>2</v>
      </c>
      <c r="H227" s="44">
        <v>3</v>
      </c>
      <c r="I227" s="44">
        <v>4</v>
      </c>
      <c r="J227" s="45">
        <v>5</v>
      </c>
      <c r="K227" s="46">
        <f t="shared" si="35"/>
        <v>22.577999999999999</v>
      </c>
      <c r="L227" s="47">
        <f t="shared" si="36"/>
        <v>22.791</v>
      </c>
      <c r="M227" s="48">
        <f t="shared" si="37"/>
        <v>23.004000000000001</v>
      </c>
      <c r="N227" s="48">
        <f t="shared" si="37"/>
        <v>23.217000000000002</v>
      </c>
      <c r="O227" s="49">
        <f t="shared" si="38"/>
        <v>23.43</v>
      </c>
      <c r="P227" s="50">
        <v>20.5</v>
      </c>
      <c r="Q227" s="51">
        <v>282</v>
      </c>
      <c r="R227" s="51">
        <f>IF(P227=0," ",IF(ISBLANK(P227)," ",P227*Q227))</f>
        <v>5781</v>
      </c>
      <c r="S227" s="51" t="s">
        <v>396</v>
      </c>
      <c r="T227" s="52" t="s">
        <v>400</v>
      </c>
      <c r="U227" s="50"/>
      <c r="V227" s="51"/>
      <c r="W227" s="51"/>
      <c r="X227" s="51"/>
      <c r="Y227" s="52"/>
      <c r="Z227" s="50"/>
      <c r="AA227" s="57"/>
      <c r="AB227" s="57"/>
      <c r="AC227" s="57"/>
      <c r="AD227" s="52"/>
      <c r="AE227" s="50"/>
      <c r="AF227" s="51"/>
      <c r="AG227" s="51"/>
      <c r="AH227" s="51"/>
      <c r="AI227" s="52"/>
      <c r="AJ227" s="50"/>
      <c r="AK227" s="57"/>
      <c r="AL227" s="57"/>
      <c r="AM227" s="57"/>
      <c r="AN227" s="52"/>
      <c r="AO227" s="50"/>
      <c r="AP227" s="57"/>
      <c r="AQ227" s="57"/>
      <c r="AR227" s="57"/>
      <c r="AS227" s="52"/>
      <c r="AT227" s="50"/>
      <c r="AU227" s="57"/>
      <c r="AV227" s="57"/>
      <c r="AW227" s="57"/>
      <c r="AX227" s="52"/>
      <c r="AY227" s="50"/>
      <c r="AZ227" s="57"/>
      <c r="BA227" s="57"/>
      <c r="BB227" s="57"/>
      <c r="BC227" s="52"/>
      <c r="BD227" s="50"/>
      <c r="BE227" s="51"/>
      <c r="BF227" s="51"/>
      <c r="BG227" s="51"/>
      <c r="BH227" s="52"/>
      <c r="BI227" s="50">
        <v>21</v>
      </c>
      <c r="BJ227" s="51">
        <v>48</v>
      </c>
      <c r="BK227" s="51">
        <f>BI227*BJ227</f>
        <v>1008</v>
      </c>
      <c r="BL227" s="51" t="s">
        <v>550</v>
      </c>
      <c r="BM227" s="52" t="s">
        <v>566</v>
      </c>
      <c r="BN227" s="53">
        <f t="shared" si="44"/>
        <v>20.5</v>
      </c>
      <c r="BO227" s="53">
        <f t="shared" si="45"/>
        <v>21</v>
      </c>
      <c r="BP227" s="248"/>
    </row>
    <row r="228" spans="2:68" ht="54" x14ac:dyDescent="0.4">
      <c r="B228" s="79"/>
      <c r="C228" s="268"/>
      <c r="D228" s="41">
        <f>D114</f>
        <v>21.3</v>
      </c>
      <c r="E228" s="42">
        <v>5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>$D228+($D228*(SUM($E228%,F228%)))</f>
        <v>22.577999999999999</v>
      </c>
      <c r="L228" s="47">
        <f>$D228+(($D228*SUM($E228,G228)/100))</f>
        <v>22.791</v>
      </c>
      <c r="M228" s="48">
        <f>$D228+(($D228*($E228+H228)/100))</f>
        <v>23.004000000000001</v>
      </c>
      <c r="N228" s="48">
        <f>$D228+(($D228*($E228+I228)/100))</f>
        <v>23.217000000000002</v>
      </c>
      <c r="O228" s="49">
        <f>$D228+(($D228*($E228+J228)/100))</f>
        <v>23.43</v>
      </c>
      <c r="P228" s="50"/>
      <c r="Q228" s="57"/>
      <c r="R228" s="57"/>
      <c r="S228" s="57"/>
      <c r="T228" s="52"/>
      <c r="U228" s="50"/>
      <c r="V228" s="57"/>
      <c r="W228" s="57"/>
      <c r="X228" s="57"/>
      <c r="Y228" s="52"/>
      <c r="Z228" s="50"/>
      <c r="AA228" s="57"/>
      <c r="AB228" s="57"/>
      <c r="AC228" s="57"/>
      <c r="AD228" s="52"/>
      <c r="AE228" s="50"/>
      <c r="AF228" s="57"/>
      <c r="AG228" s="57"/>
      <c r="AH228" s="57"/>
      <c r="AI228" s="52"/>
      <c r="AJ228" s="50"/>
      <c r="AK228" s="57"/>
      <c r="AL228" s="57"/>
      <c r="AM228" s="57"/>
      <c r="AN228" s="52"/>
      <c r="AO228" s="50"/>
      <c r="AP228" s="57"/>
      <c r="AQ228" s="57"/>
      <c r="AR228" s="57"/>
      <c r="AS228" s="52"/>
      <c r="AT228" s="50"/>
      <c r="AU228" s="57"/>
      <c r="AV228" s="57"/>
      <c r="AW228" s="57"/>
      <c r="AX228" s="52"/>
      <c r="AY228" s="50"/>
      <c r="AZ228" s="57"/>
      <c r="BA228" s="57"/>
      <c r="BB228" s="57"/>
      <c r="BC228" s="52"/>
      <c r="BD228" s="50"/>
      <c r="BE228" s="57"/>
      <c r="BF228" s="57"/>
      <c r="BG228" s="57"/>
      <c r="BH228" s="52"/>
      <c r="BI228" s="50">
        <v>21</v>
      </c>
      <c r="BJ228" s="51">
        <v>96</v>
      </c>
      <c r="BK228" s="51">
        <f>BI228*BJ228</f>
        <v>2016</v>
      </c>
      <c r="BL228" s="51" t="s">
        <v>550</v>
      </c>
      <c r="BM228" s="52" t="s">
        <v>569</v>
      </c>
      <c r="BN228" s="53"/>
      <c r="BO228" s="53"/>
      <c r="BP228" s="248"/>
    </row>
    <row r="229" spans="2:68" ht="54" x14ac:dyDescent="0.4">
      <c r="B229" s="79"/>
      <c r="C229" s="80"/>
      <c r="D229" s="41">
        <f t="shared" ref="D229:D234" si="46">D114</f>
        <v>21.3</v>
      </c>
      <c r="E229" s="42">
        <v>5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35"/>
        <v>22.577999999999999</v>
      </c>
      <c r="L229" s="47">
        <f t="shared" si="36"/>
        <v>22.791</v>
      </c>
      <c r="M229" s="48">
        <f t="shared" si="37"/>
        <v>23.004000000000001</v>
      </c>
      <c r="N229" s="48">
        <f t="shared" si="37"/>
        <v>23.217000000000002</v>
      </c>
      <c r="O229" s="49">
        <f t="shared" si="38"/>
        <v>23.43</v>
      </c>
      <c r="P229" s="50"/>
      <c r="Q229" s="51"/>
      <c r="R229" s="51"/>
      <c r="S229" s="51"/>
      <c r="T229" s="52"/>
      <c r="U229" s="50"/>
      <c r="V229" s="51"/>
      <c r="W229" s="51"/>
      <c r="X229" s="51"/>
      <c r="Y229" s="52"/>
      <c r="Z229" s="50"/>
      <c r="AA229" s="57"/>
      <c r="AB229" s="57"/>
      <c r="AC229" s="57"/>
      <c r="AD229" s="52"/>
      <c r="AE229" s="50"/>
      <c r="AF229" s="51"/>
      <c r="AG229" s="51"/>
      <c r="AH229" s="51"/>
      <c r="AI229" s="52"/>
      <c r="AJ229" s="50"/>
      <c r="AK229" s="57"/>
      <c r="AL229" s="57"/>
      <c r="AM229" s="57"/>
      <c r="AN229" s="52"/>
      <c r="AO229" s="50"/>
      <c r="AP229" s="57"/>
      <c r="AQ229" s="57"/>
      <c r="AR229" s="57"/>
      <c r="AS229" s="52"/>
      <c r="AT229" s="50"/>
      <c r="AU229" s="57"/>
      <c r="AV229" s="57"/>
      <c r="AW229" s="57"/>
      <c r="AX229" s="52"/>
      <c r="AY229" s="50"/>
      <c r="AZ229" s="51"/>
      <c r="BA229" s="51"/>
      <c r="BB229" s="51"/>
      <c r="BC229" s="52"/>
      <c r="BD229" s="50"/>
      <c r="BE229" s="51"/>
      <c r="BF229" s="51"/>
      <c r="BG229" s="51"/>
      <c r="BH229" s="52"/>
      <c r="BI229" s="50">
        <v>21</v>
      </c>
      <c r="BJ229" s="51">
        <v>32</v>
      </c>
      <c r="BK229" s="51">
        <f>BI229*BJ229</f>
        <v>672</v>
      </c>
      <c r="BL229" s="51" t="s">
        <v>550</v>
      </c>
      <c r="BM229" s="52" t="s">
        <v>570</v>
      </c>
      <c r="BN229" s="53">
        <f t="shared" ref="BN229:BN234" si="47">MIN($P229,$U229,$Z229,$AE229,$AJ229,$AO229,$AT229,$AY229,$BD229,$BI229)</f>
        <v>21</v>
      </c>
      <c r="BO229" s="53">
        <f t="shared" ref="BO229:BO234" si="48">MAX($P229,$U229,$Z229,$AE229,$AJ229,$AO229,$AT229,$AY229,$BD229,$BI229)</f>
        <v>21</v>
      </c>
      <c r="BP229" s="248"/>
    </row>
    <row r="230" spans="2:68" ht="30" x14ac:dyDescent="0.4">
      <c r="B230" s="79"/>
      <c r="C230" s="80"/>
      <c r="D230" s="41">
        <f t="shared" si="46"/>
        <v>21.3</v>
      </c>
      <c r="E230" s="42">
        <v>5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35"/>
        <v>22.577999999999999</v>
      </c>
      <c r="L230" s="47">
        <f t="shared" si="36"/>
        <v>22.791</v>
      </c>
      <c r="M230" s="48">
        <f t="shared" si="37"/>
        <v>23.004000000000001</v>
      </c>
      <c r="N230" s="48">
        <f t="shared" si="37"/>
        <v>23.217000000000002</v>
      </c>
      <c r="O230" s="49">
        <f t="shared" si="38"/>
        <v>23.43</v>
      </c>
      <c r="P230" s="50"/>
      <c r="Q230" s="51"/>
      <c r="R230" s="51"/>
      <c r="S230" s="51"/>
      <c r="T230" s="52"/>
      <c r="U230" s="50"/>
      <c r="V230" s="51"/>
      <c r="W230" s="51"/>
      <c r="X230" s="51"/>
      <c r="Y230" s="52"/>
      <c r="Z230" s="50"/>
      <c r="AA230" s="57"/>
      <c r="AB230" s="57"/>
      <c r="AC230" s="57"/>
      <c r="AD230" s="52"/>
      <c r="AE230" s="50"/>
      <c r="AF230" s="51"/>
      <c r="AG230" s="51"/>
      <c r="AH230" s="51"/>
      <c r="AI230" s="52"/>
      <c r="AJ230" s="50"/>
      <c r="AK230" s="57"/>
      <c r="AL230" s="57"/>
      <c r="AM230" s="57"/>
      <c r="AN230" s="52"/>
      <c r="AO230" s="50"/>
      <c r="AP230" s="57"/>
      <c r="AQ230" s="57"/>
      <c r="AR230" s="57"/>
      <c r="AS230" s="52"/>
      <c r="AT230" s="50"/>
      <c r="AU230" s="57"/>
      <c r="AV230" s="57"/>
      <c r="AW230" s="57"/>
      <c r="AX230" s="52"/>
      <c r="AY230" s="50"/>
      <c r="AZ230" s="51"/>
      <c r="BA230" s="51"/>
      <c r="BB230" s="51"/>
      <c r="BC230" s="52"/>
      <c r="BD230" s="50"/>
      <c r="BE230" s="51"/>
      <c r="BF230" s="51"/>
      <c r="BG230" s="51"/>
      <c r="BH230" s="52"/>
      <c r="BI230" s="50"/>
      <c r="BJ230" s="57"/>
      <c r="BK230" s="57"/>
      <c r="BL230" s="57"/>
      <c r="BM230" s="52"/>
      <c r="BN230" s="53">
        <f t="shared" si="47"/>
        <v>0</v>
      </c>
      <c r="BO230" s="53">
        <f t="shared" si="48"/>
        <v>0</v>
      </c>
      <c r="BP230" s="248"/>
    </row>
    <row r="231" spans="2:68" ht="30" x14ac:dyDescent="0.4">
      <c r="B231" s="81" t="s">
        <v>92</v>
      </c>
      <c r="C231" s="82" t="s">
        <v>93</v>
      </c>
      <c r="D231" s="41">
        <f t="shared" si="46"/>
        <v>0</v>
      </c>
      <c r="E231" s="62"/>
      <c r="F231" s="63"/>
      <c r="G231" s="64"/>
      <c r="H231" s="64"/>
      <c r="I231" s="64"/>
      <c r="J231" s="65"/>
      <c r="K231" s="46">
        <f t="shared" si="35"/>
        <v>0</v>
      </c>
      <c r="L231" s="47">
        <f t="shared" si="36"/>
        <v>0</v>
      </c>
      <c r="M231" s="48">
        <f t="shared" si="37"/>
        <v>0</v>
      </c>
      <c r="N231" s="48">
        <f t="shared" si="37"/>
        <v>0</v>
      </c>
      <c r="O231" s="49">
        <f t="shared" si="38"/>
        <v>0</v>
      </c>
      <c r="P231" s="66"/>
      <c r="Q231" s="67"/>
      <c r="R231" s="68"/>
      <c r="S231" s="67"/>
      <c r="T231" s="69"/>
      <c r="U231" s="66"/>
      <c r="V231" s="67"/>
      <c r="W231" s="68"/>
      <c r="X231" s="67"/>
      <c r="Y231" s="69"/>
      <c r="Z231" s="66"/>
      <c r="AA231" s="67"/>
      <c r="AB231" s="68"/>
      <c r="AC231" s="67"/>
      <c r="AD231" s="69"/>
      <c r="AE231" s="66"/>
      <c r="AF231" s="67"/>
      <c r="AG231" s="68"/>
      <c r="AH231" s="67"/>
      <c r="AI231" s="69"/>
      <c r="AJ231" s="66"/>
      <c r="AK231" s="67"/>
      <c r="AL231" s="68"/>
      <c r="AM231" s="67"/>
      <c r="AN231" s="69"/>
      <c r="AO231" s="66"/>
      <c r="AP231" s="67"/>
      <c r="AQ231" s="68"/>
      <c r="AR231" s="67"/>
      <c r="AS231" s="69"/>
      <c r="AT231" s="66"/>
      <c r="AU231" s="67"/>
      <c r="AV231" s="68"/>
      <c r="AW231" s="67"/>
      <c r="AX231" s="69"/>
      <c r="AY231" s="66"/>
      <c r="AZ231" s="67"/>
      <c r="BA231" s="68"/>
      <c r="BB231" s="67"/>
      <c r="BC231" s="69"/>
      <c r="BD231" s="66"/>
      <c r="BE231" s="67"/>
      <c r="BF231" s="68"/>
      <c r="BG231" s="67"/>
      <c r="BH231" s="69"/>
      <c r="BI231" s="50"/>
      <c r="BJ231" s="57"/>
      <c r="BK231" s="57"/>
      <c r="BL231" s="57"/>
      <c r="BM231" s="52"/>
      <c r="BN231" s="53">
        <f t="shared" si="47"/>
        <v>0</v>
      </c>
      <c r="BO231" s="53">
        <f t="shared" si="48"/>
        <v>0</v>
      </c>
      <c r="BP231" s="248"/>
    </row>
    <row r="232" spans="2:68" ht="54.75" thickBot="1" x14ac:dyDescent="0.45">
      <c r="B232" s="96" t="s">
        <v>95</v>
      </c>
      <c r="C232" s="40" t="str">
        <f>C117</f>
        <v>Сахар-песок, кг</v>
      </c>
      <c r="D232" s="41">
        <f t="shared" si="46"/>
        <v>23.2</v>
      </c>
      <c r="E232" s="98">
        <v>4</v>
      </c>
      <c r="F232" s="43">
        <v>1</v>
      </c>
      <c r="G232" s="44">
        <v>2</v>
      </c>
      <c r="H232" s="44">
        <v>3</v>
      </c>
      <c r="I232" s="44">
        <v>4</v>
      </c>
      <c r="J232" s="45">
        <v>5</v>
      </c>
      <c r="K232" s="46">
        <f t="shared" si="35"/>
        <v>24.36</v>
      </c>
      <c r="L232" s="47">
        <f t="shared" si="36"/>
        <v>24.591999999999999</v>
      </c>
      <c r="M232" s="48">
        <f t="shared" si="37"/>
        <v>24.823999999999998</v>
      </c>
      <c r="N232" s="48">
        <f t="shared" si="37"/>
        <v>25.055999999999997</v>
      </c>
      <c r="O232" s="49">
        <f t="shared" si="38"/>
        <v>25.288</v>
      </c>
      <c r="P232" s="50"/>
      <c r="Q232" s="51"/>
      <c r="R232" s="51"/>
      <c r="S232" s="51"/>
      <c r="T232" s="52"/>
      <c r="U232" s="50"/>
      <c r="V232" s="51"/>
      <c r="W232" s="51"/>
      <c r="X232" s="51"/>
      <c r="Y232" s="52"/>
      <c r="Z232" s="50">
        <v>24.3</v>
      </c>
      <c r="AA232" s="51">
        <v>10</v>
      </c>
      <c r="AB232" s="51">
        <v>243</v>
      </c>
      <c r="AC232" s="51" t="s">
        <v>442</v>
      </c>
      <c r="AD232" s="51" t="s">
        <v>441</v>
      </c>
      <c r="AE232" s="50"/>
      <c r="AF232" s="51"/>
      <c r="AG232" s="51"/>
      <c r="AH232" s="51"/>
      <c r="AI232" s="52"/>
      <c r="AJ232" s="50">
        <v>24.59</v>
      </c>
      <c r="AK232" s="51">
        <v>50</v>
      </c>
      <c r="AL232" s="51">
        <v>1229.5</v>
      </c>
      <c r="AM232" s="51" t="s">
        <v>467</v>
      </c>
      <c r="AN232" s="52" t="s">
        <v>486</v>
      </c>
      <c r="AO232" s="50"/>
      <c r="AP232" s="57"/>
      <c r="AQ232" s="57"/>
      <c r="AR232" s="57"/>
      <c r="AS232" s="52"/>
      <c r="AT232" s="50"/>
      <c r="AU232" s="57"/>
      <c r="AV232" s="57"/>
      <c r="AW232" s="57"/>
      <c r="AX232" s="52"/>
      <c r="AY232" s="50">
        <v>23.2</v>
      </c>
      <c r="AZ232" s="51">
        <v>50</v>
      </c>
      <c r="BA232" s="51">
        <v>1160</v>
      </c>
      <c r="BB232" s="51" t="s">
        <v>518</v>
      </c>
      <c r="BC232" s="52" t="s">
        <v>285</v>
      </c>
      <c r="BD232" s="50"/>
      <c r="BE232" s="57"/>
      <c r="BF232" s="57"/>
      <c r="BG232" s="57"/>
      <c r="BH232" s="52"/>
      <c r="BI232" s="50"/>
      <c r="BJ232" s="51"/>
      <c r="BK232" s="51"/>
      <c r="BL232" s="51"/>
      <c r="BM232" s="52"/>
      <c r="BN232" s="53">
        <f t="shared" si="47"/>
        <v>23.2</v>
      </c>
      <c r="BO232" s="53">
        <f t="shared" si="48"/>
        <v>24.59</v>
      </c>
      <c r="BP232" s="249"/>
    </row>
    <row r="233" spans="2:68" ht="31.5" thickTop="1" thickBot="1" x14ac:dyDescent="0.45">
      <c r="B233" s="96"/>
      <c r="C233" s="97"/>
      <c r="D233" s="41">
        <f t="shared" si="46"/>
        <v>23.2</v>
      </c>
      <c r="E233" s="98">
        <v>4</v>
      </c>
      <c r="F233" s="43">
        <v>1</v>
      </c>
      <c r="G233" s="44">
        <v>2</v>
      </c>
      <c r="H233" s="44">
        <v>3</v>
      </c>
      <c r="I233" s="44">
        <v>4</v>
      </c>
      <c r="J233" s="45">
        <v>5</v>
      </c>
      <c r="K233" s="46">
        <f t="shared" si="35"/>
        <v>24.36</v>
      </c>
      <c r="L233" s="47">
        <f t="shared" si="36"/>
        <v>24.591999999999999</v>
      </c>
      <c r="M233" s="48">
        <f t="shared" si="37"/>
        <v>24.823999999999998</v>
      </c>
      <c r="N233" s="48">
        <f t="shared" si="37"/>
        <v>25.055999999999997</v>
      </c>
      <c r="O233" s="49">
        <f t="shared" si="38"/>
        <v>25.288</v>
      </c>
      <c r="P233" s="50"/>
      <c r="Q233" s="51"/>
      <c r="R233" s="51"/>
      <c r="S233" s="51"/>
      <c r="T233" s="52"/>
      <c r="U233" s="175"/>
      <c r="V233" s="176"/>
      <c r="W233" s="176"/>
      <c r="X233" s="176"/>
      <c r="Y233" s="176"/>
      <c r="Z233" s="50"/>
      <c r="AA233" s="51"/>
      <c r="AB233" s="51"/>
      <c r="AC233" s="51"/>
      <c r="AD233" s="51"/>
      <c r="AE233" s="175"/>
      <c r="AF233" s="176"/>
      <c r="AG233" s="176"/>
      <c r="AH233" s="176"/>
      <c r="AI233" s="188"/>
      <c r="AJ233" s="50"/>
      <c r="AK233" s="51"/>
      <c r="AL233" s="51"/>
      <c r="AM233" s="51"/>
      <c r="AN233" s="52"/>
      <c r="AO233" s="175"/>
      <c r="AP233" s="176"/>
      <c r="AQ233" s="176"/>
      <c r="AR233" s="176"/>
      <c r="AS233" s="176"/>
      <c r="AT233" s="50"/>
      <c r="AU233" s="51"/>
      <c r="AV233" s="51"/>
      <c r="AW233" s="51"/>
      <c r="AX233" s="51"/>
      <c r="AY233" s="175"/>
      <c r="AZ233" s="176"/>
      <c r="BA233" s="176"/>
      <c r="BB233" s="176"/>
      <c r="BC233" s="176"/>
      <c r="BD233" s="50"/>
      <c r="BE233" s="51"/>
      <c r="BF233" s="51"/>
      <c r="BG233" s="51"/>
      <c r="BH233" s="52"/>
      <c r="BI233" s="175"/>
      <c r="BJ233" s="176"/>
      <c r="BK233" s="176"/>
      <c r="BL233" s="176"/>
      <c r="BM233" s="188"/>
      <c r="BN233" s="53">
        <f t="shared" si="47"/>
        <v>0</v>
      </c>
      <c r="BO233" s="53">
        <f t="shared" si="48"/>
        <v>0</v>
      </c>
      <c r="BP233" s="248"/>
    </row>
    <row r="234" spans="2:68" ht="31.5" thickTop="1" thickBot="1" x14ac:dyDescent="0.45">
      <c r="B234" s="96"/>
      <c r="C234" s="97"/>
      <c r="D234" s="41">
        <f t="shared" si="46"/>
        <v>23.2</v>
      </c>
      <c r="E234" s="98">
        <v>4</v>
      </c>
      <c r="F234" s="43">
        <v>1</v>
      </c>
      <c r="G234" s="44">
        <v>2</v>
      </c>
      <c r="H234" s="44">
        <v>3</v>
      </c>
      <c r="I234" s="44">
        <v>4</v>
      </c>
      <c r="J234" s="45">
        <v>5</v>
      </c>
      <c r="K234" s="46">
        <f t="shared" si="35"/>
        <v>24.36</v>
      </c>
      <c r="L234" s="47">
        <f t="shared" si="36"/>
        <v>24.591999999999999</v>
      </c>
      <c r="M234" s="48">
        <f t="shared" si="37"/>
        <v>24.823999999999998</v>
      </c>
      <c r="N234" s="48">
        <f t="shared" si="37"/>
        <v>25.055999999999997</v>
      </c>
      <c r="O234" s="49">
        <f t="shared" si="38"/>
        <v>25.288</v>
      </c>
      <c r="P234" s="50"/>
      <c r="Q234" s="51"/>
      <c r="R234" s="51"/>
      <c r="S234" s="51"/>
      <c r="T234" s="52"/>
      <c r="U234" s="175"/>
      <c r="V234" s="176"/>
      <c r="W234" s="176"/>
      <c r="X234" s="176"/>
      <c r="Y234" s="176"/>
      <c r="Z234" s="50"/>
      <c r="AA234" s="51"/>
      <c r="AB234" s="51"/>
      <c r="AC234" s="51"/>
      <c r="AD234" s="51"/>
      <c r="AE234" s="175"/>
      <c r="AF234" s="176"/>
      <c r="AG234" s="176"/>
      <c r="AH234" s="176"/>
      <c r="AI234" s="188"/>
      <c r="AJ234" s="50"/>
      <c r="AK234" s="51"/>
      <c r="AL234" s="51"/>
      <c r="AM234" s="51"/>
      <c r="AN234" s="52"/>
      <c r="AO234" s="175"/>
      <c r="AP234" s="176"/>
      <c r="AQ234" s="176"/>
      <c r="AR234" s="176"/>
      <c r="AS234" s="176"/>
      <c r="AT234" s="50"/>
      <c r="AU234" s="51"/>
      <c r="AV234" s="51"/>
      <c r="AW234" s="51"/>
      <c r="AX234" s="51"/>
      <c r="AY234" s="175"/>
      <c r="AZ234" s="176"/>
      <c r="BA234" s="176"/>
      <c r="BB234" s="176"/>
      <c r="BC234" s="176"/>
      <c r="BD234" s="50"/>
      <c r="BE234" s="51"/>
      <c r="BF234" s="51"/>
      <c r="BG234" s="51"/>
      <c r="BH234" s="52"/>
      <c r="BI234" s="175"/>
      <c r="BJ234" s="176"/>
      <c r="BK234" s="176"/>
      <c r="BL234" s="176"/>
      <c r="BM234" s="188"/>
      <c r="BN234" s="53">
        <f t="shared" si="47"/>
        <v>0</v>
      </c>
      <c r="BO234" s="53">
        <f t="shared" si="48"/>
        <v>0</v>
      </c>
      <c r="BP234" s="248"/>
    </row>
    <row r="235" spans="2:68" s="136" customFormat="1" ht="44.25" customHeight="1" thickTop="1" thickBot="1" x14ac:dyDescent="0.45">
      <c r="B235" s="140">
        <v>3</v>
      </c>
      <c r="K235" s="138"/>
      <c r="L235" s="138"/>
      <c r="M235" s="138"/>
      <c r="N235" s="138"/>
      <c r="O235" s="138"/>
      <c r="BP235" s="248"/>
    </row>
    <row r="236" spans="2:68" ht="63.75" customHeight="1" thickTop="1" x14ac:dyDescent="0.4">
      <c r="B236" s="298" t="s">
        <v>0</v>
      </c>
      <c r="C236" s="300" t="s">
        <v>1</v>
      </c>
      <c r="D236" s="327" t="str">
        <f>D6</f>
        <v>Средняя цена без учета доставки на 18.10.2019, рублей</v>
      </c>
      <c r="E236" s="305" t="s">
        <v>6</v>
      </c>
      <c r="F236" s="284" t="s">
        <v>7</v>
      </c>
      <c r="G236" s="285"/>
      <c r="H236" s="285"/>
      <c r="I236" s="285"/>
      <c r="J236" s="286"/>
      <c r="K236" s="335" t="s">
        <v>8</v>
      </c>
      <c r="L236" s="336"/>
      <c r="M236" s="336"/>
      <c r="N236" s="336"/>
      <c r="O236" s="337"/>
      <c r="P236" s="295" t="str">
        <f>'1 неделя'!P237:T237</f>
        <v>ГАПОУ ЧР "МЦК-ЧЭМК" Минобразования Чувашии</v>
      </c>
      <c r="Q236" s="296"/>
      <c r="R236" s="296"/>
      <c r="S236" s="296"/>
      <c r="T236" s="297"/>
      <c r="U236" s="318" t="str">
        <f>'1 неделя'!U237:Y237</f>
        <v xml:space="preserve">ГАПОУ "ВСХТ" </v>
      </c>
      <c r="V236" s="319"/>
      <c r="W236" s="319"/>
      <c r="X236" s="319"/>
      <c r="Y236" s="320"/>
      <c r="Z236" s="290" t="str">
        <f>'1 неделя'!Z237:AD237</f>
        <v xml:space="preserve">БОУ "Ибресинская общеобразовательная школа-интернат для обучающихся с ограниченными возможностями здоровья" </v>
      </c>
      <c r="AA236" s="291"/>
      <c r="AB236" s="291"/>
      <c r="AC236" s="291"/>
      <c r="AD236" s="292"/>
      <c r="AE236" s="318" t="str">
        <f>'1 неделя'!AE237:AI237</f>
        <v xml:space="preserve">БОУ " Калининская общеобразовательная школа-интернат для обучающихся с ограниченными возможностями здоровья" </v>
      </c>
      <c r="AF236" s="319"/>
      <c r="AG236" s="319"/>
      <c r="AH236" s="319"/>
      <c r="AI236" s="320"/>
      <c r="AJ236" s="295" t="str">
        <f>'1 неделя'!AJ237:AN237</f>
        <v>Наименование заказчика</v>
      </c>
      <c r="AK236" s="296"/>
      <c r="AL236" s="296"/>
      <c r="AM236" s="296"/>
      <c r="AN236" s="297"/>
      <c r="AO236" s="318" t="str">
        <f>'1 неделя'!AO237:AS237</f>
        <v>Наименование заказчика</v>
      </c>
      <c r="AP236" s="319"/>
      <c r="AQ236" s="319"/>
      <c r="AR236" s="319"/>
      <c r="AS236" s="320"/>
      <c r="AT236" s="295" t="str">
        <f>'1 неделя'!AT237:AX237</f>
        <v>Наименование заказчика</v>
      </c>
      <c r="AU236" s="296"/>
      <c r="AV236" s="296"/>
      <c r="AW236" s="296"/>
      <c r="AX236" s="297"/>
      <c r="AY236" s="318" t="str">
        <f>'1 неделя'!AY237:BC237</f>
        <v>Наименование заказчика</v>
      </c>
      <c r="AZ236" s="319"/>
      <c r="BA236" s="319"/>
      <c r="BB236" s="319"/>
      <c r="BC236" s="320"/>
      <c r="BD236" s="295" t="str">
        <f>'1 неделя'!BD237:BH237</f>
        <v>Наименование заказчика</v>
      </c>
      <c r="BE236" s="296"/>
      <c r="BF236" s="296"/>
      <c r="BG236" s="296"/>
      <c r="BH236" s="297"/>
      <c r="BI236" s="318" t="str">
        <f>'1 неделя'!BI237:BM237</f>
        <v>Наименование заказчика</v>
      </c>
      <c r="BJ236" s="319"/>
      <c r="BK236" s="319"/>
      <c r="BL236" s="319"/>
      <c r="BM236" s="320"/>
      <c r="BN236" s="293" t="s">
        <v>97</v>
      </c>
      <c r="BO236" s="293" t="s">
        <v>98</v>
      </c>
      <c r="BP236" s="248"/>
    </row>
    <row r="237" spans="2:68" ht="150.75" customHeight="1" thickBot="1" x14ac:dyDescent="0.45">
      <c r="B237" s="299"/>
      <c r="C237" s="301"/>
      <c r="D237" s="328"/>
      <c r="E237" s="306"/>
      <c r="F237" s="287"/>
      <c r="G237" s="288"/>
      <c r="H237" s="288"/>
      <c r="I237" s="288"/>
      <c r="J237" s="289"/>
      <c r="K237" s="338"/>
      <c r="L237" s="339"/>
      <c r="M237" s="339"/>
      <c r="N237" s="339"/>
      <c r="O237" s="340"/>
      <c r="P237" s="11" t="s">
        <v>2</v>
      </c>
      <c r="Q237" s="12" t="s">
        <v>3</v>
      </c>
      <c r="R237" s="12" t="s">
        <v>4</v>
      </c>
      <c r="S237" s="12" t="s">
        <v>5</v>
      </c>
      <c r="T237" s="12" t="s">
        <v>119</v>
      </c>
      <c r="U237" s="166" t="s">
        <v>2</v>
      </c>
      <c r="V237" s="167" t="s">
        <v>3</v>
      </c>
      <c r="W237" s="168" t="s">
        <v>4</v>
      </c>
      <c r="X237" s="168" t="s">
        <v>5</v>
      </c>
      <c r="Y237" s="168" t="s">
        <v>119</v>
      </c>
      <c r="Z237" s="13" t="s">
        <v>2</v>
      </c>
      <c r="AA237" s="12" t="s">
        <v>3</v>
      </c>
      <c r="AB237" s="12" t="s">
        <v>4</v>
      </c>
      <c r="AC237" s="12" t="s">
        <v>5</v>
      </c>
      <c r="AD237" s="12" t="s">
        <v>119</v>
      </c>
      <c r="AE237" s="182" t="s">
        <v>2</v>
      </c>
      <c r="AF237" s="168" t="s">
        <v>3</v>
      </c>
      <c r="AG237" s="168" t="s">
        <v>4</v>
      </c>
      <c r="AH237" s="168" t="s">
        <v>5</v>
      </c>
      <c r="AI237" s="168" t="s">
        <v>119</v>
      </c>
      <c r="AJ237" s="13" t="s">
        <v>2</v>
      </c>
      <c r="AK237" s="12" t="s">
        <v>3</v>
      </c>
      <c r="AL237" s="12" t="s">
        <v>4</v>
      </c>
      <c r="AM237" s="12" t="s">
        <v>5</v>
      </c>
      <c r="AN237" s="12" t="s">
        <v>119</v>
      </c>
      <c r="AO237" s="182" t="s">
        <v>2</v>
      </c>
      <c r="AP237" s="168" t="s">
        <v>3</v>
      </c>
      <c r="AQ237" s="168" t="s">
        <v>4</v>
      </c>
      <c r="AR237" s="168" t="s">
        <v>5</v>
      </c>
      <c r="AS237" s="168" t="s">
        <v>119</v>
      </c>
      <c r="AT237" s="13" t="s">
        <v>2</v>
      </c>
      <c r="AU237" s="12" t="s">
        <v>3</v>
      </c>
      <c r="AV237" s="12" t="s">
        <v>4</v>
      </c>
      <c r="AW237" s="12" t="s">
        <v>5</v>
      </c>
      <c r="AX237" s="12" t="s">
        <v>119</v>
      </c>
      <c r="AY237" s="182" t="s">
        <v>2</v>
      </c>
      <c r="AZ237" s="168" t="s">
        <v>3</v>
      </c>
      <c r="BA237" s="168" t="s">
        <v>4</v>
      </c>
      <c r="BB237" s="168" t="s">
        <v>5</v>
      </c>
      <c r="BC237" s="168" t="s">
        <v>119</v>
      </c>
      <c r="BD237" s="13" t="s">
        <v>2</v>
      </c>
      <c r="BE237" s="12" t="s">
        <v>3</v>
      </c>
      <c r="BF237" s="12" t="s">
        <v>4</v>
      </c>
      <c r="BG237" s="12" t="s">
        <v>5</v>
      </c>
      <c r="BH237" s="12" t="s">
        <v>119</v>
      </c>
      <c r="BI237" s="182" t="s">
        <v>2</v>
      </c>
      <c r="BJ237" s="168" t="s">
        <v>3</v>
      </c>
      <c r="BK237" s="168" t="s">
        <v>4</v>
      </c>
      <c r="BL237" s="168" t="s">
        <v>5</v>
      </c>
      <c r="BM237" s="168" t="s">
        <v>119</v>
      </c>
      <c r="BN237" s="294"/>
      <c r="BO237" s="294"/>
      <c r="BP237" s="248"/>
    </row>
    <row r="238" spans="2:68" ht="55.5" thickTop="1" thickBot="1" x14ac:dyDescent="0.45">
      <c r="B238" s="15"/>
      <c r="C238" s="16"/>
      <c r="D238" s="17"/>
      <c r="E238" s="18"/>
      <c r="F238" s="19" t="s">
        <v>10</v>
      </c>
      <c r="G238" s="20" t="s">
        <v>11</v>
      </c>
      <c r="H238" s="20" t="s">
        <v>12</v>
      </c>
      <c r="I238" s="20" t="s">
        <v>13</v>
      </c>
      <c r="J238" s="21" t="s">
        <v>14</v>
      </c>
      <c r="K238" s="22" t="s">
        <v>10</v>
      </c>
      <c r="L238" s="23" t="s">
        <v>11</v>
      </c>
      <c r="M238" s="23" t="s">
        <v>12</v>
      </c>
      <c r="N238" s="23" t="s">
        <v>13</v>
      </c>
      <c r="O238" s="24" t="s">
        <v>14</v>
      </c>
      <c r="P238" s="25"/>
      <c r="Q238" s="25"/>
      <c r="R238" s="25"/>
      <c r="S238" s="25"/>
      <c r="T238" s="25"/>
      <c r="U238" s="169"/>
      <c r="V238" s="170"/>
      <c r="W238" s="171"/>
      <c r="X238" s="171"/>
      <c r="Y238" s="171"/>
      <c r="Z238" s="26"/>
      <c r="AA238" s="25"/>
      <c r="AB238" s="25"/>
      <c r="AC238" s="25"/>
      <c r="AD238" s="25"/>
      <c r="AE238" s="183"/>
      <c r="AF238" s="171"/>
      <c r="AG238" s="171"/>
      <c r="AH238" s="171"/>
      <c r="AI238" s="184"/>
      <c r="AJ238" s="26"/>
      <c r="AK238" s="25"/>
      <c r="AL238" s="25"/>
      <c r="AM238" s="25"/>
      <c r="AN238" s="27"/>
      <c r="AO238" s="183"/>
      <c r="AP238" s="171"/>
      <c r="AQ238" s="171"/>
      <c r="AR238" s="171"/>
      <c r="AS238" s="171"/>
      <c r="AT238" s="26"/>
      <c r="AU238" s="25"/>
      <c r="AV238" s="25"/>
      <c r="AW238" s="25"/>
      <c r="AX238" s="25"/>
      <c r="AY238" s="183"/>
      <c r="AZ238" s="171"/>
      <c r="BA238" s="171"/>
      <c r="BB238" s="171"/>
      <c r="BC238" s="171"/>
      <c r="BD238" s="26"/>
      <c r="BE238" s="25"/>
      <c r="BF238" s="25"/>
      <c r="BG238" s="25"/>
      <c r="BH238" s="27"/>
      <c r="BI238" s="183"/>
      <c r="BJ238" s="171"/>
      <c r="BK238" s="171"/>
      <c r="BL238" s="171"/>
      <c r="BM238" s="171"/>
      <c r="BN238" s="294"/>
      <c r="BO238" s="294"/>
      <c r="BP238" s="248"/>
    </row>
    <row r="239" spans="2:68" ht="31.5" thickTop="1" thickBot="1" x14ac:dyDescent="0.45">
      <c r="B239" s="29" t="s">
        <v>9</v>
      </c>
      <c r="C239" s="30">
        <v>2</v>
      </c>
      <c r="D239" s="31">
        <v>3</v>
      </c>
      <c r="E239" s="32">
        <v>9</v>
      </c>
      <c r="F239" s="307">
        <v>10</v>
      </c>
      <c r="G239" s="307"/>
      <c r="H239" s="307"/>
      <c r="I239" s="307"/>
      <c r="J239" s="308"/>
      <c r="K239" s="315">
        <v>11</v>
      </c>
      <c r="L239" s="333"/>
      <c r="M239" s="333"/>
      <c r="N239" s="333"/>
      <c r="O239" s="334"/>
      <c r="P239" s="33">
        <v>4</v>
      </c>
      <c r="Q239" s="33">
        <v>5</v>
      </c>
      <c r="R239" s="33">
        <v>6</v>
      </c>
      <c r="S239" s="33">
        <v>7</v>
      </c>
      <c r="T239" s="33">
        <v>8</v>
      </c>
      <c r="U239" s="172">
        <v>4</v>
      </c>
      <c r="V239" s="173">
        <v>5</v>
      </c>
      <c r="W239" s="174">
        <v>6</v>
      </c>
      <c r="X239" s="174">
        <v>7</v>
      </c>
      <c r="Y239" s="174">
        <v>8</v>
      </c>
      <c r="Z239" s="34">
        <v>4</v>
      </c>
      <c r="AA239" s="33">
        <v>5</v>
      </c>
      <c r="AB239" s="33">
        <v>6</v>
      </c>
      <c r="AC239" s="33">
        <v>7</v>
      </c>
      <c r="AD239" s="33">
        <v>8</v>
      </c>
      <c r="AE239" s="185">
        <v>4</v>
      </c>
      <c r="AF239" s="186">
        <v>5</v>
      </c>
      <c r="AG239" s="186">
        <v>6</v>
      </c>
      <c r="AH239" s="186">
        <v>7</v>
      </c>
      <c r="AI239" s="187">
        <v>8</v>
      </c>
      <c r="AJ239" s="36">
        <v>4</v>
      </c>
      <c r="AK239" s="33">
        <v>5</v>
      </c>
      <c r="AL239" s="33">
        <v>6</v>
      </c>
      <c r="AM239" s="33">
        <v>7</v>
      </c>
      <c r="AN239" s="35">
        <v>8</v>
      </c>
      <c r="AO239" s="185">
        <v>4</v>
      </c>
      <c r="AP239" s="186">
        <v>5</v>
      </c>
      <c r="AQ239" s="186">
        <v>6</v>
      </c>
      <c r="AR239" s="186">
        <v>7</v>
      </c>
      <c r="AS239" s="186">
        <v>8</v>
      </c>
      <c r="AT239" s="34">
        <v>4</v>
      </c>
      <c r="AU239" s="33">
        <v>5</v>
      </c>
      <c r="AV239" s="33">
        <v>6</v>
      </c>
      <c r="AW239" s="33">
        <v>7</v>
      </c>
      <c r="AX239" s="33">
        <v>8</v>
      </c>
      <c r="AY239" s="185">
        <v>4</v>
      </c>
      <c r="AZ239" s="186">
        <v>5</v>
      </c>
      <c r="BA239" s="186">
        <v>6</v>
      </c>
      <c r="BB239" s="186">
        <v>7</v>
      </c>
      <c r="BC239" s="186">
        <v>8</v>
      </c>
      <c r="BD239" s="34">
        <v>4</v>
      </c>
      <c r="BE239" s="33">
        <v>5</v>
      </c>
      <c r="BF239" s="33">
        <v>6</v>
      </c>
      <c r="BG239" s="33">
        <v>7</v>
      </c>
      <c r="BH239" s="35">
        <v>8</v>
      </c>
      <c r="BI239" s="185">
        <v>4</v>
      </c>
      <c r="BJ239" s="186">
        <v>5</v>
      </c>
      <c r="BK239" s="186">
        <v>6</v>
      </c>
      <c r="BL239" s="186">
        <v>7</v>
      </c>
      <c r="BM239" s="186">
        <v>8</v>
      </c>
      <c r="BN239" s="37"/>
      <c r="BO239" s="37"/>
      <c r="BP239" s="248"/>
    </row>
    <row r="240" spans="2:68" ht="54.75" thickTop="1" x14ac:dyDescent="0.4">
      <c r="B240" s="54" t="s">
        <v>9</v>
      </c>
      <c r="C240" s="40" t="str">
        <f>C125</f>
        <v>Картофель, кг</v>
      </c>
      <c r="D240" s="41">
        <f t="shared" ref="D240:D271" si="49">D10</f>
        <v>7</v>
      </c>
      <c r="E240" s="42">
        <v>18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ref="K240:K293" si="50">$D240+($D240*(SUM($E240%,F240%)))</f>
        <v>8.33</v>
      </c>
      <c r="L240" s="47">
        <f t="shared" ref="L240:L293" si="51">$D240+(($D240*SUM($E240,G240)/100))</f>
        <v>8.4</v>
      </c>
      <c r="M240" s="48">
        <f t="shared" ref="M240:N293" si="52">$D240+(($D240*($E240+H240)/100))</f>
        <v>8.4700000000000006</v>
      </c>
      <c r="N240" s="48">
        <f t="shared" si="52"/>
        <v>8.5399999999999991</v>
      </c>
      <c r="O240" s="49">
        <f t="shared" ref="O240:O271" si="53">$D240+(($D240*($E240+J240)/100))</f>
        <v>8.61</v>
      </c>
      <c r="P240" s="50">
        <f>R240/Q240</f>
        <v>8.3999999999999986</v>
      </c>
      <c r="Q240" s="51">
        <v>586</v>
      </c>
      <c r="R240" s="51">
        <v>4922.3999999999996</v>
      </c>
      <c r="S240" s="51" t="s">
        <v>580</v>
      </c>
      <c r="T240" s="52" t="s">
        <v>589</v>
      </c>
      <c r="U240" s="50"/>
      <c r="V240" s="51"/>
      <c r="W240" s="51"/>
      <c r="X240" s="51"/>
      <c r="Y240" s="52"/>
      <c r="Z240" s="236"/>
      <c r="AA240" s="237"/>
      <c r="AB240" s="238"/>
      <c r="AC240" s="237"/>
      <c r="AD240" s="239"/>
      <c r="AE240" s="195">
        <v>8</v>
      </c>
      <c r="AF240" s="196">
        <v>308</v>
      </c>
      <c r="AG240" s="197">
        <f>AE240*AF240</f>
        <v>2464</v>
      </c>
      <c r="AH240" s="196" t="s">
        <v>617</v>
      </c>
      <c r="AI240" s="196" t="s">
        <v>285</v>
      </c>
      <c r="AJ240" s="50"/>
      <c r="AK240" s="51"/>
      <c r="AL240" s="51"/>
      <c r="AM240" s="51"/>
      <c r="AN240" s="52"/>
      <c r="AO240" s="175"/>
      <c r="AP240" s="176"/>
      <c r="AQ240" s="176"/>
      <c r="AR240" s="176"/>
      <c r="AS240" s="176"/>
      <c r="AT240" s="50"/>
      <c r="AU240" s="51"/>
      <c r="AV240" s="51"/>
      <c r="AW240" s="51"/>
      <c r="AX240" s="51"/>
      <c r="AY240" s="175"/>
      <c r="AZ240" s="176"/>
      <c r="BA240" s="176"/>
      <c r="BB240" s="176"/>
      <c r="BC240" s="176"/>
      <c r="BD240" s="50"/>
      <c r="BE240" s="51"/>
      <c r="BF240" s="51"/>
      <c r="BG240" s="51"/>
      <c r="BH240" s="52"/>
      <c r="BI240" s="175"/>
      <c r="BJ240" s="176"/>
      <c r="BK240" s="176"/>
      <c r="BL240" s="176"/>
      <c r="BM240" s="188"/>
      <c r="BN240" s="53"/>
      <c r="BO240" s="53"/>
      <c r="BP240" s="249"/>
    </row>
    <row r="241" spans="2:68" ht="30" x14ac:dyDescent="0.4">
      <c r="B241" s="54"/>
      <c r="C241" s="55"/>
      <c r="D241" s="41">
        <f t="shared" si="49"/>
        <v>7</v>
      </c>
      <c r="E241" s="42">
        <v>18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50"/>
        <v>8.33</v>
      </c>
      <c r="L241" s="47">
        <f t="shared" si="51"/>
        <v>8.4</v>
      </c>
      <c r="M241" s="48">
        <f t="shared" si="52"/>
        <v>8.4700000000000006</v>
      </c>
      <c r="N241" s="48">
        <f t="shared" si="52"/>
        <v>8.5399999999999991</v>
      </c>
      <c r="O241" s="49">
        <f t="shared" si="53"/>
        <v>8.61</v>
      </c>
      <c r="P241" s="50"/>
      <c r="Q241" s="51"/>
      <c r="R241" s="51"/>
      <c r="S241" s="51"/>
      <c r="T241" s="52"/>
      <c r="U241" s="175"/>
      <c r="V241" s="176"/>
      <c r="W241" s="176"/>
      <c r="X241" s="176"/>
      <c r="Y241" s="176"/>
      <c r="Z241" s="225"/>
      <c r="AA241" s="226"/>
      <c r="AB241" s="226"/>
      <c r="AC241" s="226"/>
      <c r="AD241" s="227"/>
      <c r="AE241" s="175"/>
      <c r="AF241" s="176"/>
      <c r="AG241" s="176"/>
      <c r="AH241" s="176"/>
      <c r="AI241" s="188"/>
      <c r="AJ241" s="50"/>
      <c r="AK241" s="51"/>
      <c r="AL241" s="51"/>
      <c r="AM241" s="51"/>
      <c r="AN241" s="52"/>
      <c r="AO241" s="175"/>
      <c r="AP241" s="176"/>
      <c r="AQ241" s="176"/>
      <c r="AR241" s="176"/>
      <c r="AS241" s="176"/>
      <c r="AT241" s="50"/>
      <c r="AU241" s="51"/>
      <c r="AV241" s="51"/>
      <c r="AW241" s="51"/>
      <c r="AX241" s="51"/>
      <c r="AY241" s="175"/>
      <c r="AZ241" s="176"/>
      <c r="BA241" s="176"/>
      <c r="BB241" s="176"/>
      <c r="BC241" s="176"/>
      <c r="BD241" s="50"/>
      <c r="BE241" s="51"/>
      <c r="BF241" s="51"/>
      <c r="BG241" s="51"/>
      <c r="BH241" s="52"/>
      <c r="BI241" s="175"/>
      <c r="BJ241" s="176"/>
      <c r="BK241" s="176"/>
      <c r="BL241" s="176"/>
      <c r="BM241" s="188"/>
      <c r="BN241" s="53">
        <f>MIN($P241,$U241,$Z241,$AE241,$AJ241,$AO241,$AT241,$AY241,$BD241,$BI241)</f>
        <v>0</v>
      </c>
      <c r="BO241" s="53">
        <f>MAX($P241,$U241,$Z241,$AE241,$AJ241,$AO241,$AT241,$AY241,$BD241,$BI241)</f>
        <v>0</v>
      </c>
      <c r="BP241" s="248"/>
    </row>
    <row r="242" spans="2:68" ht="30" x14ac:dyDescent="0.4">
      <c r="B242" s="56"/>
      <c r="C242" s="58"/>
      <c r="D242" s="41">
        <f t="shared" si="49"/>
        <v>7</v>
      </c>
      <c r="E242" s="42">
        <v>18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50"/>
        <v>8.33</v>
      </c>
      <c r="L242" s="47">
        <f t="shared" si="51"/>
        <v>8.4</v>
      </c>
      <c r="M242" s="48">
        <f t="shared" si="52"/>
        <v>8.4700000000000006</v>
      </c>
      <c r="N242" s="48">
        <f t="shared" si="52"/>
        <v>8.5399999999999991</v>
      </c>
      <c r="O242" s="49">
        <f t="shared" si="53"/>
        <v>8.61</v>
      </c>
      <c r="P242" s="50"/>
      <c r="Q242" s="51"/>
      <c r="R242" s="51"/>
      <c r="S242" s="51"/>
      <c r="T242" s="52"/>
      <c r="U242" s="175"/>
      <c r="V242" s="176"/>
      <c r="W242" s="176"/>
      <c r="X242" s="176"/>
      <c r="Y242" s="176"/>
      <c r="Z242" s="50"/>
      <c r="AA242" s="51"/>
      <c r="AB242" s="51"/>
      <c r="AC242" s="51"/>
      <c r="AD242" s="51"/>
      <c r="AE242" s="175"/>
      <c r="AF242" s="176"/>
      <c r="AG242" s="176"/>
      <c r="AH242" s="176"/>
      <c r="AI242" s="188"/>
      <c r="AJ242" s="50"/>
      <c r="AK242" s="51"/>
      <c r="AL242" s="51"/>
      <c r="AM242" s="51"/>
      <c r="AN242" s="52"/>
      <c r="AO242" s="175"/>
      <c r="AP242" s="176"/>
      <c r="AQ242" s="176"/>
      <c r="AR242" s="176"/>
      <c r="AS242" s="176"/>
      <c r="AT242" s="50"/>
      <c r="AU242" s="51"/>
      <c r="AV242" s="51"/>
      <c r="AW242" s="51"/>
      <c r="AX242" s="51"/>
      <c r="AY242" s="175"/>
      <c r="AZ242" s="176"/>
      <c r="BA242" s="176"/>
      <c r="BB242" s="176"/>
      <c r="BC242" s="176"/>
      <c r="BD242" s="50"/>
      <c r="BE242" s="51"/>
      <c r="BF242" s="51"/>
      <c r="BG242" s="51"/>
      <c r="BH242" s="52"/>
      <c r="BI242" s="175"/>
      <c r="BJ242" s="176"/>
      <c r="BK242" s="176"/>
      <c r="BL242" s="176"/>
      <c r="BM242" s="188"/>
      <c r="BN242" s="53">
        <f>MIN($P242,$U242,$Z242,$AE242,$AJ242,$AO242,$AT242,$AY242,$BD242,$BI242)</f>
        <v>0</v>
      </c>
      <c r="BO242" s="53">
        <f>MAX($P242,$U242,$Z242,$AE242,$AJ242,$AO242,$AT242,$AY242,$BD242,$BI242)</f>
        <v>0</v>
      </c>
      <c r="BP242" s="248"/>
    </row>
    <row r="243" spans="2:68" ht="58.5" customHeight="1" x14ac:dyDescent="0.4">
      <c r="B243" s="60">
        <v>2</v>
      </c>
      <c r="C243" s="61" t="s">
        <v>17</v>
      </c>
      <c r="D243" s="41">
        <f t="shared" si="49"/>
        <v>0</v>
      </c>
      <c r="E243" s="62"/>
      <c r="F243" s="63"/>
      <c r="G243" s="64"/>
      <c r="H243" s="64"/>
      <c r="I243" s="64"/>
      <c r="J243" s="65"/>
      <c r="K243" s="46">
        <f t="shared" si="50"/>
        <v>0</v>
      </c>
      <c r="L243" s="47">
        <f t="shared" si="51"/>
        <v>0</v>
      </c>
      <c r="M243" s="48">
        <f t="shared" si="52"/>
        <v>0</v>
      </c>
      <c r="N243" s="48">
        <f t="shared" si="52"/>
        <v>0</v>
      </c>
      <c r="O243" s="49">
        <f t="shared" si="53"/>
        <v>0</v>
      </c>
      <c r="P243" s="66"/>
      <c r="Q243" s="67"/>
      <c r="R243" s="68"/>
      <c r="S243" s="67"/>
      <c r="T243" s="69"/>
      <c r="U243" s="177"/>
      <c r="V243" s="178"/>
      <c r="W243" s="176"/>
      <c r="X243" s="178"/>
      <c r="Y243" s="178"/>
      <c r="Z243" s="66"/>
      <c r="AA243" s="67"/>
      <c r="AB243" s="68"/>
      <c r="AC243" s="67"/>
      <c r="AD243" s="67"/>
      <c r="AE243" s="177"/>
      <c r="AF243" s="178"/>
      <c r="AG243" s="176"/>
      <c r="AH243" s="178"/>
      <c r="AI243" s="189"/>
      <c r="AJ243" s="66"/>
      <c r="AK243" s="67"/>
      <c r="AL243" s="68"/>
      <c r="AM243" s="67"/>
      <c r="AN243" s="69"/>
      <c r="AO243" s="177"/>
      <c r="AP243" s="178"/>
      <c r="AQ243" s="176"/>
      <c r="AR243" s="178"/>
      <c r="AS243" s="178"/>
      <c r="AT243" s="66"/>
      <c r="AU243" s="67"/>
      <c r="AV243" s="68"/>
      <c r="AW243" s="67"/>
      <c r="AX243" s="67"/>
      <c r="AY243" s="177"/>
      <c r="AZ243" s="178"/>
      <c r="BA243" s="176"/>
      <c r="BB243" s="178"/>
      <c r="BC243" s="178"/>
      <c r="BD243" s="66"/>
      <c r="BE243" s="67"/>
      <c r="BF243" s="68"/>
      <c r="BG243" s="67"/>
      <c r="BH243" s="69"/>
      <c r="BI243" s="177"/>
      <c r="BJ243" s="178"/>
      <c r="BK243" s="176"/>
      <c r="BL243" s="178"/>
      <c r="BM243" s="189"/>
      <c r="BN243" s="53">
        <f>MIN($P243,$U243,$Z243,$AE243,$AJ243,$AO243,$AT243,$AY243,$BD243,$BI243)</f>
        <v>0</v>
      </c>
      <c r="BO243" s="53">
        <f>MAX($P243,$U243,$Z243,$AE243,$AJ243,$AO243,$AT243,$AY243,$BD243,$BI243)</f>
        <v>0</v>
      </c>
      <c r="BP243" s="248"/>
    </row>
    <row r="244" spans="2:68" ht="36" x14ac:dyDescent="0.4">
      <c r="B244" s="39" t="s">
        <v>118</v>
      </c>
      <c r="C244" s="40" t="str">
        <f>C129</f>
        <v>Столовая морковь н/у, кг</v>
      </c>
      <c r="D244" s="41">
        <f t="shared" si="49"/>
        <v>12</v>
      </c>
      <c r="E244" s="42">
        <v>22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50"/>
        <v>14.76</v>
      </c>
      <c r="L244" s="47">
        <f t="shared" si="51"/>
        <v>14.879999999999999</v>
      </c>
      <c r="M244" s="48">
        <f t="shared" si="52"/>
        <v>15</v>
      </c>
      <c r="N244" s="48">
        <f t="shared" si="52"/>
        <v>15.120000000000001</v>
      </c>
      <c r="O244" s="49">
        <f t="shared" si="53"/>
        <v>15.24</v>
      </c>
      <c r="P244" s="50"/>
      <c r="Q244" s="57"/>
      <c r="R244" s="57"/>
      <c r="S244" s="57"/>
      <c r="T244" s="52"/>
      <c r="U244" s="50"/>
      <c r="V244" s="57"/>
      <c r="W244" s="57"/>
      <c r="X244" s="57"/>
      <c r="Y244" s="52"/>
      <c r="Z244" s="225">
        <v>14.7</v>
      </c>
      <c r="AA244" s="226">
        <v>200</v>
      </c>
      <c r="AB244" s="226">
        <f>AA244*Z244</f>
        <v>2940</v>
      </c>
      <c r="AC244" s="237" t="s">
        <v>602</v>
      </c>
      <c r="AD244" s="239" t="s">
        <v>612</v>
      </c>
      <c r="AE244" s="245">
        <v>14.6</v>
      </c>
      <c r="AF244" s="196">
        <v>86</v>
      </c>
      <c r="AG244" s="197">
        <f>AE244*AF244</f>
        <v>1255.5999999999999</v>
      </c>
      <c r="AH244" s="196" t="s">
        <v>617</v>
      </c>
      <c r="AI244" s="196" t="s">
        <v>285</v>
      </c>
      <c r="AJ244" s="50"/>
      <c r="AK244" s="51"/>
      <c r="AL244" s="51"/>
      <c r="AM244" s="51"/>
      <c r="AN244" s="52"/>
      <c r="AO244" s="175"/>
      <c r="AP244" s="176"/>
      <c r="AQ244" s="176"/>
      <c r="AR244" s="176"/>
      <c r="AS244" s="176"/>
      <c r="AT244" s="50"/>
      <c r="AU244" s="51"/>
      <c r="AV244" s="51"/>
      <c r="AW244" s="51"/>
      <c r="AX244" s="51"/>
      <c r="AY244" s="175"/>
      <c r="AZ244" s="176"/>
      <c r="BA244" s="176"/>
      <c r="BB244" s="176"/>
      <c r="BC244" s="176"/>
      <c r="BD244" s="50"/>
      <c r="BE244" s="51"/>
      <c r="BF244" s="51"/>
      <c r="BG244" s="51"/>
      <c r="BH244" s="52"/>
      <c r="BI244" s="175"/>
      <c r="BJ244" s="176"/>
      <c r="BK244" s="176"/>
      <c r="BL244" s="176"/>
      <c r="BM244" s="188"/>
      <c r="BN244" s="53"/>
      <c r="BO244" s="53"/>
      <c r="BP244" s="249"/>
    </row>
    <row r="245" spans="2:68" ht="30" x14ac:dyDescent="0.4">
      <c r="B245" s="54"/>
      <c r="C245" s="55"/>
      <c r="D245" s="41">
        <f t="shared" si="49"/>
        <v>12</v>
      </c>
      <c r="E245" s="42">
        <v>22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50"/>
        <v>14.76</v>
      </c>
      <c r="L245" s="47">
        <f t="shared" si="51"/>
        <v>14.879999999999999</v>
      </c>
      <c r="M245" s="48">
        <f t="shared" si="52"/>
        <v>15</v>
      </c>
      <c r="N245" s="48">
        <f t="shared" si="52"/>
        <v>15.120000000000001</v>
      </c>
      <c r="O245" s="49">
        <f t="shared" si="53"/>
        <v>15.24</v>
      </c>
      <c r="P245" s="50"/>
      <c r="Q245" s="51"/>
      <c r="R245" s="51"/>
      <c r="S245" s="51"/>
      <c r="T245" s="52"/>
      <c r="U245" s="175"/>
      <c r="V245" s="176"/>
      <c r="W245" s="176"/>
      <c r="X245" s="176"/>
      <c r="Y245" s="176"/>
      <c r="Z245" s="50"/>
      <c r="AA245" s="51"/>
      <c r="AB245" s="51"/>
      <c r="AC245" s="51"/>
      <c r="AD245" s="51"/>
      <c r="AE245" s="195"/>
      <c r="AF245" s="196"/>
      <c r="AG245" s="197"/>
      <c r="AH245" s="196"/>
      <c r="AI245" s="198"/>
      <c r="AJ245" s="50"/>
      <c r="AK245" s="51"/>
      <c r="AL245" s="51"/>
      <c r="AM245" s="51"/>
      <c r="AN245" s="52"/>
      <c r="AO245" s="175"/>
      <c r="AP245" s="176"/>
      <c r="AQ245" s="176"/>
      <c r="AR245" s="176"/>
      <c r="AS245" s="176"/>
      <c r="AT245" s="50"/>
      <c r="AU245" s="51"/>
      <c r="AV245" s="51"/>
      <c r="AW245" s="51"/>
      <c r="AX245" s="51"/>
      <c r="AY245" s="175"/>
      <c r="AZ245" s="176"/>
      <c r="BA245" s="176"/>
      <c r="BB245" s="176"/>
      <c r="BC245" s="176"/>
      <c r="BD245" s="50"/>
      <c r="BE245" s="51"/>
      <c r="BF245" s="51"/>
      <c r="BG245" s="51"/>
      <c r="BH245" s="52"/>
      <c r="BI245" s="175"/>
      <c r="BJ245" s="176"/>
      <c r="BK245" s="176"/>
      <c r="BL245" s="176"/>
      <c r="BM245" s="188"/>
      <c r="BN245" s="53"/>
      <c r="BO245" s="53"/>
      <c r="BP245" s="249"/>
    </row>
    <row r="246" spans="2:68" ht="30" x14ac:dyDescent="0.4">
      <c r="B246" s="56"/>
      <c r="C246" s="55"/>
      <c r="D246" s="41">
        <f t="shared" si="49"/>
        <v>12</v>
      </c>
      <c r="E246" s="42">
        <v>22</v>
      </c>
      <c r="F246" s="43">
        <v>1</v>
      </c>
      <c r="G246" s="44">
        <v>2</v>
      </c>
      <c r="H246" s="44">
        <v>3</v>
      </c>
      <c r="I246" s="44">
        <v>4</v>
      </c>
      <c r="J246" s="45">
        <v>5</v>
      </c>
      <c r="K246" s="46">
        <f t="shared" si="50"/>
        <v>14.76</v>
      </c>
      <c r="L246" s="47">
        <f t="shared" si="51"/>
        <v>14.879999999999999</v>
      </c>
      <c r="M246" s="48">
        <f t="shared" si="52"/>
        <v>15</v>
      </c>
      <c r="N246" s="48">
        <f t="shared" si="52"/>
        <v>15.120000000000001</v>
      </c>
      <c r="O246" s="49">
        <f t="shared" si="53"/>
        <v>15.24</v>
      </c>
      <c r="P246" s="50"/>
      <c r="Q246" s="51"/>
      <c r="R246" s="51"/>
      <c r="S246" s="51"/>
      <c r="T246" s="52"/>
      <c r="U246" s="175"/>
      <c r="V246" s="176"/>
      <c r="W246" s="176"/>
      <c r="X246" s="176"/>
      <c r="Y246" s="176"/>
      <c r="Z246" s="50"/>
      <c r="AA246" s="51"/>
      <c r="AB246" s="51"/>
      <c r="AC246" s="51"/>
      <c r="AD246" s="51"/>
      <c r="AE246" s="175"/>
      <c r="AF246" s="176"/>
      <c r="AG246" s="176"/>
      <c r="AH246" s="176"/>
      <c r="AI246" s="188"/>
      <c r="AJ246" s="50"/>
      <c r="AK246" s="51"/>
      <c r="AL246" s="51"/>
      <c r="AM246" s="51"/>
      <c r="AN246" s="52"/>
      <c r="AO246" s="175"/>
      <c r="AP246" s="176"/>
      <c r="AQ246" s="176"/>
      <c r="AR246" s="176"/>
      <c r="AS246" s="176"/>
      <c r="AT246" s="50"/>
      <c r="AU246" s="51"/>
      <c r="AV246" s="51"/>
      <c r="AW246" s="51"/>
      <c r="AX246" s="51"/>
      <c r="AY246" s="175"/>
      <c r="AZ246" s="176"/>
      <c r="BA246" s="176"/>
      <c r="BB246" s="176"/>
      <c r="BC246" s="176"/>
      <c r="BD246" s="50"/>
      <c r="BE246" s="51"/>
      <c r="BF246" s="51"/>
      <c r="BG246" s="51"/>
      <c r="BH246" s="52"/>
      <c r="BI246" s="175"/>
      <c r="BJ246" s="176"/>
      <c r="BK246" s="176"/>
      <c r="BL246" s="176"/>
      <c r="BM246" s="188"/>
      <c r="BN246" s="53"/>
      <c r="BO246" s="53"/>
      <c r="BP246" s="248"/>
    </row>
    <row r="247" spans="2:68" ht="36" x14ac:dyDescent="0.4">
      <c r="B247" s="71" t="s">
        <v>19</v>
      </c>
      <c r="C247" s="40" t="str">
        <f>C132</f>
        <v>Столовая свекла н/у, кг</v>
      </c>
      <c r="D247" s="41">
        <f t="shared" si="49"/>
        <v>10</v>
      </c>
      <c r="E247" s="42">
        <v>27</v>
      </c>
      <c r="F247" s="43">
        <v>1</v>
      </c>
      <c r="G247" s="44">
        <v>2</v>
      </c>
      <c r="H247" s="44">
        <v>3</v>
      </c>
      <c r="I247" s="44">
        <v>4</v>
      </c>
      <c r="J247" s="45">
        <v>5</v>
      </c>
      <c r="K247" s="46">
        <f t="shared" si="50"/>
        <v>12.8</v>
      </c>
      <c r="L247" s="47">
        <f t="shared" si="51"/>
        <v>12.9</v>
      </c>
      <c r="M247" s="48">
        <f t="shared" si="52"/>
        <v>13</v>
      </c>
      <c r="N247" s="48">
        <f t="shared" si="52"/>
        <v>13.1</v>
      </c>
      <c r="O247" s="49">
        <f t="shared" si="53"/>
        <v>13.2</v>
      </c>
      <c r="P247" s="50"/>
      <c r="Q247" s="57"/>
      <c r="R247" s="57"/>
      <c r="S247" s="57"/>
      <c r="T247" s="52"/>
      <c r="U247" s="50"/>
      <c r="V247" s="51"/>
      <c r="W247" s="51"/>
      <c r="X247" s="51"/>
      <c r="Y247" s="52"/>
      <c r="Z247" s="225">
        <v>12.8</v>
      </c>
      <c r="AA247" s="226">
        <v>100</v>
      </c>
      <c r="AB247" s="226">
        <f>AA247*Z247</f>
        <v>1280</v>
      </c>
      <c r="AC247" s="226" t="s">
        <v>602</v>
      </c>
      <c r="AD247" s="227" t="s">
        <v>612</v>
      </c>
      <c r="AE247" s="195">
        <v>12.5</v>
      </c>
      <c r="AF247" s="196">
        <v>87</v>
      </c>
      <c r="AG247" s="197">
        <f>AE247*AF247</f>
        <v>1087.5</v>
      </c>
      <c r="AH247" s="196" t="s">
        <v>617</v>
      </c>
      <c r="AI247" s="196" t="s">
        <v>285</v>
      </c>
      <c r="AJ247" s="50"/>
      <c r="AK247" s="51"/>
      <c r="AL247" s="51"/>
      <c r="AM247" s="51"/>
      <c r="AN247" s="52"/>
      <c r="AO247" s="175"/>
      <c r="AP247" s="176"/>
      <c r="AQ247" s="176"/>
      <c r="AR247" s="176"/>
      <c r="AS247" s="176"/>
      <c r="AT247" s="50"/>
      <c r="AU247" s="51"/>
      <c r="AV247" s="51"/>
      <c r="AW247" s="51"/>
      <c r="AX247" s="51"/>
      <c r="AY247" s="175"/>
      <c r="AZ247" s="176"/>
      <c r="BA247" s="176"/>
      <c r="BB247" s="176"/>
      <c r="BC247" s="176"/>
      <c r="BD247" s="50"/>
      <c r="BE247" s="51"/>
      <c r="BF247" s="51"/>
      <c r="BG247" s="51"/>
      <c r="BH247" s="52"/>
      <c r="BI247" s="175"/>
      <c r="BJ247" s="176"/>
      <c r="BK247" s="176"/>
      <c r="BL247" s="176"/>
      <c r="BM247" s="188"/>
      <c r="BN247" s="53"/>
      <c r="BO247" s="53"/>
      <c r="BP247" s="249"/>
    </row>
    <row r="248" spans="2:68" ht="30" x14ac:dyDescent="0.4">
      <c r="B248" s="73"/>
      <c r="C248" s="74"/>
      <c r="D248" s="41">
        <f t="shared" si="49"/>
        <v>10</v>
      </c>
      <c r="E248" s="42">
        <v>27</v>
      </c>
      <c r="F248" s="43">
        <v>1</v>
      </c>
      <c r="G248" s="44">
        <v>2</v>
      </c>
      <c r="H248" s="44">
        <v>3</v>
      </c>
      <c r="I248" s="44">
        <v>4</v>
      </c>
      <c r="J248" s="45">
        <v>5</v>
      </c>
      <c r="K248" s="46">
        <f t="shared" si="50"/>
        <v>12.8</v>
      </c>
      <c r="L248" s="47">
        <f t="shared" si="51"/>
        <v>12.9</v>
      </c>
      <c r="M248" s="48">
        <f t="shared" si="52"/>
        <v>13</v>
      </c>
      <c r="N248" s="48">
        <f t="shared" si="52"/>
        <v>13.1</v>
      </c>
      <c r="O248" s="49">
        <f t="shared" si="53"/>
        <v>13.2</v>
      </c>
      <c r="P248" s="50"/>
      <c r="Q248" s="57"/>
      <c r="R248" s="57"/>
      <c r="S248" s="57"/>
      <c r="T248" s="52"/>
      <c r="U248" s="50"/>
      <c r="V248" s="51"/>
      <c r="W248" s="51"/>
      <c r="X248" s="51"/>
      <c r="Y248" s="52"/>
      <c r="Z248" s="225"/>
      <c r="AA248" s="226"/>
      <c r="AB248" s="226"/>
      <c r="AC248" s="226"/>
      <c r="AD248" s="227"/>
      <c r="AE248" s="195"/>
      <c r="AF248" s="196"/>
      <c r="AG248" s="197"/>
      <c r="AH248" s="196"/>
      <c r="AI248" s="196"/>
      <c r="AJ248" s="50"/>
      <c r="AK248" s="51"/>
      <c r="AL248" s="51"/>
      <c r="AM248" s="51"/>
      <c r="AN248" s="52"/>
      <c r="AO248" s="175"/>
      <c r="AP248" s="176"/>
      <c r="AQ248" s="176"/>
      <c r="AR248" s="176"/>
      <c r="AS248" s="176"/>
      <c r="AT248" s="50"/>
      <c r="AU248" s="51"/>
      <c r="AV248" s="51"/>
      <c r="AW248" s="51"/>
      <c r="AX248" s="51"/>
      <c r="AY248" s="175"/>
      <c r="AZ248" s="176"/>
      <c r="BA248" s="176"/>
      <c r="BB248" s="176"/>
      <c r="BC248" s="176"/>
      <c r="BD248" s="50"/>
      <c r="BE248" s="51"/>
      <c r="BF248" s="51"/>
      <c r="BG248" s="51"/>
      <c r="BH248" s="52"/>
      <c r="BI248" s="175"/>
      <c r="BJ248" s="176"/>
      <c r="BK248" s="176"/>
      <c r="BL248" s="176"/>
      <c r="BM248" s="188"/>
      <c r="BN248" s="53"/>
      <c r="BO248" s="53"/>
      <c r="BP248" s="248"/>
    </row>
    <row r="249" spans="2:68" ht="30" x14ac:dyDescent="0.4">
      <c r="B249" s="73"/>
      <c r="C249" s="74"/>
      <c r="D249" s="41">
        <f t="shared" si="49"/>
        <v>10</v>
      </c>
      <c r="E249" s="42">
        <v>27</v>
      </c>
      <c r="F249" s="43">
        <v>1</v>
      </c>
      <c r="G249" s="44">
        <v>2</v>
      </c>
      <c r="H249" s="44">
        <v>3</v>
      </c>
      <c r="I249" s="44">
        <v>4</v>
      </c>
      <c r="J249" s="45">
        <v>5</v>
      </c>
      <c r="K249" s="46">
        <f t="shared" si="50"/>
        <v>12.8</v>
      </c>
      <c r="L249" s="47">
        <f t="shared" si="51"/>
        <v>12.9</v>
      </c>
      <c r="M249" s="48">
        <f t="shared" si="52"/>
        <v>13</v>
      </c>
      <c r="N249" s="48">
        <f t="shared" si="52"/>
        <v>13.1</v>
      </c>
      <c r="O249" s="49">
        <f t="shared" si="53"/>
        <v>13.2</v>
      </c>
      <c r="P249" s="50"/>
      <c r="Q249" s="51"/>
      <c r="R249" s="51"/>
      <c r="S249" s="51"/>
      <c r="T249" s="52"/>
      <c r="U249" s="50"/>
      <c r="V249" s="51"/>
      <c r="W249" s="51"/>
      <c r="X249" s="51"/>
      <c r="Y249" s="52"/>
      <c r="Z249" s="225"/>
      <c r="AA249" s="226"/>
      <c r="AB249" s="226"/>
      <c r="AC249" s="226"/>
      <c r="AD249" s="227"/>
      <c r="AE249" s="195"/>
      <c r="AF249" s="196"/>
      <c r="AG249" s="197"/>
      <c r="AH249" s="196"/>
      <c r="AI249" s="196"/>
      <c r="AJ249" s="50"/>
      <c r="AK249" s="51"/>
      <c r="AL249" s="51"/>
      <c r="AM249" s="51"/>
      <c r="AN249" s="52"/>
      <c r="AO249" s="175"/>
      <c r="AP249" s="176"/>
      <c r="AQ249" s="176"/>
      <c r="AR249" s="176"/>
      <c r="AS249" s="176"/>
      <c r="AT249" s="50"/>
      <c r="AU249" s="51"/>
      <c r="AV249" s="51"/>
      <c r="AW249" s="51"/>
      <c r="AX249" s="51"/>
      <c r="AY249" s="175"/>
      <c r="AZ249" s="176"/>
      <c r="BA249" s="176"/>
      <c r="BB249" s="176"/>
      <c r="BC249" s="176"/>
      <c r="BD249" s="50"/>
      <c r="BE249" s="51"/>
      <c r="BF249" s="51"/>
      <c r="BG249" s="51"/>
      <c r="BH249" s="52"/>
      <c r="BI249" s="175"/>
      <c r="BJ249" s="176"/>
      <c r="BK249" s="176"/>
      <c r="BL249" s="176"/>
      <c r="BM249" s="188"/>
      <c r="BN249" s="53"/>
      <c r="BO249" s="53"/>
      <c r="BP249" s="248"/>
    </row>
    <row r="250" spans="2:68" ht="54" x14ac:dyDescent="0.4">
      <c r="B250" s="71" t="s">
        <v>21</v>
      </c>
      <c r="C250" s="40" t="str">
        <f>C135</f>
        <v>Лук репчатый н/у, кг</v>
      </c>
      <c r="D250" s="41">
        <f t="shared" si="49"/>
        <v>13</v>
      </c>
      <c r="E250" s="42">
        <v>27</v>
      </c>
      <c r="F250" s="43">
        <v>1</v>
      </c>
      <c r="G250" s="44">
        <v>3</v>
      </c>
      <c r="H250" s="44">
        <v>5</v>
      </c>
      <c r="I250" s="44">
        <v>6</v>
      </c>
      <c r="J250" s="45">
        <v>7</v>
      </c>
      <c r="K250" s="46">
        <f t="shared" si="50"/>
        <v>16.64</v>
      </c>
      <c r="L250" s="47">
        <f t="shared" si="51"/>
        <v>16.899999999999999</v>
      </c>
      <c r="M250" s="48">
        <f t="shared" si="52"/>
        <v>17.16</v>
      </c>
      <c r="N250" s="48">
        <f t="shared" si="52"/>
        <v>17.29</v>
      </c>
      <c r="O250" s="49">
        <f t="shared" si="53"/>
        <v>17.420000000000002</v>
      </c>
      <c r="P250" s="50">
        <f>R250/Q250</f>
        <v>16.900000000000002</v>
      </c>
      <c r="Q250" s="51">
        <v>186</v>
      </c>
      <c r="R250" s="51">
        <v>3143.4</v>
      </c>
      <c r="S250" s="51" t="s">
        <v>580</v>
      </c>
      <c r="T250" s="52" t="s">
        <v>589</v>
      </c>
      <c r="U250" s="50"/>
      <c r="V250" s="57"/>
      <c r="W250" s="57"/>
      <c r="X250" s="57"/>
      <c r="Y250" s="52"/>
      <c r="Z250" s="225"/>
      <c r="AA250" s="226"/>
      <c r="AB250" s="226"/>
      <c r="AC250" s="226"/>
      <c r="AD250" s="227"/>
      <c r="AE250" s="195">
        <v>16</v>
      </c>
      <c r="AF250" s="196">
        <v>24</v>
      </c>
      <c r="AG250" s="197">
        <f>AE250*AF250</f>
        <v>384</v>
      </c>
      <c r="AH250" s="196" t="s">
        <v>617</v>
      </c>
      <c r="AI250" s="196" t="s">
        <v>285</v>
      </c>
      <c r="AJ250" s="50"/>
      <c r="AK250" s="51"/>
      <c r="AL250" s="51"/>
      <c r="AM250" s="51"/>
      <c r="AN250" s="52"/>
      <c r="AO250" s="175"/>
      <c r="AP250" s="176"/>
      <c r="AQ250" s="176"/>
      <c r="AR250" s="176"/>
      <c r="AS250" s="176"/>
      <c r="AT250" s="50"/>
      <c r="AU250" s="51"/>
      <c r="AV250" s="51"/>
      <c r="AW250" s="51"/>
      <c r="AX250" s="51"/>
      <c r="AY250" s="175"/>
      <c r="AZ250" s="176"/>
      <c r="BA250" s="176"/>
      <c r="BB250" s="176"/>
      <c r="BC250" s="176"/>
      <c r="BD250" s="50"/>
      <c r="BE250" s="51"/>
      <c r="BF250" s="51"/>
      <c r="BG250" s="51"/>
      <c r="BH250" s="52"/>
      <c r="BI250" s="175"/>
      <c r="BJ250" s="176"/>
      <c r="BK250" s="176"/>
      <c r="BL250" s="176"/>
      <c r="BM250" s="188"/>
      <c r="BN250" s="53">
        <f t="shared" ref="BN250:BN281" si="54">MIN($P250,$U250,$Z250,$AE250,$AJ250,$AO250,$AT250,$AY250,$BD250,$BI250)</f>
        <v>16</v>
      </c>
      <c r="BO250" s="53">
        <f t="shared" ref="BO250:BO281" si="55">MAX($P250,$U250,$Z250,$AE250,$AJ250,$AO250,$AT250,$AY250,$BD250,$BI250)</f>
        <v>16.900000000000002</v>
      </c>
      <c r="BP250" s="249"/>
    </row>
    <row r="251" spans="2:68" ht="30" x14ac:dyDescent="0.4">
      <c r="B251" s="73"/>
      <c r="C251" s="74"/>
      <c r="D251" s="41">
        <f t="shared" si="49"/>
        <v>13</v>
      </c>
      <c r="E251" s="42">
        <v>27</v>
      </c>
      <c r="F251" s="43">
        <v>1</v>
      </c>
      <c r="G251" s="44">
        <v>3</v>
      </c>
      <c r="H251" s="44">
        <v>5</v>
      </c>
      <c r="I251" s="44">
        <v>6</v>
      </c>
      <c r="J251" s="45">
        <v>7</v>
      </c>
      <c r="K251" s="46">
        <f t="shared" si="50"/>
        <v>16.64</v>
      </c>
      <c r="L251" s="47">
        <f t="shared" si="51"/>
        <v>16.899999999999999</v>
      </c>
      <c r="M251" s="48">
        <f t="shared" si="52"/>
        <v>17.16</v>
      </c>
      <c r="N251" s="48">
        <f t="shared" si="52"/>
        <v>17.29</v>
      </c>
      <c r="O251" s="49">
        <f t="shared" si="53"/>
        <v>17.420000000000002</v>
      </c>
      <c r="P251" s="50"/>
      <c r="Q251" s="51"/>
      <c r="R251" s="51"/>
      <c r="S251" s="51"/>
      <c r="T251" s="52"/>
      <c r="U251" s="50"/>
      <c r="V251" s="51"/>
      <c r="W251" s="51"/>
      <c r="X251" s="51"/>
      <c r="Y251" s="52"/>
      <c r="Z251" s="225"/>
      <c r="AA251" s="226"/>
      <c r="AB251" s="226"/>
      <c r="AC251" s="226"/>
      <c r="AD251" s="227"/>
      <c r="AE251" s="195"/>
      <c r="AF251" s="196"/>
      <c r="AG251" s="197"/>
      <c r="AH251" s="196"/>
      <c r="AI251" s="198"/>
      <c r="AJ251" s="50"/>
      <c r="AK251" s="51"/>
      <c r="AL251" s="51"/>
      <c r="AM251" s="51"/>
      <c r="AN251" s="52"/>
      <c r="AO251" s="175"/>
      <c r="AP251" s="176"/>
      <c r="AQ251" s="176"/>
      <c r="AR251" s="176"/>
      <c r="AS251" s="176"/>
      <c r="AT251" s="50"/>
      <c r="AU251" s="51"/>
      <c r="AV251" s="51"/>
      <c r="AW251" s="51"/>
      <c r="AX251" s="51"/>
      <c r="AY251" s="175"/>
      <c r="AZ251" s="176"/>
      <c r="BA251" s="176"/>
      <c r="BB251" s="176"/>
      <c r="BC251" s="176"/>
      <c r="BD251" s="50"/>
      <c r="BE251" s="51"/>
      <c r="BF251" s="51"/>
      <c r="BG251" s="51"/>
      <c r="BH251" s="52"/>
      <c r="BI251" s="175"/>
      <c r="BJ251" s="176"/>
      <c r="BK251" s="176"/>
      <c r="BL251" s="176"/>
      <c r="BM251" s="188"/>
      <c r="BN251" s="53">
        <f t="shared" si="54"/>
        <v>0</v>
      </c>
      <c r="BO251" s="53">
        <f t="shared" si="55"/>
        <v>0</v>
      </c>
      <c r="BP251" s="248"/>
    </row>
    <row r="252" spans="2:68" ht="30" x14ac:dyDescent="0.4">
      <c r="B252" s="73"/>
      <c r="C252" s="74"/>
      <c r="D252" s="41">
        <f t="shared" si="49"/>
        <v>13</v>
      </c>
      <c r="E252" s="42">
        <v>27</v>
      </c>
      <c r="F252" s="43">
        <v>1</v>
      </c>
      <c r="G252" s="44">
        <v>3</v>
      </c>
      <c r="H252" s="44">
        <v>5</v>
      </c>
      <c r="I252" s="44">
        <v>6</v>
      </c>
      <c r="J252" s="45">
        <v>7</v>
      </c>
      <c r="K252" s="46">
        <f t="shared" si="50"/>
        <v>16.64</v>
      </c>
      <c r="L252" s="47">
        <f t="shared" si="51"/>
        <v>16.899999999999999</v>
      </c>
      <c r="M252" s="48">
        <f t="shared" si="52"/>
        <v>17.16</v>
      </c>
      <c r="N252" s="48">
        <f t="shared" si="52"/>
        <v>17.29</v>
      </c>
      <c r="O252" s="49">
        <f t="shared" si="53"/>
        <v>17.420000000000002</v>
      </c>
      <c r="P252" s="50"/>
      <c r="Q252" s="51"/>
      <c r="R252" s="51"/>
      <c r="S252" s="51"/>
      <c r="T252" s="52"/>
      <c r="U252" s="50"/>
      <c r="V252" s="51"/>
      <c r="W252" s="51"/>
      <c r="X252" s="51"/>
      <c r="Y252" s="52"/>
      <c r="Z252" s="225"/>
      <c r="AA252" s="226"/>
      <c r="AB252" s="226"/>
      <c r="AC252" s="226"/>
      <c r="AD252" s="227"/>
      <c r="AE252" s="195"/>
      <c r="AF252" s="196"/>
      <c r="AG252" s="197"/>
      <c r="AH252" s="196"/>
      <c r="AI252" s="198"/>
      <c r="AJ252" s="50"/>
      <c r="AK252" s="51"/>
      <c r="AL252" s="51"/>
      <c r="AM252" s="51"/>
      <c r="AN252" s="52"/>
      <c r="AO252" s="175"/>
      <c r="AP252" s="176"/>
      <c r="AQ252" s="176"/>
      <c r="AR252" s="176"/>
      <c r="AS252" s="176"/>
      <c r="AT252" s="50"/>
      <c r="AU252" s="51"/>
      <c r="AV252" s="51"/>
      <c r="AW252" s="51"/>
      <c r="AX252" s="51"/>
      <c r="AY252" s="175"/>
      <c r="AZ252" s="176"/>
      <c r="BA252" s="176"/>
      <c r="BB252" s="176"/>
      <c r="BC252" s="176"/>
      <c r="BD252" s="50"/>
      <c r="BE252" s="51"/>
      <c r="BF252" s="51"/>
      <c r="BG252" s="51"/>
      <c r="BH252" s="52"/>
      <c r="BI252" s="175"/>
      <c r="BJ252" s="176"/>
      <c r="BK252" s="176"/>
      <c r="BL252" s="176"/>
      <c r="BM252" s="188"/>
      <c r="BN252" s="53">
        <f t="shared" si="54"/>
        <v>0</v>
      </c>
      <c r="BO252" s="53">
        <f t="shared" si="55"/>
        <v>0</v>
      </c>
      <c r="BP252" s="248"/>
    </row>
    <row r="253" spans="2:68" ht="54" x14ac:dyDescent="0.4">
      <c r="B253" s="71" t="s">
        <v>23</v>
      </c>
      <c r="C253" s="40" t="str">
        <f>C138</f>
        <v>Капуста н/у, кг</v>
      </c>
      <c r="D253" s="41">
        <f t="shared" si="49"/>
        <v>10</v>
      </c>
      <c r="E253" s="42">
        <v>18</v>
      </c>
      <c r="F253" s="43">
        <v>1</v>
      </c>
      <c r="G253" s="44">
        <v>2</v>
      </c>
      <c r="H253" s="44">
        <v>3</v>
      </c>
      <c r="I253" s="44">
        <v>4</v>
      </c>
      <c r="J253" s="45">
        <v>4</v>
      </c>
      <c r="K253" s="46">
        <f t="shared" si="50"/>
        <v>11.9</v>
      </c>
      <c r="L253" s="47">
        <f t="shared" si="51"/>
        <v>12</v>
      </c>
      <c r="M253" s="48">
        <f t="shared" si="52"/>
        <v>12.1</v>
      </c>
      <c r="N253" s="48">
        <f t="shared" si="52"/>
        <v>12.2</v>
      </c>
      <c r="O253" s="49">
        <f t="shared" si="53"/>
        <v>12.2</v>
      </c>
      <c r="P253" s="50">
        <f>R253/Q253</f>
        <v>12</v>
      </c>
      <c r="Q253" s="51">
        <v>190.4</v>
      </c>
      <c r="R253" s="51">
        <v>2284.8000000000002</v>
      </c>
      <c r="S253" s="51" t="s">
        <v>580</v>
      </c>
      <c r="T253" s="52" t="s">
        <v>589</v>
      </c>
      <c r="U253" s="50"/>
      <c r="V253" s="57"/>
      <c r="W253" s="57"/>
      <c r="X253" s="85"/>
      <c r="Y253" s="52"/>
      <c r="Z253" s="225">
        <v>11.5</v>
      </c>
      <c r="AA253" s="226">
        <v>150</v>
      </c>
      <c r="AB253" s="226">
        <f>IF(Z253=0," ",IF(ISBLANK(Z253)," ",Z253*AA253))</f>
        <v>1725</v>
      </c>
      <c r="AC253" s="226" t="s">
        <v>602</v>
      </c>
      <c r="AD253" s="239" t="s">
        <v>613</v>
      </c>
      <c r="AE253" s="195"/>
      <c r="AF253" s="196"/>
      <c r="AG253" s="197"/>
      <c r="AH253" s="196"/>
      <c r="AI253" s="198"/>
      <c r="AJ253" s="50"/>
      <c r="AK253" s="51"/>
      <c r="AL253" s="51"/>
      <c r="AM253" s="51"/>
      <c r="AN253" s="52"/>
      <c r="AO253" s="175"/>
      <c r="AP253" s="176"/>
      <c r="AQ253" s="176"/>
      <c r="AR253" s="176"/>
      <c r="AS253" s="176"/>
      <c r="AT253" s="50"/>
      <c r="AU253" s="51"/>
      <c r="AV253" s="51"/>
      <c r="AW253" s="51"/>
      <c r="AX253" s="51"/>
      <c r="AY253" s="175"/>
      <c r="AZ253" s="176"/>
      <c r="BA253" s="176"/>
      <c r="BB253" s="176"/>
      <c r="BC253" s="176"/>
      <c r="BD253" s="50"/>
      <c r="BE253" s="51"/>
      <c r="BF253" s="51"/>
      <c r="BG253" s="51"/>
      <c r="BH253" s="52"/>
      <c r="BI253" s="175"/>
      <c r="BJ253" s="176"/>
      <c r="BK253" s="176"/>
      <c r="BL253" s="176"/>
      <c r="BM253" s="188"/>
      <c r="BN253" s="53">
        <f t="shared" si="54"/>
        <v>11.5</v>
      </c>
      <c r="BO253" s="53">
        <f t="shared" si="55"/>
        <v>12</v>
      </c>
      <c r="BP253" s="249"/>
    </row>
    <row r="254" spans="2:68" ht="30" x14ac:dyDescent="0.4">
      <c r="B254" s="73"/>
      <c r="C254" s="74"/>
      <c r="D254" s="41">
        <f t="shared" si="49"/>
        <v>10</v>
      </c>
      <c r="E254" s="42">
        <v>18</v>
      </c>
      <c r="F254" s="43">
        <v>1</v>
      </c>
      <c r="G254" s="44">
        <v>2</v>
      </c>
      <c r="H254" s="44">
        <v>3</v>
      </c>
      <c r="I254" s="44">
        <v>4</v>
      </c>
      <c r="J254" s="45">
        <v>4</v>
      </c>
      <c r="K254" s="46">
        <f t="shared" si="50"/>
        <v>11.9</v>
      </c>
      <c r="L254" s="47">
        <f t="shared" si="51"/>
        <v>12</v>
      </c>
      <c r="M254" s="48">
        <f t="shared" si="52"/>
        <v>12.1</v>
      </c>
      <c r="N254" s="48">
        <f t="shared" si="52"/>
        <v>12.2</v>
      </c>
      <c r="O254" s="49">
        <f t="shared" si="53"/>
        <v>12.2</v>
      </c>
      <c r="P254" s="50"/>
      <c r="Q254" s="51"/>
      <c r="R254" s="51"/>
      <c r="S254" s="51"/>
      <c r="T254" s="52"/>
      <c r="U254" s="50"/>
      <c r="V254" s="51"/>
      <c r="W254" s="51"/>
      <c r="X254" s="51"/>
      <c r="Y254" s="52"/>
      <c r="Z254" s="236"/>
      <c r="AA254" s="237"/>
      <c r="AB254" s="238"/>
      <c r="AC254" s="237"/>
      <c r="AD254" s="239"/>
      <c r="AE254" s="195"/>
      <c r="AF254" s="196"/>
      <c r="AG254" s="197"/>
      <c r="AH254" s="196"/>
      <c r="AI254" s="198"/>
      <c r="AJ254" s="50"/>
      <c r="AK254" s="51"/>
      <c r="AL254" s="51"/>
      <c r="AM254" s="51"/>
      <c r="AN254" s="52"/>
      <c r="AO254" s="175"/>
      <c r="AP254" s="176"/>
      <c r="AQ254" s="176"/>
      <c r="AR254" s="176"/>
      <c r="AS254" s="176"/>
      <c r="AT254" s="50"/>
      <c r="AU254" s="51"/>
      <c r="AV254" s="51"/>
      <c r="AW254" s="51"/>
      <c r="AX254" s="51"/>
      <c r="AY254" s="175"/>
      <c r="AZ254" s="176"/>
      <c r="BA254" s="176"/>
      <c r="BB254" s="176"/>
      <c r="BC254" s="176"/>
      <c r="BD254" s="50"/>
      <c r="BE254" s="51"/>
      <c r="BF254" s="51"/>
      <c r="BG254" s="51"/>
      <c r="BH254" s="52"/>
      <c r="BI254" s="175"/>
      <c r="BJ254" s="176"/>
      <c r="BK254" s="176"/>
      <c r="BL254" s="176"/>
      <c r="BM254" s="188"/>
      <c r="BN254" s="53">
        <f t="shared" si="54"/>
        <v>0</v>
      </c>
      <c r="BO254" s="53">
        <f t="shared" si="55"/>
        <v>0</v>
      </c>
      <c r="BP254" s="248"/>
    </row>
    <row r="255" spans="2:68" ht="30" x14ac:dyDescent="0.4">
      <c r="B255" s="75"/>
      <c r="C255" s="76"/>
      <c r="D255" s="41">
        <f t="shared" si="49"/>
        <v>10</v>
      </c>
      <c r="E255" s="42">
        <v>18</v>
      </c>
      <c r="F255" s="43">
        <v>1</v>
      </c>
      <c r="G255" s="44">
        <v>2</v>
      </c>
      <c r="H255" s="44">
        <v>3</v>
      </c>
      <c r="I255" s="44">
        <v>4</v>
      </c>
      <c r="J255" s="45">
        <v>4</v>
      </c>
      <c r="K255" s="46">
        <f t="shared" si="50"/>
        <v>11.9</v>
      </c>
      <c r="L255" s="47">
        <f t="shared" si="51"/>
        <v>12</v>
      </c>
      <c r="M255" s="48">
        <f t="shared" si="52"/>
        <v>12.1</v>
      </c>
      <c r="N255" s="48">
        <f t="shared" si="52"/>
        <v>12.2</v>
      </c>
      <c r="O255" s="49">
        <f t="shared" si="53"/>
        <v>12.2</v>
      </c>
      <c r="P255" s="50"/>
      <c r="Q255" s="51"/>
      <c r="R255" s="51"/>
      <c r="S255" s="51"/>
      <c r="T255" s="52"/>
      <c r="U255" s="50"/>
      <c r="V255" s="51"/>
      <c r="W255" s="51"/>
      <c r="X255" s="51"/>
      <c r="Y255" s="52"/>
      <c r="Z255" s="236"/>
      <c r="AA255" s="237"/>
      <c r="AB255" s="238"/>
      <c r="AC255" s="237"/>
      <c r="AD255" s="239"/>
      <c r="AE255" s="195"/>
      <c r="AF255" s="196"/>
      <c r="AG255" s="197"/>
      <c r="AH255" s="196"/>
      <c r="AI255" s="198"/>
      <c r="AJ255" s="50"/>
      <c r="AK255" s="51"/>
      <c r="AL255" s="51"/>
      <c r="AM255" s="51"/>
      <c r="AN255" s="52"/>
      <c r="AO255" s="175"/>
      <c r="AP255" s="176"/>
      <c r="AQ255" s="176"/>
      <c r="AR255" s="176"/>
      <c r="AS255" s="176"/>
      <c r="AT255" s="50"/>
      <c r="AU255" s="51"/>
      <c r="AV255" s="51"/>
      <c r="AW255" s="51"/>
      <c r="AX255" s="51"/>
      <c r="AY255" s="175"/>
      <c r="AZ255" s="176"/>
      <c r="BA255" s="176"/>
      <c r="BB255" s="176"/>
      <c r="BC255" s="176"/>
      <c r="BD255" s="50"/>
      <c r="BE255" s="51"/>
      <c r="BF255" s="51"/>
      <c r="BG255" s="51"/>
      <c r="BH255" s="52"/>
      <c r="BI255" s="175"/>
      <c r="BJ255" s="176"/>
      <c r="BK255" s="176"/>
      <c r="BL255" s="176"/>
      <c r="BM255" s="188"/>
      <c r="BN255" s="53">
        <f t="shared" si="54"/>
        <v>0</v>
      </c>
      <c r="BO255" s="53">
        <f t="shared" si="55"/>
        <v>0</v>
      </c>
      <c r="BP255" s="248"/>
    </row>
    <row r="256" spans="2:68" ht="58.5" x14ac:dyDescent="0.4">
      <c r="B256" s="60" t="s">
        <v>25</v>
      </c>
      <c r="C256" s="61" t="s">
        <v>26</v>
      </c>
      <c r="D256" s="41">
        <f t="shared" si="49"/>
        <v>0</v>
      </c>
      <c r="E256" s="62"/>
      <c r="F256" s="63"/>
      <c r="G256" s="64"/>
      <c r="H256" s="64"/>
      <c r="I256" s="64"/>
      <c r="J256" s="65"/>
      <c r="K256" s="46">
        <f t="shared" si="50"/>
        <v>0</v>
      </c>
      <c r="L256" s="47">
        <f t="shared" si="51"/>
        <v>0</v>
      </c>
      <c r="M256" s="48">
        <f t="shared" si="52"/>
        <v>0</v>
      </c>
      <c r="N256" s="48">
        <f t="shared" si="52"/>
        <v>0</v>
      </c>
      <c r="O256" s="49">
        <f t="shared" si="53"/>
        <v>0</v>
      </c>
      <c r="P256" s="66"/>
      <c r="Q256" s="67"/>
      <c r="R256" s="68"/>
      <c r="S256" s="67"/>
      <c r="T256" s="69"/>
      <c r="U256" s="66"/>
      <c r="V256" s="67"/>
      <c r="W256" s="68"/>
      <c r="X256" s="67"/>
      <c r="Y256" s="69"/>
      <c r="Z256" s="240"/>
      <c r="AA256" s="241"/>
      <c r="AB256" s="242"/>
      <c r="AC256" s="241"/>
      <c r="AD256" s="243"/>
      <c r="AE256" s="199"/>
      <c r="AF256" s="200"/>
      <c r="AG256" s="201"/>
      <c r="AH256" s="200"/>
      <c r="AI256" s="202"/>
      <c r="AJ256" s="66"/>
      <c r="AK256" s="67"/>
      <c r="AL256" s="68"/>
      <c r="AM256" s="67"/>
      <c r="AN256" s="69"/>
      <c r="AO256" s="177"/>
      <c r="AP256" s="178"/>
      <c r="AQ256" s="176"/>
      <c r="AR256" s="178"/>
      <c r="AS256" s="178"/>
      <c r="AT256" s="66"/>
      <c r="AU256" s="67"/>
      <c r="AV256" s="68"/>
      <c r="AW256" s="67"/>
      <c r="AX256" s="67"/>
      <c r="AY256" s="177"/>
      <c r="AZ256" s="178"/>
      <c r="BA256" s="176"/>
      <c r="BB256" s="178"/>
      <c r="BC256" s="178"/>
      <c r="BD256" s="66"/>
      <c r="BE256" s="67"/>
      <c r="BF256" s="68"/>
      <c r="BG256" s="67"/>
      <c r="BH256" s="69"/>
      <c r="BI256" s="177"/>
      <c r="BJ256" s="178"/>
      <c r="BK256" s="176"/>
      <c r="BL256" s="178"/>
      <c r="BM256" s="189"/>
      <c r="BN256" s="53">
        <f t="shared" si="54"/>
        <v>0</v>
      </c>
      <c r="BO256" s="53">
        <f t="shared" si="55"/>
        <v>0</v>
      </c>
      <c r="BP256" s="248"/>
    </row>
    <row r="257" spans="2:68" ht="36" x14ac:dyDescent="0.4">
      <c r="B257" s="71" t="s">
        <v>28</v>
      </c>
      <c r="C257" s="40" t="str">
        <f>C142</f>
        <v>Куриные яйца 1 категории, 10 шт</v>
      </c>
      <c r="D257" s="41">
        <f t="shared" si="49"/>
        <v>46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50"/>
        <v>54.74</v>
      </c>
      <c r="L257" s="47">
        <f t="shared" si="51"/>
        <v>55.2</v>
      </c>
      <c r="M257" s="48">
        <f t="shared" si="52"/>
        <v>55.66</v>
      </c>
      <c r="N257" s="48">
        <f t="shared" si="52"/>
        <v>56.12</v>
      </c>
      <c r="O257" s="49">
        <f t="shared" si="53"/>
        <v>56.58</v>
      </c>
      <c r="P257" s="50">
        <f>R257/Q257</f>
        <v>4.7</v>
      </c>
      <c r="Q257" s="51">
        <v>1080</v>
      </c>
      <c r="R257" s="51">
        <v>5076</v>
      </c>
      <c r="S257" s="51" t="s">
        <v>582</v>
      </c>
      <c r="T257" s="52" t="s">
        <v>589</v>
      </c>
      <c r="U257" s="50"/>
      <c r="V257" s="51"/>
      <c r="W257" s="51"/>
      <c r="X257" s="51"/>
      <c r="Y257" s="52"/>
      <c r="Z257" s="236">
        <v>54</v>
      </c>
      <c r="AA257" s="237">
        <v>3</v>
      </c>
      <c r="AB257" s="238">
        <f>AA257*Z257</f>
        <v>162</v>
      </c>
      <c r="AC257" s="237" t="s">
        <v>602</v>
      </c>
      <c r="AD257" s="239" t="s">
        <v>613</v>
      </c>
      <c r="AE257" s="195">
        <v>5.4</v>
      </c>
      <c r="AF257" s="196">
        <v>150</v>
      </c>
      <c r="AG257" s="197">
        <f>AE257*AF257</f>
        <v>810</v>
      </c>
      <c r="AH257" s="196" t="s">
        <v>362</v>
      </c>
      <c r="AI257" s="196" t="s">
        <v>285</v>
      </c>
      <c r="AJ257" s="50"/>
      <c r="AK257" s="51"/>
      <c r="AL257" s="51"/>
      <c r="AM257" s="51"/>
      <c r="AN257" s="52"/>
      <c r="AO257" s="175"/>
      <c r="AP257" s="176"/>
      <c r="AQ257" s="176"/>
      <c r="AR257" s="176"/>
      <c r="AS257" s="176"/>
      <c r="AT257" s="50"/>
      <c r="AU257" s="51"/>
      <c r="AV257" s="51"/>
      <c r="AW257" s="51"/>
      <c r="AX257" s="51"/>
      <c r="AY257" s="175"/>
      <c r="AZ257" s="176"/>
      <c r="BA257" s="176"/>
      <c r="BB257" s="176"/>
      <c r="BC257" s="176"/>
      <c r="BD257" s="50"/>
      <c r="BE257" s="51"/>
      <c r="BF257" s="51"/>
      <c r="BG257" s="51"/>
      <c r="BH257" s="52"/>
      <c r="BI257" s="175"/>
      <c r="BJ257" s="176"/>
      <c r="BK257" s="176"/>
      <c r="BL257" s="176"/>
      <c r="BM257" s="188"/>
      <c r="BN257" s="53">
        <f t="shared" si="54"/>
        <v>4.7</v>
      </c>
      <c r="BO257" s="53">
        <f t="shared" si="55"/>
        <v>54</v>
      </c>
      <c r="BP257" s="248"/>
    </row>
    <row r="258" spans="2:68" ht="30" x14ac:dyDescent="0.4">
      <c r="B258" s="73"/>
      <c r="C258" s="74"/>
      <c r="D258" s="41">
        <f t="shared" si="49"/>
        <v>46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50"/>
        <v>54.74</v>
      </c>
      <c r="L258" s="47">
        <f t="shared" si="51"/>
        <v>55.2</v>
      </c>
      <c r="M258" s="48">
        <f t="shared" si="52"/>
        <v>55.66</v>
      </c>
      <c r="N258" s="48">
        <f t="shared" si="52"/>
        <v>56.12</v>
      </c>
      <c r="O258" s="49">
        <f t="shared" si="53"/>
        <v>56.58</v>
      </c>
      <c r="P258" s="50"/>
      <c r="Q258" s="57"/>
      <c r="R258" s="57"/>
      <c r="S258" s="57"/>
      <c r="T258" s="52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175"/>
      <c r="AF258" s="176"/>
      <c r="AG258" s="176"/>
      <c r="AH258" s="176"/>
      <c r="AI258" s="188"/>
      <c r="AJ258" s="50"/>
      <c r="AK258" s="51"/>
      <c r="AL258" s="51"/>
      <c r="AM258" s="51"/>
      <c r="AN258" s="52"/>
      <c r="AO258" s="175"/>
      <c r="AP258" s="176"/>
      <c r="AQ258" s="176"/>
      <c r="AR258" s="176"/>
      <c r="AS258" s="176"/>
      <c r="AT258" s="50"/>
      <c r="AU258" s="51"/>
      <c r="AV258" s="51"/>
      <c r="AW258" s="51"/>
      <c r="AX258" s="51"/>
      <c r="AY258" s="175"/>
      <c r="AZ258" s="176"/>
      <c r="BA258" s="176"/>
      <c r="BB258" s="176"/>
      <c r="BC258" s="176"/>
      <c r="BD258" s="50"/>
      <c r="BE258" s="51"/>
      <c r="BF258" s="51"/>
      <c r="BG258" s="51"/>
      <c r="BH258" s="52"/>
      <c r="BI258" s="175"/>
      <c r="BJ258" s="176"/>
      <c r="BK258" s="176"/>
      <c r="BL258" s="176"/>
      <c r="BM258" s="188"/>
      <c r="BN258" s="53">
        <f t="shared" si="54"/>
        <v>0</v>
      </c>
      <c r="BO258" s="53">
        <f t="shared" si="55"/>
        <v>0</v>
      </c>
      <c r="BP258" s="248"/>
    </row>
    <row r="259" spans="2:68" ht="30" x14ac:dyDescent="0.4">
      <c r="B259" s="75"/>
      <c r="C259" s="76"/>
      <c r="D259" s="41">
        <f t="shared" si="49"/>
        <v>46</v>
      </c>
      <c r="E259" s="42">
        <v>14</v>
      </c>
      <c r="F259" s="43">
        <v>5</v>
      </c>
      <c r="G259" s="44">
        <v>6</v>
      </c>
      <c r="H259" s="44">
        <v>7</v>
      </c>
      <c r="I259" s="44">
        <v>8</v>
      </c>
      <c r="J259" s="45">
        <v>9</v>
      </c>
      <c r="K259" s="46">
        <f t="shared" si="50"/>
        <v>54.74</v>
      </c>
      <c r="L259" s="47">
        <f t="shared" si="51"/>
        <v>55.2</v>
      </c>
      <c r="M259" s="48">
        <f t="shared" si="52"/>
        <v>55.66</v>
      </c>
      <c r="N259" s="48">
        <f t="shared" si="52"/>
        <v>56.12</v>
      </c>
      <c r="O259" s="49">
        <f t="shared" si="53"/>
        <v>56.58</v>
      </c>
      <c r="P259" s="50"/>
      <c r="Q259" s="57"/>
      <c r="R259" s="57"/>
      <c r="S259" s="57"/>
      <c r="T259" s="52"/>
      <c r="U259" s="50"/>
      <c r="V259" s="51"/>
      <c r="W259" s="51"/>
      <c r="X259" s="51"/>
      <c r="Y259" s="52"/>
      <c r="Z259" s="50"/>
      <c r="AA259" s="51"/>
      <c r="AB259" s="51"/>
      <c r="AC259" s="51"/>
      <c r="AD259" s="51"/>
      <c r="AE259" s="175"/>
      <c r="AF259" s="176"/>
      <c r="AG259" s="176"/>
      <c r="AH259" s="176"/>
      <c r="AI259" s="188"/>
      <c r="AJ259" s="50"/>
      <c r="AK259" s="51"/>
      <c r="AL259" s="51"/>
      <c r="AM259" s="51"/>
      <c r="AN259" s="52"/>
      <c r="AO259" s="175"/>
      <c r="AP259" s="176"/>
      <c r="AQ259" s="176"/>
      <c r="AR259" s="176"/>
      <c r="AS259" s="176"/>
      <c r="AT259" s="50"/>
      <c r="AU259" s="51"/>
      <c r="AV259" s="51"/>
      <c r="AW259" s="51"/>
      <c r="AX259" s="51"/>
      <c r="AY259" s="175"/>
      <c r="AZ259" s="176"/>
      <c r="BA259" s="176"/>
      <c r="BB259" s="176"/>
      <c r="BC259" s="176"/>
      <c r="BD259" s="50"/>
      <c r="BE259" s="51"/>
      <c r="BF259" s="51"/>
      <c r="BG259" s="51"/>
      <c r="BH259" s="52"/>
      <c r="BI259" s="175"/>
      <c r="BJ259" s="176"/>
      <c r="BK259" s="176"/>
      <c r="BL259" s="176"/>
      <c r="BM259" s="188"/>
      <c r="BN259" s="53">
        <f t="shared" si="54"/>
        <v>0</v>
      </c>
      <c r="BO259" s="53">
        <f t="shared" si="55"/>
        <v>0</v>
      </c>
      <c r="BP259" s="248"/>
    </row>
    <row r="260" spans="2:68" ht="36" x14ac:dyDescent="0.4">
      <c r="B260" s="77" t="s">
        <v>30</v>
      </c>
      <c r="C260" s="40" t="str">
        <f>C145</f>
        <v>Куриные яйца 2 категории, 10 шт</v>
      </c>
      <c r="D260" s="41">
        <f t="shared" si="49"/>
        <v>36</v>
      </c>
      <c r="E260" s="42">
        <v>14</v>
      </c>
      <c r="F260" s="43">
        <v>5</v>
      </c>
      <c r="G260" s="44">
        <v>6</v>
      </c>
      <c r="H260" s="44">
        <v>7</v>
      </c>
      <c r="I260" s="44">
        <v>8</v>
      </c>
      <c r="J260" s="45">
        <v>9</v>
      </c>
      <c r="K260" s="46">
        <f t="shared" si="50"/>
        <v>42.84</v>
      </c>
      <c r="L260" s="47">
        <f t="shared" si="51"/>
        <v>43.2</v>
      </c>
      <c r="M260" s="48">
        <f t="shared" si="52"/>
        <v>43.56</v>
      </c>
      <c r="N260" s="48">
        <f t="shared" si="52"/>
        <v>43.92</v>
      </c>
      <c r="O260" s="49">
        <f t="shared" si="53"/>
        <v>44.28</v>
      </c>
      <c r="P260" s="50"/>
      <c r="Q260" s="57"/>
      <c r="R260" s="57"/>
      <c r="S260" s="57"/>
      <c r="T260" s="52"/>
      <c r="U260" s="50"/>
      <c r="V260" s="51"/>
      <c r="W260" s="51"/>
      <c r="X260" s="51"/>
      <c r="Y260" s="52"/>
      <c r="Z260" s="50"/>
      <c r="AA260" s="51"/>
      <c r="AB260" s="51"/>
      <c r="AC260" s="51"/>
      <c r="AD260" s="51"/>
      <c r="AE260" s="175"/>
      <c r="AF260" s="176"/>
      <c r="AG260" s="176"/>
      <c r="AH260" s="176"/>
      <c r="AI260" s="188"/>
      <c r="AJ260" s="50"/>
      <c r="AK260" s="51"/>
      <c r="AL260" s="51"/>
      <c r="AM260" s="51"/>
      <c r="AN260" s="52"/>
      <c r="AO260" s="175"/>
      <c r="AP260" s="176"/>
      <c r="AQ260" s="176"/>
      <c r="AR260" s="176"/>
      <c r="AS260" s="176"/>
      <c r="AT260" s="50"/>
      <c r="AU260" s="51"/>
      <c r="AV260" s="51"/>
      <c r="AW260" s="51"/>
      <c r="AX260" s="51"/>
      <c r="AY260" s="175"/>
      <c r="AZ260" s="176"/>
      <c r="BA260" s="176"/>
      <c r="BB260" s="176"/>
      <c r="BC260" s="176"/>
      <c r="BD260" s="50"/>
      <c r="BE260" s="51"/>
      <c r="BF260" s="51"/>
      <c r="BG260" s="51"/>
      <c r="BH260" s="52"/>
      <c r="BI260" s="175"/>
      <c r="BJ260" s="176"/>
      <c r="BK260" s="176"/>
      <c r="BL260" s="176"/>
      <c r="BM260" s="188"/>
      <c r="BN260" s="53">
        <f t="shared" si="54"/>
        <v>0</v>
      </c>
      <c r="BO260" s="53">
        <f t="shared" si="55"/>
        <v>0</v>
      </c>
      <c r="BP260" s="248"/>
    </row>
    <row r="261" spans="2:68" ht="30" x14ac:dyDescent="0.4">
      <c r="B261" s="79"/>
      <c r="C261" s="80"/>
      <c r="D261" s="41">
        <f t="shared" si="49"/>
        <v>36</v>
      </c>
      <c r="E261" s="42">
        <v>14</v>
      </c>
      <c r="F261" s="43">
        <v>5</v>
      </c>
      <c r="G261" s="44">
        <v>6</v>
      </c>
      <c r="H261" s="44">
        <v>7</v>
      </c>
      <c r="I261" s="44">
        <v>8</v>
      </c>
      <c r="J261" s="45">
        <v>9</v>
      </c>
      <c r="K261" s="46">
        <f t="shared" si="50"/>
        <v>42.84</v>
      </c>
      <c r="L261" s="47">
        <f t="shared" si="51"/>
        <v>43.2</v>
      </c>
      <c r="M261" s="48">
        <f t="shared" si="52"/>
        <v>43.56</v>
      </c>
      <c r="N261" s="48">
        <f t="shared" si="52"/>
        <v>43.92</v>
      </c>
      <c r="O261" s="49">
        <f t="shared" si="53"/>
        <v>44.28</v>
      </c>
      <c r="P261" s="50"/>
      <c r="Q261" s="57"/>
      <c r="R261" s="57"/>
      <c r="S261" s="57"/>
      <c r="T261" s="52"/>
      <c r="U261" s="50"/>
      <c r="V261" s="51"/>
      <c r="W261" s="51"/>
      <c r="X261" s="51"/>
      <c r="Y261" s="52"/>
      <c r="Z261" s="50"/>
      <c r="AA261" s="51"/>
      <c r="AB261" s="51"/>
      <c r="AC261" s="51"/>
      <c r="AD261" s="51"/>
      <c r="AE261" s="175"/>
      <c r="AF261" s="176"/>
      <c r="AG261" s="176"/>
      <c r="AH261" s="176"/>
      <c r="AI261" s="188"/>
      <c r="AJ261" s="50"/>
      <c r="AK261" s="51"/>
      <c r="AL261" s="51"/>
      <c r="AM261" s="51"/>
      <c r="AN261" s="52"/>
      <c r="AO261" s="175"/>
      <c r="AP261" s="176"/>
      <c r="AQ261" s="176"/>
      <c r="AR261" s="176"/>
      <c r="AS261" s="176"/>
      <c r="AT261" s="50"/>
      <c r="AU261" s="51"/>
      <c r="AV261" s="51"/>
      <c r="AW261" s="51"/>
      <c r="AX261" s="51"/>
      <c r="AY261" s="175"/>
      <c r="AZ261" s="176"/>
      <c r="BA261" s="176"/>
      <c r="BB261" s="176"/>
      <c r="BC261" s="176"/>
      <c r="BD261" s="50"/>
      <c r="BE261" s="51"/>
      <c r="BF261" s="51"/>
      <c r="BG261" s="51"/>
      <c r="BH261" s="52"/>
      <c r="BI261" s="175"/>
      <c r="BJ261" s="176"/>
      <c r="BK261" s="176"/>
      <c r="BL261" s="176"/>
      <c r="BM261" s="188"/>
      <c r="BN261" s="53">
        <f t="shared" si="54"/>
        <v>0</v>
      </c>
      <c r="BO261" s="53">
        <f t="shared" si="55"/>
        <v>0</v>
      </c>
      <c r="BP261" s="248"/>
    </row>
    <row r="262" spans="2:68" ht="30" x14ac:dyDescent="0.4">
      <c r="B262" s="79"/>
      <c r="C262" s="80"/>
      <c r="D262" s="41">
        <f t="shared" si="49"/>
        <v>36</v>
      </c>
      <c r="E262" s="42">
        <v>14</v>
      </c>
      <c r="F262" s="43">
        <v>5</v>
      </c>
      <c r="G262" s="44">
        <v>6</v>
      </c>
      <c r="H262" s="44">
        <v>7</v>
      </c>
      <c r="I262" s="44">
        <v>8</v>
      </c>
      <c r="J262" s="45">
        <v>9</v>
      </c>
      <c r="K262" s="46">
        <f t="shared" si="50"/>
        <v>42.84</v>
      </c>
      <c r="L262" s="47">
        <f t="shared" si="51"/>
        <v>43.2</v>
      </c>
      <c r="M262" s="48">
        <f t="shared" si="52"/>
        <v>43.56</v>
      </c>
      <c r="N262" s="48">
        <f t="shared" si="52"/>
        <v>43.92</v>
      </c>
      <c r="O262" s="49">
        <f t="shared" si="53"/>
        <v>44.28</v>
      </c>
      <c r="P262" s="50"/>
      <c r="Q262" s="57"/>
      <c r="R262" s="57"/>
      <c r="S262" s="57"/>
      <c r="T262" s="52"/>
      <c r="U262" s="50"/>
      <c r="V262" s="51"/>
      <c r="W262" s="51"/>
      <c r="X262" s="51"/>
      <c r="Y262" s="52"/>
      <c r="Z262" s="50"/>
      <c r="AA262" s="51"/>
      <c r="AB262" s="51"/>
      <c r="AC262" s="51"/>
      <c r="AD262" s="51"/>
      <c r="AE262" s="175"/>
      <c r="AF262" s="176"/>
      <c r="AG262" s="176"/>
      <c r="AH262" s="176"/>
      <c r="AI262" s="188"/>
      <c r="AJ262" s="50"/>
      <c r="AK262" s="51"/>
      <c r="AL262" s="51"/>
      <c r="AM262" s="51"/>
      <c r="AN262" s="52"/>
      <c r="AO262" s="175"/>
      <c r="AP262" s="176"/>
      <c r="AQ262" s="176"/>
      <c r="AR262" s="176"/>
      <c r="AS262" s="176"/>
      <c r="AT262" s="50"/>
      <c r="AU262" s="51"/>
      <c r="AV262" s="51"/>
      <c r="AW262" s="51"/>
      <c r="AX262" s="51"/>
      <c r="AY262" s="175"/>
      <c r="AZ262" s="176"/>
      <c r="BA262" s="176"/>
      <c r="BB262" s="176"/>
      <c r="BC262" s="176"/>
      <c r="BD262" s="50"/>
      <c r="BE262" s="51"/>
      <c r="BF262" s="51"/>
      <c r="BG262" s="51"/>
      <c r="BH262" s="52"/>
      <c r="BI262" s="175"/>
      <c r="BJ262" s="176"/>
      <c r="BK262" s="176"/>
      <c r="BL262" s="176"/>
      <c r="BM262" s="188"/>
      <c r="BN262" s="53">
        <f t="shared" si="54"/>
        <v>0</v>
      </c>
      <c r="BO262" s="53">
        <f t="shared" si="55"/>
        <v>0</v>
      </c>
      <c r="BP262" s="248"/>
    </row>
    <row r="263" spans="2:68" ht="30" x14ac:dyDescent="0.4">
      <c r="B263" s="81" t="s">
        <v>32</v>
      </c>
      <c r="C263" s="82" t="s">
        <v>33</v>
      </c>
      <c r="D263" s="41">
        <f t="shared" si="49"/>
        <v>0</v>
      </c>
      <c r="E263" s="62"/>
      <c r="F263" s="63"/>
      <c r="G263" s="64"/>
      <c r="H263" s="64"/>
      <c r="I263" s="64"/>
      <c r="J263" s="65"/>
      <c r="K263" s="46">
        <f t="shared" si="50"/>
        <v>0</v>
      </c>
      <c r="L263" s="47">
        <f t="shared" si="51"/>
        <v>0</v>
      </c>
      <c r="M263" s="48">
        <f t="shared" si="52"/>
        <v>0</v>
      </c>
      <c r="N263" s="48">
        <f t="shared" si="52"/>
        <v>0</v>
      </c>
      <c r="O263" s="49">
        <f t="shared" si="53"/>
        <v>0</v>
      </c>
      <c r="P263" s="66"/>
      <c r="Q263" s="67"/>
      <c r="R263" s="68"/>
      <c r="S263" s="67"/>
      <c r="T263" s="69"/>
      <c r="U263" s="66"/>
      <c r="V263" s="67"/>
      <c r="W263" s="68"/>
      <c r="X263" s="67"/>
      <c r="Y263" s="69"/>
      <c r="Z263" s="66"/>
      <c r="AA263" s="67"/>
      <c r="AB263" s="68"/>
      <c r="AC263" s="67"/>
      <c r="AD263" s="67"/>
      <c r="AE263" s="177"/>
      <c r="AF263" s="178"/>
      <c r="AG263" s="176"/>
      <c r="AH263" s="178"/>
      <c r="AI263" s="189"/>
      <c r="AJ263" s="66"/>
      <c r="AK263" s="67"/>
      <c r="AL263" s="68"/>
      <c r="AM263" s="67"/>
      <c r="AN263" s="69"/>
      <c r="AO263" s="177"/>
      <c r="AP263" s="178"/>
      <c r="AQ263" s="176"/>
      <c r="AR263" s="178"/>
      <c r="AS263" s="178"/>
      <c r="AT263" s="66"/>
      <c r="AU263" s="67"/>
      <c r="AV263" s="68"/>
      <c r="AW263" s="67"/>
      <c r="AX263" s="67"/>
      <c r="AY263" s="177"/>
      <c r="AZ263" s="178"/>
      <c r="BA263" s="176"/>
      <c r="BB263" s="178"/>
      <c r="BC263" s="178"/>
      <c r="BD263" s="66"/>
      <c r="BE263" s="67"/>
      <c r="BF263" s="68"/>
      <c r="BG263" s="67"/>
      <c r="BH263" s="69"/>
      <c r="BI263" s="177"/>
      <c r="BJ263" s="178"/>
      <c r="BK263" s="176"/>
      <c r="BL263" s="178"/>
      <c r="BM263" s="189"/>
      <c r="BN263" s="53">
        <f t="shared" si="54"/>
        <v>0</v>
      </c>
      <c r="BO263" s="53">
        <f t="shared" si="55"/>
        <v>0</v>
      </c>
      <c r="BP263" s="248"/>
    </row>
    <row r="264" spans="2:68" ht="58.5" x14ac:dyDescent="0.4">
      <c r="B264" s="79" t="s">
        <v>35</v>
      </c>
      <c r="C264" s="40" t="str">
        <f>C149</f>
        <v>Соль поваренная пищевая, кг</v>
      </c>
      <c r="D264" s="41">
        <f t="shared" si="49"/>
        <v>7.9</v>
      </c>
      <c r="E264" s="42">
        <v>30</v>
      </c>
      <c r="F264" s="43">
        <v>1</v>
      </c>
      <c r="G264" s="44">
        <v>2</v>
      </c>
      <c r="H264" s="44">
        <v>3</v>
      </c>
      <c r="I264" s="44">
        <v>4</v>
      </c>
      <c r="J264" s="45">
        <v>5</v>
      </c>
      <c r="K264" s="46">
        <f t="shared" si="50"/>
        <v>10.349</v>
      </c>
      <c r="L264" s="47">
        <f t="shared" si="51"/>
        <v>10.428000000000001</v>
      </c>
      <c r="M264" s="48">
        <f t="shared" si="52"/>
        <v>10.507</v>
      </c>
      <c r="N264" s="48">
        <f t="shared" si="52"/>
        <v>10.586</v>
      </c>
      <c r="O264" s="49">
        <f t="shared" si="53"/>
        <v>10.665000000000001</v>
      </c>
      <c r="P264" s="84">
        <f>R264/Q264</f>
        <v>9.9</v>
      </c>
      <c r="Q264" s="85">
        <v>30</v>
      </c>
      <c r="R264" s="51">
        <v>297</v>
      </c>
      <c r="S264" s="85" t="s">
        <v>362</v>
      </c>
      <c r="T264" s="86" t="s">
        <v>589</v>
      </c>
      <c r="U264" s="84"/>
      <c r="V264" s="85"/>
      <c r="W264" s="57"/>
      <c r="X264" s="85"/>
      <c r="Y264" s="52"/>
      <c r="Z264" s="225"/>
      <c r="AA264" s="226"/>
      <c r="AB264" s="226"/>
      <c r="AC264" s="226"/>
      <c r="AD264" s="227"/>
      <c r="AE264" s="177"/>
      <c r="AF264" s="178"/>
      <c r="AG264" s="176"/>
      <c r="AH264" s="178"/>
      <c r="AI264" s="189"/>
      <c r="AJ264" s="84"/>
      <c r="AK264" s="85"/>
      <c r="AL264" s="51"/>
      <c r="AM264" s="85"/>
      <c r="AN264" s="86"/>
      <c r="AO264" s="177"/>
      <c r="AP264" s="178"/>
      <c r="AQ264" s="176"/>
      <c r="AR264" s="178"/>
      <c r="AS264" s="178"/>
      <c r="AT264" s="84"/>
      <c r="AU264" s="85"/>
      <c r="AV264" s="51"/>
      <c r="AW264" s="85"/>
      <c r="AX264" s="85"/>
      <c r="AY264" s="177"/>
      <c r="AZ264" s="178"/>
      <c r="BA264" s="176"/>
      <c r="BB264" s="178"/>
      <c r="BC264" s="178"/>
      <c r="BD264" s="84"/>
      <c r="BE264" s="85"/>
      <c r="BF264" s="51"/>
      <c r="BG264" s="85"/>
      <c r="BH264" s="86"/>
      <c r="BI264" s="177"/>
      <c r="BJ264" s="178"/>
      <c r="BK264" s="176"/>
      <c r="BL264" s="178"/>
      <c r="BM264" s="189"/>
      <c r="BN264" s="53">
        <f t="shared" si="54"/>
        <v>9.9</v>
      </c>
      <c r="BO264" s="53">
        <f t="shared" si="55"/>
        <v>9.9</v>
      </c>
      <c r="BP264" s="249"/>
    </row>
    <row r="265" spans="2:68" ht="30" x14ac:dyDescent="0.4">
      <c r="B265" s="79"/>
      <c r="C265" s="80"/>
      <c r="D265" s="41">
        <f t="shared" si="49"/>
        <v>7.9</v>
      </c>
      <c r="E265" s="42">
        <v>30</v>
      </c>
      <c r="F265" s="43">
        <v>1</v>
      </c>
      <c r="G265" s="44">
        <v>2</v>
      </c>
      <c r="H265" s="44">
        <v>3</v>
      </c>
      <c r="I265" s="44">
        <v>4</v>
      </c>
      <c r="J265" s="45">
        <v>5</v>
      </c>
      <c r="K265" s="46">
        <f t="shared" si="50"/>
        <v>10.349</v>
      </c>
      <c r="L265" s="47">
        <f t="shared" si="51"/>
        <v>10.428000000000001</v>
      </c>
      <c r="M265" s="48">
        <f t="shared" si="52"/>
        <v>10.507</v>
      </c>
      <c r="N265" s="48">
        <f t="shared" si="52"/>
        <v>10.586</v>
      </c>
      <c r="O265" s="49">
        <f t="shared" si="53"/>
        <v>10.665000000000001</v>
      </c>
      <c r="P265" s="84"/>
      <c r="Q265" s="85"/>
      <c r="R265" s="57"/>
      <c r="S265" s="85"/>
      <c r="T265" s="86"/>
      <c r="U265" s="177"/>
      <c r="V265" s="178"/>
      <c r="W265" s="176"/>
      <c r="X265" s="178"/>
      <c r="Y265" s="178"/>
      <c r="Z265" s="84"/>
      <c r="AA265" s="85"/>
      <c r="AB265" s="51"/>
      <c r="AC265" s="85"/>
      <c r="AD265" s="85"/>
      <c r="AE265" s="177"/>
      <c r="AF265" s="178"/>
      <c r="AG265" s="176"/>
      <c r="AH265" s="178"/>
      <c r="AI265" s="189"/>
      <c r="AJ265" s="84"/>
      <c r="AK265" s="85"/>
      <c r="AL265" s="51"/>
      <c r="AM265" s="85"/>
      <c r="AN265" s="86"/>
      <c r="AO265" s="177"/>
      <c r="AP265" s="178"/>
      <c r="AQ265" s="176"/>
      <c r="AR265" s="178"/>
      <c r="AS265" s="178"/>
      <c r="AT265" s="84"/>
      <c r="AU265" s="85"/>
      <c r="AV265" s="51"/>
      <c r="AW265" s="85"/>
      <c r="AX265" s="85"/>
      <c r="AY265" s="177"/>
      <c r="AZ265" s="178"/>
      <c r="BA265" s="176"/>
      <c r="BB265" s="178"/>
      <c r="BC265" s="178"/>
      <c r="BD265" s="84"/>
      <c r="BE265" s="85"/>
      <c r="BF265" s="51"/>
      <c r="BG265" s="85"/>
      <c r="BH265" s="86"/>
      <c r="BI265" s="177"/>
      <c r="BJ265" s="178"/>
      <c r="BK265" s="176"/>
      <c r="BL265" s="178"/>
      <c r="BM265" s="189"/>
      <c r="BN265" s="53">
        <f t="shared" si="54"/>
        <v>0</v>
      </c>
      <c r="BO265" s="53">
        <f t="shared" si="55"/>
        <v>0</v>
      </c>
      <c r="BP265" s="248"/>
    </row>
    <row r="266" spans="2:68" ht="30" x14ac:dyDescent="0.4">
      <c r="B266" s="79"/>
      <c r="C266" s="80"/>
      <c r="D266" s="41">
        <f t="shared" si="49"/>
        <v>7.9</v>
      </c>
      <c r="E266" s="42">
        <v>30</v>
      </c>
      <c r="F266" s="43">
        <v>1</v>
      </c>
      <c r="G266" s="44">
        <v>2</v>
      </c>
      <c r="H266" s="44">
        <v>3</v>
      </c>
      <c r="I266" s="44">
        <v>4</v>
      </c>
      <c r="J266" s="45">
        <v>5</v>
      </c>
      <c r="K266" s="46">
        <f t="shared" si="50"/>
        <v>10.349</v>
      </c>
      <c r="L266" s="47">
        <f t="shared" si="51"/>
        <v>10.428000000000001</v>
      </c>
      <c r="M266" s="48">
        <f t="shared" si="52"/>
        <v>10.507</v>
      </c>
      <c r="N266" s="48">
        <f t="shared" si="52"/>
        <v>10.586</v>
      </c>
      <c r="O266" s="49">
        <f t="shared" si="53"/>
        <v>10.665000000000001</v>
      </c>
      <c r="P266" s="50"/>
      <c r="Q266" s="57"/>
      <c r="R266" s="57"/>
      <c r="S266" s="57"/>
      <c r="T266" s="52"/>
      <c r="U266" s="175"/>
      <c r="V266" s="176"/>
      <c r="W266" s="176"/>
      <c r="X266" s="176"/>
      <c r="Y266" s="176"/>
      <c r="Z266" s="50"/>
      <c r="AA266" s="51"/>
      <c r="AB266" s="51"/>
      <c r="AC266" s="51"/>
      <c r="AD266" s="51"/>
      <c r="AE266" s="175"/>
      <c r="AF266" s="176"/>
      <c r="AG266" s="176"/>
      <c r="AH266" s="176"/>
      <c r="AI266" s="188"/>
      <c r="AJ266" s="50"/>
      <c r="AK266" s="51"/>
      <c r="AL266" s="51"/>
      <c r="AM266" s="51"/>
      <c r="AN266" s="52"/>
      <c r="AO266" s="175"/>
      <c r="AP266" s="176"/>
      <c r="AQ266" s="176"/>
      <c r="AR266" s="176"/>
      <c r="AS266" s="176"/>
      <c r="AT266" s="50"/>
      <c r="AU266" s="51"/>
      <c r="AV266" s="51"/>
      <c r="AW266" s="51"/>
      <c r="AX266" s="51"/>
      <c r="AY266" s="175"/>
      <c r="AZ266" s="176"/>
      <c r="BA266" s="176"/>
      <c r="BB266" s="176"/>
      <c r="BC266" s="176"/>
      <c r="BD266" s="50"/>
      <c r="BE266" s="51"/>
      <c r="BF266" s="51"/>
      <c r="BG266" s="51"/>
      <c r="BH266" s="52"/>
      <c r="BI266" s="175"/>
      <c r="BJ266" s="176"/>
      <c r="BK266" s="176"/>
      <c r="BL266" s="176"/>
      <c r="BM266" s="188"/>
      <c r="BN266" s="53">
        <f t="shared" si="54"/>
        <v>0</v>
      </c>
      <c r="BO266" s="53">
        <f t="shared" si="55"/>
        <v>0</v>
      </c>
      <c r="BP266" s="248"/>
    </row>
    <row r="267" spans="2:68" ht="58.5" x14ac:dyDescent="0.4">
      <c r="B267" s="81" t="s">
        <v>37</v>
      </c>
      <c r="C267" s="82" t="s">
        <v>38</v>
      </c>
      <c r="D267" s="41">
        <f t="shared" si="49"/>
        <v>0</v>
      </c>
      <c r="E267" s="62"/>
      <c r="F267" s="63"/>
      <c r="G267" s="64"/>
      <c r="H267" s="64"/>
      <c r="I267" s="64"/>
      <c r="J267" s="65"/>
      <c r="K267" s="46">
        <f t="shared" si="50"/>
        <v>0</v>
      </c>
      <c r="L267" s="47">
        <f t="shared" si="51"/>
        <v>0</v>
      </c>
      <c r="M267" s="48">
        <f t="shared" si="52"/>
        <v>0</v>
      </c>
      <c r="N267" s="48">
        <f t="shared" si="52"/>
        <v>0</v>
      </c>
      <c r="O267" s="49">
        <f t="shared" si="53"/>
        <v>0</v>
      </c>
      <c r="P267" s="66"/>
      <c r="Q267" s="67"/>
      <c r="R267" s="68"/>
      <c r="S267" s="67"/>
      <c r="T267" s="69"/>
      <c r="U267" s="177"/>
      <c r="V267" s="178"/>
      <c r="W267" s="176"/>
      <c r="X267" s="178"/>
      <c r="Y267" s="178"/>
      <c r="Z267" s="66"/>
      <c r="AA267" s="67"/>
      <c r="AB267" s="68"/>
      <c r="AC267" s="67"/>
      <c r="AD267" s="67"/>
      <c r="AE267" s="177"/>
      <c r="AF267" s="178"/>
      <c r="AG267" s="176"/>
      <c r="AH267" s="178"/>
      <c r="AI267" s="189"/>
      <c r="AJ267" s="66"/>
      <c r="AK267" s="67"/>
      <c r="AL267" s="68"/>
      <c r="AM267" s="67"/>
      <c r="AN267" s="69"/>
      <c r="AO267" s="177"/>
      <c r="AP267" s="178"/>
      <c r="AQ267" s="176"/>
      <c r="AR267" s="178"/>
      <c r="AS267" s="178"/>
      <c r="AT267" s="66"/>
      <c r="AU267" s="67"/>
      <c r="AV267" s="68"/>
      <c r="AW267" s="67"/>
      <c r="AX267" s="67"/>
      <c r="AY267" s="177"/>
      <c r="AZ267" s="178"/>
      <c r="BA267" s="176"/>
      <c r="BB267" s="178"/>
      <c r="BC267" s="178"/>
      <c r="BD267" s="66"/>
      <c r="BE267" s="67"/>
      <c r="BF267" s="68"/>
      <c r="BG267" s="67"/>
      <c r="BH267" s="69"/>
      <c r="BI267" s="177"/>
      <c r="BJ267" s="178"/>
      <c r="BK267" s="176"/>
      <c r="BL267" s="178"/>
      <c r="BM267" s="189"/>
      <c r="BN267" s="53">
        <f t="shared" si="54"/>
        <v>0</v>
      </c>
      <c r="BO267" s="53">
        <f t="shared" si="55"/>
        <v>0</v>
      </c>
      <c r="BP267" s="248"/>
    </row>
    <row r="268" spans="2:68" ht="36" x14ac:dyDescent="0.4">
      <c r="B268" s="79" t="s">
        <v>40</v>
      </c>
      <c r="C268" s="40" t="str">
        <f>C153</f>
        <v>Мясо КРС высшей упитанности в убойном весе</v>
      </c>
      <c r="D268" s="41">
        <f t="shared" si="49"/>
        <v>204.3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50"/>
        <v>208.38600000000002</v>
      </c>
      <c r="L268" s="47">
        <f t="shared" si="51"/>
        <v>210.429</v>
      </c>
      <c r="M268" s="48">
        <f t="shared" si="52"/>
        <v>212.47200000000001</v>
      </c>
      <c r="N268" s="48">
        <f t="shared" si="52"/>
        <v>214.51500000000001</v>
      </c>
      <c r="O268" s="49">
        <f t="shared" si="53"/>
        <v>214.51500000000001</v>
      </c>
      <c r="P268" s="50"/>
      <c r="Q268" s="57"/>
      <c r="R268" s="57"/>
      <c r="S268" s="57"/>
      <c r="T268" s="52"/>
      <c r="U268" s="175"/>
      <c r="V268" s="176"/>
      <c r="W268" s="176"/>
      <c r="X268" s="176"/>
      <c r="Y268" s="176"/>
      <c r="Z268" s="50"/>
      <c r="AA268" s="51"/>
      <c r="AB268" s="51"/>
      <c r="AC268" s="51"/>
      <c r="AD268" s="51"/>
      <c r="AE268" s="175"/>
      <c r="AF268" s="176"/>
      <c r="AG268" s="176"/>
      <c r="AH268" s="176"/>
      <c r="AI268" s="188"/>
      <c r="AJ268" s="50"/>
      <c r="AK268" s="51"/>
      <c r="AL268" s="51"/>
      <c r="AM268" s="51"/>
      <c r="AN268" s="52"/>
      <c r="AO268" s="175"/>
      <c r="AP268" s="176"/>
      <c r="AQ268" s="176"/>
      <c r="AR268" s="176"/>
      <c r="AS268" s="176"/>
      <c r="AT268" s="50"/>
      <c r="AU268" s="51"/>
      <c r="AV268" s="51"/>
      <c r="AW268" s="51"/>
      <c r="AX268" s="51"/>
      <c r="AY268" s="175"/>
      <c r="AZ268" s="176"/>
      <c r="BA268" s="176"/>
      <c r="BB268" s="176"/>
      <c r="BC268" s="176"/>
      <c r="BD268" s="50"/>
      <c r="BE268" s="51"/>
      <c r="BF268" s="51"/>
      <c r="BG268" s="51"/>
      <c r="BH268" s="52"/>
      <c r="BI268" s="175"/>
      <c r="BJ268" s="176"/>
      <c r="BK268" s="176"/>
      <c r="BL268" s="176"/>
      <c r="BM268" s="188"/>
      <c r="BN268" s="53">
        <f t="shared" si="54"/>
        <v>0</v>
      </c>
      <c r="BO268" s="53">
        <f t="shared" si="55"/>
        <v>0</v>
      </c>
      <c r="BP268" s="248"/>
    </row>
    <row r="269" spans="2:68" ht="30" x14ac:dyDescent="0.4">
      <c r="B269" s="79"/>
      <c r="C269" s="80"/>
      <c r="D269" s="41">
        <f t="shared" si="49"/>
        <v>204.3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50"/>
        <v>208.38600000000002</v>
      </c>
      <c r="L269" s="47">
        <f t="shared" si="51"/>
        <v>210.429</v>
      </c>
      <c r="M269" s="48">
        <f t="shared" si="52"/>
        <v>212.47200000000001</v>
      </c>
      <c r="N269" s="48">
        <f t="shared" si="52"/>
        <v>214.51500000000001</v>
      </c>
      <c r="O269" s="49">
        <f t="shared" si="53"/>
        <v>214.51500000000001</v>
      </c>
      <c r="P269" s="50"/>
      <c r="Q269" s="57"/>
      <c r="R269" s="57"/>
      <c r="S269" s="57"/>
      <c r="T269" s="52"/>
      <c r="U269" s="175"/>
      <c r="V269" s="176"/>
      <c r="W269" s="176"/>
      <c r="X269" s="176"/>
      <c r="Y269" s="176"/>
      <c r="Z269" s="50"/>
      <c r="AA269" s="51"/>
      <c r="AB269" s="51"/>
      <c r="AC269" s="51"/>
      <c r="AD269" s="51"/>
      <c r="AE269" s="175"/>
      <c r="AF269" s="176"/>
      <c r="AG269" s="176"/>
      <c r="AH269" s="176"/>
      <c r="AI269" s="188"/>
      <c r="AJ269" s="50"/>
      <c r="AK269" s="51"/>
      <c r="AL269" s="51"/>
      <c r="AM269" s="51"/>
      <c r="AN269" s="52"/>
      <c r="AO269" s="175"/>
      <c r="AP269" s="176"/>
      <c r="AQ269" s="176"/>
      <c r="AR269" s="176"/>
      <c r="AS269" s="176"/>
      <c r="AT269" s="50"/>
      <c r="AU269" s="51"/>
      <c r="AV269" s="51"/>
      <c r="AW269" s="51"/>
      <c r="AX269" s="51"/>
      <c r="AY269" s="175"/>
      <c r="AZ269" s="176"/>
      <c r="BA269" s="176"/>
      <c r="BB269" s="176"/>
      <c r="BC269" s="176"/>
      <c r="BD269" s="50"/>
      <c r="BE269" s="51"/>
      <c r="BF269" s="51"/>
      <c r="BG269" s="51"/>
      <c r="BH269" s="52"/>
      <c r="BI269" s="175"/>
      <c r="BJ269" s="176"/>
      <c r="BK269" s="176"/>
      <c r="BL269" s="176"/>
      <c r="BM269" s="188"/>
      <c r="BN269" s="53">
        <f t="shared" si="54"/>
        <v>0</v>
      </c>
      <c r="BO269" s="53">
        <f t="shared" si="55"/>
        <v>0</v>
      </c>
      <c r="BP269" s="248"/>
    </row>
    <row r="270" spans="2:68" ht="30" x14ac:dyDescent="0.4">
      <c r="B270" s="79"/>
      <c r="C270" s="80"/>
      <c r="D270" s="41">
        <f t="shared" si="49"/>
        <v>204.3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50"/>
        <v>208.38600000000002</v>
      </c>
      <c r="L270" s="47">
        <f t="shared" si="51"/>
        <v>210.429</v>
      </c>
      <c r="M270" s="48">
        <f t="shared" si="52"/>
        <v>212.47200000000001</v>
      </c>
      <c r="N270" s="48">
        <f t="shared" si="52"/>
        <v>214.51500000000001</v>
      </c>
      <c r="O270" s="49">
        <f t="shared" si="53"/>
        <v>214.51500000000001</v>
      </c>
      <c r="P270" s="50"/>
      <c r="Q270" s="57"/>
      <c r="R270" s="57"/>
      <c r="S270" s="57"/>
      <c r="T270" s="52"/>
      <c r="U270" s="175"/>
      <c r="V270" s="176"/>
      <c r="W270" s="176"/>
      <c r="X270" s="176"/>
      <c r="Y270" s="176"/>
      <c r="Z270" s="50"/>
      <c r="AA270" s="51"/>
      <c r="AB270" s="51"/>
      <c r="AC270" s="51"/>
      <c r="AD270" s="51"/>
      <c r="AE270" s="175"/>
      <c r="AF270" s="176"/>
      <c r="AG270" s="176"/>
      <c r="AH270" s="176"/>
      <c r="AI270" s="188"/>
      <c r="AJ270" s="50"/>
      <c r="AK270" s="51"/>
      <c r="AL270" s="51"/>
      <c r="AM270" s="51"/>
      <c r="AN270" s="52"/>
      <c r="AO270" s="175"/>
      <c r="AP270" s="176"/>
      <c r="AQ270" s="176"/>
      <c r="AR270" s="176"/>
      <c r="AS270" s="176"/>
      <c r="AT270" s="50"/>
      <c r="AU270" s="51"/>
      <c r="AV270" s="51"/>
      <c r="AW270" s="51"/>
      <c r="AX270" s="51"/>
      <c r="AY270" s="175"/>
      <c r="AZ270" s="176"/>
      <c r="BA270" s="176"/>
      <c r="BB270" s="176"/>
      <c r="BC270" s="176"/>
      <c r="BD270" s="50"/>
      <c r="BE270" s="51"/>
      <c r="BF270" s="51"/>
      <c r="BG270" s="51"/>
      <c r="BH270" s="52"/>
      <c r="BI270" s="175"/>
      <c r="BJ270" s="176"/>
      <c r="BK270" s="176"/>
      <c r="BL270" s="176"/>
      <c r="BM270" s="188"/>
      <c r="BN270" s="53">
        <f t="shared" si="54"/>
        <v>0</v>
      </c>
      <c r="BO270" s="53">
        <f t="shared" si="55"/>
        <v>0</v>
      </c>
      <c r="BP270" s="248"/>
    </row>
    <row r="271" spans="2:68" ht="36" x14ac:dyDescent="0.4">
      <c r="B271" s="79" t="s">
        <v>41</v>
      </c>
      <c r="C271" s="40" t="str">
        <f>C156</f>
        <v>Мясо КРС средней упитанности в убойном весе</v>
      </c>
      <c r="D271" s="41">
        <f t="shared" si="49"/>
        <v>195.2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50"/>
        <v>199.10399999999998</v>
      </c>
      <c r="L271" s="47">
        <f t="shared" si="51"/>
        <v>201.05599999999998</v>
      </c>
      <c r="M271" s="48">
        <f t="shared" si="52"/>
        <v>203.00799999999998</v>
      </c>
      <c r="N271" s="48">
        <f t="shared" si="52"/>
        <v>204.95999999999998</v>
      </c>
      <c r="O271" s="49">
        <f t="shared" si="53"/>
        <v>204.95999999999998</v>
      </c>
      <c r="P271" s="50"/>
      <c r="Q271" s="57"/>
      <c r="R271" s="57"/>
      <c r="S271" s="57"/>
      <c r="T271" s="52"/>
      <c r="U271" s="175"/>
      <c r="V271" s="176"/>
      <c r="W271" s="176"/>
      <c r="X271" s="176"/>
      <c r="Y271" s="176"/>
      <c r="Z271" s="50"/>
      <c r="AA271" s="51"/>
      <c r="AB271" s="51"/>
      <c r="AC271" s="51"/>
      <c r="AD271" s="51"/>
      <c r="AE271" s="175"/>
      <c r="AF271" s="176"/>
      <c r="AG271" s="176"/>
      <c r="AH271" s="176"/>
      <c r="AI271" s="188"/>
      <c r="AJ271" s="50"/>
      <c r="AK271" s="51"/>
      <c r="AL271" s="51"/>
      <c r="AM271" s="51"/>
      <c r="AN271" s="52"/>
      <c r="AO271" s="175"/>
      <c r="AP271" s="176"/>
      <c r="AQ271" s="176"/>
      <c r="AR271" s="176"/>
      <c r="AS271" s="176"/>
      <c r="AT271" s="50"/>
      <c r="AU271" s="51"/>
      <c r="AV271" s="51"/>
      <c r="AW271" s="51"/>
      <c r="AX271" s="51"/>
      <c r="AY271" s="175"/>
      <c r="AZ271" s="176"/>
      <c r="BA271" s="176"/>
      <c r="BB271" s="176"/>
      <c r="BC271" s="176"/>
      <c r="BD271" s="50"/>
      <c r="BE271" s="51"/>
      <c r="BF271" s="51"/>
      <c r="BG271" s="51"/>
      <c r="BH271" s="52"/>
      <c r="BI271" s="175"/>
      <c r="BJ271" s="176"/>
      <c r="BK271" s="176"/>
      <c r="BL271" s="176"/>
      <c r="BM271" s="188"/>
      <c r="BN271" s="53">
        <f t="shared" si="54"/>
        <v>0</v>
      </c>
      <c r="BO271" s="53">
        <f t="shared" si="55"/>
        <v>0</v>
      </c>
      <c r="BP271" s="248"/>
    </row>
    <row r="272" spans="2:68" ht="30" x14ac:dyDescent="0.4">
      <c r="B272" s="79"/>
      <c r="C272" s="80"/>
      <c r="D272" s="41">
        <f t="shared" ref="D272:D303" si="56">D42</f>
        <v>195.2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50"/>
        <v>199.10399999999998</v>
      </c>
      <c r="L272" s="47">
        <f t="shared" si="51"/>
        <v>201.05599999999998</v>
      </c>
      <c r="M272" s="48">
        <f t="shared" si="52"/>
        <v>203.00799999999998</v>
      </c>
      <c r="N272" s="48">
        <f t="shared" si="52"/>
        <v>204.95999999999998</v>
      </c>
      <c r="O272" s="49">
        <f t="shared" ref="O272:O299" si="57">$D272+(($D272*($E272+J272)/100))</f>
        <v>204.95999999999998</v>
      </c>
      <c r="P272" s="50"/>
      <c r="Q272" s="57"/>
      <c r="R272" s="57"/>
      <c r="S272" s="57"/>
      <c r="T272" s="52"/>
      <c r="U272" s="175"/>
      <c r="V272" s="176"/>
      <c r="W272" s="176"/>
      <c r="X272" s="176"/>
      <c r="Y272" s="176"/>
      <c r="Z272" s="50"/>
      <c r="AA272" s="51"/>
      <c r="AB272" s="51"/>
      <c r="AC272" s="51"/>
      <c r="AD272" s="51"/>
      <c r="AE272" s="175"/>
      <c r="AF272" s="176"/>
      <c r="AG272" s="176"/>
      <c r="AH272" s="176"/>
      <c r="AI272" s="188"/>
      <c r="AJ272" s="50"/>
      <c r="AK272" s="51"/>
      <c r="AL272" s="51"/>
      <c r="AM272" s="51"/>
      <c r="AN272" s="52"/>
      <c r="AO272" s="175"/>
      <c r="AP272" s="176"/>
      <c r="AQ272" s="176"/>
      <c r="AR272" s="176"/>
      <c r="AS272" s="176"/>
      <c r="AT272" s="50"/>
      <c r="AU272" s="51"/>
      <c r="AV272" s="51"/>
      <c r="AW272" s="51"/>
      <c r="AX272" s="51"/>
      <c r="AY272" s="175"/>
      <c r="AZ272" s="176"/>
      <c r="BA272" s="176"/>
      <c r="BB272" s="176"/>
      <c r="BC272" s="176"/>
      <c r="BD272" s="50"/>
      <c r="BE272" s="51"/>
      <c r="BF272" s="51"/>
      <c r="BG272" s="51"/>
      <c r="BH272" s="52"/>
      <c r="BI272" s="175"/>
      <c r="BJ272" s="176"/>
      <c r="BK272" s="176"/>
      <c r="BL272" s="176"/>
      <c r="BM272" s="188"/>
      <c r="BN272" s="53">
        <f t="shared" si="54"/>
        <v>0</v>
      </c>
      <c r="BO272" s="53">
        <f t="shared" si="55"/>
        <v>0</v>
      </c>
      <c r="BP272" s="248"/>
    </row>
    <row r="273" spans="2:68" ht="30" x14ac:dyDescent="0.4">
      <c r="B273" s="79"/>
      <c r="C273" s="80"/>
      <c r="D273" s="41">
        <f t="shared" si="56"/>
        <v>195.2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50"/>
        <v>199.10399999999998</v>
      </c>
      <c r="L273" s="47">
        <f t="shared" si="51"/>
        <v>201.05599999999998</v>
      </c>
      <c r="M273" s="48">
        <f t="shared" si="52"/>
        <v>203.00799999999998</v>
      </c>
      <c r="N273" s="48">
        <f t="shared" si="52"/>
        <v>204.95999999999998</v>
      </c>
      <c r="O273" s="49">
        <f t="shared" si="57"/>
        <v>204.95999999999998</v>
      </c>
      <c r="P273" s="50"/>
      <c r="Q273" s="57"/>
      <c r="R273" s="57"/>
      <c r="S273" s="57"/>
      <c r="T273" s="52"/>
      <c r="U273" s="175"/>
      <c r="V273" s="176"/>
      <c r="W273" s="176"/>
      <c r="X273" s="176"/>
      <c r="Y273" s="176"/>
      <c r="Z273" s="50"/>
      <c r="AA273" s="51"/>
      <c r="AB273" s="51"/>
      <c r="AC273" s="51"/>
      <c r="AD273" s="51"/>
      <c r="AE273" s="175"/>
      <c r="AF273" s="176"/>
      <c r="AG273" s="176"/>
      <c r="AH273" s="176"/>
      <c r="AI273" s="188"/>
      <c r="AJ273" s="50"/>
      <c r="AK273" s="51"/>
      <c r="AL273" s="51"/>
      <c r="AM273" s="51"/>
      <c r="AN273" s="52"/>
      <c r="AO273" s="175"/>
      <c r="AP273" s="176"/>
      <c r="AQ273" s="176"/>
      <c r="AR273" s="176"/>
      <c r="AS273" s="176"/>
      <c r="AT273" s="50"/>
      <c r="AU273" s="51"/>
      <c r="AV273" s="51"/>
      <c r="AW273" s="51"/>
      <c r="AX273" s="51"/>
      <c r="AY273" s="175"/>
      <c r="AZ273" s="176"/>
      <c r="BA273" s="176"/>
      <c r="BB273" s="176"/>
      <c r="BC273" s="176"/>
      <c r="BD273" s="50"/>
      <c r="BE273" s="51"/>
      <c r="BF273" s="51"/>
      <c r="BG273" s="51"/>
      <c r="BH273" s="52"/>
      <c r="BI273" s="175"/>
      <c r="BJ273" s="176"/>
      <c r="BK273" s="176"/>
      <c r="BL273" s="176"/>
      <c r="BM273" s="188"/>
      <c r="BN273" s="53">
        <f t="shared" si="54"/>
        <v>0</v>
      </c>
      <c r="BO273" s="53">
        <f t="shared" si="55"/>
        <v>0</v>
      </c>
      <c r="BP273" s="248"/>
    </row>
    <row r="274" spans="2:68" ht="36" x14ac:dyDescent="0.4">
      <c r="B274" s="79" t="s">
        <v>42</v>
      </c>
      <c r="C274" s="40" t="str">
        <f>C159</f>
        <v>Мясо бычков высшей упитанности в убойном весе</v>
      </c>
      <c r="D274" s="41">
        <f t="shared" si="56"/>
        <v>215.8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50"/>
        <v>220.11600000000001</v>
      </c>
      <c r="L274" s="47">
        <f t="shared" si="51"/>
        <v>222.274</v>
      </c>
      <c r="M274" s="48">
        <f t="shared" si="52"/>
        <v>224.43200000000002</v>
      </c>
      <c r="N274" s="48">
        <f t="shared" si="52"/>
        <v>226.59</v>
      </c>
      <c r="O274" s="49">
        <f t="shared" si="57"/>
        <v>226.59</v>
      </c>
      <c r="P274" s="50"/>
      <c r="Q274" s="57"/>
      <c r="R274" s="57"/>
      <c r="S274" s="57"/>
      <c r="T274" s="52"/>
      <c r="U274" s="175"/>
      <c r="V274" s="176"/>
      <c r="W274" s="176"/>
      <c r="X274" s="176"/>
      <c r="Y274" s="176"/>
      <c r="Z274" s="50"/>
      <c r="AA274" s="51"/>
      <c r="AB274" s="51"/>
      <c r="AC274" s="51"/>
      <c r="AD274" s="51"/>
      <c r="AE274" s="175"/>
      <c r="AF274" s="176"/>
      <c r="AG274" s="176"/>
      <c r="AH274" s="176"/>
      <c r="AI274" s="188"/>
      <c r="AJ274" s="50"/>
      <c r="AK274" s="51"/>
      <c r="AL274" s="51"/>
      <c r="AM274" s="51"/>
      <c r="AN274" s="52"/>
      <c r="AO274" s="175"/>
      <c r="AP274" s="176"/>
      <c r="AQ274" s="176"/>
      <c r="AR274" s="176"/>
      <c r="AS274" s="176"/>
      <c r="AT274" s="50"/>
      <c r="AU274" s="51"/>
      <c r="AV274" s="51"/>
      <c r="AW274" s="51"/>
      <c r="AX274" s="51"/>
      <c r="AY274" s="175"/>
      <c r="AZ274" s="176"/>
      <c r="BA274" s="176"/>
      <c r="BB274" s="176"/>
      <c r="BC274" s="176"/>
      <c r="BD274" s="50"/>
      <c r="BE274" s="51"/>
      <c r="BF274" s="51"/>
      <c r="BG274" s="51"/>
      <c r="BH274" s="52"/>
      <c r="BI274" s="175"/>
      <c r="BJ274" s="176"/>
      <c r="BK274" s="176"/>
      <c r="BL274" s="176"/>
      <c r="BM274" s="188"/>
      <c r="BN274" s="53">
        <f t="shared" si="54"/>
        <v>0</v>
      </c>
      <c r="BO274" s="53">
        <f t="shared" si="55"/>
        <v>0</v>
      </c>
      <c r="BP274" s="248"/>
    </row>
    <row r="275" spans="2:68" ht="30" x14ac:dyDescent="0.4">
      <c r="B275" s="79"/>
      <c r="C275" s="80"/>
      <c r="D275" s="41">
        <f t="shared" si="56"/>
        <v>215.8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50"/>
        <v>220.11600000000001</v>
      </c>
      <c r="L275" s="47">
        <f t="shared" si="51"/>
        <v>222.274</v>
      </c>
      <c r="M275" s="48">
        <f t="shared" si="52"/>
        <v>224.43200000000002</v>
      </c>
      <c r="N275" s="48">
        <f t="shared" si="52"/>
        <v>226.59</v>
      </c>
      <c r="O275" s="49">
        <f t="shared" si="57"/>
        <v>226.59</v>
      </c>
      <c r="P275" s="50"/>
      <c r="Q275" s="57"/>
      <c r="R275" s="57"/>
      <c r="S275" s="57"/>
      <c r="T275" s="52"/>
      <c r="U275" s="175"/>
      <c r="V275" s="176"/>
      <c r="W275" s="176"/>
      <c r="X275" s="176"/>
      <c r="Y275" s="176"/>
      <c r="Z275" s="50"/>
      <c r="AA275" s="51"/>
      <c r="AB275" s="51"/>
      <c r="AC275" s="51"/>
      <c r="AD275" s="51"/>
      <c r="AE275" s="175"/>
      <c r="AF275" s="176"/>
      <c r="AG275" s="176"/>
      <c r="AH275" s="176"/>
      <c r="AI275" s="188"/>
      <c r="AJ275" s="50"/>
      <c r="AK275" s="51"/>
      <c r="AL275" s="51"/>
      <c r="AM275" s="51"/>
      <c r="AN275" s="52"/>
      <c r="AO275" s="175"/>
      <c r="AP275" s="176"/>
      <c r="AQ275" s="176"/>
      <c r="AR275" s="176"/>
      <c r="AS275" s="176"/>
      <c r="AT275" s="50"/>
      <c r="AU275" s="51"/>
      <c r="AV275" s="51"/>
      <c r="AW275" s="51"/>
      <c r="AX275" s="51"/>
      <c r="AY275" s="175"/>
      <c r="AZ275" s="176"/>
      <c r="BA275" s="176"/>
      <c r="BB275" s="176"/>
      <c r="BC275" s="176"/>
      <c r="BD275" s="50"/>
      <c r="BE275" s="51"/>
      <c r="BF275" s="51"/>
      <c r="BG275" s="51"/>
      <c r="BH275" s="52"/>
      <c r="BI275" s="175"/>
      <c r="BJ275" s="176"/>
      <c r="BK275" s="176"/>
      <c r="BL275" s="176"/>
      <c r="BM275" s="188"/>
      <c r="BN275" s="53">
        <f t="shared" si="54"/>
        <v>0</v>
      </c>
      <c r="BO275" s="53">
        <f t="shared" si="55"/>
        <v>0</v>
      </c>
      <c r="BP275" s="248"/>
    </row>
    <row r="276" spans="2:68" ht="30" x14ac:dyDescent="0.4">
      <c r="B276" s="79"/>
      <c r="C276" s="80"/>
      <c r="D276" s="41">
        <f t="shared" si="56"/>
        <v>215.8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50"/>
        <v>220.11600000000001</v>
      </c>
      <c r="L276" s="47">
        <f t="shared" si="51"/>
        <v>222.274</v>
      </c>
      <c r="M276" s="48">
        <f t="shared" si="52"/>
        <v>224.43200000000002</v>
      </c>
      <c r="N276" s="48">
        <f t="shared" si="52"/>
        <v>226.59</v>
      </c>
      <c r="O276" s="49">
        <f t="shared" si="57"/>
        <v>226.59</v>
      </c>
      <c r="P276" s="50"/>
      <c r="Q276" s="57"/>
      <c r="R276" s="57"/>
      <c r="S276" s="57"/>
      <c r="T276" s="52"/>
      <c r="U276" s="175"/>
      <c r="V276" s="176"/>
      <c r="W276" s="176"/>
      <c r="X276" s="176"/>
      <c r="Y276" s="176"/>
      <c r="Z276" s="50"/>
      <c r="AA276" s="51"/>
      <c r="AB276" s="51"/>
      <c r="AC276" s="51"/>
      <c r="AD276" s="51"/>
      <c r="AE276" s="175"/>
      <c r="AF276" s="176"/>
      <c r="AG276" s="176"/>
      <c r="AH276" s="176"/>
      <c r="AI276" s="188"/>
      <c r="AJ276" s="50"/>
      <c r="AK276" s="51"/>
      <c r="AL276" s="51"/>
      <c r="AM276" s="51"/>
      <c r="AN276" s="52"/>
      <c r="AO276" s="175"/>
      <c r="AP276" s="176"/>
      <c r="AQ276" s="176"/>
      <c r="AR276" s="176"/>
      <c r="AS276" s="176"/>
      <c r="AT276" s="50"/>
      <c r="AU276" s="51"/>
      <c r="AV276" s="51"/>
      <c r="AW276" s="51"/>
      <c r="AX276" s="51"/>
      <c r="AY276" s="175"/>
      <c r="AZ276" s="176"/>
      <c r="BA276" s="176"/>
      <c r="BB276" s="176"/>
      <c r="BC276" s="176"/>
      <c r="BD276" s="50"/>
      <c r="BE276" s="51"/>
      <c r="BF276" s="51"/>
      <c r="BG276" s="51"/>
      <c r="BH276" s="52"/>
      <c r="BI276" s="175"/>
      <c r="BJ276" s="176"/>
      <c r="BK276" s="176"/>
      <c r="BL276" s="176"/>
      <c r="BM276" s="188"/>
      <c r="BN276" s="53">
        <f t="shared" si="54"/>
        <v>0</v>
      </c>
      <c r="BO276" s="53">
        <f t="shared" si="55"/>
        <v>0</v>
      </c>
      <c r="BP276" s="248"/>
    </row>
    <row r="277" spans="2:68" ht="36" x14ac:dyDescent="0.4">
      <c r="B277" s="79" t="s">
        <v>43</v>
      </c>
      <c r="C277" s="40" t="str">
        <f>C162</f>
        <v>Мясо молодняка высшей упитанности в убойном весе</v>
      </c>
      <c r="D277" s="41">
        <f t="shared" si="56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50"/>
        <v>215.83199999999999</v>
      </c>
      <c r="L277" s="47">
        <f t="shared" si="51"/>
        <v>217.94800000000001</v>
      </c>
      <c r="M277" s="48">
        <f t="shared" si="52"/>
        <v>220.06399999999999</v>
      </c>
      <c r="N277" s="48">
        <f t="shared" si="52"/>
        <v>222.18</v>
      </c>
      <c r="O277" s="49">
        <f t="shared" si="57"/>
        <v>222.18</v>
      </c>
      <c r="P277" s="50"/>
      <c r="Q277" s="57"/>
      <c r="R277" s="57"/>
      <c r="S277" s="57"/>
      <c r="T277" s="52"/>
      <c r="U277" s="175"/>
      <c r="V277" s="176"/>
      <c r="W277" s="176"/>
      <c r="X277" s="176"/>
      <c r="Y277" s="176"/>
      <c r="Z277" s="50"/>
      <c r="AA277" s="51"/>
      <c r="AB277" s="51"/>
      <c r="AC277" s="51"/>
      <c r="AD277" s="51"/>
      <c r="AE277" s="175"/>
      <c r="AF277" s="176"/>
      <c r="AG277" s="176"/>
      <c r="AH277" s="176"/>
      <c r="AI277" s="188"/>
      <c r="AJ277" s="50"/>
      <c r="AK277" s="51"/>
      <c r="AL277" s="51"/>
      <c r="AM277" s="51"/>
      <c r="AN277" s="52"/>
      <c r="AO277" s="175"/>
      <c r="AP277" s="176"/>
      <c r="AQ277" s="176"/>
      <c r="AR277" s="176"/>
      <c r="AS277" s="176"/>
      <c r="AT277" s="50"/>
      <c r="AU277" s="51"/>
      <c r="AV277" s="51"/>
      <c r="AW277" s="51"/>
      <c r="AX277" s="51"/>
      <c r="AY277" s="175"/>
      <c r="AZ277" s="176"/>
      <c r="BA277" s="176"/>
      <c r="BB277" s="176"/>
      <c r="BC277" s="176"/>
      <c r="BD277" s="50"/>
      <c r="BE277" s="51"/>
      <c r="BF277" s="51"/>
      <c r="BG277" s="51"/>
      <c r="BH277" s="52"/>
      <c r="BI277" s="175"/>
      <c r="BJ277" s="176"/>
      <c r="BK277" s="176"/>
      <c r="BL277" s="176"/>
      <c r="BM277" s="188"/>
      <c r="BN277" s="53">
        <f t="shared" si="54"/>
        <v>0</v>
      </c>
      <c r="BO277" s="53">
        <f t="shared" si="55"/>
        <v>0</v>
      </c>
      <c r="BP277" s="248"/>
    </row>
    <row r="278" spans="2:68" ht="30" x14ac:dyDescent="0.4">
      <c r="B278" s="79"/>
      <c r="C278" s="80"/>
      <c r="D278" s="41">
        <f t="shared" si="56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50"/>
        <v>215.83199999999999</v>
      </c>
      <c r="L278" s="47">
        <f t="shared" si="51"/>
        <v>217.94800000000001</v>
      </c>
      <c r="M278" s="48">
        <f t="shared" si="52"/>
        <v>220.06399999999999</v>
      </c>
      <c r="N278" s="48">
        <f t="shared" si="52"/>
        <v>222.18</v>
      </c>
      <c r="O278" s="49">
        <f t="shared" si="57"/>
        <v>222.18</v>
      </c>
      <c r="P278" s="50"/>
      <c r="Q278" s="57"/>
      <c r="R278" s="57"/>
      <c r="S278" s="57"/>
      <c r="T278" s="52"/>
      <c r="U278" s="175"/>
      <c r="V278" s="176"/>
      <c r="W278" s="176"/>
      <c r="X278" s="176"/>
      <c r="Y278" s="176"/>
      <c r="Z278" s="50"/>
      <c r="AA278" s="51"/>
      <c r="AB278" s="51"/>
      <c r="AC278" s="51"/>
      <c r="AD278" s="51"/>
      <c r="AE278" s="175"/>
      <c r="AF278" s="176"/>
      <c r="AG278" s="176"/>
      <c r="AH278" s="176"/>
      <c r="AI278" s="188"/>
      <c r="AJ278" s="50"/>
      <c r="AK278" s="51"/>
      <c r="AL278" s="51"/>
      <c r="AM278" s="51"/>
      <c r="AN278" s="52"/>
      <c r="AO278" s="175"/>
      <c r="AP278" s="176"/>
      <c r="AQ278" s="176"/>
      <c r="AR278" s="176"/>
      <c r="AS278" s="176"/>
      <c r="AT278" s="50"/>
      <c r="AU278" s="51"/>
      <c r="AV278" s="51"/>
      <c r="AW278" s="51"/>
      <c r="AX278" s="51"/>
      <c r="AY278" s="175"/>
      <c r="AZ278" s="176"/>
      <c r="BA278" s="176"/>
      <c r="BB278" s="176"/>
      <c r="BC278" s="176"/>
      <c r="BD278" s="50"/>
      <c r="BE278" s="51"/>
      <c r="BF278" s="51"/>
      <c r="BG278" s="51"/>
      <c r="BH278" s="52"/>
      <c r="BI278" s="175"/>
      <c r="BJ278" s="176"/>
      <c r="BK278" s="176"/>
      <c r="BL278" s="176"/>
      <c r="BM278" s="188"/>
      <c r="BN278" s="53">
        <f t="shared" si="54"/>
        <v>0</v>
      </c>
      <c r="BO278" s="53">
        <f t="shared" si="55"/>
        <v>0</v>
      </c>
      <c r="BP278" s="248"/>
    </row>
    <row r="279" spans="2:68" ht="30" x14ac:dyDescent="0.4">
      <c r="B279" s="79"/>
      <c r="C279" s="80"/>
      <c r="D279" s="41">
        <f t="shared" si="56"/>
        <v>211.6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50"/>
        <v>215.83199999999999</v>
      </c>
      <c r="L279" s="47">
        <f t="shared" si="51"/>
        <v>217.94800000000001</v>
      </c>
      <c r="M279" s="48">
        <f t="shared" si="52"/>
        <v>220.06399999999999</v>
      </c>
      <c r="N279" s="48">
        <f t="shared" si="52"/>
        <v>222.18</v>
      </c>
      <c r="O279" s="49">
        <f t="shared" si="57"/>
        <v>222.18</v>
      </c>
      <c r="P279" s="50"/>
      <c r="Q279" s="57"/>
      <c r="R279" s="57"/>
      <c r="S279" s="57"/>
      <c r="T279" s="52"/>
      <c r="U279" s="175"/>
      <c r="V279" s="176"/>
      <c r="W279" s="176"/>
      <c r="X279" s="176"/>
      <c r="Y279" s="176"/>
      <c r="Z279" s="50"/>
      <c r="AA279" s="51"/>
      <c r="AB279" s="51"/>
      <c r="AC279" s="51"/>
      <c r="AD279" s="51"/>
      <c r="AE279" s="175"/>
      <c r="AF279" s="176"/>
      <c r="AG279" s="176"/>
      <c r="AH279" s="176"/>
      <c r="AI279" s="188"/>
      <c r="AJ279" s="50"/>
      <c r="AK279" s="51"/>
      <c r="AL279" s="51"/>
      <c r="AM279" s="51"/>
      <c r="AN279" s="52"/>
      <c r="AO279" s="175"/>
      <c r="AP279" s="176"/>
      <c r="AQ279" s="176"/>
      <c r="AR279" s="176"/>
      <c r="AS279" s="176"/>
      <c r="AT279" s="50"/>
      <c r="AU279" s="51"/>
      <c r="AV279" s="51"/>
      <c r="AW279" s="51"/>
      <c r="AX279" s="51"/>
      <c r="AY279" s="175"/>
      <c r="AZ279" s="176"/>
      <c r="BA279" s="176"/>
      <c r="BB279" s="176"/>
      <c r="BC279" s="176"/>
      <c r="BD279" s="50"/>
      <c r="BE279" s="51"/>
      <c r="BF279" s="51"/>
      <c r="BG279" s="51"/>
      <c r="BH279" s="52"/>
      <c r="BI279" s="175"/>
      <c r="BJ279" s="176"/>
      <c r="BK279" s="176"/>
      <c r="BL279" s="176"/>
      <c r="BM279" s="188"/>
      <c r="BN279" s="53">
        <f t="shared" si="54"/>
        <v>0</v>
      </c>
      <c r="BO279" s="53">
        <f t="shared" si="55"/>
        <v>0</v>
      </c>
      <c r="BP279" s="248"/>
    </row>
    <row r="280" spans="2:68" ht="36" x14ac:dyDescent="0.4">
      <c r="B280" s="79" t="s">
        <v>44</v>
      </c>
      <c r="C280" s="40" t="str">
        <f>C165</f>
        <v>Мясо молодняка средней упитанности в убойном весе</v>
      </c>
      <c r="D280" s="41">
        <f t="shared" si="56"/>
        <v>211.6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50"/>
        <v>215.83199999999999</v>
      </c>
      <c r="L280" s="47">
        <f t="shared" si="51"/>
        <v>217.94800000000001</v>
      </c>
      <c r="M280" s="48">
        <f t="shared" si="52"/>
        <v>220.06399999999999</v>
      </c>
      <c r="N280" s="48">
        <f t="shared" si="52"/>
        <v>222.18</v>
      </c>
      <c r="O280" s="49">
        <f t="shared" si="57"/>
        <v>222.18</v>
      </c>
      <c r="P280" s="50"/>
      <c r="Q280" s="57"/>
      <c r="R280" s="57"/>
      <c r="S280" s="57"/>
      <c r="T280" s="52"/>
      <c r="U280" s="175"/>
      <c r="V280" s="176"/>
      <c r="W280" s="176"/>
      <c r="X280" s="176"/>
      <c r="Y280" s="176"/>
      <c r="Z280" s="50"/>
      <c r="AA280" s="51"/>
      <c r="AB280" s="51"/>
      <c r="AC280" s="51"/>
      <c r="AD280" s="51"/>
      <c r="AE280" s="175"/>
      <c r="AF280" s="176"/>
      <c r="AG280" s="176"/>
      <c r="AH280" s="176"/>
      <c r="AI280" s="188"/>
      <c r="AJ280" s="50"/>
      <c r="AK280" s="51"/>
      <c r="AL280" s="51"/>
      <c r="AM280" s="51"/>
      <c r="AN280" s="52"/>
      <c r="AO280" s="175"/>
      <c r="AP280" s="176"/>
      <c r="AQ280" s="176"/>
      <c r="AR280" s="176"/>
      <c r="AS280" s="176"/>
      <c r="AT280" s="50"/>
      <c r="AU280" s="51"/>
      <c r="AV280" s="51"/>
      <c r="AW280" s="51"/>
      <c r="AX280" s="51"/>
      <c r="AY280" s="175"/>
      <c r="AZ280" s="176"/>
      <c r="BA280" s="176"/>
      <c r="BB280" s="176"/>
      <c r="BC280" s="176"/>
      <c r="BD280" s="50"/>
      <c r="BE280" s="51"/>
      <c r="BF280" s="51"/>
      <c r="BG280" s="51"/>
      <c r="BH280" s="52"/>
      <c r="BI280" s="175"/>
      <c r="BJ280" s="176"/>
      <c r="BK280" s="176"/>
      <c r="BL280" s="176"/>
      <c r="BM280" s="188"/>
      <c r="BN280" s="53">
        <f t="shared" si="54"/>
        <v>0</v>
      </c>
      <c r="BO280" s="53">
        <f t="shared" si="55"/>
        <v>0</v>
      </c>
      <c r="BP280" s="248"/>
    </row>
    <row r="281" spans="2:68" ht="30" x14ac:dyDescent="0.4">
      <c r="B281" s="79"/>
      <c r="C281" s="80"/>
      <c r="D281" s="41">
        <f t="shared" si="56"/>
        <v>211.6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50"/>
        <v>215.83199999999999</v>
      </c>
      <c r="L281" s="47">
        <f t="shared" si="51"/>
        <v>217.94800000000001</v>
      </c>
      <c r="M281" s="48">
        <f t="shared" si="52"/>
        <v>220.06399999999999</v>
      </c>
      <c r="N281" s="48">
        <f t="shared" si="52"/>
        <v>222.18</v>
      </c>
      <c r="O281" s="49">
        <f t="shared" si="57"/>
        <v>222.18</v>
      </c>
      <c r="P281" s="50"/>
      <c r="Q281" s="57"/>
      <c r="R281" s="57"/>
      <c r="S281" s="57"/>
      <c r="T281" s="52"/>
      <c r="U281" s="175"/>
      <c r="V281" s="176"/>
      <c r="W281" s="176"/>
      <c r="X281" s="176"/>
      <c r="Y281" s="176"/>
      <c r="Z281" s="50"/>
      <c r="AA281" s="51"/>
      <c r="AB281" s="51"/>
      <c r="AC281" s="51"/>
      <c r="AD281" s="51"/>
      <c r="AE281" s="175"/>
      <c r="AF281" s="176"/>
      <c r="AG281" s="176"/>
      <c r="AH281" s="176"/>
      <c r="AI281" s="188"/>
      <c r="AJ281" s="50"/>
      <c r="AK281" s="51"/>
      <c r="AL281" s="51"/>
      <c r="AM281" s="51"/>
      <c r="AN281" s="52"/>
      <c r="AO281" s="175"/>
      <c r="AP281" s="176"/>
      <c r="AQ281" s="176"/>
      <c r="AR281" s="176"/>
      <c r="AS281" s="176"/>
      <c r="AT281" s="50"/>
      <c r="AU281" s="51"/>
      <c r="AV281" s="51"/>
      <c r="AW281" s="51"/>
      <c r="AX281" s="51"/>
      <c r="AY281" s="175"/>
      <c r="AZ281" s="176"/>
      <c r="BA281" s="176"/>
      <c r="BB281" s="176"/>
      <c r="BC281" s="176"/>
      <c r="BD281" s="50"/>
      <c r="BE281" s="51"/>
      <c r="BF281" s="51"/>
      <c r="BG281" s="51"/>
      <c r="BH281" s="52"/>
      <c r="BI281" s="175"/>
      <c r="BJ281" s="176"/>
      <c r="BK281" s="176"/>
      <c r="BL281" s="176"/>
      <c r="BM281" s="188"/>
      <c r="BN281" s="53">
        <f t="shared" si="54"/>
        <v>0</v>
      </c>
      <c r="BO281" s="53">
        <f t="shared" si="55"/>
        <v>0</v>
      </c>
      <c r="BP281" s="248"/>
    </row>
    <row r="282" spans="2:68" ht="30" x14ac:dyDescent="0.4">
      <c r="B282" s="79"/>
      <c r="C282" s="80"/>
      <c r="D282" s="41">
        <f t="shared" si="56"/>
        <v>211.6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50"/>
        <v>215.83199999999999</v>
      </c>
      <c r="L282" s="47">
        <f t="shared" si="51"/>
        <v>217.94800000000001</v>
      </c>
      <c r="M282" s="48">
        <f t="shared" si="52"/>
        <v>220.06399999999999</v>
      </c>
      <c r="N282" s="48">
        <f t="shared" si="52"/>
        <v>222.18</v>
      </c>
      <c r="O282" s="49">
        <f t="shared" si="57"/>
        <v>222.18</v>
      </c>
      <c r="P282" s="50"/>
      <c r="Q282" s="57"/>
      <c r="R282" s="57"/>
      <c r="S282" s="57"/>
      <c r="T282" s="52"/>
      <c r="U282" s="175"/>
      <c r="V282" s="176"/>
      <c r="W282" s="176"/>
      <c r="X282" s="176"/>
      <c r="Y282" s="176"/>
      <c r="Z282" s="50"/>
      <c r="AA282" s="51"/>
      <c r="AB282" s="51"/>
      <c r="AC282" s="51"/>
      <c r="AD282" s="51"/>
      <c r="AE282" s="175"/>
      <c r="AF282" s="176"/>
      <c r="AG282" s="176"/>
      <c r="AH282" s="176"/>
      <c r="AI282" s="188"/>
      <c r="AJ282" s="50"/>
      <c r="AK282" s="51"/>
      <c r="AL282" s="51"/>
      <c r="AM282" s="51"/>
      <c r="AN282" s="52"/>
      <c r="AO282" s="175"/>
      <c r="AP282" s="176"/>
      <c r="AQ282" s="176"/>
      <c r="AR282" s="176"/>
      <c r="AS282" s="176"/>
      <c r="AT282" s="50"/>
      <c r="AU282" s="51"/>
      <c r="AV282" s="51"/>
      <c r="AW282" s="51"/>
      <c r="AX282" s="51"/>
      <c r="AY282" s="175"/>
      <c r="AZ282" s="176"/>
      <c r="BA282" s="176"/>
      <c r="BB282" s="176"/>
      <c r="BC282" s="176"/>
      <c r="BD282" s="50"/>
      <c r="BE282" s="51"/>
      <c r="BF282" s="51"/>
      <c r="BG282" s="51"/>
      <c r="BH282" s="52"/>
      <c r="BI282" s="175"/>
      <c r="BJ282" s="176"/>
      <c r="BK282" s="176"/>
      <c r="BL282" s="176"/>
      <c r="BM282" s="188"/>
      <c r="BN282" s="53">
        <f t="shared" ref="BN282:BN307" si="58">MIN($P282,$U282,$Z282,$AE282,$AJ282,$AO282,$AT282,$AY282,$BD282,$BI282)</f>
        <v>0</v>
      </c>
      <c r="BO282" s="53">
        <f t="shared" ref="BO282:BO307" si="59">MAX($P282,$U282,$Z282,$AE282,$AJ282,$AO282,$AT282,$AY282,$BD282,$BI282)</f>
        <v>0</v>
      </c>
      <c r="BP282" s="248"/>
    </row>
    <row r="283" spans="2:68" ht="36" x14ac:dyDescent="0.4">
      <c r="B283" s="79" t="s">
        <v>45</v>
      </c>
      <c r="C283" s="40" t="str">
        <f>C168</f>
        <v>Свинина 2 категории в убойном весе, кг</v>
      </c>
      <c r="D283" s="41">
        <f t="shared" si="56"/>
        <v>128.4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50"/>
        <v>130.96800000000002</v>
      </c>
      <c r="L283" s="47">
        <f t="shared" si="51"/>
        <v>132.25200000000001</v>
      </c>
      <c r="M283" s="48">
        <f t="shared" si="52"/>
        <v>133.536</v>
      </c>
      <c r="N283" s="48">
        <f t="shared" si="52"/>
        <v>134.82</v>
      </c>
      <c r="O283" s="49">
        <f t="shared" si="57"/>
        <v>134.82</v>
      </c>
      <c r="P283" s="50"/>
      <c r="Q283" s="57"/>
      <c r="R283" s="57"/>
      <c r="S283" s="57"/>
      <c r="T283" s="52"/>
      <c r="U283" s="175"/>
      <c r="V283" s="176"/>
      <c r="W283" s="176"/>
      <c r="X283" s="176"/>
      <c r="Y283" s="176"/>
      <c r="Z283" s="50"/>
      <c r="AA283" s="51"/>
      <c r="AB283" s="51"/>
      <c r="AC283" s="51"/>
      <c r="AD283" s="51"/>
      <c r="AE283" s="175"/>
      <c r="AF283" s="176"/>
      <c r="AG283" s="176"/>
      <c r="AH283" s="176"/>
      <c r="AI283" s="188"/>
      <c r="AJ283" s="50"/>
      <c r="AK283" s="51"/>
      <c r="AL283" s="51"/>
      <c r="AM283" s="51"/>
      <c r="AN283" s="52"/>
      <c r="AO283" s="175"/>
      <c r="AP283" s="176"/>
      <c r="AQ283" s="176"/>
      <c r="AR283" s="176"/>
      <c r="AS283" s="176"/>
      <c r="AT283" s="50"/>
      <c r="AU283" s="51"/>
      <c r="AV283" s="51"/>
      <c r="AW283" s="51"/>
      <c r="AX283" s="51"/>
      <c r="AY283" s="175"/>
      <c r="AZ283" s="176"/>
      <c r="BA283" s="176"/>
      <c r="BB283" s="176"/>
      <c r="BC283" s="176"/>
      <c r="BD283" s="50"/>
      <c r="BE283" s="51"/>
      <c r="BF283" s="51"/>
      <c r="BG283" s="51"/>
      <c r="BH283" s="52"/>
      <c r="BI283" s="175"/>
      <c r="BJ283" s="176"/>
      <c r="BK283" s="176"/>
      <c r="BL283" s="176"/>
      <c r="BM283" s="188"/>
      <c r="BN283" s="53">
        <f t="shared" si="58"/>
        <v>0</v>
      </c>
      <c r="BO283" s="53">
        <f t="shared" si="59"/>
        <v>0</v>
      </c>
      <c r="BP283" s="248"/>
    </row>
    <row r="284" spans="2:68" ht="30" x14ac:dyDescent="0.4">
      <c r="B284" s="79"/>
      <c r="C284" s="80"/>
      <c r="D284" s="41">
        <f t="shared" si="56"/>
        <v>128.4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50"/>
        <v>130.96800000000002</v>
      </c>
      <c r="L284" s="47">
        <f t="shared" si="51"/>
        <v>132.25200000000001</v>
      </c>
      <c r="M284" s="48">
        <f t="shared" si="52"/>
        <v>133.536</v>
      </c>
      <c r="N284" s="48">
        <f t="shared" si="52"/>
        <v>134.82</v>
      </c>
      <c r="O284" s="49">
        <f t="shared" si="57"/>
        <v>134.82</v>
      </c>
      <c r="P284" s="50"/>
      <c r="Q284" s="57"/>
      <c r="R284" s="57"/>
      <c r="S284" s="57"/>
      <c r="T284" s="52"/>
      <c r="U284" s="175"/>
      <c r="V284" s="176"/>
      <c r="W284" s="176"/>
      <c r="X284" s="176"/>
      <c r="Y284" s="176"/>
      <c r="Z284" s="50"/>
      <c r="AA284" s="51"/>
      <c r="AB284" s="51"/>
      <c r="AC284" s="51"/>
      <c r="AD284" s="51"/>
      <c r="AE284" s="175"/>
      <c r="AF284" s="176"/>
      <c r="AG284" s="176"/>
      <c r="AH284" s="176"/>
      <c r="AI284" s="188"/>
      <c r="AJ284" s="50"/>
      <c r="AK284" s="51"/>
      <c r="AL284" s="51"/>
      <c r="AM284" s="51"/>
      <c r="AN284" s="52"/>
      <c r="AO284" s="175"/>
      <c r="AP284" s="176"/>
      <c r="AQ284" s="176"/>
      <c r="AR284" s="176"/>
      <c r="AS284" s="176"/>
      <c r="AT284" s="50"/>
      <c r="AU284" s="51"/>
      <c r="AV284" s="51"/>
      <c r="AW284" s="51"/>
      <c r="AX284" s="51"/>
      <c r="AY284" s="175"/>
      <c r="AZ284" s="176"/>
      <c r="BA284" s="176"/>
      <c r="BB284" s="176"/>
      <c r="BC284" s="176"/>
      <c r="BD284" s="50"/>
      <c r="BE284" s="51"/>
      <c r="BF284" s="51"/>
      <c r="BG284" s="51"/>
      <c r="BH284" s="52"/>
      <c r="BI284" s="175"/>
      <c r="BJ284" s="176"/>
      <c r="BK284" s="176"/>
      <c r="BL284" s="176"/>
      <c r="BM284" s="188"/>
      <c r="BN284" s="53">
        <f t="shared" si="58"/>
        <v>0</v>
      </c>
      <c r="BO284" s="53">
        <f t="shared" si="59"/>
        <v>0</v>
      </c>
      <c r="BP284" s="248"/>
    </row>
    <row r="285" spans="2:68" ht="30" x14ac:dyDescent="0.4">
      <c r="B285" s="79"/>
      <c r="C285" s="80"/>
      <c r="D285" s="41">
        <f t="shared" si="56"/>
        <v>128.4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50"/>
        <v>130.96800000000002</v>
      </c>
      <c r="L285" s="47">
        <f t="shared" si="51"/>
        <v>132.25200000000001</v>
      </c>
      <c r="M285" s="48">
        <f t="shared" si="52"/>
        <v>133.536</v>
      </c>
      <c r="N285" s="48">
        <f t="shared" si="52"/>
        <v>134.82</v>
      </c>
      <c r="O285" s="49">
        <f t="shared" si="57"/>
        <v>134.82</v>
      </c>
      <c r="P285" s="50"/>
      <c r="Q285" s="57"/>
      <c r="R285" s="57"/>
      <c r="S285" s="57"/>
      <c r="T285" s="52"/>
      <c r="U285" s="175"/>
      <c r="V285" s="176"/>
      <c r="W285" s="176"/>
      <c r="X285" s="176"/>
      <c r="Y285" s="176"/>
      <c r="Z285" s="50"/>
      <c r="AA285" s="51"/>
      <c r="AB285" s="51"/>
      <c r="AC285" s="51"/>
      <c r="AD285" s="51"/>
      <c r="AE285" s="175"/>
      <c r="AF285" s="176"/>
      <c r="AG285" s="176"/>
      <c r="AH285" s="176"/>
      <c r="AI285" s="188"/>
      <c r="AJ285" s="50"/>
      <c r="AK285" s="51"/>
      <c r="AL285" s="51"/>
      <c r="AM285" s="51"/>
      <c r="AN285" s="52"/>
      <c r="AO285" s="175"/>
      <c r="AP285" s="176"/>
      <c r="AQ285" s="176"/>
      <c r="AR285" s="176"/>
      <c r="AS285" s="176"/>
      <c r="AT285" s="50"/>
      <c r="AU285" s="51"/>
      <c r="AV285" s="51"/>
      <c r="AW285" s="51"/>
      <c r="AX285" s="51"/>
      <c r="AY285" s="175"/>
      <c r="AZ285" s="176"/>
      <c r="BA285" s="176"/>
      <c r="BB285" s="176"/>
      <c r="BC285" s="176"/>
      <c r="BD285" s="50"/>
      <c r="BE285" s="51"/>
      <c r="BF285" s="51"/>
      <c r="BG285" s="51"/>
      <c r="BH285" s="52"/>
      <c r="BI285" s="175"/>
      <c r="BJ285" s="176"/>
      <c r="BK285" s="176"/>
      <c r="BL285" s="176"/>
      <c r="BM285" s="188"/>
      <c r="BN285" s="53">
        <f t="shared" si="58"/>
        <v>0</v>
      </c>
      <c r="BO285" s="53">
        <f t="shared" si="59"/>
        <v>0</v>
      </c>
      <c r="BP285" s="248"/>
    </row>
    <row r="286" spans="2:68" ht="54" x14ac:dyDescent="0.4">
      <c r="B286" s="79" t="s">
        <v>124</v>
      </c>
      <c r="C286" s="40" t="str">
        <f>C171</f>
        <v>Говядина 1 категории в полутушах (ГОСТ Р 54315-2011)*, кг</v>
      </c>
      <c r="D286" s="41">
        <f t="shared" si="56"/>
        <v>259.10000000000002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50"/>
        <v>264.28200000000004</v>
      </c>
      <c r="L286" s="47">
        <f t="shared" si="51"/>
        <v>266.87300000000005</v>
      </c>
      <c r="M286" s="48">
        <f t="shared" si="52"/>
        <v>269.464</v>
      </c>
      <c r="N286" s="48">
        <f t="shared" si="52"/>
        <v>272.05500000000001</v>
      </c>
      <c r="O286" s="49">
        <f t="shared" si="57"/>
        <v>272.05500000000001</v>
      </c>
      <c r="P286" s="50"/>
      <c r="Q286" s="57"/>
      <c r="R286" s="57"/>
      <c r="S286" s="57"/>
      <c r="T286" s="52"/>
      <c r="U286" s="50"/>
      <c r="V286" s="51"/>
      <c r="W286" s="51"/>
      <c r="X286" s="51"/>
      <c r="Y286" s="52"/>
      <c r="Z286" s="236"/>
      <c r="AA286" s="237"/>
      <c r="AB286" s="238"/>
      <c r="AC286" s="237"/>
      <c r="AD286" s="237"/>
      <c r="AE286" s="195"/>
      <c r="AF286" s="196"/>
      <c r="AG286" s="197"/>
      <c r="AH286" s="196"/>
      <c r="AI286" s="198"/>
      <c r="AJ286" s="50"/>
      <c r="AK286" s="51"/>
      <c r="AL286" s="51"/>
      <c r="AM286" s="51"/>
      <c r="AN286" s="52"/>
      <c r="AO286" s="175"/>
      <c r="AP286" s="176"/>
      <c r="AQ286" s="176"/>
      <c r="AR286" s="176"/>
      <c r="AS286" s="176"/>
      <c r="AT286" s="50"/>
      <c r="AU286" s="51"/>
      <c r="AV286" s="51"/>
      <c r="AW286" s="51"/>
      <c r="AX286" s="51"/>
      <c r="AY286" s="175"/>
      <c r="AZ286" s="176"/>
      <c r="BA286" s="176"/>
      <c r="BB286" s="176"/>
      <c r="BC286" s="176"/>
      <c r="BD286" s="50"/>
      <c r="BE286" s="51"/>
      <c r="BF286" s="51"/>
      <c r="BG286" s="51"/>
      <c r="BH286" s="52"/>
      <c r="BI286" s="175"/>
      <c r="BJ286" s="176"/>
      <c r="BK286" s="176"/>
      <c r="BL286" s="176"/>
      <c r="BM286" s="188"/>
      <c r="BN286" s="53">
        <f t="shared" si="58"/>
        <v>0</v>
      </c>
      <c r="BO286" s="53">
        <f t="shared" si="59"/>
        <v>0</v>
      </c>
      <c r="BP286" s="248"/>
    </row>
    <row r="287" spans="2:68" ht="30" x14ac:dyDescent="0.4">
      <c r="B287" s="79"/>
      <c r="C287" s="80"/>
      <c r="D287" s="41">
        <f t="shared" si="56"/>
        <v>259.10000000000002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50"/>
        <v>264.28200000000004</v>
      </c>
      <c r="L287" s="47">
        <f t="shared" si="51"/>
        <v>266.87300000000005</v>
      </c>
      <c r="M287" s="48">
        <f t="shared" si="52"/>
        <v>269.464</v>
      </c>
      <c r="N287" s="48">
        <f t="shared" si="52"/>
        <v>272.05500000000001</v>
      </c>
      <c r="O287" s="49">
        <f t="shared" si="57"/>
        <v>272.05500000000001</v>
      </c>
      <c r="P287" s="50"/>
      <c r="Q287" s="57"/>
      <c r="R287" s="57"/>
      <c r="S287" s="57"/>
      <c r="T287" s="52"/>
      <c r="U287" s="175"/>
      <c r="V287" s="176"/>
      <c r="W287" s="176"/>
      <c r="X287" s="176"/>
      <c r="Y287" s="176"/>
      <c r="Z287" s="50"/>
      <c r="AA287" s="51"/>
      <c r="AB287" s="51"/>
      <c r="AC287" s="51"/>
      <c r="AD287" s="51"/>
      <c r="AE287" s="175"/>
      <c r="AF287" s="176"/>
      <c r="AG287" s="176"/>
      <c r="AH287" s="176"/>
      <c r="AI287" s="188"/>
      <c r="AJ287" s="50"/>
      <c r="AK287" s="51"/>
      <c r="AL287" s="51"/>
      <c r="AM287" s="51"/>
      <c r="AN287" s="52"/>
      <c r="AO287" s="175"/>
      <c r="AP287" s="176"/>
      <c r="AQ287" s="176"/>
      <c r="AR287" s="176"/>
      <c r="AS287" s="176"/>
      <c r="AT287" s="50"/>
      <c r="AU287" s="51"/>
      <c r="AV287" s="51"/>
      <c r="AW287" s="51"/>
      <c r="AX287" s="51"/>
      <c r="AY287" s="175"/>
      <c r="AZ287" s="176"/>
      <c r="BA287" s="176"/>
      <c r="BB287" s="176"/>
      <c r="BC287" s="176"/>
      <c r="BD287" s="50"/>
      <c r="BE287" s="51"/>
      <c r="BF287" s="51"/>
      <c r="BG287" s="51"/>
      <c r="BH287" s="52"/>
      <c r="BI287" s="175"/>
      <c r="BJ287" s="176"/>
      <c r="BK287" s="176"/>
      <c r="BL287" s="176"/>
      <c r="BM287" s="188"/>
      <c r="BN287" s="53">
        <f t="shared" si="58"/>
        <v>0</v>
      </c>
      <c r="BO287" s="53">
        <f t="shared" si="59"/>
        <v>0</v>
      </c>
      <c r="BP287" s="248"/>
    </row>
    <row r="288" spans="2:68" ht="54" x14ac:dyDescent="0.4">
      <c r="B288" s="79" t="s">
        <v>125</v>
      </c>
      <c r="C288" s="40" t="str">
        <f>C173</f>
        <v>Говядина 1 категории передний отруб   (ГОСТ Р 54315-2011)*, кг</v>
      </c>
      <c r="D288" s="41">
        <f t="shared" si="56"/>
        <v>232.7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50"/>
        <v>237.35399999999998</v>
      </c>
      <c r="L288" s="47">
        <f t="shared" si="51"/>
        <v>239.68099999999998</v>
      </c>
      <c r="M288" s="48">
        <f t="shared" si="52"/>
        <v>242.00799999999998</v>
      </c>
      <c r="N288" s="48">
        <f t="shared" si="52"/>
        <v>244.33499999999998</v>
      </c>
      <c r="O288" s="49">
        <f t="shared" si="57"/>
        <v>244.33499999999998</v>
      </c>
      <c r="P288" s="50"/>
      <c r="Q288" s="57"/>
      <c r="R288" s="57"/>
      <c r="S288" s="57"/>
      <c r="T288" s="52"/>
      <c r="U288" s="175"/>
      <c r="V288" s="176"/>
      <c r="W288" s="176"/>
      <c r="X288" s="176"/>
      <c r="Y288" s="176"/>
      <c r="Z288" s="50"/>
      <c r="AA288" s="51"/>
      <c r="AB288" s="51"/>
      <c r="AC288" s="51"/>
      <c r="AD288" s="51"/>
      <c r="AE288" s="175"/>
      <c r="AF288" s="176"/>
      <c r="AG288" s="176"/>
      <c r="AH288" s="176"/>
      <c r="AI288" s="188"/>
      <c r="AJ288" s="50"/>
      <c r="AK288" s="51"/>
      <c r="AL288" s="51"/>
      <c r="AM288" s="51"/>
      <c r="AN288" s="52"/>
      <c r="AO288" s="175"/>
      <c r="AP288" s="176"/>
      <c r="AQ288" s="176"/>
      <c r="AR288" s="176"/>
      <c r="AS288" s="176"/>
      <c r="AT288" s="50"/>
      <c r="AU288" s="51"/>
      <c r="AV288" s="51"/>
      <c r="AW288" s="51"/>
      <c r="AX288" s="51"/>
      <c r="AY288" s="175"/>
      <c r="AZ288" s="176"/>
      <c r="BA288" s="176"/>
      <c r="BB288" s="176"/>
      <c r="BC288" s="176"/>
      <c r="BD288" s="50"/>
      <c r="BE288" s="51"/>
      <c r="BF288" s="51"/>
      <c r="BG288" s="51"/>
      <c r="BH288" s="52"/>
      <c r="BI288" s="175"/>
      <c r="BJ288" s="176"/>
      <c r="BK288" s="176"/>
      <c r="BL288" s="176"/>
      <c r="BM288" s="188"/>
      <c r="BN288" s="53">
        <f t="shared" si="58"/>
        <v>0</v>
      </c>
      <c r="BO288" s="53">
        <f t="shared" si="59"/>
        <v>0</v>
      </c>
      <c r="BP288" s="248"/>
    </row>
    <row r="289" spans="2:68" ht="30" x14ac:dyDescent="0.4">
      <c r="B289" s="79"/>
      <c r="C289" s="80"/>
      <c r="D289" s="41">
        <f t="shared" si="56"/>
        <v>232.7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50"/>
        <v>237.35399999999998</v>
      </c>
      <c r="L289" s="47">
        <f t="shared" si="51"/>
        <v>239.68099999999998</v>
      </c>
      <c r="M289" s="48">
        <f t="shared" si="52"/>
        <v>242.00799999999998</v>
      </c>
      <c r="N289" s="48">
        <f t="shared" si="52"/>
        <v>244.33499999999998</v>
      </c>
      <c r="O289" s="49">
        <f t="shared" si="57"/>
        <v>244.33499999999998</v>
      </c>
      <c r="P289" s="50"/>
      <c r="Q289" s="57"/>
      <c r="R289" s="57"/>
      <c r="S289" s="57"/>
      <c r="T289" s="52"/>
      <c r="U289" s="175"/>
      <c r="V289" s="176"/>
      <c r="W289" s="176"/>
      <c r="X289" s="176"/>
      <c r="Y289" s="176"/>
      <c r="Z289" s="50"/>
      <c r="AA289" s="51"/>
      <c r="AB289" s="51"/>
      <c r="AC289" s="51"/>
      <c r="AD289" s="51"/>
      <c r="AE289" s="175"/>
      <c r="AF289" s="176"/>
      <c r="AG289" s="176"/>
      <c r="AH289" s="176"/>
      <c r="AI289" s="188"/>
      <c r="AJ289" s="50"/>
      <c r="AK289" s="51"/>
      <c r="AL289" s="51"/>
      <c r="AM289" s="51"/>
      <c r="AN289" s="52"/>
      <c r="AO289" s="175"/>
      <c r="AP289" s="176"/>
      <c r="AQ289" s="176"/>
      <c r="AR289" s="176"/>
      <c r="AS289" s="176"/>
      <c r="AT289" s="50"/>
      <c r="AU289" s="51"/>
      <c r="AV289" s="51"/>
      <c r="AW289" s="51"/>
      <c r="AX289" s="51"/>
      <c r="AY289" s="175"/>
      <c r="AZ289" s="176"/>
      <c r="BA289" s="176"/>
      <c r="BB289" s="176"/>
      <c r="BC289" s="176"/>
      <c r="BD289" s="50"/>
      <c r="BE289" s="51"/>
      <c r="BF289" s="51"/>
      <c r="BG289" s="51"/>
      <c r="BH289" s="52"/>
      <c r="BI289" s="175"/>
      <c r="BJ289" s="176"/>
      <c r="BK289" s="176"/>
      <c r="BL289" s="176"/>
      <c r="BM289" s="188"/>
      <c r="BN289" s="53">
        <f t="shared" si="58"/>
        <v>0</v>
      </c>
      <c r="BO289" s="53">
        <f t="shared" si="59"/>
        <v>0</v>
      </c>
      <c r="BP289" s="248"/>
    </row>
    <row r="290" spans="2:68" ht="30" x14ac:dyDescent="0.4">
      <c r="B290" s="79"/>
      <c r="C290" s="80"/>
      <c r="D290" s="41">
        <f t="shared" si="56"/>
        <v>232.7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si="50"/>
        <v>237.35399999999998</v>
      </c>
      <c r="L290" s="47">
        <f t="shared" si="51"/>
        <v>239.68099999999998</v>
      </c>
      <c r="M290" s="48">
        <f t="shared" si="52"/>
        <v>242.00799999999998</v>
      </c>
      <c r="N290" s="48">
        <f t="shared" si="52"/>
        <v>244.33499999999998</v>
      </c>
      <c r="O290" s="49">
        <f t="shared" si="57"/>
        <v>244.33499999999998</v>
      </c>
      <c r="P290" s="50"/>
      <c r="Q290" s="57"/>
      <c r="R290" s="57"/>
      <c r="S290" s="57"/>
      <c r="T290" s="52"/>
      <c r="U290" s="175"/>
      <c r="V290" s="176"/>
      <c r="W290" s="176"/>
      <c r="X290" s="176"/>
      <c r="Y290" s="176"/>
      <c r="Z290" s="50"/>
      <c r="AA290" s="51"/>
      <c r="AB290" s="51"/>
      <c r="AC290" s="51"/>
      <c r="AD290" s="51"/>
      <c r="AE290" s="175"/>
      <c r="AF290" s="176"/>
      <c r="AG290" s="176"/>
      <c r="AH290" s="176"/>
      <c r="AI290" s="188"/>
      <c r="AJ290" s="50"/>
      <c r="AK290" s="51"/>
      <c r="AL290" s="51"/>
      <c r="AM290" s="51"/>
      <c r="AN290" s="52"/>
      <c r="AO290" s="175"/>
      <c r="AP290" s="176"/>
      <c r="AQ290" s="176"/>
      <c r="AR290" s="176"/>
      <c r="AS290" s="176"/>
      <c r="AT290" s="50"/>
      <c r="AU290" s="51"/>
      <c r="AV290" s="51"/>
      <c r="AW290" s="51"/>
      <c r="AX290" s="51"/>
      <c r="AY290" s="175"/>
      <c r="AZ290" s="176"/>
      <c r="BA290" s="176"/>
      <c r="BB290" s="176"/>
      <c r="BC290" s="176"/>
      <c r="BD290" s="50"/>
      <c r="BE290" s="51"/>
      <c r="BF290" s="51"/>
      <c r="BG290" s="51"/>
      <c r="BH290" s="52"/>
      <c r="BI290" s="175"/>
      <c r="BJ290" s="176"/>
      <c r="BK290" s="176"/>
      <c r="BL290" s="176"/>
      <c r="BM290" s="188"/>
      <c r="BN290" s="53">
        <f t="shared" si="58"/>
        <v>0</v>
      </c>
      <c r="BO290" s="53">
        <f t="shared" si="59"/>
        <v>0</v>
      </c>
      <c r="BP290" s="248"/>
    </row>
    <row r="291" spans="2:68" ht="54" x14ac:dyDescent="0.4">
      <c r="B291" s="79" t="s">
        <v>126</v>
      </c>
      <c r="C291" s="40" t="str">
        <f>C176</f>
        <v>Говядина 1 категории задняя четверть  (ГОСТ Р 54315-2011)*, кг</v>
      </c>
      <c r="D291" s="41">
        <f t="shared" si="56"/>
        <v>285.5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50"/>
        <v>291.20999999999998</v>
      </c>
      <c r="L291" s="47">
        <f t="shared" si="51"/>
        <v>294.065</v>
      </c>
      <c r="M291" s="48">
        <f t="shared" si="52"/>
        <v>296.92</v>
      </c>
      <c r="N291" s="48">
        <f t="shared" si="52"/>
        <v>299.77499999999998</v>
      </c>
      <c r="O291" s="49">
        <f t="shared" si="57"/>
        <v>299.77499999999998</v>
      </c>
      <c r="P291" s="50"/>
      <c r="Q291" s="57"/>
      <c r="R291" s="57"/>
      <c r="S291" s="57"/>
      <c r="T291" s="52"/>
      <c r="U291" s="50"/>
      <c r="V291" s="51"/>
      <c r="W291" s="51"/>
      <c r="X291" s="51"/>
      <c r="Y291" s="52"/>
      <c r="Z291" s="50"/>
      <c r="AA291" s="51"/>
      <c r="AB291" s="51"/>
      <c r="AC291" s="51"/>
      <c r="AD291" s="51"/>
      <c r="AE291" s="175"/>
      <c r="AF291" s="176"/>
      <c r="AG291" s="176"/>
      <c r="AH291" s="176"/>
      <c r="AI291" s="188"/>
      <c r="AJ291" s="50"/>
      <c r="AK291" s="51"/>
      <c r="AL291" s="51"/>
      <c r="AM291" s="51"/>
      <c r="AN291" s="52"/>
      <c r="AO291" s="175"/>
      <c r="AP291" s="176"/>
      <c r="AQ291" s="176"/>
      <c r="AR291" s="176"/>
      <c r="AS291" s="176"/>
      <c r="AT291" s="50"/>
      <c r="AU291" s="51"/>
      <c r="AV291" s="51"/>
      <c r="AW291" s="51"/>
      <c r="AX291" s="51"/>
      <c r="AY291" s="175"/>
      <c r="AZ291" s="176"/>
      <c r="BA291" s="176"/>
      <c r="BB291" s="176"/>
      <c r="BC291" s="176"/>
      <c r="BD291" s="50"/>
      <c r="BE291" s="51"/>
      <c r="BF291" s="51"/>
      <c r="BG291" s="51"/>
      <c r="BH291" s="52"/>
      <c r="BI291" s="175"/>
      <c r="BJ291" s="176"/>
      <c r="BK291" s="176"/>
      <c r="BL291" s="176"/>
      <c r="BM291" s="188"/>
      <c r="BN291" s="53">
        <f t="shared" si="58"/>
        <v>0</v>
      </c>
      <c r="BO291" s="53">
        <f t="shared" si="59"/>
        <v>0</v>
      </c>
      <c r="BP291" s="248"/>
    </row>
    <row r="292" spans="2:68" ht="30" x14ac:dyDescent="0.4">
      <c r="B292" s="79"/>
      <c r="C292" s="80"/>
      <c r="D292" s="41">
        <f t="shared" si="56"/>
        <v>285.5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50"/>
        <v>291.20999999999998</v>
      </c>
      <c r="L292" s="47">
        <f t="shared" si="51"/>
        <v>294.065</v>
      </c>
      <c r="M292" s="48">
        <f t="shared" si="52"/>
        <v>296.92</v>
      </c>
      <c r="N292" s="48">
        <f t="shared" si="52"/>
        <v>299.77499999999998</v>
      </c>
      <c r="O292" s="49">
        <f t="shared" si="57"/>
        <v>299.77499999999998</v>
      </c>
      <c r="P292" s="50"/>
      <c r="Q292" s="57"/>
      <c r="R292" s="57"/>
      <c r="S292" s="57"/>
      <c r="T292" s="52"/>
      <c r="U292" s="175"/>
      <c r="V292" s="176"/>
      <c r="W292" s="176"/>
      <c r="X292" s="176"/>
      <c r="Y292" s="176"/>
      <c r="Z292" s="50"/>
      <c r="AA292" s="51"/>
      <c r="AB292" s="51"/>
      <c r="AC292" s="51"/>
      <c r="AD292" s="51"/>
      <c r="AE292" s="175"/>
      <c r="AF292" s="176"/>
      <c r="AG292" s="176"/>
      <c r="AH292" s="176"/>
      <c r="AI292" s="188"/>
      <c r="AJ292" s="50"/>
      <c r="AK292" s="51"/>
      <c r="AL292" s="51"/>
      <c r="AM292" s="51"/>
      <c r="AN292" s="52"/>
      <c r="AO292" s="175"/>
      <c r="AP292" s="176"/>
      <c r="AQ292" s="176"/>
      <c r="AR292" s="176"/>
      <c r="AS292" s="176"/>
      <c r="AT292" s="50"/>
      <c r="AU292" s="51"/>
      <c r="AV292" s="51"/>
      <c r="AW292" s="51"/>
      <c r="AX292" s="51"/>
      <c r="AY292" s="175"/>
      <c r="AZ292" s="176"/>
      <c r="BA292" s="176"/>
      <c r="BB292" s="176"/>
      <c r="BC292" s="176"/>
      <c r="BD292" s="50"/>
      <c r="BE292" s="51"/>
      <c r="BF292" s="51"/>
      <c r="BG292" s="51"/>
      <c r="BH292" s="52"/>
      <c r="BI292" s="175"/>
      <c r="BJ292" s="176"/>
      <c r="BK292" s="176"/>
      <c r="BL292" s="176"/>
      <c r="BM292" s="188"/>
      <c r="BN292" s="53">
        <f t="shared" si="58"/>
        <v>0</v>
      </c>
      <c r="BO292" s="53">
        <f t="shared" si="59"/>
        <v>0</v>
      </c>
      <c r="BP292" s="248"/>
    </row>
    <row r="293" spans="2:68" ht="30" x14ac:dyDescent="0.4">
      <c r="B293" s="79"/>
      <c r="C293" s="80"/>
      <c r="D293" s="41">
        <f t="shared" si="56"/>
        <v>0</v>
      </c>
      <c r="E293" s="42">
        <v>1</v>
      </c>
      <c r="F293" s="43">
        <v>1</v>
      </c>
      <c r="G293" s="44">
        <v>2</v>
      </c>
      <c r="H293" s="44">
        <v>3</v>
      </c>
      <c r="I293" s="44">
        <v>4</v>
      </c>
      <c r="J293" s="45">
        <v>4</v>
      </c>
      <c r="K293" s="46">
        <f t="shared" si="50"/>
        <v>0</v>
      </c>
      <c r="L293" s="47">
        <f t="shared" si="51"/>
        <v>0</v>
      </c>
      <c r="M293" s="48">
        <f t="shared" si="52"/>
        <v>0</v>
      </c>
      <c r="N293" s="48">
        <f t="shared" si="52"/>
        <v>0</v>
      </c>
      <c r="O293" s="49">
        <f t="shared" si="57"/>
        <v>0</v>
      </c>
      <c r="P293" s="50"/>
      <c r="Q293" s="57"/>
      <c r="R293" s="57"/>
      <c r="S293" s="57"/>
      <c r="T293" s="52"/>
      <c r="U293" s="175"/>
      <c r="V293" s="176"/>
      <c r="W293" s="176"/>
      <c r="X293" s="176"/>
      <c r="Y293" s="176"/>
      <c r="Z293" s="50"/>
      <c r="AA293" s="51"/>
      <c r="AB293" s="51"/>
      <c r="AC293" s="51"/>
      <c r="AD293" s="51"/>
      <c r="AE293" s="175"/>
      <c r="AF293" s="176"/>
      <c r="AG293" s="176"/>
      <c r="AH293" s="176"/>
      <c r="AI293" s="188"/>
      <c r="AJ293" s="50"/>
      <c r="AK293" s="51"/>
      <c r="AL293" s="51"/>
      <c r="AM293" s="51"/>
      <c r="AN293" s="52"/>
      <c r="AO293" s="175"/>
      <c r="AP293" s="176"/>
      <c r="AQ293" s="176"/>
      <c r="AR293" s="176"/>
      <c r="AS293" s="176"/>
      <c r="AT293" s="50"/>
      <c r="AU293" s="51"/>
      <c r="AV293" s="51"/>
      <c r="AW293" s="51"/>
      <c r="AX293" s="51"/>
      <c r="AY293" s="175"/>
      <c r="AZ293" s="176"/>
      <c r="BA293" s="176"/>
      <c r="BB293" s="176"/>
      <c r="BC293" s="176"/>
      <c r="BD293" s="50"/>
      <c r="BE293" s="51"/>
      <c r="BF293" s="51"/>
      <c r="BG293" s="51"/>
      <c r="BH293" s="52"/>
      <c r="BI293" s="175"/>
      <c r="BJ293" s="176"/>
      <c r="BK293" s="176"/>
      <c r="BL293" s="176"/>
      <c r="BM293" s="188"/>
      <c r="BN293" s="53">
        <f t="shared" si="58"/>
        <v>0</v>
      </c>
      <c r="BO293" s="53">
        <f t="shared" si="59"/>
        <v>0</v>
      </c>
      <c r="BP293" s="248"/>
    </row>
    <row r="294" spans="2:68" ht="72" x14ac:dyDescent="0.4">
      <c r="B294" s="79" t="s">
        <v>127</v>
      </c>
      <c r="C294" s="40" t="str">
        <f>C179</f>
        <v>Свинина 2 категории (ГОСТ Р53221-2008)*, кг</v>
      </c>
      <c r="D294" s="41">
        <f t="shared" si="56"/>
        <v>206.8</v>
      </c>
      <c r="E294" s="42">
        <v>1</v>
      </c>
      <c r="F294" s="43">
        <v>1</v>
      </c>
      <c r="G294" s="44">
        <v>2</v>
      </c>
      <c r="H294" s="44">
        <v>3</v>
      </c>
      <c r="I294" s="44">
        <v>4</v>
      </c>
      <c r="J294" s="45">
        <v>4</v>
      </c>
      <c r="K294" s="46">
        <f t="shared" ref="K294:K299" si="60">$D294+($D294*(SUM($E294%,F294%)))</f>
        <v>210.93600000000001</v>
      </c>
      <c r="L294" s="47">
        <f t="shared" ref="L294:L299" si="61">$D294+(($D294*SUM($E294,G294)/100))</f>
        <v>213.00400000000002</v>
      </c>
      <c r="M294" s="48">
        <f t="shared" ref="M294:N299" si="62">$D294+(($D294*($E294+H294)/100))</f>
        <v>215.072</v>
      </c>
      <c r="N294" s="48">
        <f t="shared" si="62"/>
        <v>217.14000000000001</v>
      </c>
      <c r="O294" s="49">
        <f t="shared" si="57"/>
        <v>217.14000000000001</v>
      </c>
      <c r="P294" s="50">
        <f>R294/Q294</f>
        <v>210</v>
      </c>
      <c r="Q294" s="51">
        <v>88.8</v>
      </c>
      <c r="R294" s="51">
        <v>18648</v>
      </c>
      <c r="S294" s="51" t="s">
        <v>587</v>
      </c>
      <c r="T294" s="52" t="s">
        <v>589</v>
      </c>
      <c r="U294" s="50">
        <f>W294/V294</f>
        <v>205.00000000000003</v>
      </c>
      <c r="V294" s="51">
        <v>75.099999999999994</v>
      </c>
      <c r="W294" s="51">
        <v>15395.5</v>
      </c>
      <c r="X294" s="51" t="s">
        <v>597</v>
      </c>
      <c r="Y294" s="52" t="s">
        <v>598</v>
      </c>
      <c r="Z294" s="50"/>
      <c r="AA294" s="51"/>
      <c r="AB294" s="51"/>
      <c r="AC294" s="51"/>
      <c r="AD294" s="52"/>
      <c r="AE294" s="195"/>
      <c r="AF294" s="196"/>
      <c r="AG294" s="197"/>
      <c r="AH294" s="196"/>
      <c r="AI294" s="198"/>
      <c r="AJ294" s="50"/>
      <c r="AK294" s="51"/>
      <c r="AL294" s="51"/>
      <c r="AM294" s="51"/>
      <c r="AN294" s="52"/>
      <c r="AO294" s="175"/>
      <c r="AP294" s="176"/>
      <c r="AQ294" s="176"/>
      <c r="AR294" s="176"/>
      <c r="AS294" s="176"/>
      <c r="AT294" s="50"/>
      <c r="AU294" s="51"/>
      <c r="AV294" s="51"/>
      <c r="AW294" s="51"/>
      <c r="AX294" s="51"/>
      <c r="AY294" s="175"/>
      <c r="AZ294" s="176"/>
      <c r="BA294" s="176"/>
      <c r="BB294" s="176"/>
      <c r="BC294" s="176"/>
      <c r="BD294" s="50"/>
      <c r="BE294" s="51"/>
      <c r="BF294" s="51"/>
      <c r="BG294" s="51"/>
      <c r="BH294" s="52"/>
      <c r="BI294" s="175"/>
      <c r="BJ294" s="176"/>
      <c r="BK294" s="176"/>
      <c r="BL294" s="176"/>
      <c r="BM294" s="188"/>
      <c r="BN294" s="53">
        <f t="shared" si="58"/>
        <v>205.00000000000003</v>
      </c>
      <c r="BO294" s="53">
        <f t="shared" si="59"/>
        <v>210</v>
      </c>
      <c r="BP294" s="248"/>
    </row>
    <row r="295" spans="2:68" ht="30" x14ac:dyDescent="0.4">
      <c r="B295" s="79"/>
      <c r="C295" s="80"/>
      <c r="D295" s="41">
        <f t="shared" si="56"/>
        <v>206.8</v>
      </c>
      <c r="E295" s="42">
        <v>1</v>
      </c>
      <c r="F295" s="43">
        <v>1</v>
      </c>
      <c r="G295" s="44">
        <v>2</v>
      </c>
      <c r="H295" s="44">
        <v>3</v>
      </c>
      <c r="I295" s="44">
        <v>4</v>
      </c>
      <c r="J295" s="45">
        <v>4</v>
      </c>
      <c r="K295" s="46">
        <f t="shared" si="60"/>
        <v>210.93600000000001</v>
      </c>
      <c r="L295" s="47">
        <f t="shared" si="61"/>
        <v>213.00400000000002</v>
      </c>
      <c r="M295" s="48">
        <f t="shared" si="62"/>
        <v>215.072</v>
      </c>
      <c r="N295" s="48">
        <f t="shared" si="62"/>
        <v>217.14000000000001</v>
      </c>
      <c r="O295" s="49">
        <f t="shared" si="57"/>
        <v>217.14000000000001</v>
      </c>
      <c r="P295" s="50"/>
      <c r="Q295" s="57"/>
      <c r="R295" s="57"/>
      <c r="S295" s="57"/>
      <c r="T295" s="52"/>
      <c r="U295" s="175"/>
      <c r="V295" s="176"/>
      <c r="W295" s="176"/>
      <c r="X295" s="176"/>
      <c r="Y295" s="176"/>
      <c r="Z295" s="50"/>
      <c r="AA295" s="51"/>
      <c r="AB295" s="51"/>
      <c r="AC295" s="51"/>
      <c r="AD295" s="52"/>
      <c r="AE295" s="175"/>
      <c r="AF295" s="176"/>
      <c r="AG295" s="176"/>
      <c r="AH295" s="176"/>
      <c r="AI295" s="188"/>
      <c r="AJ295" s="50"/>
      <c r="AK295" s="51"/>
      <c r="AL295" s="51"/>
      <c r="AM295" s="51"/>
      <c r="AN295" s="52"/>
      <c r="AO295" s="175"/>
      <c r="AP295" s="176"/>
      <c r="AQ295" s="176"/>
      <c r="AR295" s="176"/>
      <c r="AS295" s="176"/>
      <c r="AT295" s="50"/>
      <c r="AU295" s="51"/>
      <c r="AV295" s="51"/>
      <c r="AW295" s="51"/>
      <c r="AX295" s="51"/>
      <c r="AY295" s="175"/>
      <c r="AZ295" s="176"/>
      <c r="BA295" s="176"/>
      <c r="BB295" s="176"/>
      <c r="BC295" s="176"/>
      <c r="BD295" s="50"/>
      <c r="BE295" s="51"/>
      <c r="BF295" s="51"/>
      <c r="BG295" s="51"/>
      <c r="BH295" s="52"/>
      <c r="BI295" s="175"/>
      <c r="BJ295" s="176"/>
      <c r="BK295" s="176"/>
      <c r="BL295" s="176"/>
      <c r="BM295" s="188"/>
      <c r="BN295" s="53">
        <f t="shared" si="58"/>
        <v>0</v>
      </c>
      <c r="BO295" s="53">
        <f t="shared" si="59"/>
        <v>0</v>
      </c>
      <c r="BP295" s="248"/>
    </row>
    <row r="296" spans="2:68" ht="30" x14ac:dyDescent="0.4">
      <c r="B296" s="79"/>
      <c r="C296" s="80"/>
      <c r="D296" s="41">
        <f t="shared" si="56"/>
        <v>206.8</v>
      </c>
      <c r="E296" s="42">
        <v>1</v>
      </c>
      <c r="F296" s="43">
        <v>1</v>
      </c>
      <c r="G296" s="44">
        <v>2</v>
      </c>
      <c r="H296" s="44">
        <v>3</v>
      </c>
      <c r="I296" s="44">
        <v>4</v>
      </c>
      <c r="J296" s="45">
        <v>4</v>
      </c>
      <c r="K296" s="46">
        <f t="shared" si="60"/>
        <v>210.93600000000001</v>
      </c>
      <c r="L296" s="47">
        <f t="shared" si="61"/>
        <v>213.00400000000002</v>
      </c>
      <c r="M296" s="48">
        <f t="shared" si="62"/>
        <v>215.072</v>
      </c>
      <c r="N296" s="48">
        <f t="shared" si="62"/>
        <v>217.14000000000001</v>
      </c>
      <c r="O296" s="49">
        <f t="shared" si="57"/>
        <v>217.14000000000001</v>
      </c>
      <c r="P296" s="50"/>
      <c r="Q296" s="57"/>
      <c r="R296" s="57"/>
      <c r="S296" s="57"/>
      <c r="T296" s="52"/>
      <c r="U296" s="175"/>
      <c r="V296" s="176"/>
      <c r="W296" s="176"/>
      <c r="X296" s="176"/>
      <c r="Y296" s="176"/>
      <c r="Z296" s="50"/>
      <c r="AA296" s="51"/>
      <c r="AB296" s="51"/>
      <c r="AC296" s="51"/>
      <c r="AD296" s="52"/>
      <c r="AE296" s="175"/>
      <c r="AF296" s="176"/>
      <c r="AG296" s="176"/>
      <c r="AH296" s="176"/>
      <c r="AI296" s="188"/>
      <c r="AJ296" s="50"/>
      <c r="AK296" s="51"/>
      <c r="AL296" s="51"/>
      <c r="AM296" s="51"/>
      <c r="AN296" s="52"/>
      <c r="AO296" s="175"/>
      <c r="AP296" s="176"/>
      <c r="AQ296" s="176"/>
      <c r="AR296" s="176"/>
      <c r="AS296" s="176"/>
      <c r="AT296" s="50"/>
      <c r="AU296" s="51"/>
      <c r="AV296" s="51"/>
      <c r="AW296" s="51"/>
      <c r="AX296" s="51"/>
      <c r="AY296" s="175"/>
      <c r="AZ296" s="176"/>
      <c r="BA296" s="176"/>
      <c r="BB296" s="176"/>
      <c r="BC296" s="176"/>
      <c r="BD296" s="50"/>
      <c r="BE296" s="51"/>
      <c r="BF296" s="51"/>
      <c r="BG296" s="51"/>
      <c r="BH296" s="52"/>
      <c r="BI296" s="175"/>
      <c r="BJ296" s="176"/>
      <c r="BK296" s="176"/>
      <c r="BL296" s="176"/>
      <c r="BM296" s="188"/>
      <c r="BN296" s="53">
        <f t="shared" si="58"/>
        <v>0</v>
      </c>
      <c r="BO296" s="53">
        <f t="shared" si="59"/>
        <v>0</v>
      </c>
      <c r="BP296" s="248"/>
    </row>
    <row r="297" spans="2:68" ht="58.5" x14ac:dyDescent="0.4">
      <c r="B297" s="81" t="s">
        <v>47</v>
      </c>
      <c r="C297" s="82" t="s">
        <v>48</v>
      </c>
      <c r="D297" s="41">
        <f t="shared" si="56"/>
        <v>0</v>
      </c>
      <c r="E297" s="62"/>
      <c r="F297" s="63"/>
      <c r="G297" s="64"/>
      <c r="H297" s="64"/>
      <c r="I297" s="64"/>
      <c r="J297" s="65"/>
      <c r="K297" s="46">
        <f t="shared" si="60"/>
        <v>0</v>
      </c>
      <c r="L297" s="47">
        <f t="shared" si="61"/>
        <v>0</v>
      </c>
      <c r="M297" s="48">
        <f t="shared" si="62"/>
        <v>0</v>
      </c>
      <c r="N297" s="48">
        <f t="shared" si="62"/>
        <v>0</v>
      </c>
      <c r="O297" s="49">
        <f t="shared" si="57"/>
        <v>0</v>
      </c>
      <c r="P297" s="66"/>
      <c r="Q297" s="67"/>
      <c r="R297" s="68"/>
      <c r="S297" s="67"/>
      <c r="T297" s="69"/>
      <c r="U297" s="177"/>
      <c r="V297" s="178"/>
      <c r="W297" s="176"/>
      <c r="X297" s="178"/>
      <c r="Y297" s="178"/>
      <c r="Z297" s="66"/>
      <c r="AA297" s="67"/>
      <c r="AB297" s="68"/>
      <c r="AC297" s="67"/>
      <c r="AD297" s="69"/>
      <c r="AE297" s="177"/>
      <c r="AF297" s="178"/>
      <c r="AG297" s="176"/>
      <c r="AH297" s="178"/>
      <c r="AI297" s="189"/>
      <c r="AJ297" s="66"/>
      <c r="AK297" s="67"/>
      <c r="AL297" s="68"/>
      <c r="AM297" s="67"/>
      <c r="AN297" s="69"/>
      <c r="AO297" s="177"/>
      <c r="AP297" s="178"/>
      <c r="AQ297" s="176"/>
      <c r="AR297" s="178"/>
      <c r="AS297" s="178"/>
      <c r="AT297" s="66"/>
      <c r="AU297" s="67"/>
      <c r="AV297" s="68"/>
      <c r="AW297" s="67"/>
      <c r="AX297" s="67"/>
      <c r="AY297" s="177"/>
      <c r="AZ297" s="178"/>
      <c r="BA297" s="176"/>
      <c r="BB297" s="178"/>
      <c r="BC297" s="178"/>
      <c r="BD297" s="66"/>
      <c r="BE297" s="67"/>
      <c r="BF297" s="68"/>
      <c r="BG297" s="67"/>
      <c r="BH297" s="69"/>
      <c r="BI297" s="177"/>
      <c r="BJ297" s="178"/>
      <c r="BK297" s="176"/>
      <c r="BL297" s="178"/>
      <c r="BM297" s="189"/>
      <c r="BN297" s="53">
        <f t="shared" si="58"/>
        <v>0</v>
      </c>
      <c r="BO297" s="53">
        <f t="shared" si="59"/>
        <v>0</v>
      </c>
      <c r="BP297" s="248"/>
    </row>
    <row r="298" spans="2:68" ht="36" x14ac:dyDescent="0.4">
      <c r="B298" s="79" t="s">
        <v>50</v>
      </c>
      <c r="C298" s="40" t="str">
        <f>C183</f>
        <v>Мясо цыплят бройлеров, кг</v>
      </c>
      <c r="D298" s="41">
        <f t="shared" si="56"/>
        <v>113</v>
      </c>
      <c r="E298" s="42">
        <v>9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60"/>
        <v>124.3</v>
      </c>
      <c r="L298" s="47">
        <f t="shared" si="61"/>
        <v>125.43</v>
      </c>
      <c r="M298" s="48">
        <f t="shared" si="62"/>
        <v>126.56</v>
      </c>
      <c r="N298" s="48">
        <f t="shared" si="62"/>
        <v>127.69</v>
      </c>
      <c r="O298" s="49">
        <f t="shared" si="57"/>
        <v>128.82</v>
      </c>
      <c r="P298" s="50">
        <f>R298/Q298</f>
        <v>125.4</v>
      </c>
      <c r="Q298" s="51">
        <v>42</v>
      </c>
      <c r="R298" s="51">
        <v>5266.8</v>
      </c>
      <c r="S298" s="51" t="s">
        <v>582</v>
      </c>
      <c r="T298" s="52" t="s">
        <v>589</v>
      </c>
      <c r="U298" s="50"/>
      <c r="V298" s="57"/>
      <c r="W298" s="57"/>
      <c r="X298" s="57"/>
      <c r="Y298" s="52"/>
      <c r="Z298" s="195"/>
      <c r="AA298" s="196"/>
      <c r="AB298" s="197"/>
      <c r="AC298" s="196"/>
      <c r="AD298" s="198"/>
      <c r="AE298" s="195">
        <v>124.3</v>
      </c>
      <c r="AF298" s="196">
        <v>35.529000000000003</v>
      </c>
      <c r="AG298" s="197">
        <f>AE298*AF298</f>
        <v>4416.2547000000004</v>
      </c>
      <c r="AH298" s="196" t="s">
        <v>362</v>
      </c>
      <c r="AI298" s="196" t="s">
        <v>285</v>
      </c>
      <c r="AJ298" s="50"/>
      <c r="AK298" s="51"/>
      <c r="AL298" s="51"/>
      <c r="AM298" s="51"/>
      <c r="AN298" s="52"/>
      <c r="AO298" s="175"/>
      <c r="AP298" s="176"/>
      <c r="AQ298" s="176"/>
      <c r="AR298" s="176"/>
      <c r="AS298" s="176"/>
      <c r="AT298" s="50"/>
      <c r="AU298" s="51"/>
      <c r="AV298" s="51"/>
      <c r="AW298" s="51"/>
      <c r="AX298" s="51"/>
      <c r="AY298" s="175"/>
      <c r="AZ298" s="176"/>
      <c r="BA298" s="176"/>
      <c r="BB298" s="176"/>
      <c r="BC298" s="176"/>
      <c r="BD298" s="50"/>
      <c r="BE298" s="51"/>
      <c r="BF298" s="51"/>
      <c r="BG298" s="51"/>
      <c r="BH298" s="52"/>
      <c r="BI298" s="175"/>
      <c r="BJ298" s="176"/>
      <c r="BK298" s="176"/>
      <c r="BL298" s="176"/>
      <c r="BM298" s="188"/>
      <c r="BN298" s="53">
        <f t="shared" si="58"/>
        <v>124.3</v>
      </c>
      <c r="BO298" s="53">
        <f t="shared" si="59"/>
        <v>125.4</v>
      </c>
      <c r="BP298" s="248"/>
    </row>
    <row r="299" spans="2:68" ht="30" x14ac:dyDescent="0.4">
      <c r="B299" s="79"/>
      <c r="C299" s="80"/>
      <c r="D299" s="41">
        <f t="shared" si="56"/>
        <v>113</v>
      </c>
      <c r="E299" s="42">
        <v>9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60"/>
        <v>124.3</v>
      </c>
      <c r="L299" s="47">
        <f t="shared" si="61"/>
        <v>125.43</v>
      </c>
      <c r="M299" s="48">
        <f t="shared" si="62"/>
        <v>126.56</v>
      </c>
      <c r="N299" s="48">
        <f t="shared" si="62"/>
        <v>127.69</v>
      </c>
      <c r="O299" s="49">
        <f t="shared" si="57"/>
        <v>128.82</v>
      </c>
      <c r="P299" s="50"/>
      <c r="Q299" s="51"/>
      <c r="R299" s="51"/>
      <c r="S299" s="51"/>
      <c r="T299" s="52"/>
      <c r="U299" s="50"/>
      <c r="V299" s="57"/>
      <c r="W299" s="57"/>
      <c r="X299" s="57"/>
      <c r="Y299" s="52"/>
      <c r="Z299" s="50"/>
      <c r="AA299" s="51"/>
      <c r="AB299" s="51"/>
      <c r="AC299" s="51"/>
      <c r="AD299" s="52"/>
      <c r="AE299" s="175"/>
      <c r="AF299" s="176"/>
      <c r="AG299" s="176"/>
      <c r="AH299" s="176"/>
      <c r="AI299" s="188"/>
      <c r="AJ299" s="50"/>
      <c r="AK299" s="51"/>
      <c r="AL299" s="51"/>
      <c r="AM299" s="51"/>
      <c r="AN299" s="52"/>
      <c r="AO299" s="175"/>
      <c r="AP299" s="176"/>
      <c r="AQ299" s="176"/>
      <c r="AR299" s="176"/>
      <c r="AS299" s="176"/>
      <c r="AT299" s="50"/>
      <c r="AU299" s="51"/>
      <c r="AV299" s="51"/>
      <c r="AW299" s="51"/>
      <c r="AX299" s="51"/>
      <c r="AY299" s="175"/>
      <c r="AZ299" s="176"/>
      <c r="BA299" s="176"/>
      <c r="BB299" s="176"/>
      <c r="BC299" s="176"/>
      <c r="BD299" s="50"/>
      <c r="BE299" s="51"/>
      <c r="BF299" s="51"/>
      <c r="BG299" s="51"/>
      <c r="BH299" s="52"/>
      <c r="BI299" s="175"/>
      <c r="BJ299" s="176"/>
      <c r="BK299" s="176"/>
      <c r="BL299" s="176"/>
      <c r="BM299" s="188"/>
      <c r="BN299" s="53">
        <f t="shared" si="58"/>
        <v>0</v>
      </c>
      <c r="BO299" s="53">
        <f t="shared" si="59"/>
        <v>0</v>
      </c>
      <c r="BP299" s="248"/>
    </row>
    <row r="300" spans="2:68" ht="30" x14ac:dyDescent="0.4">
      <c r="B300" s="79"/>
      <c r="C300" s="80"/>
      <c r="D300" s="41">
        <f t="shared" si="56"/>
        <v>113</v>
      </c>
      <c r="E300" s="42"/>
      <c r="F300" s="43"/>
      <c r="G300" s="44"/>
      <c r="H300" s="44"/>
      <c r="I300" s="44"/>
      <c r="J300" s="45"/>
      <c r="K300" s="46"/>
      <c r="L300" s="47"/>
      <c r="M300" s="48"/>
      <c r="N300" s="48"/>
      <c r="O300" s="49"/>
      <c r="P300" s="50"/>
      <c r="Q300" s="51"/>
      <c r="R300" s="51"/>
      <c r="S300" s="51"/>
      <c r="T300" s="52"/>
      <c r="U300" s="50"/>
      <c r="V300" s="57"/>
      <c r="W300" s="57"/>
      <c r="X300" s="57"/>
      <c r="Y300" s="52"/>
      <c r="Z300" s="50"/>
      <c r="AA300" s="51"/>
      <c r="AB300" s="51"/>
      <c r="AC300" s="51"/>
      <c r="AD300" s="52"/>
      <c r="AE300" s="175"/>
      <c r="AF300" s="176"/>
      <c r="AG300" s="176"/>
      <c r="AH300" s="176"/>
      <c r="AI300" s="188"/>
      <c r="AJ300" s="50"/>
      <c r="AK300" s="51"/>
      <c r="AL300" s="51"/>
      <c r="AM300" s="51"/>
      <c r="AN300" s="52"/>
      <c r="AO300" s="175"/>
      <c r="AP300" s="176"/>
      <c r="AQ300" s="176"/>
      <c r="AR300" s="176"/>
      <c r="AS300" s="176"/>
      <c r="AT300" s="50"/>
      <c r="AU300" s="51"/>
      <c r="AV300" s="51"/>
      <c r="AW300" s="51"/>
      <c r="AX300" s="51"/>
      <c r="AY300" s="175"/>
      <c r="AZ300" s="176"/>
      <c r="BA300" s="176"/>
      <c r="BB300" s="176"/>
      <c r="BC300" s="176"/>
      <c r="BD300" s="50"/>
      <c r="BE300" s="51"/>
      <c r="BF300" s="51"/>
      <c r="BG300" s="51"/>
      <c r="BH300" s="52"/>
      <c r="BI300" s="175"/>
      <c r="BJ300" s="176"/>
      <c r="BK300" s="176"/>
      <c r="BL300" s="176"/>
      <c r="BM300" s="188"/>
      <c r="BN300" s="53">
        <f t="shared" si="58"/>
        <v>0</v>
      </c>
      <c r="BO300" s="53">
        <f t="shared" si="59"/>
        <v>0</v>
      </c>
      <c r="BP300" s="248"/>
    </row>
    <row r="301" spans="2:68" ht="39" x14ac:dyDescent="0.4">
      <c r="B301" s="81" t="s">
        <v>53</v>
      </c>
      <c r="C301" s="82" t="s">
        <v>54</v>
      </c>
      <c r="D301" s="41">
        <f t="shared" si="56"/>
        <v>0</v>
      </c>
      <c r="E301" s="89"/>
      <c r="F301" s="90"/>
      <c r="G301" s="91"/>
      <c r="H301" s="91"/>
      <c r="I301" s="91"/>
      <c r="J301" s="92"/>
      <c r="K301" s="46">
        <f t="shared" ref="K301:K347" si="63">$D301+($D301*(SUM($E301%,F301%)))</f>
        <v>0</v>
      </c>
      <c r="L301" s="47">
        <f t="shared" ref="L301:L347" si="64">$D301+(($D301*SUM($E301,G301)/100))</f>
        <v>0</v>
      </c>
      <c r="M301" s="48">
        <f t="shared" ref="M301:N347" si="65">$D301+(($D301*($E301+H301)/100))</f>
        <v>0</v>
      </c>
      <c r="N301" s="48">
        <f t="shared" si="65"/>
        <v>0</v>
      </c>
      <c r="O301" s="49">
        <f t="shared" ref="O301:O347" si="66">$D301+(($D301*($E301+J301)/100))</f>
        <v>0</v>
      </c>
      <c r="P301" s="93"/>
      <c r="Q301" s="94"/>
      <c r="R301" s="68"/>
      <c r="S301" s="94"/>
      <c r="T301" s="95"/>
      <c r="U301" s="93"/>
      <c r="V301" s="94"/>
      <c r="W301" s="68"/>
      <c r="X301" s="94"/>
      <c r="Y301" s="95"/>
      <c r="Z301" s="93"/>
      <c r="AA301" s="94"/>
      <c r="AB301" s="68"/>
      <c r="AC301" s="94"/>
      <c r="AD301" s="95"/>
      <c r="AE301" s="179"/>
      <c r="AF301" s="180"/>
      <c r="AG301" s="176"/>
      <c r="AH301" s="180"/>
      <c r="AI301" s="190"/>
      <c r="AJ301" s="93"/>
      <c r="AK301" s="94"/>
      <c r="AL301" s="68"/>
      <c r="AM301" s="94"/>
      <c r="AN301" s="95"/>
      <c r="AO301" s="179"/>
      <c r="AP301" s="180"/>
      <c r="AQ301" s="176"/>
      <c r="AR301" s="180"/>
      <c r="AS301" s="180"/>
      <c r="AT301" s="93"/>
      <c r="AU301" s="94"/>
      <c r="AV301" s="68"/>
      <c r="AW301" s="94"/>
      <c r="AX301" s="94"/>
      <c r="AY301" s="179"/>
      <c r="AZ301" s="180"/>
      <c r="BA301" s="176"/>
      <c r="BB301" s="180"/>
      <c r="BC301" s="180"/>
      <c r="BD301" s="93"/>
      <c r="BE301" s="94"/>
      <c r="BF301" s="68"/>
      <c r="BG301" s="94"/>
      <c r="BH301" s="95"/>
      <c r="BI301" s="179"/>
      <c r="BJ301" s="180"/>
      <c r="BK301" s="176"/>
      <c r="BL301" s="180"/>
      <c r="BM301" s="190"/>
      <c r="BN301" s="53">
        <f t="shared" si="58"/>
        <v>0</v>
      </c>
      <c r="BO301" s="53">
        <f t="shared" si="59"/>
        <v>0</v>
      </c>
      <c r="BP301" s="248"/>
    </row>
    <row r="302" spans="2:68" ht="72" x14ac:dyDescent="0.4">
      <c r="B302" s="79" t="s">
        <v>56</v>
      </c>
      <c r="C302" s="40" t="str">
        <f>C187</f>
        <v>Подсолнечное масло и его фракции, рафинированные, но без изменения химического состава, л</v>
      </c>
      <c r="D302" s="41">
        <f t="shared" si="56"/>
        <v>66.8</v>
      </c>
      <c r="E302" s="42">
        <v>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63"/>
        <v>70.807999999999993</v>
      </c>
      <c r="L302" s="47">
        <f t="shared" si="64"/>
        <v>71.475999999999999</v>
      </c>
      <c r="M302" s="48">
        <f t="shared" si="65"/>
        <v>72.143999999999991</v>
      </c>
      <c r="N302" s="48">
        <f t="shared" si="65"/>
        <v>72.811999999999998</v>
      </c>
      <c r="O302" s="49">
        <f t="shared" si="66"/>
        <v>73.47999999999999</v>
      </c>
      <c r="P302" s="50">
        <f>R302/Q302</f>
        <v>65.155454545454546</v>
      </c>
      <c r="Q302" s="51">
        <v>165</v>
      </c>
      <c r="R302" s="51">
        <v>10750.65</v>
      </c>
      <c r="S302" s="51" t="s">
        <v>362</v>
      </c>
      <c r="T302" s="52" t="s">
        <v>589</v>
      </c>
      <c r="U302" s="50"/>
      <c r="V302" s="57"/>
      <c r="W302" s="57"/>
      <c r="X302" s="85"/>
      <c r="Y302" s="52"/>
      <c r="Z302" s="50"/>
      <c r="AA302" s="51"/>
      <c r="AB302" s="51"/>
      <c r="AC302" s="51"/>
      <c r="AD302" s="52"/>
      <c r="AE302" s="195"/>
      <c r="AF302" s="196"/>
      <c r="AG302" s="197"/>
      <c r="AH302" s="196"/>
      <c r="AI302" s="196"/>
      <c r="AJ302" s="50"/>
      <c r="AK302" s="51"/>
      <c r="AL302" s="51"/>
      <c r="AM302" s="51"/>
      <c r="AN302" s="52"/>
      <c r="AO302" s="175"/>
      <c r="AP302" s="176"/>
      <c r="AQ302" s="176"/>
      <c r="AR302" s="176"/>
      <c r="AS302" s="176"/>
      <c r="AT302" s="50"/>
      <c r="AU302" s="51"/>
      <c r="AV302" s="51"/>
      <c r="AW302" s="51"/>
      <c r="AX302" s="51"/>
      <c r="AY302" s="175"/>
      <c r="AZ302" s="176"/>
      <c r="BA302" s="176"/>
      <c r="BB302" s="176"/>
      <c r="BC302" s="176"/>
      <c r="BD302" s="50"/>
      <c r="BE302" s="51"/>
      <c r="BF302" s="51"/>
      <c r="BG302" s="51"/>
      <c r="BH302" s="52"/>
      <c r="BI302" s="175"/>
      <c r="BJ302" s="176"/>
      <c r="BK302" s="176"/>
      <c r="BL302" s="176"/>
      <c r="BM302" s="188"/>
      <c r="BN302" s="53">
        <f t="shared" si="58"/>
        <v>65.155454545454546</v>
      </c>
      <c r="BO302" s="53">
        <f t="shared" si="59"/>
        <v>65.155454545454546</v>
      </c>
      <c r="BP302" s="249"/>
    </row>
    <row r="303" spans="2:68" ht="30" x14ac:dyDescent="0.4">
      <c r="B303" s="79"/>
      <c r="C303" s="80"/>
      <c r="D303" s="41">
        <f t="shared" si="56"/>
        <v>66.8</v>
      </c>
      <c r="E303" s="42">
        <v>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63"/>
        <v>70.807999999999993</v>
      </c>
      <c r="L303" s="47">
        <f t="shared" si="64"/>
        <v>71.475999999999999</v>
      </c>
      <c r="M303" s="48">
        <f t="shared" si="65"/>
        <v>72.143999999999991</v>
      </c>
      <c r="N303" s="48">
        <f t="shared" si="65"/>
        <v>72.811999999999998</v>
      </c>
      <c r="O303" s="49">
        <f t="shared" si="66"/>
        <v>73.47999999999999</v>
      </c>
      <c r="P303" s="50"/>
      <c r="Q303" s="57"/>
      <c r="R303" s="57"/>
      <c r="S303" s="57"/>
      <c r="T303" s="52"/>
      <c r="U303" s="175"/>
      <c r="V303" s="176"/>
      <c r="W303" s="176"/>
      <c r="X303" s="176"/>
      <c r="Y303" s="176"/>
      <c r="Z303" s="50"/>
      <c r="AA303" s="51"/>
      <c r="AB303" s="51"/>
      <c r="AC303" s="51"/>
      <c r="AD303" s="51"/>
      <c r="AE303" s="195"/>
      <c r="AF303" s="196"/>
      <c r="AG303" s="197"/>
      <c r="AH303" s="196"/>
      <c r="AI303" s="196"/>
      <c r="AJ303" s="50"/>
      <c r="AK303" s="51"/>
      <c r="AL303" s="51"/>
      <c r="AM303" s="51"/>
      <c r="AN303" s="52"/>
      <c r="AO303" s="175"/>
      <c r="AP303" s="176"/>
      <c r="AQ303" s="176"/>
      <c r="AR303" s="176"/>
      <c r="AS303" s="176"/>
      <c r="AT303" s="50"/>
      <c r="AU303" s="51"/>
      <c r="AV303" s="51"/>
      <c r="AW303" s="51"/>
      <c r="AX303" s="51"/>
      <c r="AY303" s="175"/>
      <c r="AZ303" s="176"/>
      <c r="BA303" s="176"/>
      <c r="BB303" s="176"/>
      <c r="BC303" s="176"/>
      <c r="BD303" s="50"/>
      <c r="BE303" s="51"/>
      <c r="BF303" s="51"/>
      <c r="BG303" s="51"/>
      <c r="BH303" s="52"/>
      <c r="BI303" s="175"/>
      <c r="BJ303" s="176"/>
      <c r="BK303" s="176"/>
      <c r="BL303" s="176"/>
      <c r="BM303" s="188"/>
      <c r="BN303" s="53">
        <f t="shared" si="58"/>
        <v>0</v>
      </c>
      <c r="BO303" s="53">
        <f t="shared" si="59"/>
        <v>0</v>
      </c>
      <c r="BP303" s="248"/>
    </row>
    <row r="304" spans="2:68" ht="30" x14ac:dyDescent="0.4">
      <c r="B304" s="79"/>
      <c r="C304" s="80"/>
      <c r="D304" s="41">
        <f t="shared" ref="D304:D335" si="67">D74</f>
        <v>66.8</v>
      </c>
      <c r="E304" s="42">
        <v>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63"/>
        <v>70.807999999999993</v>
      </c>
      <c r="L304" s="47">
        <f t="shared" si="64"/>
        <v>71.475999999999999</v>
      </c>
      <c r="M304" s="48">
        <f t="shared" si="65"/>
        <v>72.143999999999991</v>
      </c>
      <c r="N304" s="48">
        <f t="shared" si="65"/>
        <v>72.811999999999998</v>
      </c>
      <c r="O304" s="49">
        <f t="shared" si="66"/>
        <v>73.47999999999999</v>
      </c>
      <c r="P304" s="50"/>
      <c r="Q304" s="57"/>
      <c r="R304" s="57"/>
      <c r="S304" s="57"/>
      <c r="T304" s="52"/>
      <c r="U304" s="175"/>
      <c r="V304" s="176"/>
      <c r="W304" s="176"/>
      <c r="X304" s="176"/>
      <c r="Y304" s="176"/>
      <c r="Z304" s="50"/>
      <c r="AA304" s="51"/>
      <c r="AB304" s="51"/>
      <c r="AC304" s="51"/>
      <c r="AD304" s="51"/>
      <c r="AE304" s="195"/>
      <c r="AF304" s="196"/>
      <c r="AG304" s="197"/>
      <c r="AH304" s="196"/>
      <c r="AI304" s="196"/>
      <c r="AJ304" s="50"/>
      <c r="AK304" s="51"/>
      <c r="AL304" s="51"/>
      <c r="AM304" s="51"/>
      <c r="AN304" s="52"/>
      <c r="AO304" s="175"/>
      <c r="AP304" s="176"/>
      <c r="AQ304" s="176"/>
      <c r="AR304" s="176"/>
      <c r="AS304" s="176"/>
      <c r="AT304" s="50"/>
      <c r="AU304" s="51"/>
      <c r="AV304" s="51"/>
      <c r="AW304" s="51"/>
      <c r="AX304" s="51"/>
      <c r="AY304" s="175"/>
      <c r="AZ304" s="176"/>
      <c r="BA304" s="176"/>
      <c r="BB304" s="176"/>
      <c r="BC304" s="176"/>
      <c r="BD304" s="50"/>
      <c r="BE304" s="51"/>
      <c r="BF304" s="51"/>
      <c r="BG304" s="51"/>
      <c r="BH304" s="52"/>
      <c r="BI304" s="175"/>
      <c r="BJ304" s="176"/>
      <c r="BK304" s="176"/>
      <c r="BL304" s="176"/>
      <c r="BM304" s="188"/>
      <c r="BN304" s="53">
        <f t="shared" si="58"/>
        <v>0</v>
      </c>
      <c r="BO304" s="53">
        <f t="shared" si="59"/>
        <v>0</v>
      </c>
      <c r="BP304" s="248"/>
    </row>
    <row r="305" spans="2:68" ht="30" x14ac:dyDescent="0.4">
      <c r="B305" s="81" t="s">
        <v>58</v>
      </c>
      <c r="C305" s="82" t="s">
        <v>59</v>
      </c>
      <c r="D305" s="41">
        <f t="shared" si="67"/>
        <v>0</v>
      </c>
      <c r="E305" s="62"/>
      <c r="F305" s="63"/>
      <c r="G305" s="64"/>
      <c r="H305" s="64"/>
      <c r="I305" s="64"/>
      <c r="J305" s="65"/>
      <c r="K305" s="46">
        <f t="shared" si="63"/>
        <v>0</v>
      </c>
      <c r="L305" s="47">
        <f t="shared" si="64"/>
        <v>0</v>
      </c>
      <c r="M305" s="48">
        <f t="shared" si="65"/>
        <v>0</v>
      </c>
      <c r="N305" s="48">
        <f t="shared" si="65"/>
        <v>0</v>
      </c>
      <c r="O305" s="49">
        <f t="shared" si="66"/>
        <v>0</v>
      </c>
      <c r="P305" s="66"/>
      <c r="Q305" s="67"/>
      <c r="R305" s="68"/>
      <c r="S305" s="67"/>
      <c r="T305" s="69"/>
      <c r="U305" s="177"/>
      <c r="V305" s="178"/>
      <c r="W305" s="176"/>
      <c r="X305" s="178"/>
      <c r="Y305" s="178"/>
      <c r="Z305" s="66"/>
      <c r="AA305" s="67"/>
      <c r="AB305" s="68"/>
      <c r="AC305" s="67"/>
      <c r="AD305" s="67"/>
      <c r="AE305" s="199"/>
      <c r="AF305" s="200"/>
      <c r="AG305" s="201"/>
      <c r="AH305" s="200"/>
      <c r="AI305" s="200"/>
      <c r="AJ305" s="66"/>
      <c r="AK305" s="67"/>
      <c r="AL305" s="68"/>
      <c r="AM305" s="67"/>
      <c r="AN305" s="69"/>
      <c r="AO305" s="177"/>
      <c r="AP305" s="178"/>
      <c r="AQ305" s="176"/>
      <c r="AR305" s="178"/>
      <c r="AS305" s="178"/>
      <c r="AT305" s="66"/>
      <c r="AU305" s="67"/>
      <c r="AV305" s="68"/>
      <c r="AW305" s="67"/>
      <c r="AX305" s="67"/>
      <c r="AY305" s="177"/>
      <c r="AZ305" s="178"/>
      <c r="BA305" s="176"/>
      <c r="BB305" s="178"/>
      <c r="BC305" s="178"/>
      <c r="BD305" s="66"/>
      <c r="BE305" s="67"/>
      <c r="BF305" s="68"/>
      <c r="BG305" s="67"/>
      <c r="BH305" s="69"/>
      <c r="BI305" s="177"/>
      <c r="BJ305" s="178"/>
      <c r="BK305" s="176"/>
      <c r="BL305" s="178"/>
      <c r="BM305" s="189"/>
      <c r="BN305" s="53">
        <f t="shared" si="58"/>
        <v>0</v>
      </c>
      <c r="BO305" s="53">
        <f t="shared" si="59"/>
        <v>0</v>
      </c>
      <c r="BP305" s="248"/>
    </row>
    <row r="306" spans="2:68" ht="54" x14ac:dyDescent="0.4">
      <c r="B306" s="79" t="s">
        <v>132</v>
      </c>
      <c r="C306" s="40" t="str">
        <f>C191</f>
        <v>Молоко 2,5% жирности (в пленке, пастеризованное), в расфасовке 0,9 л</v>
      </c>
      <c r="D306" s="41">
        <f t="shared" si="67"/>
        <v>34.700000000000003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63"/>
        <v>40.252000000000002</v>
      </c>
      <c r="L306" s="47">
        <f t="shared" si="64"/>
        <v>40.599000000000004</v>
      </c>
      <c r="M306" s="48">
        <f t="shared" si="65"/>
        <v>40.946000000000005</v>
      </c>
      <c r="N306" s="48">
        <f t="shared" si="65"/>
        <v>41.293000000000006</v>
      </c>
      <c r="O306" s="49">
        <f t="shared" si="66"/>
        <v>41.64</v>
      </c>
      <c r="P306" s="50">
        <f>R306/Q306</f>
        <v>35</v>
      </c>
      <c r="Q306" s="51">
        <v>72</v>
      </c>
      <c r="R306" s="51">
        <v>2520</v>
      </c>
      <c r="S306" s="51" t="s">
        <v>583</v>
      </c>
      <c r="T306" s="52" t="s">
        <v>589</v>
      </c>
      <c r="U306" s="50"/>
      <c r="V306" s="51"/>
      <c r="W306" s="51"/>
      <c r="X306" s="51"/>
      <c r="Y306" s="52"/>
      <c r="Z306" s="225"/>
      <c r="AA306" s="226"/>
      <c r="AB306" s="226"/>
      <c r="AC306" s="226"/>
      <c r="AD306" s="227"/>
      <c r="AE306" s="195">
        <v>40</v>
      </c>
      <c r="AF306" s="196">
        <v>210</v>
      </c>
      <c r="AG306" s="197">
        <f>AE306*AF306</f>
        <v>8400</v>
      </c>
      <c r="AH306" s="196" t="s">
        <v>362</v>
      </c>
      <c r="AI306" s="196" t="s">
        <v>619</v>
      </c>
      <c r="AJ306" s="50"/>
      <c r="AK306" s="51"/>
      <c r="AL306" s="51"/>
      <c r="AM306" s="51"/>
      <c r="AN306" s="52"/>
      <c r="AO306" s="175"/>
      <c r="AP306" s="176"/>
      <c r="AQ306" s="176"/>
      <c r="AR306" s="176"/>
      <c r="AS306" s="176"/>
      <c r="AT306" s="50"/>
      <c r="AU306" s="51"/>
      <c r="AV306" s="51"/>
      <c r="AW306" s="51"/>
      <c r="AX306" s="51"/>
      <c r="AY306" s="175"/>
      <c r="AZ306" s="176"/>
      <c r="BA306" s="176"/>
      <c r="BB306" s="176"/>
      <c r="BC306" s="176"/>
      <c r="BD306" s="50"/>
      <c r="BE306" s="51"/>
      <c r="BF306" s="51"/>
      <c r="BG306" s="51"/>
      <c r="BH306" s="52"/>
      <c r="BI306" s="175"/>
      <c r="BJ306" s="176"/>
      <c r="BK306" s="176"/>
      <c r="BL306" s="176"/>
      <c r="BM306" s="188"/>
      <c r="BN306" s="53">
        <f t="shared" si="58"/>
        <v>35</v>
      </c>
      <c r="BO306" s="53">
        <f t="shared" si="59"/>
        <v>40</v>
      </c>
      <c r="BP306" s="248"/>
    </row>
    <row r="307" spans="2:68" ht="30" x14ac:dyDescent="0.4">
      <c r="B307" s="79"/>
      <c r="C307" s="80"/>
      <c r="D307" s="41">
        <f t="shared" si="67"/>
        <v>34.700000000000003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63"/>
        <v>40.252000000000002</v>
      </c>
      <c r="L307" s="47">
        <f t="shared" si="64"/>
        <v>40.599000000000004</v>
      </c>
      <c r="M307" s="48">
        <f t="shared" si="65"/>
        <v>40.946000000000005</v>
      </c>
      <c r="N307" s="48">
        <f t="shared" si="65"/>
        <v>41.293000000000006</v>
      </c>
      <c r="O307" s="49">
        <f t="shared" si="66"/>
        <v>41.64</v>
      </c>
      <c r="P307" s="50"/>
      <c r="Q307" s="57"/>
      <c r="R307" s="57"/>
      <c r="S307" s="57"/>
      <c r="T307" s="52"/>
      <c r="U307" s="50"/>
      <c r="V307" s="51"/>
      <c r="W307" s="51"/>
      <c r="X307" s="51"/>
      <c r="Y307" s="52"/>
      <c r="Z307" s="236"/>
      <c r="AA307" s="237"/>
      <c r="AB307" s="238"/>
      <c r="AC307" s="226"/>
      <c r="AD307" s="227"/>
      <c r="AE307" s="175"/>
      <c r="AF307" s="176"/>
      <c r="AG307" s="176"/>
      <c r="AH307" s="176"/>
      <c r="AI307" s="188"/>
      <c r="AJ307" s="50"/>
      <c r="AK307" s="51"/>
      <c r="AL307" s="51"/>
      <c r="AM307" s="51"/>
      <c r="AN307" s="52"/>
      <c r="AO307" s="175"/>
      <c r="AP307" s="176"/>
      <c r="AQ307" s="176"/>
      <c r="AR307" s="176"/>
      <c r="AS307" s="176"/>
      <c r="AT307" s="50"/>
      <c r="AU307" s="51"/>
      <c r="AV307" s="51"/>
      <c r="AW307" s="51"/>
      <c r="AX307" s="51"/>
      <c r="AY307" s="175"/>
      <c r="AZ307" s="176"/>
      <c r="BA307" s="176"/>
      <c r="BB307" s="176"/>
      <c r="BC307" s="176"/>
      <c r="BD307" s="50"/>
      <c r="BE307" s="51"/>
      <c r="BF307" s="51"/>
      <c r="BG307" s="51"/>
      <c r="BH307" s="52"/>
      <c r="BI307" s="175"/>
      <c r="BJ307" s="176"/>
      <c r="BK307" s="176"/>
      <c r="BL307" s="176"/>
      <c r="BM307" s="188"/>
      <c r="BN307" s="53">
        <f t="shared" si="58"/>
        <v>0</v>
      </c>
      <c r="BO307" s="53">
        <f t="shared" si="59"/>
        <v>0</v>
      </c>
      <c r="BP307" s="248"/>
    </row>
    <row r="308" spans="2:68" ht="30" x14ac:dyDescent="0.4">
      <c r="B308" s="79"/>
      <c r="C308" s="80"/>
      <c r="D308" s="41">
        <f t="shared" si="67"/>
        <v>34.700000000000003</v>
      </c>
      <c r="E308" s="42">
        <v>15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63"/>
        <v>40.252000000000002</v>
      </c>
      <c r="L308" s="47">
        <f t="shared" si="64"/>
        <v>40.599000000000004</v>
      </c>
      <c r="M308" s="48">
        <f t="shared" si="65"/>
        <v>40.946000000000005</v>
      </c>
      <c r="N308" s="48">
        <f t="shared" si="65"/>
        <v>41.293000000000006</v>
      </c>
      <c r="O308" s="49">
        <f t="shared" si="66"/>
        <v>41.64</v>
      </c>
      <c r="P308" s="50"/>
      <c r="Q308" s="57"/>
      <c r="R308" s="57"/>
      <c r="S308" s="57"/>
      <c r="T308" s="52"/>
      <c r="U308" s="50"/>
      <c r="V308" s="51"/>
      <c r="W308" s="51"/>
      <c r="X308" s="51"/>
      <c r="Y308" s="52"/>
      <c r="Z308" s="50"/>
      <c r="AA308" s="51"/>
      <c r="AB308" s="51"/>
      <c r="AC308" s="51"/>
      <c r="AD308" s="51"/>
      <c r="AE308" s="175"/>
      <c r="AF308" s="176"/>
      <c r="AG308" s="176"/>
      <c r="AH308" s="176"/>
      <c r="AI308" s="188"/>
      <c r="AJ308" s="50"/>
      <c r="AK308" s="51"/>
      <c r="AL308" s="51"/>
      <c r="AM308" s="51"/>
      <c r="AN308" s="52"/>
      <c r="AO308" s="175"/>
      <c r="AP308" s="176"/>
      <c r="AQ308" s="176"/>
      <c r="AR308" s="176"/>
      <c r="AS308" s="176"/>
      <c r="AT308" s="50"/>
      <c r="AU308" s="51"/>
      <c r="AV308" s="51"/>
      <c r="AW308" s="51"/>
      <c r="AX308" s="51"/>
      <c r="AY308" s="175"/>
      <c r="AZ308" s="176"/>
      <c r="BA308" s="176"/>
      <c r="BB308" s="176"/>
      <c r="BC308" s="176"/>
      <c r="BD308" s="50"/>
      <c r="BE308" s="51"/>
      <c r="BF308" s="51"/>
      <c r="BG308" s="51"/>
      <c r="BH308" s="52"/>
      <c r="BI308" s="175"/>
      <c r="BJ308" s="176"/>
      <c r="BK308" s="176"/>
      <c r="BL308" s="176"/>
      <c r="BM308" s="188"/>
      <c r="BP308" s="248"/>
    </row>
    <row r="309" spans="2:68" s="128" customFormat="1" ht="54" x14ac:dyDescent="0.4">
      <c r="B309" s="79" t="s">
        <v>130</v>
      </c>
      <c r="C309" s="40" t="str">
        <f>C194</f>
        <v>Молоко 3,2% жирности (в пленке, пастеризованное), в расфасовке 0,9 л</v>
      </c>
      <c r="D309" s="41">
        <f t="shared" si="67"/>
        <v>37.6</v>
      </c>
      <c r="E309" s="42">
        <v>15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63"/>
        <v>43.616</v>
      </c>
      <c r="L309" s="47">
        <f t="shared" si="64"/>
        <v>43.992000000000004</v>
      </c>
      <c r="M309" s="48">
        <f t="shared" si="65"/>
        <v>44.368000000000002</v>
      </c>
      <c r="N309" s="48">
        <f t="shared" si="65"/>
        <v>44.744</v>
      </c>
      <c r="O309" s="49">
        <f t="shared" si="66"/>
        <v>45.120000000000005</v>
      </c>
      <c r="P309" s="50"/>
      <c r="Q309" s="57"/>
      <c r="R309" s="57"/>
      <c r="S309" s="57"/>
      <c r="T309" s="52"/>
      <c r="U309" s="50">
        <f>W309/V309</f>
        <v>37</v>
      </c>
      <c r="V309" s="51">
        <v>30</v>
      </c>
      <c r="W309" s="51">
        <v>1110</v>
      </c>
      <c r="X309" s="51" t="s">
        <v>593</v>
      </c>
      <c r="Y309" s="52" t="s">
        <v>599</v>
      </c>
      <c r="Z309" s="225">
        <v>30</v>
      </c>
      <c r="AA309" s="226">
        <v>30</v>
      </c>
      <c r="AB309" s="226">
        <f>IF(Z309=0," ",IF(ISBLANK(Z309)," ",Z309*AA309))</f>
        <v>900</v>
      </c>
      <c r="AC309" s="226" t="s">
        <v>362</v>
      </c>
      <c r="AD309" s="227" t="s">
        <v>614</v>
      </c>
      <c r="AE309" s="195"/>
      <c r="AF309" s="196"/>
      <c r="AG309" s="197"/>
      <c r="AH309" s="196"/>
      <c r="AI309" s="198"/>
      <c r="AJ309" s="50"/>
      <c r="AK309" s="51"/>
      <c r="AL309" s="51"/>
      <c r="AM309" s="51"/>
      <c r="AN309" s="52"/>
      <c r="AO309" s="50"/>
      <c r="AP309" s="51"/>
      <c r="AQ309" s="51"/>
      <c r="AR309" s="51"/>
      <c r="AS309" s="52"/>
      <c r="AT309" s="50"/>
      <c r="AU309" s="51"/>
      <c r="AV309" s="51"/>
      <c r="AW309" s="51"/>
      <c r="AX309" s="51"/>
      <c r="AY309" s="175"/>
      <c r="AZ309" s="176"/>
      <c r="BA309" s="176"/>
      <c r="BB309" s="176"/>
      <c r="BC309" s="176"/>
      <c r="BD309" s="50"/>
      <c r="BE309" s="51"/>
      <c r="BF309" s="51"/>
      <c r="BG309" s="51"/>
      <c r="BH309" s="52"/>
      <c r="BI309" s="175"/>
      <c r="BJ309" s="176"/>
      <c r="BK309" s="176"/>
      <c r="BL309" s="176"/>
      <c r="BM309" s="188"/>
      <c r="BN309" s="53">
        <f>MIN($P308,$U308,$Z308,$AE308,$AJ308,$AO308,$AT308,$AY308,$BD308,$BI308)</f>
        <v>0</v>
      </c>
      <c r="BO309" s="53">
        <f>MAX($P308,$U308,$Z308,$AE308,$AJ308,$AO308,$AT308,$AY308,$BD308,$BI308)</f>
        <v>0</v>
      </c>
      <c r="BP309" s="248"/>
    </row>
    <row r="310" spans="2:68" s="128" customFormat="1" ht="36" x14ac:dyDescent="0.4">
      <c r="B310" s="79"/>
      <c r="C310" s="80"/>
      <c r="D310" s="41">
        <f t="shared" si="67"/>
        <v>37.6</v>
      </c>
      <c r="E310" s="42">
        <v>15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63"/>
        <v>43.616</v>
      </c>
      <c r="L310" s="47">
        <f t="shared" si="64"/>
        <v>43.992000000000004</v>
      </c>
      <c r="M310" s="48">
        <f t="shared" si="65"/>
        <v>44.368000000000002</v>
      </c>
      <c r="N310" s="48">
        <f t="shared" si="65"/>
        <v>44.744</v>
      </c>
      <c r="O310" s="49">
        <f t="shared" si="66"/>
        <v>45.120000000000005</v>
      </c>
      <c r="P310" s="50"/>
      <c r="Q310" s="57"/>
      <c r="R310" s="57"/>
      <c r="S310" s="57"/>
      <c r="T310" s="52"/>
      <c r="U310" s="50"/>
      <c r="V310" s="57"/>
      <c r="W310" s="57"/>
      <c r="X310" s="57"/>
      <c r="Y310" s="52"/>
      <c r="Z310" s="236">
        <v>30</v>
      </c>
      <c r="AA310" s="237">
        <v>54</v>
      </c>
      <c r="AB310" s="238">
        <f>AA310*Z310</f>
        <v>1620</v>
      </c>
      <c r="AC310" s="226" t="s">
        <v>362</v>
      </c>
      <c r="AD310" s="227" t="s">
        <v>366</v>
      </c>
      <c r="AE310" s="175"/>
      <c r="AF310" s="176"/>
      <c r="AG310" s="176"/>
      <c r="AH310" s="176"/>
      <c r="AI310" s="188"/>
      <c r="AJ310" s="50"/>
      <c r="AK310" s="51"/>
      <c r="AL310" s="51"/>
      <c r="AM310" s="51"/>
      <c r="AN310" s="52"/>
      <c r="AO310" s="175"/>
      <c r="AP310" s="176"/>
      <c r="AQ310" s="176"/>
      <c r="AR310" s="176"/>
      <c r="AS310" s="176"/>
      <c r="AT310" s="50"/>
      <c r="AU310" s="51"/>
      <c r="AV310" s="51"/>
      <c r="AW310" s="51"/>
      <c r="AX310" s="51"/>
      <c r="AY310" s="175"/>
      <c r="AZ310" s="176"/>
      <c r="BA310" s="176"/>
      <c r="BB310" s="176"/>
      <c r="BC310" s="176"/>
      <c r="BD310" s="50"/>
      <c r="BE310" s="51"/>
      <c r="BF310" s="51"/>
      <c r="BG310" s="51"/>
      <c r="BH310" s="52"/>
      <c r="BI310" s="175"/>
      <c r="BJ310" s="176"/>
      <c r="BK310" s="176"/>
      <c r="BL310" s="176"/>
      <c r="BM310" s="188"/>
      <c r="BN310" s="53">
        <f>MIN($P309,$U309,$Z309,$AE309,$AJ309,$AO309,$AT309,$AY309,$BD309,$BI309)</f>
        <v>30</v>
      </c>
      <c r="BO310" s="53">
        <f>MAX($P309,$U309,$Z309,$AE309,$AJ309,$AO309,$AT309,$AY309,$BD309,$BI309)</f>
        <v>37</v>
      </c>
      <c r="BP310" s="248"/>
    </row>
    <row r="311" spans="2:68" s="128" customFormat="1" ht="30" x14ac:dyDescent="0.4">
      <c r="B311" s="79"/>
      <c r="C311" s="80"/>
      <c r="D311" s="41">
        <f t="shared" si="67"/>
        <v>37.6</v>
      </c>
      <c r="E311" s="42">
        <v>15</v>
      </c>
      <c r="F311" s="43">
        <v>1</v>
      </c>
      <c r="G311" s="44">
        <v>2</v>
      </c>
      <c r="H311" s="44">
        <v>3</v>
      </c>
      <c r="I311" s="44">
        <v>4</v>
      </c>
      <c r="J311" s="45">
        <v>5</v>
      </c>
      <c r="K311" s="46">
        <f t="shared" si="63"/>
        <v>43.616</v>
      </c>
      <c r="L311" s="47">
        <f t="shared" si="64"/>
        <v>43.992000000000004</v>
      </c>
      <c r="M311" s="48">
        <f t="shared" si="65"/>
        <v>44.368000000000002</v>
      </c>
      <c r="N311" s="48">
        <f t="shared" si="65"/>
        <v>44.744</v>
      </c>
      <c r="O311" s="49">
        <f t="shared" si="66"/>
        <v>45.120000000000005</v>
      </c>
      <c r="P311" s="50"/>
      <c r="Q311" s="57"/>
      <c r="R311" s="57"/>
      <c r="S311" s="57"/>
      <c r="T311" s="52"/>
      <c r="U311" s="50"/>
      <c r="V311" s="57"/>
      <c r="W311" s="57"/>
      <c r="X311" s="57"/>
      <c r="Y311" s="52"/>
      <c r="Z311" s="50"/>
      <c r="AA311" s="51"/>
      <c r="AB311" s="51"/>
      <c r="AC311" s="51"/>
      <c r="AD311" s="52"/>
      <c r="AE311" s="175"/>
      <c r="AF311" s="176"/>
      <c r="AG311" s="176"/>
      <c r="AH311" s="176"/>
      <c r="AI311" s="188"/>
      <c r="AJ311" s="50"/>
      <c r="AK311" s="51"/>
      <c r="AL311" s="51"/>
      <c r="AM311" s="51"/>
      <c r="AN311" s="52"/>
      <c r="AO311" s="175"/>
      <c r="AP311" s="176"/>
      <c r="AQ311" s="176"/>
      <c r="AR311" s="176"/>
      <c r="AS311" s="176"/>
      <c r="AT311" s="50"/>
      <c r="AU311" s="51"/>
      <c r="AV311" s="51"/>
      <c r="AW311" s="51"/>
      <c r="AX311" s="51"/>
      <c r="AY311" s="175"/>
      <c r="AZ311" s="176"/>
      <c r="BA311" s="176"/>
      <c r="BB311" s="176"/>
      <c r="BC311" s="176"/>
      <c r="BD311" s="50"/>
      <c r="BE311" s="51"/>
      <c r="BF311" s="51"/>
      <c r="BG311" s="51"/>
      <c r="BH311" s="52"/>
      <c r="BI311" s="175"/>
      <c r="BJ311" s="176"/>
      <c r="BK311" s="176"/>
      <c r="BL311" s="176"/>
      <c r="BM311" s="188"/>
      <c r="BN311" s="53">
        <f>MIN($P310,$U310,$Z310,$AE310,$AJ310,$AO310,$AT310,$AY310,$BD310,$BI310)</f>
        <v>30</v>
      </c>
      <c r="BO311" s="53">
        <f>MAX($P310,$U310,$Z310,$AE310,$AJ310,$AO310,$AT310,$AY310,$BD310,$BI310)</f>
        <v>30</v>
      </c>
      <c r="BP311" s="248"/>
    </row>
    <row r="312" spans="2:68" ht="36" x14ac:dyDescent="0.4">
      <c r="B312" s="79" t="s">
        <v>131</v>
      </c>
      <c r="C312" s="40" t="str">
        <f>C197</f>
        <v>Сливочное масло, кг</v>
      </c>
      <c r="D312" s="41">
        <f t="shared" si="67"/>
        <v>370</v>
      </c>
      <c r="E312" s="42">
        <v>9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63"/>
        <v>407</v>
      </c>
      <c r="L312" s="47">
        <f t="shared" si="64"/>
        <v>410.7</v>
      </c>
      <c r="M312" s="48">
        <f t="shared" si="65"/>
        <v>414.4</v>
      </c>
      <c r="N312" s="48">
        <f t="shared" si="65"/>
        <v>418.1</v>
      </c>
      <c r="O312" s="49">
        <f t="shared" si="66"/>
        <v>421.8</v>
      </c>
      <c r="P312" s="50">
        <f>R312/Q312</f>
        <v>400</v>
      </c>
      <c r="Q312" s="51">
        <v>40</v>
      </c>
      <c r="R312" s="51">
        <v>16000</v>
      </c>
      <c r="S312" s="51" t="s">
        <v>583</v>
      </c>
      <c r="T312" s="52" t="s">
        <v>589</v>
      </c>
      <c r="U312" s="50">
        <f>W312/V312</f>
        <v>380</v>
      </c>
      <c r="V312" s="51">
        <v>8</v>
      </c>
      <c r="W312" s="51">
        <v>3040</v>
      </c>
      <c r="X312" s="51" t="s">
        <v>593</v>
      </c>
      <c r="Y312" s="52" t="s">
        <v>599</v>
      </c>
      <c r="Z312" s="225">
        <v>407</v>
      </c>
      <c r="AA312" s="226">
        <v>8</v>
      </c>
      <c r="AB312" s="226">
        <f>IF(Z312=0," ",IF(ISBLANK(Z312)," ",Z312*AA312))</f>
        <v>3256</v>
      </c>
      <c r="AC312" s="226" t="s">
        <v>602</v>
      </c>
      <c r="AD312" s="227" t="s">
        <v>613</v>
      </c>
      <c r="AE312" s="195">
        <v>326.95999999999998</v>
      </c>
      <c r="AF312" s="196">
        <v>40</v>
      </c>
      <c r="AG312" s="197">
        <f>AE312*AF312</f>
        <v>13078.4</v>
      </c>
      <c r="AH312" s="196" t="s">
        <v>620</v>
      </c>
      <c r="AI312" s="198" t="s">
        <v>619</v>
      </c>
      <c r="AJ312" s="50"/>
      <c r="AK312" s="51"/>
      <c r="AL312" s="51"/>
      <c r="AM312" s="51"/>
      <c r="AN312" s="52"/>
      <c r="AO312" s="175"/>
      <c r="AP312" s="176"/>
      <c r="AQ312" s="176"/>
      <c r="AR312" s="176"/>
      <c r="AS312" s="176"/>
      <c r="AT312" s="50"/>
      <c r="AU312" s="51"/>
      <c r="AV312" s="51"/>
      <c r="AW312" s="51"/>
      <c r="AX312" s="51"/>
      <c r="AY312" s="175"/>
      <c r="AZ312" s="176"/>
      <c r="BA312" s="176"/>
      <c r="BB312" s="176"/>
      <c r="BC312" s="176"/>
      <c r="BD312" s="50"/>
      <c r="BE312" s="51"/>
      <c r="BF312" s="51"/>
      <c r="BG312" s="51"/>
      <c r="BH312" s="52"/>
      <c r="BI312" s="175"/>
      <c r="BJ312" s="176"/>
      <c r="BK312" s="176"/>
      <c r="BL312" s="176"/>
      <c r="BM312" s="188"/>
      <c r="BN312" s="53">
        <f t="shared" ref="BN312:BN347" si="68">MIN($P312,$U312,$Z312,$AE312,$AJ312,$AO312,$AT312,$AY312,$BD312,$BI312)</f>
        <v>326.95999999999998</v>
      </c>
      <c r="BO312" s="53">
        <f t="shared" ref="BO312:BO347" si="69">MAX($P312,$U312,$Z312,$AE312,$AJ312,$AO312,$AT312,$AY312,$BD312,$BI312)</f>
        <v>407</v>
      </c>
      <c r="BP312" s="248"/>
    </row>
    <row r="313" spans="2:68" ht="30" x14ac:dyDescent="0.4">
      <c r="B313" s="79"/>
      <c r="C313" s="80"/>
      <c r="D313" s="41">
        <f t="shared" si="67"/>
        <v>370</v>
      </c>
      <c r="E313" s="42">
        <v>9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63"/>
        <v>407</v>
      </c>
      <c r="L313" s="47">
        <f t="shared" si="64"/>
        <v>410.7</v>
      </c>
      <c r="M313" s="48">
        <f t="shared" si="65"/>
        <v>414.4</v>
      </c>
      <c r="N313" s="48">
        <f t="shared" si="65"/>
        <v>418.1</v>
      </c>
      <c r="O313" s="49">
        <f t="shared" si="66"/>
        <v>421.8</v>
      </c>
      <c r="P313" s="50"/>
      <c r="Q313" s="51"/>
      <c r="R313" s="51"/>
      <c r="S313" s="51"/>
      <c r="T313" s="52"/>
      <c r="U313" s="50"/>
      <c r="V313" s="57"/>
      <c r="W313" s="57"/>
      <c r="X313" s="57"/>
      <c r="Y313" s="52"/>
      <c r="Z313" s="228"/>
      <c r="AA313" s="229"/>
      <c r="AB313" s="230"/>
      <c r="AC313" s="229"/>
      <c r="AD313" s="231"/>
      <c r="AE313" s="195"/>
      <c r="AF313" s="196"/>
      <c r="AG313" s="197"/>
      <c r="AH313" s="196"/>
      <c r="AI313" s="198"/>
      <c r="AJ313" s="50"/>
      <c r="AK313" s="51"/>
      <c r="AL313" s="51"/>
      <c r="AM313" s="51"/>
      <c r="AN313" s="52"/>
      <c r="AO313" s="175"/>
      <c r="AP313" s="176"/>
      <c r="AQ313" s="176"/>
      <c r="AR313" s="176"/>
      <c r="AS313" s="176"/>
      <c r="AT313" s="50"/>
      <c r="AU313" s="51"/>
      <c r="AV313" s="51"/>
      <c r="AW313" s="51"/>
      <c r="AX313" s="51"/>
      <c r="AY313" s="175"/>
      <c r="AZ313" s="176"/>
      <c r="BA313" s="176"/>
      <c r="BB313" s="176"/>
      <c r="BC313" s="176"/>
      <c r="BD313" s="50"/>
      <c r="BE313" s="51"/>
      <c r="BF313" s="51"/>
      <c r="BG313" s="51"/>
      <c r="BH313" s="52"/>
      <c r="BI313" s="175"/>
      <c r="BJ313" s="176"/>
      <c r="BK313" s="176"/>
      <c r="BL313" s="176"/>
      <c r="BM313" s="188"/>
      <c r="BN313" s="53">
        <f t="shared" si="68"/>
        <v>0</v>
      </c>
      <c r="BO313" s="53">
        <f t="shared" si="69"/>
        <v>0</v>
      </c>
      <c r="BP313" s="248"/>
    </row>
    <row r="314" spans="2:68" ht="30" x14ac:dyDescent="0.4">
      <c r="B314" s="79"/>
      <c r="C314" s="80"/>
      <c r="D314" s="41">
        <f t="shared" si="67"/>
        <v>370</v>
      </c>
      <c r="E314" s="42">
        <v>9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63"/>
        <v>407</v>
      </c>
      <c r="L314" s="47">
        <f t="shared" si="64"/>
        <v>410.7</v>
      </c>
      <c r="M314" s="48">
        <f t="shared" si="65"/>
        <v>414.4</v>
      </c>
      <c r="N314" s="48">
        <f t="shared" si="65"/>
        <v>418.1</v>
      </c>
      <c r="O314" s="49">
        <f t="shared" si="66"/>
        <v>421.8</v>
      </c>
      <c r="P314" s="50"/>
      <c r="Q314" s="51"/>
      <c r="R314" s="51"/>
      <c r="S314" s="51"/>
      <c r="T314" s="52"/>
      <c r="U314" s="50"/>
      <c r="V314" s="57"/>
      <c r="W314" s="57"/>
      <c r="X314" s="57"/>
      <c r="Y314" s="52"/>
      <c r="Z314" s="228"/>
      <c r="AA314" s="229"/>
      <c r="AB314" s="230"/>
      <c r="AC314" s="229"/>
      <c r="AD314" s="231"/>
      <c r="AE314" s="195"/>
      <c r="AF314" s="196"/>
      <c r="AG314" s="197"/>
      <c r="AH314" s="196"/>
      <c r="AI314" s="198"/>
      <c r="AJ314" s="50"/>
      <c r="AK314" s="51"/>
      <c r="AL314" s="51"/>
      <c r="AM314" s="51"/>
      <c r="AN314" s="52"/>
      <c r="AO314" s="175"/>
      <c r="AP314" s="176"/>
      <c r="AQ314" s="176"/>
      <c r="AR314" s="176"/>
      <c r="AS314" s="176"/>
      <c r="AT314" s="50"/>
      <c r="AU314" s="51"/>
      <c r="AV314" s="51"/>
      <c r="AW314" s="51"/>
      <c r="AX314" s="51"/>
      <c r="AY314" s="175"/>
      <c r="AZ314" s="176"/>
      <c r="BA314" s="176"/>
      <c r="BB314" s="176"/>
      <c r="BC314" s="176"/>
      <c r="BD314" s="50"/>
      <c r="BE314" s="51"/>
      <c r="BF314" s="51"/>
      <c r="BG314" s="51"/>
      <c r="BH314" s="52"/>
      <c r="BI314" s="175"/>
      <c r="BJ314" s="176"/>
      <c r="BK314" s="176"/>
      <c r="BL314" s="176"/>
      <c r="BM314" s="188"/>
      <c r="BN314" s="53">
        <f t="shared" si="68"/>
        <v>0</v>
      </c>
      <c r="BO314" s="53">
        <f t="shared" si="69"/>
        <v>0</v>
      </c>
      <c r="BP314" s="248"/>
    </row>
    <row r="315" spans="2:68" ht="39" x14ac:dyDescent="0.4">
      <c r="B315" s="81" t="s">
        <v>65</v>
      </c>
      <c r="C315" s="82" t="s">
        <v>66</v>
      </c>
      <c r="D315" s="41">
        <f t="shared" si="67"/>
        <v>0</v>
      </c>
      <c r="E315" s="62"/>
      <c r="F315" s="63"/>
      <c r="G315" s="64"/>
      <c r="H315" s="64"/>
      <c r="I315" s="64"/>
      <c r="J315" s="65"/>
      <c r="K315" s="46">
        <f t="shared" si="63"/>
        <v>0</v>
      </c>
      <c r="L315" s="47">
        <f t="shared" si="64"/>
        <v>0</v>
      </c>
      <c r="M315" s="48">
        <f t="shared" si="65"/>
        <v>0</v>
      </c>
      <c r="N315" s="48">
        <f t="shared" si="65"/>
        <v>0</v>
      </c>
      <c r="O315" s="49">
        <f t="shared" si="66"/>
        <v>0</v>
      </c>
      <c r="P315" s="66"/>
      <c r="Q315" s="67"/>
      <c r="R315" s="68"/>
      <c r="S315" s="67"/>
      <c r="T315" s="69"/>
      <c r="U315" s="66"/>
      <c r="V315" s="67"/>
      <c r="W315" s="68"/>
      <c r="X315" s="67"/>
      <c r="Y315" s="69"/>
      <c r="Z315" s="232"/>
      <c r="AA315" s="233"/>
      <c r="AB315" s="234"/>
      <c r="AC315" s="233"/>
      <c r="AD315" s="235"/>
      <c r="AE315" s="199"/>
      <c r="AF315" s="200"/>
      <c r="AG315" s="201"/>
      <c r="AH315" s="200"/>
      <c r="AI315" s="202"/>
      <c r="AJ315" s="66"/>
      <c r="AK315" s="67"/>
      <c r="AL315" s="68"/>
      <c r="AM315" s="67"/>
      <c r="AN315" s="69"/>
      <c r="AO315" s="177"/>
      <c r="AP315" s="178"/>
      <c r="AQ315" s="176"/>
      <c r="AR315" s="178"/>
      <c r="AS315" s="178"/>
      <c r="AT315" s="66"/>
      <c r="AU315" s="67"/>
      <c r="AV315" s="68"/>
      <c r="AW315" s="67"/>
      <c r="AX315" s="67"/>
      <c r="AY315" s="177"/>
      <c r="AZ315" s="178"/>
      <c r="BA315" s="176"/>
      <c r="BB315" s="178"/>
      <c r="BC315" s="178"/>
      <c r="BD315" s="66"/>
      <c r="BE315" s="67"/>
      <c r="BF315" s="68"/>
      <c r="BG315" s="67"/>
      <c r="BH315" s="69"/>
      <c r="BI315" s="177"/>
      <c r="BJ315" s="178"/>
      <c r="BK315" s="176"/>
      <c r="BL315" s="178"/>
      <c r="BM315" s="189"/>
      <c r="BN315" s="53">
        <f t="shared" si="68"/>
        <v>0</v>
      </c>
      <c r="BO315" s="53">
        <f t="shared" si="69"/>
        <v>0</v>
      </c>
      <c r="BP315" s="248"/>
    </row>
    <row r="316" spans="2:68" ht="36" x14ac:dyDescent="0.4">
      <c r="B316" s="79" t="s">
        <v>68</v>
      </c>
      <c r="C316" s="40" t="str">
        <f>C201</f>
        <v>Пропаренный шелушеный рис, кг</v>
      </c>
      <c r="D316" s="41">
        <f t="shared" si="67"/>
        <v>45.9</v>
      </c>
      <c r="E316" s="42">
        <v>4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63"/>
        <v>48.195</v>
      </c>
      <c r="L316" s="47">
        <f t="shared" si="64"/>
        <v>48.653999999999996</v>
      </c>
      <c r="M316" s="48">
        <f t="shared" si="65"/>
        <v>49.113</v>
      </c>
      <c r="N316" s="48">
        <f t="shared" si="65"/>
        <v>49.571999999999996</v>
      </c>
      <c r="O316" s="49">
        <f t="shared" si="66"/>
        <v>50.030999999999999</v>
      </c>
      <c r="P316" s="50">
        <f>R316/Q316</f>
        <v>48.1</v>
      </c>
      <c r="Q316" s="51">
        <v>125</v>
      </c>
      <c r="R316" s="51">
        <v>6012.5</v>
      </c>
      <c r="S316" s="51" t="s">
        <v>362</v>
      </c>
      <c r="T316" s="52" t="s">
        <v>589</v>
      </c>
      <c r="U316" s="50"/>
      <c r="V316" s="57"/>
      <c r="W316" s="57"/>
      <c r="X316" s="57"/>
      <c r="Y316" s="52"/>
      <c r="Z316" s="228"/>
      <c r="AA316" s="229"/>
      <c r="AB316" s="230"/>
      <c r="AC316" s="229"/>
      <c r="AD316" s="231"/>
      <c r="AE316" s="195"/>
      <c r="AF316" s="196"/>
      <c r="AG316" s="197"/>
      <c r="AH316" s="196"/>
      <c r="AI316" s="218"/>
      <c r="AJ316" s="50"/>
      <c r="AK316" s="51"/>
      <c r="AL316" s="51"/>
      <c r="AM316" s="51"/>
      <c r="AN316" s="52"/>
      <c r="AO316" s="175"/>
      <c r="AP316" s="176"/>
      <c r="AQ316" s="176"/>
      <c r="AR316" s="176"/>
      <c r="AS316" s="176"/>
      <c r="AT316" s="50"/>
      <c r="AU316" s="51"/>
      <c r="AV316" s="51"/>
      <c r="AW316" s="51"/>
      <c r="AX316" s="51"/>
      <c r="AY316" s="175"/>
      <c r="AZ316" s="176"/>
      <c r="BA316" s="176"/>
      <c r="BB316" s="176"/>
      <c r="BC316" s="176"/>
      <c r="BD316" s="50"/>
      <c r="BE316" s="51"/>
      <c r="BF316" s="51"/>
      <c r="BG316" s="51"/>
      <c r="BH316" s="52"/>
      <c r="BI316" s="175"/>
      <c r="BJ316" s="176"/>
      <c r="BK316" s="176"/>
      <c r="BL316" s="176"/>
      <c r="BM316" s="188"/>
      <c r="BN316" s="53">
        <f t="shared" si="68"/>
        <v>48.1</v>
      </c>
      <c r="BO316" s="53">
        <f t="shared" si="69"/>
        <v>48.1</v>
      </c>
      <c r="BP316" s="249"/>
    </row>
    <row r="317" spans="2:68" ht="30" x14ac:dyDescent="0.4">
      <c r="B317" s="79"/>
      <c r="C317" s="80"/>
      <c r="D317" s="41">
        <f t="shared" si="67"/>
        <v>45.9</v>
      </c>
      <c r="E317" s="42">
        <v>4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63"/>
        <v>48.195</v>
      </c>
      <c r="L317" s="47">
        <f t="shared" si="64"/>
        <v>48.653999999999996</v>
      </c>
      <c r="M317" s="48">
        <f t="shared" si="65"/>
        <v>49.113</v>
      </c>
      <c r="N317" s="48">
        <f t="shared" si="65"/>
        <v>49.571999999999996</v>
      </c>
      <c r="O317" s="49">
        <f t="shared" si="66"/>
        <v>50.030999999999999</v>
      </c>
      <c r="P317" s="50"/>
      <c r="Q317" s="57"/>
      <c r="R317" s="57"/>
      <c r="S317" s="57"/>
      <c r="T317" s="52"/>
      <c r="U317" s="50"/>
      <c r="V317" s="57"/>
      <c r="W317" s="57"/>
      <c r="X317" s="57"/>
      <c r="Y317" s="52"/>
      <c r="Z317" s="228"/>
      <c r="AA317" s="229"/>
      <c r="AB317" s="230"/>
      <c r="AC317" s="229"/>
      <c r="AD317" s="231"/>
      <c r="AE317" s="195"/>
      <c r="AF317" s="196"/>
      <c r="AG317" s="197"/>
      <c r="AH317" s="196"/>
      <c r="AI317" s="198"/>
      <c r="AJ317" s="50"/>
      <c r="AK317" s="51"/>
      <c r="AL317" s="51"/>
      <c r="AM317" s="51"/>
      <c r="AN317" s="52"/>
      <c r="AO317" s="175"/>
      <c r="AP317" s="176"/>
      <c r="AQ317" s="176"/>
      <c r="AR317" s="176"/>
      <c r="AS317" s="176"/>
      <c r="AT317" s="50"/>
      <c r="AU317" s="51"/>
      <c r="AV317" s="51"/>
      <c r="AW317" s="51"/>
      <c r="AX317" s="51"/>
      <c r="AY317" s="175"/>
      <c r="AZ317" s="176"/>
      <c r="BA317" s="176"/>
      <c r="BB317" s="176"/>
      <c r="BC317" s="176"/>
      <c r="BD317" s="50"/>
      <c r="BE317" s="51"/>
      <c r="BF317" s="51"/>
      <c r="BG317" s="51"/>
      <c r="BH317" s="52"/>
      <c r="BI317" s="175"/>
      <c r="BJ317" s="176"/>
      <c r="BK317" s="176"/>
      <c r="BL317" s="176"/>
      <c r="BM317" s="188"/>
      <c r="BN317" s="53">
        <f t="shared" si="68"/>
        <v>0</v>
      </c>
      <c r="BO317" s="53">
        <f t="shared" si="69"/>
        <v>0</v>
      </c>
      <c r="BP317" s="248"/>
    </row>
    <row r="318" spans="2:68" ht="30" x14ac:dyDescent="0.4">
      <c r="B318" s="79"/>
      <c r="C318" s="80"/>
      <c r="D318" s="41">
        <f t="shared" si="67"/>
        <v>45.9</v>
      </c>
      <c r="E318" s="42">
        <v>4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63"/>
        <v>48.195</v>
      </c>
      <c r="L318" s="47">
        <f t="shared" si="64"/>
        <v>48.653999999999996</v>
      </c>
      <c r="M318" s="48">
        <f t="shared" si="65"/>
        <v>49.113</v>
      </c>
      <c r="N318" s="48">
        <f t="shared" si="65"/>
        <v>49.571999999999996</v>
      </c>
      <c r="O318" s="49">
        <f t="shared" si="66"/>
        <v>50.030999999999999</v>
      </c>
      <c r="P318" s="50"/>
      <c r="Q318" s="57"/>
      <c r="R318" s="57"/>
      <c r="S318" s="57"/>
      <c r="T318" s="52"/>
      <c r="U318" s="50"/>
      <c r="V318" s="57"/>
      <c r="W318" s="57"/>
      <c r="X318" s="57"/>
      <c r="Y318" s="52"/>
      <c r="Z318" s="228"/>
      <c r="AA318" s="229"/>
      <c r="AB318" s="230"/>
      <c r="AC318" s="229"/>
      <c r="AD318" s="231"/>
      <c r="AE318" s="195"/>
      <c r="AF318" s="196"/>
      <c r="AG318" s="197"/>
      <c r="AH318" s="196"/>
      <c r="AI318" s="198"/>
      <c r="AJ318" s="50"/>
      <c r="AK318" s="51"/>
      <c r="AL318" s="51"/>
      <c r="AM318" s="51"/>
      <c r="AN318" s="52"/>
      <c r="AO318" s="175"/>
      <c r="AP318" s="176"/>
      <c r="AQ318" s="176"/>
      <c r="AR318" s="176"/>
      <c r="AS318" s="176"/>
      <c r="AT318" s="50"/>
      <c r="AU318" s="51"/>
      <c r="AV318" s="51"/>
      <c r="AW318" s="51"/>
      <c r="AX318" s="51"/>
      <c r="AY318" s="175"/>
      <c r="AZ318" s="176"/>
      <c r="BA318" s="176"/>
      <c r="BB318" s="176"/>
      <c r="BC318" s="176"/>
      <c r="BD318" s="50"/>
      <c r="BE318" s="51"/>
      <c r="BF318" s="51"/>
      <c r="BG318" s="51"/>
      <c r="BH318" s="52"/>
      <c r="BI318" s="175"/>
      <c r="BJ318" s="176"/>
      <c r="BK318" s="176"/>
      <c r="BL318" s="176"/>
      <c r="BM318" s="188"/>
      <c r="BN318" s="53">
        <f t="shared" si="68"/>
        <v>0</v>
      </c>
      <c r="BO318" s="53">
        <f t="shared" si="69"/>
        <v>0</v>
      </c>
      <c r="BP318" s="248"/>
    </row>
    <row r="319" spans="2:68" ht="54" x14ac:dyDescent="0.4">
      <c r="B319" s="79" t="s">
        <v>71</v>
      </c>
      <c r="C319" s="40" t="str">
        <f>C204</f>
        <v>Мука пшеничная хлебопекарная высший сорт (в таре), кг</v>
      </c>
      <c r="D319" s="41">
        <f t="shared" si="67"/>
        <v>19.2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63"/>
        <v>22.847999999999999</v>
      </c>
      <c r="L319" s="47">
        <f t="shared" si="64"/>
        <v>23.04</v>
      </c>
      <c r="M319" s="48">
        <f t="shared" si="65"/>
        <v>23.231999999999999</v>
      </c>
      <c r="N319" s="48">
        <f t="shared" si="65"/>
        <v>23.423999999999999</v>
      </c>
      <c r="O319" s="49">
        <f t="shared" si="66"/>
        <v>23.616</v>
      </c>
      <c r="P319" s="50">
        <f>R319/Q319</f>
        <v>23</v>
      </c>
      <c r="Q319" s="51">
        <v>400</v>
      </c>
      <c r="R319" s="51">
        <v>9200</v>
      </c>
      <c r="S319" s="51" t="s">
        <v>362</v>
      </c>
      <c r="T319" s="52" t="s">
        <v>589</v>
      </c>
      <c r="U319" s="50"/>
      <c r="V319" s="57"/>
      <c r="W319" s="57"/>
      <c r="X319" s="57"/>
      <c r="Y319" s="52"/>
      <c r="Z319" s="236"/>
      <c r="AA319" s="237"/>
      <c r="AB319" s="238"/>
      <c r="AC319" s="237"/>
      <c r="AD319" s="239"/>
      <c r="AE319" s="195"/>
      <c r="AF319" s="196"/>
      <c r="AG319" s="197"/>
      <c r="AH319" s="244"/>
      <c r="AI319" s="244"/>
      <c r="AJ319" s="50"/>
      <c r="AK319" s="51"/>
      <c r="AL319" s="51"/>
      <c r="AM319" s="51"/>
      <c r="AN319" s="52"/>
      <c r="AO319" s="175"/>
      <c r="AP319" s="176"/>
      <c r="AQ319" s="176"/>
      <c r="AR319" s="176"/>
      <c r="AS319" s="176"/>
      <c r="AT319" s="50"/>
      <c r="AU319" s="51"/>
      <c r="AV319" s="51"/>
      <c r="AW319" s="51"/>
      <c r="AX319" s="51"/>
      <c r="AY319" s="175"/>
      <c r="AZ319" s="176"/>
      <c r="BA319" s="176"/>
      <c r="BB319" s="176"/>
      <c r="BC319" s="176"/>
      <c r="BD319" s="50"/>
      <c r="BE319" s="51"/>
      <c r="BF319" s="51"/>
      <c r="BG319" s="51"/>
      <c r="BH319" s="52"/>
      <c r="BI319" s="175"/>
      <c r="BJ319" s="176"/>
      <c r="BK319" s="176"/>
      <c r="BL319" s="176"/>
      <c r="BM319" s="188"/>
      <c r="BN319" s="53">
        <f t="shared" si="68"/>
        <v>23</v>
      </c>
      <c r="BO319" s="53">
        <f t="shared" si="69"/>
        <v>23</v>
      </c>
      <c r="BP319" s="249"/>
    </row>
    <row r="320" spans="2:68" ht="30" x14ac:dyDescent="0.4">
      <c r="B320" s="79"/>
      <c r="C320" s="80"/>
      <c r="D320" s="41">
        <f t="shared" si="67"/>
        <v>19.2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63"/>
        <v>22.847999999999999</v>
      </c>
      <c r="L320" s="47">
        <f t="shared" si="64"/>
        <v>23.04</v>
      </c>
      <c r="M320" s="48">
        <f t="shared" si="65"/>
        <v>23.231999999999999</v>
      </c>
      <c r="N320" s="48">
        <f t="shared" si="65"/>
        <v>23.423999999999999</v>
      </c>
      <c r="O320" s="49">
        <f t="shared" si="66"/>
        <v>23.616</v>
      </c>
      <c r="P320" s="50"/>
      <c r="Q320" s="51"/>
      <c r="R320" s="51"/>
      <c r="S320" s="51"/>
      <c r="T320" s="52"/>
      <c r="U320" s="50"/>
      <c r="V320" s="57"/>
      <c r="W320" s="57"/>
      <c r="X320" s="57"/>
      <c r="Y320" s="52"/>
      <c r="Z320" s="228"/>
      <c r="AA320" s="229"/>
      <c r="AB320" s="230"/>
      <c r="AC320" s="229"/>
      <c r="AD320" s="231"/>
      <c r="AE320" s="195"/>
      <c r="AF320" s="196"/>
      <c r="AG320" s="197"/>
      <c r="AH320" s="196"/>
      <c r="AI320" s="198"/>
      <c r="AJ320" s="50"/>
      <c r="AK320" s="51"/>
      <c r="AL320" s="51"/>
      <c r="AM320" s="51"/>
      <c r="AN320" s="52"/>
      <c r="AO320" s="175"/>
      <c r="AP320" s="176"/>
      <c r="AQ320" s="176"/>
      <c r="AR320" s="176"/>
      <c r="AS320" s="176"/>
      <c r="AT320" s="50"/>
      <c r="AU320" s="51"/>
      <c r="AV320" s="51"/>
      <c r="AW320" s="51"/>
      <c r="AX320" s="51"/>
      <c r="AY320" s="175"/>
      <c r="AZ320" s="176"/>
      <c r="BA320" s="176"/>
      <c r="BB320" s="176"/>
      <c r="BC320" s="176"/>
      <c r="BD320" s="50"/>
      <c r="BE320" s="51"/>
      <c r="BF320" s="51"/>
      <c r="BG320" s="51"/>
      <c r="BH320" s="52"/>
      <c r="BI320" s="175"/>
      <c r="BJ320" s="176"/>
      <c r="BK320" s="176"/>
      <c r="BL320" s="176"/>
      <c r="BM320" s="188"/>
      <c r="BN320" s="53">
        <f t="shared" si="68"/>
        <v>0</v>
      </c>
      <c r="BO320" s="53">
        <f t="shared" si="69"/>
        <v>0</v>
      </c>
      <c r="BP320" s="248"/>
    </row>
    <row r="321" spans="2:68" ht="30" x14ac:dyDescent="0.4">
      <c r="B321" s="79"/>
      <c r="C321" s="80"/>
      <c r="D321" s="41">
        <f t="shared" si="67"/>
        <v>19.2</v>
      </c>
      <c r="E321" s="42">
        <v>18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63"/>
        <v>22.847999999999999</v>
      </c>
      <c r="L321" s="47">
        <f t="shared" si="64"/>
        <v>23.04</v>
      </c>
      <c r="M321" s="48">
        <f t="shared" si="65"/>
        <v>23.231999999999999</v>
      </c>
      <c r="N321" s="48">
        <f t="shared" si="65"/>
        <v>23.423999999999999</v>
      </c>
      <c r="O321" s="49">
        <f t="shared" si="66"/>
        <v>23.616</v>
      </c>
      <c r="P321" s="50"/>
      <c r="Q321" s="51"/>
      <c r="R321" s="51"/>
      <c r="S321" s="51"/>
      <c r="T321" s="52"/>
      <c r="U321" s="50"/>
      <c r="V321" s="57"/>
      <c r="W321" s="57"/>
      <c r="X321" s="57"/>
      <c r="Y321" s="52"/>
      <c r="Z321" s="228"/>
      <c r="AA321" s="229"/>
      <c r="AB321" s="230"/>
      <c r="AC321" s="229"/>
      <c r="AD321" s="231"/>
      <c r="AE321" s="195"/>
      <c r="AF321" s="196"/>
      <c r="AG321" s="197"/>
      <c r="AH321" s="196"/>
      <c r="AI321" s="198"/>
      <c r="AJ321" s="50"/>
      <c r="AK321" s="51"/>
      <c r="AL321" s="51"/>
      <c r="AM321" s="51"/>
      <c r="AN321" s="52"/>
      <c r="AO321" s="175"/>
      <c r="AP321" s="176"/>
      <c r="AQ321" s="176"/>
      <c r="AR321" s="176"/>
      <c r="AS321" s="176"/>
      <c r="AT321" s="50"/>
      <c r="AU321" s="51"/>
      <c r="AV321" s="51"/>
      <c r="AW321" s="51"/>
      <c r="AX321" s="51"/>
      <c r="AY321" s="175"/>
      <c r="AZ321" s="176"/>
      <c r="BA321" s="176"/>
      <c r="BB321" s="176"/>
      <c r="BC321" s="176"/>
      <c r="BD321" s="50"/>
      <c r="BE321" s="51"/>
      <c r="BF321" s="51"/>
      <c r="BG321" s="51"/>
      <c r="BH321" s="52"/>
      <c r="BI321" s="175"/>
      <c r="BJ321" s="176"/>
      <c r="BK321" s="176"/>
      <c r="BL321" s="176"/>
      <c r="BM321" s="188"/>
      <c r="BN321" s="53">
        <f t="shared" si="68"/>
        <v>0</v>
      </c>
      <c r="BO321" s="53">
        <f t="shared" si="69"/>
        <v>0</v>
      </c>
      <c r="BP321" s="248"/>
    </row>
    <row r="322" spans="2:68" ht="30" x14ac:dyDescent="0.4">
      <c r="B322" s="79" t="s">
        <v>72</v>
      </c>
      <c r="C322" s="40" t="str">
        <f>C207</f>
        <v>Мука ржано - обдирная, кг</v>
      </c>
      <c r="D322" s="41">
        <f t="shared" si="67"/>
        <v>17.5</v>
      </c>
      <c r="E322" s="42">
        <v>18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63"/>
        <v>20.824999999999999</v>
      </c>
      <c r="L322" s="47">
        <f t="shared" si="64"/>
        <v>21</v>
      </c>
      <c r="M322" s="48">
        <f t="shared" si="65"/>
        <v>21.175000000000001</v>
      </c>
      <c r="N322" s="48">
        <f t="shared" si="65"/>
        <v>21.35</v>
      </c>
      <c r="O322" s="49">
        <f t="shared" si="66"/>
        <v>21.524999999999999</v>
      </c>
      <c r="P322" s="50"/>
      <c r="Q322" s="51"/>
      <c r="R322" s="51"/>
      <c r="S322" s="51"/>
      <c r="T322" s="52"/>
      <c r="U322" s="50"/>
      <c r="V322" s="57"/>
      <c r="W322" s="57"/>
      <c r="X322" s="57"/>
      <c r="Y322" s="52"/>
      <c r="Z322" s="228"/>
      <c r="AA322" s="229"/>
      <c r="AB322" s="230"/>
      <c r="AC322" s="229"/>
      <c r="AD322" s="231"/>
      <c r="AE322" s="195"/>
      <c r="AF322" s="196"/>
      <c r="AG322" s="197"/>
      <c r="AH322" s="196"/>
      <c r="AI322" s="198"/>
      <c r="AJ322" s="50"/>
      <c r="AK322" s="51"/>
      <c r="AL322" s="51"/>
      <c r="AM322" s="51"/>
      <c r="AN322" s="52"/>
      <c r="AO322" s="175"/>
      <c r="AP322" s="176"/>
      <c r="AQ322" s="176"/>
      <c r="AR322" s="176"/>
      <c r="AS322" s="176"/>
      <c r="AT322" s="50"/>
      <c r="AU322" s="51"/>
      <c r="AV322" s="51"/>
      <c r="AW322" s="51"/>
      <c r="AX322" s="51"/>
      <c r="AY322" s="175"/>
      <c r="AZ322" s="176"/>
      <c r="BA322" s="176"/>
      <c r="BB322" s="176"/>
      <c r="BC322" s="176"/>
      <c r="BD322" s="50"/>
      <c r="BE322" s="51"/>
      <c r="BF322" s="51"/>
      <c r="BG322" s="51"/>
      <c r="BH322" s="52"/>
      <c r="BI322" s="175"/>
      <c r="BJ322" s="176"/>
      <c r="BK322" s="176"/>
      <c r="BL322" s="176"/>
      <c r="BM322" s="188"/>
      <c r="BN322" s="53">
        <f t="shared" si="68"/>
        <v>0</v>
      </c>
      <c r="BO322" s="53">
        <f t="shared" si="69"/>
        <v>0</v>
      </c>
      <c r="BP322" s="248"/>
    </row>
    <row r="323" spans="2:68" ht="30" x14ac:dyDescent="0.4">
      <c r="B323" s="79"/>
      <c r="C323" s="80"/>
      <c r="D323" s="41">
        <f t="shared" si="67"/>
        <v>17.5</v>
      </c>
      <c r="E323" s="42">
        <v>18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63"/>
        <v>20.824999999999999</v>
      </c>
      <c r="L323" s="47">
        <f t="shared" si="64"/>
        <v>21</v>
      </c>
      <c r="M323" s="48">
        <f t="shared" si="65"/>
        <v>21.175000000000001</v>
      </c>
      <c r="N323" s="48">
        <f t="shared" si="65"/>
        <v>21.35</v>
      </c>
      <c r="O323" s="49">
        <f t="shared" si="66"/>
        <v>21.524999999999999</v>
      </c>
      <c r="P323" s="50"/>
      <c r="Q323" s="51"/>
      <c r="R323" s="51"/>
      <c r="S323" s="51"/>
      <c r="T323" s="52"/>
      <c r="U323" s="50"/>
      <c r="V323" s="57"/>
      <c r="W323" s="57"/>
      <c r="X323" s="57"/>
      <c r="Y323" s="52"/>
      <c r="Z323" s="228"/>
      <c r="AA323" s="229"/>
      <c r="AB323" s="230"/>
      <c r="AC323" s="229"/>
      <c r="AD323" s="231"/>
      <c r="AE323" s="195"/>
      <c r="AF323" s="196"/>
      <c r="AG323" s="197"/>
      <c r="AH323" s="196"/>
      <c r="AI323" s="198"/>
      <c r="AJ323" s="50"/>
      <c r="AK323" s="51"/>
      <c r="AL323" s="51"/>
      <c r="AM323" s="51"/>
      <c r="AN323" s="52"/>
      <c r="AO323" s="175"/>
      <c r="AP323" s="176"/>
      <c r="AQ323" s="176"/>
      <c r="AR323" s="176"/>
      <c r="AS323" s="176"/>
      <c r="AT323" s="50"/>
      <c r="AU323" s="51"/>
      <c r="AV323" s="51"/>
      <c r="AW323" s="51"/>
      <c r="AX323" s="51"/>
      <c r="AY323" s="175"/>
      <c r="AZ323" s="176"/>
      <c r="BA323" s="176"/>
      <c r="BB323" s="176"/>
      <c r="BC323" s="176"/>
      <c r="BD323" s="50"/>
      <c r="BE323" s="51"/>
      <c r="BF323" s="51"/>
      <c r="BG323" s="51"/>
      <c r="BH323" s="52"/>
      <c r="BI323" s="175"/>
      <c r="BJ323" s="176"/>
      <c r="BK323" s="176"/>
      <c r="BL323" s="176"/>
      <c r="BM323" s="188"/>
      <c r="BN323" s="53">
        <f t="shared" si="68"/>
        <v>0</v>
      </c>
      <c r="BO323" s="53">
        <f t="shared" si="69"/>
        <v>0</v>
      </c>
      <c r="BP323" s="248"/>
    </row>
    <row r="324" spans="2:68" ht="30" x14ac:dyDescent="0.4">
      <c r="B324" s="79"/>
      <c r="C324" s="80"/>
      <c r="D324" s="41">
        <f t="shared" si="67"/>
        <v>17.5</v>
      </c>
      <c r="E324" s="42">
        <v>18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63"/>
        <v>20.824999999999999</v>
      </c>
      <c r="L324" s="47">
        <f t="shared" si="64"/>
        <v>21</v>
      </c>
      <c r="M324" s="48">
        <f t="shared" si="65"/>
        <v>21.175000000000001</v>
      </c>
      <c r="N324" s="48">
        <f t="shared" si="65"/>
        <v>21.35</v>
      </c>
      <c r="O324" s="49">
        <f t="shared" si="66"/>
        <v>21.524999999999999</v>
      </c>
      <c r="P324" s="50"/>
      <c r="Q324" s="51"/>
      <c r="R324" s="51"/>
      <c r="S324" s="51"/>
      <c r="T324" s="52"/>
      <c r="U324" s="50"/>
      <c r="V324" s="57"/>
      <c r="W324" s="57"/>
      <c r="X324" s="57"/>
      <c r="Y324" s="52"/>
      <c r="Z324" s="228"/>
      <c r="AA324" s="229"/>
      <c r="AB324" s="230"/>
      <c r="AC324" s="229"/>
      <c r="AD324" s="231"/>
      <c r="AE324" s="195"/>
      <c r="AF324" s="196"/>
      <c r="AG324" s="197"/>
      <c r="AH324" s="196"/>
      <c r="AI324" s="198"/>
      <c r="AJ324" s="50"/>
      <c r="AK324" s="51"/>
      <c r="AL324" s="51"/>
      <c r="AM324" s="51"/>
      <c r="AN324" s="52"/>
      <c r="AO324" s="175"/>
      <c r="AP324" s="176"/>
      <c r="AQ324" s="176"/>
      <c r="AR324" s="176"/>
      <c r="AS324" s="176"/>
      <c r="AT324" s="50"/>
      <c r="AU324" s="51"/>
      <c r="AV324" s="51"/>
      <c r="AW324" s="51"/>
      <c r="AX324" s="51"/>
      <c r="AY324" s="175"/>
      <c r="AZ324" s="176"/>
      <c r="BA324" s="176"/>
      <c r="BB324" s="176"/>
      <c r="BC324" s="176"/>
      <c r="BD324" s="50"/>
      <c r="BE324" s="51"/>
      <c r="BF324" s="51"/>
      <c r="BG324" s="51"/>
      <c r="BH324" s="52"/>
      <c r="BI324" s="175"/>
      <c r="BJ324" s="176"/>
      <c r="BK324" s="176"/>
      <c r="BL324" s="176"/>
      <c r="BM324" s="188"/>
      <c r="BN324" s="53">
        <f t="shared" si="68"/>
        <v>0</v>
      </c>
      <c r="BO324" s="53">
        <f t="shared" si="69"/>
        <v>0</v>
      </c>
      <c r="BP324" s="248"/>
    </row>
    <row r="325" spans="2:68" ht="36" x14ac:dyDescent="0.4">
      <c r="B325" s="79" t="s">
        <v>75</v>
      </c>
      <c r="C325" s="40" t="str">
        <f>C210</f>
        <v>Гречневая крупа, кг</v>
      </c>
      <c r="D325" s="41">
        <f t="shared" si="67"/>
        <v>38.6</v>
      </c>
      <c r="E325" s="42">
        <v>6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63"/>
        <v>41.302</v>
      </c>
      <c r="L325" s="47">
        <f t="shared" si="64"/>
        <v>41.688000000000002</v>
      </c>
      <c r="M325" s="48">
        <f t="shared" si="65"/>
        <v>42.073999999999998</v>
      </c>
      <c r="N325" s="48">
        <f t="shared" si="65"/>
        <v>42.46</v>
      </c>
      <c r="O325" s="49">
        <f t="shared" si="66"/>
        <v>42.846000000000004</v>
      </c>
      <c r="P325" s="50">
        <f>R325/Q325</f>
        <v>41</v>
      </c>
      <c r="Q325" s="51">
        <v>50</v>
      </c>
      <c r="R325" s="51">
        <v>2050</v>
      </c>
      <c r="S325" s="51" t="s">
        <v>362</v>
      </c>
      <c r="T325" s="52" t="s">
        <v>589</v>
      </c>
      <c r="U325" s="50"/>
      <c r="V325" s="57"/>
      <c r="W325" s="57"/>
      <c r="X325" s="57"/>
      <c r="Y325" s="52"/>
      <c r="Z325" s="236"/>
      <c r="AA325" s="237"/>
      <c r="AB325" s="238"/>
      <c r="AC325" s="237"/>
      <c r="AD325" s="239"/>
      <c r="AE325" s="195"/>
      <c r="AF325" s="196"/>
      <c r="AG325" s="197"/>
      <c r="AH325" s="196"/>
      <c r="AI325" s="198"/>
      <c r="AJ325" s="50"/>
      <c r="AK325" s="51"/>
      <c r="AL325" s="51"/>
      <c r="AM325" s="51"/>
      <c r="AN325" s="52"/>
      <c r="AO325" s="175"/>
      <c r="AP325" s="176"/>
      <c r="AQ325" s="176"/>
      <c r="AR325" s="176"/>
      <c r="AS325" s="176"/>
      <c r="AT325" s="50"/>
      <c r="AU325" s="51"/>
      <c r="AV325" s="51"/>
      <c r="AW325" s="51"/>
      <c r="AX325" s="51"/>
      <c r="AY325" s="175"/>
      <c r="AZ325" s="176"/>
      <c r="BA325" s="176"/>
      <c r="BB325" s="176"/>
      <c r="BC325" s="176"/>
      <c r="BD325" s="50"/>
      <c r="BE325" s="51"/>
      <c r="BF325" s="51"/>
      <c r="BG325" s="51"/>
      <c r="BH325" s="52"/>
      <c r="BI325" s="175"/>
      <c r="BJ325" s="176"/>
      <c r="BK325" s="176"/>
      <c r="BL325" s="176"/>
      <c r="BM325" s="188"/>
      <c r="BN325" s="53">
        <f t="shared" si="68"/>
        <v>41</v>
      </c>
      <c r="BO325" s="53">
        <f t="shared" si="69"/>
        <v>41</v>
      </c>
      <c r="BP325" s="249"/>
    </row>
    <row r="326" spans="2:68" ht="30" x14ac:dyDescent="0.4">
      <c r="B326" s="79"/>
      <c r="C326" s="80"/>
      <c r="D326" s="41">
        <f t="shared" si="67"/>
        <v>38.6</v>
      </c>
      <c r="E326" s="42">
        <v>6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63"/>
        <v>41.302</v>
      </c>
      <c r="L326" s="47">
        <f t="shared" si="64"/>
        <v>41.688000000000002</v>
      </c>
      <c r="M326" s="48">
        <f t="shared" si="65"/>
        <v>42.073999999999998</v>
      </c>
      <c r="N326" s="48">
        <f t="shared" si="65"/>
        <v>42.46</v>
      </c>
      <c r="O326" s="49">
        <f t="shared" si="66"/>
        <v>42.846000000000004</v>
      </c>
      <c r="P326" s="50"/>
      <c r="Q326" s="57"/>
      <c r="R326" s="57"/>
      <c r="S326" s="57"/>
      <c r="T326" s="52"/>
      <c r="U326" s="50"/>
      <c r="V326" s="57"/>
      <c r="W326" s="57"/>
      <c r="X326" s="57"/>
      <c r="Y326" s="52"/>
      <c r="Z326" s="228"/>
      <c r="AA326" s="229"/>
      <c r="AB326" s="230"/>
      <c r="AC326" s="229"/>
      <c r="AD326" s="231"/>
      <c r="AE326" s="195"/>
      <c r="AF326" s="196"/>
      <c r="AG326" s="197"/>
      <c r="AH326" s="196"/>
      <c r="AI326" s="198"/>
      <c r="AJ326" s="50"/>
      <c r="AK326" s="51"/>
      <c r="AL326" s="51"/>
      <c r="AM326" s="51"/>
      <c r="AN326" s="52"/>
      <c r="AO326" s="175"/>
      <c r="AP326" s="176"/>
      <c r="AQ326" s="176"/>
      <c r="AR326" s="176"/>
      <c r="AS326" s="176"/>
      <c r="AT326" s="50"/>
      <c r="AU326" s="51"/>
      <c r="AV326" s="51"/>
      <c r="AW326" s="51"/>
      <c r="AX326" s="51"/>
      <c r="AY326" s="175"/>
      <c r="AZ326" s="176"/>
      <c r="BA326" s="176"/>
      <c r="BB326" s="176"/>
      <c r="BC326" s="176"/>
      <c r="BD326" s="50"/>
      <c r="BE326" s="51"/>
      <c r="BF326" s="51"/>
      <c r="BG326" s="51"/>
      <c r="BH326" s="52"/>
      <c r="BI326" s="175"/>
      <c r="BJ326" s="176"/>
      <c r="BK326" s="176"/>
      <c r="BL326" s="176"/>
      <c r="BM326" s="188"/>
      <c r="BN326" s="53">
        <f t="shared" si="68"/>
        <v>0</v>
      </c>
      <c r="BO326" s="53">
        <f t="shared" si="69"/>
        <v>0</v>
      </c>
      <c r="BP326" s="248"/>
    </row>
    <row r="327" spans="2:68" ht="30" x14ac:dyDescent="0.4">
      <c r="B327" s="79"/>
      <c r="C327" s="80"/>
      <c r="D327" s="41">
        <f t="shared" si="67"/>
        <v>38.6</v>
      </c>
      <c r="E327" s="42">
        <v>6</v>
      </c>
      <c r="F327" s="43">
        <v>1</v>
      </c>
      <c r="G327" s="44">
        <v>2</v>
      </c>
      <c r="H327" s="44">
        <v>3</v>
      </c>
      <c r="I327" s="44">
        <v>4</v>
      </c>
      <c r="J327" s="45">
        <v>5</v>
      </c>
      <c r="K327" s="46">
        <f t="shared" si="63"/>
        <v>41.302</v>
      </c>
      <c r="L327" s="47">
        <f t="shared" si="64"/>
        <v>41.688000000000002</v>
      </c>
      <c r="M327" s="48">
        <f t="shared" si="65"/>
        <v>42.073999999999998</v>
      </c>
      <c r="N327" s="48">
        <f t="shared" si="65"/>
        <v>42.46</v>
      </c>
      <c r="O327" s="49">
        <f t="shared" si="66"/>
        <v>42.846000000000004</v>
      </c>
      <c r="P327" s="50"/>
      <c r="Q327" s="57"/>
      <c r="R327" s="57"/>
      <c r="S327" s="57"/>
      <c r="T327" s="52"/>
      <c r="U327" s="50"/>
      <c r="V327" s="57"/>
      <c r="W327" s="57"/>
      <c r="X327" s="57"/>
      <c r="Y327" s="52"/>
      <c r="Z327" s="228"/>
      <c r="AA327" s="229"/>
      <c r="AB327" s="230"/>
      <c r="AC327" s="229"/>
      <c r="AD327" s="231"/>
      <c r="AE327" s="195"/>
      <c r="AF327" s="196"/>
      <c r="AG327" s="197"/>
      <c r="AH327" s="196"/>
      <c r="AI327" s="198"/>
      <c r="AJ327" s="50"/>
      <c r="AK327" s="51"/>
      <c r="AL327" s="51"/>
      <c r="AM327" s="51"/>
      <c r="AN327" s="52"/>
      <c r="AO327" s="175"/>
      <c r="AP327" s="176"/>
      <c r="AQ327" s="176"/>
      <c r="AR327" s="176"/>
      <c r="AS327" s="176"/>
      <c r="AT327" s="50"/>
      <c r="AU327" s="51"/>
      <c r="AV327" s="51"/>
      <c r="AW327" s="51"/>
      <c r="AX327" s="51"/>
      <c r="AY327" s="175"/>
      <c r="AZ327" s="176"/>
      <c r="BA327" s="176"/>
      <c r="BB327" s="176"/>
      <c r="BC327" s="176"/>
      <c r="BD327" s="50"/>
      <c r="BE327" s="51"/>
      <c r="BF327" s="51"/>
      <c r="BG327" s="51"/>
      <c r="BH327" s="52"/>
      <c r="BI327" s="175"/>
      <c r="BJ327" s="176"/>
      <c r="BK327" s="176"/>
      <c r="BL327" s="176"/>
      <c r="BM327" s="188"/>
      <c r="BN327" s="53">
        <f t="shared" si="68"/>
        <v>0</v>
      </c>
      <c r="BO327" s="53">
        <f t="shared" si="69"/>
        <v>0</v>
      </c>
      <c r="BP327" s="248"/>
    </row>
    <row r="328" spans="2:68" ht="30" x14ac:dyDescent="0.4">
      <c r="B328" s="79" t="s">
        <v>78</v>
      </c>
      <c r="C328" s="40" t="str">
        <f>C213</f>
        <v>Пшено (крупа из просо), кг</v>
      </c>
      <c r="D328" s="41">
        <f t="shared" si="67"/>
        <v>29.9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63"/>
        <v>30.796999999999997</v>
      </c>
      <c r="L328" s="47">
        <f t="shared" si="64"/>
        <v>31.096</v>
      </c>
      <c r="M328" s="48">
        <f t="shared" si="65"/>
        <v>31.395</v>
      </c>
      <c r="N328" s="48">
        <f t="shared" si="65"/>
        <v>31.693999999999999</v>
      </c>
      <c r="O328" s="49">
        <f t="shared" si="66"/>
        <v>31.992999999999999</v>
      </c>
      <c r="P328" s="50"/>
      <c r="Q328" s="57"/>
      <c r="R328" s="57"/>
      <c r="S328" s="57"/>
      <c r="T328" s="52"/>
      <c r="U328" s="50"/>
      <c r="V328" s="57"/>
      <c r="W328" s="57"/>
      <c r="X328" s="57"/>
      <c r="Y328" s="52"/>
      <c r="Z328" s="228"/>
      <c r="AA328" s="229"/>
      <c r="AB328" s="230"/>
      <c r="AC328" s="229"/>
      <c r="AD328" s="231"/>
      <c r="AE328" s="195"/>
      <c r="AF328" s="196"/>
      <c r="AG328" s="197"/>
      <c r="AH328" s="244"/>
      <c r="AI328" s="244"/>
      <c r="AJ328" s="50"/>
      <c r="AK328" s="51"/>
      <c r="AL328" s="51"/>
      <c r="AM328" s="51"/>
      <c r="AN328" s="52"/>
      <c r="AO328" s="175"/>
      <c r="AP328" s="176"/>
      <c r="AQ328" s="176"/>
      <c r="AR328" s="176"/>
      <c r="AS328" s="176"/>
      <c r="AT328" s="50"/>
      <c r="AU328" s="51"/>
      <c r="AV328" s="51"/>
      <c r="AW328" s="51"/>
      <c r="AX328" s="51"/>
      <c r="AY328" s="175"/>
      <c r="AZ328" s="176"/>
      <c r="BA328" s="176"/>
      <c r="BB328" s="176"/>
      <c r="BC328" s="176"/>
      <c r="BD328" s="50"/>
      <c r="BE328" s="51"/>
      <c r="BF328" s="51"/>
      <c r="BG328" s="51"/>
      <c r="BH328" s="52"/>
      <c r="BI328" s="175"/>
      <c r="BJ328" s="176"/>
      <c r="BK328" s="176"/>
      <c r="BL328" s="176"/>
      <c r="BM328" s="188"/>
      <c r="BN328" s="53">
        <f t="shared" si="68"/>
        <v>0</v>
      </c>
      <c r="BO328" s="53">
        <f t="shared" si="69"/>
        <v>0</v>
      </c>
      <c r="BP328" s="249"/>
    </row>
    <row r="329" spans="2:68" ht="30" x14ac:dyDescent="0.4">
      <c r="B329" s="79"/>
      <c r="C329" s="80"/>
      <c r="D329" s="41">
        <f t="shared" si="67"/>
        <v>29.9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63"/>
        <v>30.796999999999997</v>
      </c>
      <c r="L329" s="47">
        <f t="shared" si="64"/>
        <v>31.096</v>
      </c>
      <c r="M329" s="48">
        <f t="shared" si="65"/>
        <v>31.395</v>
      </c>
      <c r="N329" s="48">
        <f t="shared" si="65"/>
        <v>31.693999999999999</v>
      </c>
      <c r="O329" s="49">
        <f t="shared" si="66"/>
        <v>31.992999999999999</v>
      </c>
      <c r="P329" s="50"/>
      <c r="Q329" s="57"/>
      <c r="R329" s="57"/>
      <c r="S329" s="57"/>
      <c r="T329" s="52"/>
      <c r="U329" s="50"/>
      <c r="V329" s="57"/>
      <c r="W329" s="57"/>
      <c r="X329" s="57"/>
      <c r="Y329" s="52"/>
      <c r="Z329" s="228"/>
      <c r="AA329" s="229"/>
      <c r="AB329" s="230"/>
      <c r="AC329" s="229"/>
      <c r="AD329" s="231"/>
      <c r="AE329" s="195"/>
      <c r="AF329" s="196"/>
      <c r="AG329" s="197"/>
      <c r="AH329" s="196"/>
      <c r="AI329" s="198"/>
      <c r="AJ329" s="50"/>
      <c r="AK329" s="51"/>
      <c r="AL329" s="51"/>
      <c r="AM329" s="51"/>
      <c r="AN329" s="52"/>
      <c r="AO329" s="175"/>
      <c r="AP329" s="176"/>
      <c r="AQ329" s="176"/>
      <c r="AR329" s="176"/>
      <c r="AS329" s="176"/>
      <c r="AT329" s="50"/>
      <c r="AU329" s="51"/>
      <c r="AV329" s="51"/>
      <c r="AW329" s="51"/>
      <c r="AX329" s="51"/>
      <c r="AY329" s="175"/>
      <c r="AZ329" s="176"/>
      <c r="BA329" s="176"/>
      <c r="BB329" s="176"/>
      <c r="BC329" s="176"/>
      <c r="BD329" s="50"/>
      <c r="BE329" s="51"/>
      <c r="BF329" s="51"/>
      <c r="BG329" s="51"/>
      <c r="BH329" s="52"/>
      <c r="BI329" s="175"/>
      <c r="BJ329" s="176"/>
      <c r="BK329" s="176"/>
      <c r="BL329" s="176"/>
      <c r="BM329" s="188"/>
      <c r="BN329" s="53">
        <f t="shared" si="68"/>
        <v>0</v>
      </c>
      <c r="BO329" s="53">
        <f t="shared" si="69"/>
        <v>0</v>
      </c>
      <c r="BP329" s="248"/>
    </row>
    <row r="330" spans="2:68" ht="30" x14ac:dyDescent="0.4">
      <c r="B330" s="79"/>
      <c r="C330" s="80"/>
      <c r="D330" s="41">
        <f t="shared" si="67"/>
        <v>29.9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63"/>
        <v>30.796999999999997</v>
      </c>
      <c r="L330" s="47">
        <f t="shared" si="64"/>
        <v>31.096</v>
      </c>
      <c r="M330" s="48">
        <f t="shared" si="65"/>
        <v>31.395</v>
      </c>
      <c r="N330" s="48">
        <f t="shared" si="65"/>
        <v>31.693999999999999</v>
      </c>
      <c r="O330" s="49">
        <f t="shared" si="66"/>
        <v>31.992999999999999</v>
      </c>
      <c r="P330" s="50"/>
      <c r="Q330" s="57"/>
      <c r="R330" s="57"/>
      <c r="S330" s="57"/>
      <c r="T330" s="52"/>
      <c r="U330" s="50"/>
      <c r="V330" s="57"/>
      <c r="W330" s="57"/>
      <c r="X330" s="57"/>
      <c r="Y330" s="52"/>
      <c r="Z330" s="228"/>
      <c r="AA330" s="229"/>
      <c r="AB330" s="230"/>
      <c r="AC330" s="229"/>
      <c r="AD330" s="231"/>
      <c r="AE330" s="195"/>
      <c r="AF330" s="196"/>
      <c r="AG330" s="197"/>
      <c r="AH330" s="196"/>
      <c r="AI330" s="198"/>
      <c r="AJ330" s="50"/>
      <c r="AK330" s="51"/>
      <c r="AL330" s="51"/>
      <c r="AM330" s="51"/>
      <c r="AN330" s="52"/>
      <c r="AO330" s="175"/>
      <c r="AP330" s="176"/>
      <c r="AQ330" s="176"/>
      <c r="AR330" s="176"/>
      <c r="AS330" s="176"/>
      <c r="AT330" s="50"/>
      <c r="AU330" s="51"/>
      <c r="AV330" s="51"/>
      <c r="AW330" s="51"/>
      <c r="AX330" s="51"/>
      <c r="AY330" s="175"/>
      <c r="AZ330" s="176"/>
      <c r="BA330" s="176"/>
      <c r="BB330" s="176"/>
      <c r="BC330" s="176"/>
      <c r="BD330" s="50"/>
      <c r="BE330" s="51"/>
      <c r="BF330" s="51"/>
      <c r="BG330" s="51"/>
      <c r="BH330" s="52"/>
      <c r="BI330" s="175"/>
      <c r="BJ330" s="176"/>
      <c r="BK330" s="176"/>
      <c r="BL330" s="176"/>
      <c r="BM330" s="188"/>
      <c r="BN330" s="53">
        <f t="shared" si="68"/>
        <v>0</v>
      </c>
      <c r="BO330" s="53">
        <f t="shared" si="69"/>
        <v>0</v>
      </c>
      <c r="BP330" s="248"/>
    </row>
    <row r="331" spans="2:68" ht="78" x14ac:dyDescent="0.4">
      <c r="B331" s="81" t="s">
        <v>81</v>
      </c>
      <c r="C331" s="82" t="s">
        <v>82</v>
      </c>
      <c r="D331" s="41">
        <f t="shared" si="67"/>
        <v>0</v>
      </c>
      <c r="E331" s="62"/>
      <c r="F331" s="63"/>
      <c r="G331" s="64"/>
      <c r="H331" s="64"/>
      <c r="I331" s="64"/>
      <c r="J331" s="65"/>
      <c r="K331" s="46">
        <f t="shared" si="63"/>
        <v>0</v>
      </c>
      <c r="L331" s="47">
        <f t="shared" si="64"/>
        <v>0</v>
      </c>
      <c r="M331" s="48">
        <f t="shared" si="65"/>
        <v>0</v>
      </c>
      <c r="N331" s="48">
        <f t="shared" si="65"/>
        <v>0</v>
      </c>
      <c r="O331" s="49">
        <f t="shared" si="66"/>
        <v>0</v>
      </c>
      <c r="P331" s="66"/>
      <c r="Q331" s="67"/>
      <c r="R331" s="68"/>
      <c r="S331" s="67"/>
      <c r="T331" s="69"/>
      <c r="U331" s="66"/>
      <c r="V331" s="67"/>
      <c r="W331" s="68"/>
      <c r="X331" s="67"/>
      <c r="Y331" s="69"/>
      <c r="Z331" s="232"/>
      <c r="AA331" s="233"/>
      <c r="AB331" s="234"/>
      <c r="AC331" s="233"/>
      <c r="AD331" s="235"/>
      <c r="AE331" s="199"/>
      <c r="AF331" s="200"/>
      <c r="AG331" s="201"/>
      <c r="AH331" s="200"/>
      <c r="AI331" s="202"/>
      <c r="AJ331" s="66"/>
      <c r="AK331" s="67"/>
      <c r="AL331" s="68"/>
      <c r="AM331" s="67"/>
      <c r="AN331" s="69"/>
      <c r="AO331" s="177"/>
      <c r="AP331" s="178"/>
      <c r="AQ331" s="176"/>
      <c r="AR331" s="178"/>
      <c r="AS331" s="178"/>
      <c r="AT331" s="66"/>
      <c r="AU331" s="67"/>
      <c r="AV331" s="68"/>
      <c r="AW331" s="67"/>
      <c r="AX331" s="67"/>
      <c r="AY331" s="177"/>
      <c r="AZ331" s="178"/>
      <c r="BA331" s="176"/>
      <c r="BB331" s="178"/>
      <c r="BC331" s="178"/>
      <c r="BD331" s="66"/>
      <c r="BE331" s="67"/>
      <c r="BF331" s="68"/>
      <c r="BG331" s="67"/>
      <c r="BH331" s="69"/>
      <c r="BI331" s="177"/>
      <c r="BJ331" s="178"/>
      <c r="BK331" s="176"/>
      <c r="BL331" s="178"/>
      <c r="BM331" s="189"/>
      <c r="BN331" s="53">
        <f t="shared" si="68"/>
        <v>0</v>
      </c>
      <c r="BO331" s="53">
        <f t="shared" si="69"/>
        <v>0</v>
      </c>
      <c r="BP331" s="248"/>
    </row>
    <row r="332" spans="2:68" ht="36" x14ac:dyDescent="0.4">
      <c r="B332" s="79" t="s">
        <v>84</v>
      </c>
      <c r="C332" s="40" t="str">
        <f>C217</f>
        <v>Хлеб ржано - пшеничный формовой, 0,7 кг</v>
      </c>
      <c r="D332" s="41">
        <f t="shared" si="67"/>
        <v>23.3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63"/>
        <v>23.999000000000002</v>
      </c>
      <c r="L332" s="47">
        <f t="shared" si="64"/>
        <v>24.231999999999999</v>
      </c>
      <c r="M332" s="48">
        <f t="shared" si="65"/>
        <v>24.465</v>
      </c>
      <c r="N332" s="48">
        <f t="shared" si="65"/>
        <v>24.698</v>
      </c>
      <c r="O332" s="49">
        <f t="shared" si="66"/>
        <v>24.931000000000001</v>
      </c>
      <c r="P332" s="50">
        <f>R332/Q332</f>
        <v>19.18</v>
      </c>
      <c r="Q332" s="51">
        <v>245</v>
      </c>
      <c r="R332" s="51">
        <v>4699.1000000000004</v>
      </c>
      <c r="S332" s="51" t="s">
        <v>584</v>
      </c>
      <c r="T332" s="52" t="s">
        <v>589</v>
      </c>
      <c r="U332" s="50"/>
      <c r="V332" s="57"/>
      <c r="W332" s="57"/>
      <c r="X332" s="57"/>
      <c r="Y332" s="52"/>
      <c r="Z332" s="225">
        <v>22.2</v>
      </c>
      <c r="AA332" s="226">
        <v>11</v>
      </c>
      <c r="AB332" s="226">
        <f>IF(Z332=0," ",IF(ISBLANK(Z332)," ",Z332*AA332))</f>
        <v>244.2</v>
      </c>
      <c r="AC332" s="226" t="s">
        <v>615</v>
      </c>
      <c r="AD332" s="227" t="s">
        <v>613</v>
      </c>
      <c r="AE332" s="195">
        <v>18.2</v>
      </c>
      <c r="AF332" s="196">
        <v>147</v>
      </c>
      <c r="AG332" s="197">
        <f>AE332*AF332</f>
        <v>2675.4</v>
      </c>
      <c r="AH332" s="196" t="s">
        <v>595</v>
      </c>
      <c r="AI332" s="198" t="s">
        <v>285</v>
      </c>
      <c r="AJ332" s="50"/>
      <c r="AK332" s="51"/>
      <c r="AL332" s="51"/>
      <c r="AM332" s="51"/>
      <c r="AN332" s="52"/>
      <c r="AO332" s="50"/>
      <c r="AP332" s="51"/>
      <c r="AQ332" s="51"/>
      <c r="AR332" s="51"/>
      <c r="AS332" s="52"/>
      <c r="AT332" s="50"/>
      <c r="AU332" s="51"/>
      <c r="AV332" s="51"/>
      <c r="AW332" s="51"/>
      <c r="AX332" s="51"/>
      <c r="AY332" s="175"/>
      <c r="AZ332" s="176"/>
      <c r="BA332" s="176"/>
      <c r="BB332" s="176"/>
      <c r="BC332" s="176"/>
      <c r="BD332" s="50"/>
      <c r="BE332" s="51"/>
      <c r="BF332" s="51"/>
      <c r="BG332" s="51"/>
      <c r="BH332" s="52"/>
      <c r="BI332" s="175"/>
      <c r="BJ332" s="176"/>
      <c r="BK332" s="176"/>
      <c r="BL332" s="176"/>
      <c r="BM332" s="188"/>
      <c r="BN332" s="53">
        <f t="shared" si="68"/>
        <v>18.2</v>
      </c>
      <c r="BO332" s="53">
        <f t="shared" si="69"/>
        <v>22.2</v>
      </c>
      <c r="BP332" s="248"/>
    </row>
    <row r="333" spans="2:68" ht="36" x14ac:dyDescent="0.4">
      <c r="B333" s="79"/>
      <c r="C333" s="80"/>
      <c r="D333" s="41">
        <f t="shared" si="67"/>
        <v>23.3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63"/>
        <v>23.999000000000002</v>
      </c>
      <c r="L333" s="47">
        <f t="shared" si="64"/>
        <v>24.231999999999999</v>
      </c>
      <c r="M333" s="48">
        <f t="shared" si="65"/>
        <v>24.465</v>
      </c>
      <c r="N333" s="48">
        <f t="shared" si="65"/>
        <v>24.698</v>
      </c>
      <c r="O333" s="49">
        <f t="shared" si="66"/>
        <v>24.931000000000001</v>
      </c>
      <c r="P333" s="50"/>
      <c r="Q333" s="57"/>
      <c r="R333" s="57"/>
      <c r="S333" s="57"/>
      <c r="T333" s="52"/>
      <c r="U333" s="50"/>
      <c r="V333" s="57"/>
      <c r="W333" s="57"/>
      <c r="X333" s="57"/>
      <c r="Y333" s="52"/>
      <c r="Z333" s="236">
        <v>20.100000000000001</v>
      </c>
      <c r="AA333" s="237">
        <v>30</v>
      </c>
      <c r="AB333" s="238">
        <f>AA333*Z333</f>
        <v>603</v>
      </c>
      <c r="AC333" s="237" t="s">
        <v>602</v>
      </c>
      <c r="AD333" s="239" t="s">
        <v>612</v>
      </c>
      <c r="AE333" s="195"/>
      <c r="AF333" s="196"/>
      <c r="AG333" s="197"/>
      <c r="AH333" s="196"/>
      <c r="AI333" s="198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5"/>
      <c r="AZ333" s="176"/>
      <c r="BA333" s="176"/>
      <c r="BB333" s="176"/>
      <c r="BC333" s="176"/>
      <c r="BD333" s="50"/>
      <c r="BE333" s="51"/>
      <c r="BF333" s="51"/>
      <c r="BG333" s="51"/>
      <c r="BH333" s="52"/>
      <c r="BI333" s="175"/>
      <c r="BJ333" s="176"/>
      <c r="BK333" s="176"/>
      <c r="BL333" s="176"/>
      <c r="BM333" s="188"/>
      <c r="BN333" s="53">
        <f t="shared" si="68"/>
        <v>20.100000000000001</v>
      </c>
      <c r="BO333" s="53">
        <f t="shared" si="69"/>
        <v>20.100000000000001</v>
      </c>
      <c r="BP333" s="248"/>
    </row>
    <row r="334" spans="2:68" ht="30" x14ac:dyDescent="0.4">
      <c r="B334" s="79"/>
      <c r="C334" s="80"/>
      <c r="D334" s="41">
        <f t="shared" si="67"/>
        <v>23.3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63"/>
        <v>23.999000000000002</v>
      </c>
      <c r="L334" s="47">
        <f t="shared" si="64"/>
        <v>24.231999999999999</v>
      </c>
      <c r="M334" s="48">
        <f t="shared" si="65"/>
        <v>24.465</v>
      </c>
      <c r="N334" s="48">
        <f t="shared" si="65"/>
        <v>24.698</v>
      </c>
      <c r="O334" s="49">
        <f t="shared" si="66"/>
        <v>24.931000000000001</v>
      </c>
      <c r="P334" s="50"/>
      <c r="Q334" s="57"/>
      <c r="R334" s="57"/>
      <c r="S334" s="57"/>
      <c r="T334" s="52"/>
      <c r="U334" s="50"/>
      <c r="V334" s="57"/>
      <c r="W334" s="57"/>
      <c r="X334" s="57"/>
      <c r="Y334" s="52"/>
      <c r="Z334" s="236"/>
      <c r="AA334" s="237"/>
      <c r="AB334" s="238"/>
      <c r="AC334" s="237"/>
      <c r="AD334" s="239"/>
      <c r="AE334" s="195"/>
      <c r="AF334" s="196"/>
      <c r="AG334" s="197"/>
      <c r="AH334" s="196"/>
      <c r="AI334" s="198"/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5"/>
      <c r="AZ334" s="176"/>
      <c r="BA334" s="176"/>
      <c r="BB334" s="176"/>
      <c r="BC334" s="176"/>
      <c r="BD334" s="50"/>
      <c r="BE334" s="51"/>
      <c r="BF334" s="51"/>
      <c r="BG334" s="51"/>
      <c r="BH334" s="52"/>
      <c r="BI334" s="175"/>
      <c r="BJ334" s="176"/>
      <c r="BK334" s="176"/>
      <c r="BL334" s="176"/>
      <c r="BM334" s="188"/>
      <c r="BN334" s="53">
        <f t="shared" si="68"/>
        <v>0</v>
      </c>
      <c r="BO334" s="53">
        <f t="shared" si="69"/>
        <v>0</v>
      </c>
      <c r="BP334" s="248"/>
    </row>
    <row r="335" spans="2:68" ht="36" x14ac:dyDescent="0.4">
      <c r="B335" s="79" t="s">
        <v>85</v>
      </c>
      <c r="C335" s="40" t="str">
        <f>C221</f>
        <v>Хлеб "Дарницкий" подовый,0,7 кг</v>
      </c>
      <c r="D335" s="41">
        <f t="shared" si="67"/>
        <v>22.4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63"/>
        <v>23.071999999999999</v>
      </c>
      <c r="L335" s="47">
        <f t="shared" si="64"/>
        <v>23.295999999999999</v>
      </c>
      <c r="M335" s="48">
        <f t="shared" si="65"/>
        <v>23.52</v>
      </c>
      <c r="N335" s="48">
        <f t="shared" si="65"/>
        <v>23.744</v>
      </c>
      <c r="O335" s="49">
        <f t="shared" si="66"/>
        <v>23.968</v>
      </c>
      <c r="P335" s="50"/>
      <c r="Q335" s="57"/>
      <c r="R335" s="57"/>
      <c r="S335" s="57"/>
      <c r="T335" s="52"/>
      <c r="U335" s="50"/>
      <c r="V335" s="57"/>
      <c r="W335" s="57"/>
      <c r="X335" s="57"/>
      <c r="Y335" s="52"/>
      <c r="Z335" s="236"/>
      <c r="AA335" s="237"/>
      <c r="AB335" s="238"/>
      <c r="AC335" s="237"/>
      <c r="AD335" s="239"/>
      <c r="AE335" s="195"/>
      <c r="AF335" s="196"/>
      <c r="AG335" s="197"/>
      <c r="AH335" s="196"/>
      <c r="AI335" s="198"/>
      <c r="AJ335" s="50"/>
      <c r="AK335" s="51"/>
      <c r="AL335" s="51"/>
      <c r="AM335" s="51"/>
      <c r="AN335" s="52"/>
      <c r="AO335" s="50"/>
      <c r="AP335" s="51"/>
      <c r="AQ335" s="51"/>
      <c r="AR335" s="51"/>
      <c r="AS335" s="52"/>
      <c r="AT335" s="50"/>
      <c r="AU335" s="51"/>
      <c r="AV335" s="51"/>
      <c r="AW335" s="51"/>
      <c r="AX335" s="51"/>
      <c r="AY335" s="175"/>
      <c r="AZ335" s="176"/>
      <c r="BA335" s="176"/>
      <c r="BB335" s="176"/>
      <c r="BC335" s="176"/>
      <c r="BD335" s="50"/>
      <c r="BE335" s="51"/>
      <c r="BF335" s="51"/>
      <c r="BG335" s="51"/>
      <c r="BH335" s="52"/>
      <c r="BI335" s="175"/>
      <c r="BJ335" s="176"/>
      <c r="BK335" s="176"/>
      <c r="BL335" s="176"/>
      <c r="BM335" s="188"/>
      <c r="BN335" s="53">
        <f t="shared" si="68"/>
        <v>0</v>
      </c>
      <c r="BO335" s="53">
        <f t="shared" si="69"/>
        <v>0</v>
      </c>
      <c r="BP335" s="248"/>
    </row>
    <row r="336" spans="2:68" ht="30" x14ac:dyDescent="0.4">
      <c r="B336" s="79"/>
      <c r="C336" s="80"/>
      <c r="D336" s="41">
        <f>D106</f>
        <v>22.4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63"/>
        <v>23.071999999999999</v>
      </c>
      <c r="L336" s="47">
        <f t="shared" si="64"/>
        <v>23.295999999999999</v>
      </c>
      <c r="M336" s="48">
        <f t="shared" si="65"/>
        <v>23.52</v>
      </c>
      <c r="N336" s="48">
        <f t="shared" si="65"/>
        <v>23.744</v>
      </c>
      <c r="O336" s="49">
        <f t="shared" si="66"/>
        <v>23.968</v>
      </c>
      <c r="P336" s="50"/>
      <c r="Q336" s="57"/>
      <c r="R336" s="57"/>
      <c r="S336" s="57"/>
      <c r="T336" s="52"/>
      <c r="U336" s="50"/>
      <c r="V336" s="57"/>
      <c r="W336" s="57"/>
      <c r="X336" s="57"/>
      <c r="Y336" s="52"/>
      <c r="Z336" s="236"/>
      <c r="AA336" s="237"/>
      <c r="AB336" s="238"/>
      <c r="AC336" s="237"/>
      <c r="AD336" s="239"/>
      <c r="AE336" s="195"/>
      <c r="AF336" s="196"/>
      <c r="AG336" s="197"/>
      <c r="AH336" s="196"/>
      <c r="AI336" s="198"/>
      <c r="AJ336" s="50"/>
      <c r="AK336" s="51"/>
      <c r="AL336" s="51"/>
      <c r="AM336" s="51"/>
      <c r="AN336" s="52"/>
      <c r="AO336" s="50"/>
      <c r="AP336" s="51"/>
      <c r="AQ336" s="51"/>
      <c r="AR336" s="51"/>
      <c r="AS336" s="52"/>
      <c r="AT336" s="50"/>
      <c r="AU336" s="51"/>
      <c r="AV336" s="51"/>
      <c r="AW336" s="51"/>
      <c r="AX336" s="51"/>
      <c r="AY336" s="175"/>
      <c r="AZ336" s="176"/>
      <c r="BA336" s="176"/>
      <c r="BB336" s="176"/>
      <c r="BC336" s="176"/>
      <c r="BD336" s="50"/>
      <c r="BE336" s="51"/>
      <c r="BF336" s="51"/>
      <c r="BG336" s="51"/>
      <c r="BH336" s="52"/>
      <c r="BI336" s="175"/>
      <c r="BJ336" s="176"/>
      <c r="BK336" s="176"/>
      <c r="BL336" s="176"/>
      <c r="BM336" s="188"/>
      <c r="BN336" s="53">
        <f t="shared" si="68"/>
        <v>0</v>
      </c>
      <c r="BO336" s="53">
        <f t="shared" si="69"/>
        <v>0</v>
      </c>
      <c r="BP336" s="248"/>
    </row>
    <row r="337" spans="2:68" ht="30" x14ac:dyDescent="0.4">
      <c r="B337" s="79"/>
      <c r="C337" s="80"/>
      <c r="D337" s="41">
        <f>D107</f>
        <v>22.4</v>
      </c>
      <c r="E337" s="42">
        <v>2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63"/>
        <v>23.071999999999999</v>
      </c>
      <c r="L337" s="47">
        <f t="shared" si="64"/>
        <v>23.295999999999999</v>
      </c>
      <c r="M337" s="48">
        <f t="shared" si="65"/>
        <v>23.52</v>
      </c>
      <c r="N337" s="48">
        <f t="shared" si="65"/>
        <v>23.744</v>
      </c>
      <c r="O337" s="49">
        <f t="shared" si="66"/>
        <v>23.968</v>
      </c>
      <c r="P337" s="50"/>
      <c r="Q337" s="57"/>
      <c r="R337" s="57"/>
      <c r="S337" s="57"/>
      <c r="T337" s="52"/>
      <c r="U337" s="50"/>
      <c r="V337" s="57"/>
      <c r="W337" s="57"/>
      <c r="X337" s="57"/>
      <c r="Y337" s="52"/>
      <c r="Z337" s="236"/>
      <c r="AA337" s="237"/>
      <c r="AB337" s="238"/>
      <c r="AC337" s="237"/>
      <c r="AD337" s="239"/>
      <c r="AE337" s="195"/>
      <c r="AF337" s="196"/>
      <c r="AG337" s="197"/>
      <c r="AH337" s="196"/>
      <c r="AI337" s="198"/>
      <c r="AJ337" s="50"/>
      <c r="AK337" s="51"/>
      <c r="AL337" s="51"/>
      <c r="AM337" s="51"/>
      <c r="AN337" s="52"/>
      <c r="AO337" s="50"/>
      <c r="AP337" s="51"/>
      <c r="AQ337" s="51"/>
      <c r="AR337" s="51"/>
      <c r="AS337" s="52"/>
      <c r="AT337" s="50"/>
      <c r="AU337" s="51"/>
      <c r="AV337" s="51"/>
      <c r="AW337" s="51"/>
      <c r="AX337" s="51"/>
      <c r="AY337" s="175"/>
      <c r="AZ337" s="176"/>
      <c r="BA337" s="176"/>
      <c r="BB337" s="176"/>
      <c r="BC337" s="176"/>
      <c r="BD337" s="50"/>
      <c r="BE337" s="51"/>
      <c r="BF337" s="51"/>
      <c r="BG337" s="51"/>
      <c r="BH337" s="52"/>
      <c r="BI337" s="175"/>
      <c r="BJ337" s="176"/>
      <c r="BK337" s="176"/>
      <c r="BL337" s="176"/>
      <c r="BM337" s="188"/>
      <c r="BN337" s="53">
        <f t="shared" si="68"/>
        <v>0</v>
      </c>
      <c r="BO337" s="53">
        <f t="shared" si="69"/>
        <v>0</v>
      </c>
      <c r="BP337" s="248"/>
    </row>
    <row r="338" spans="2:68" ht="36" x14ac:dyDescent="0.4">
      <c r="B338" s="79" t="s">
        <v>87</v>
      </c>
      <c r="C338" s="40" t="str">
        <f>C224</f>
        <v>Хлеб пшеничный формовой, 0,45 - 0,5 кг</v>
      </c>
      <c r="D338" s="41">
        <f>D108</f>
        <v>22.9</v>
      </c>
      <c r="E338" s="42">
        <v>2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63"/>
        <v>23.587</v>
      </c>
      <c r="L338" s="47">
        <f t="shared" si="64"/>
        <v>23.815999999999999</v>
      </c>
      <c r="M338" s="48">
        <f t="shared" si="65"/>
        <v>24.044999999999998</v>
      </c>
      <c r="N338" s="48">
        <f t="shared" si="65"/>
        <v>24.273999999999997</v>
      </c>
      <c r="O338" s="49">
        <f t="shared" si="66"/>
        <v>24.503</v>
      </c>
      <c r="P338" s="50"/>
      <c r="Q338" s="57"/>
      <c r="R338" s="57"/>
      <c r="S338" s="57"/>
      <c r="T338" s="52"/>
      <c r="U338" s="50"/>
      <c r="V338" s="57"/>
      <c r="W338" s="57"/>
      <c r="X338" s="57"/>
      <c r="Y338" s="52"/>
      <c r="Z338" s="225">
        <v>22.6</v>
      </c>
      <c r="AA338" s="226">
        <v>104</v>
      </c>
      <c r="AB338" s="226">
        <f>IF(Z338=0," ",IF(ISBLANK(Z338)," ",Z338*AA338))</f>
        <v>2350.4</v>
      </c>
      <c r="AC338" s="226" t="s">
        <v>615</v>
      </c>
      <c r="AD338" s="227" t="s">
        <v>616</v>
      </c>
      <c r="AE338" s="195">
        <v>21.1</v>
      </c>
      <c r="AF338" s="196">
        <v>270</v>
      </c>
      <c r="AG338" s="197">
        <f>AE338*AF338</f>
        <v>5697</v>
      </c>
      <c r="AH338" s="196" t="s">
        <v>595</v>
      </c>
      <c r="AI338" s="198" t="s">
        <v>285</v>
      </c>
      <c r="AJ338" s="50"/>
      <c r="AK338" s="51"/>
      <c r="AL338" s="51"/>
      <c r="AM338" s="51"/>
      <c r="AN338" s="52"/>
      <c r="AO338" s="50"/>
      <c r="AP338" s="51"/>
      <c r="AQ338" s="51"/>
      <c r="AR338" s="51"/>
      <c r="AS338" s="52"/>
      <c r="AT338" s="50"/>
      <c r="AU338" s="51"/>
      <c r="AV338" s="51"/>
      <c r="AW338" s="51"/>
      <c r="AX338" s="51"/>
      <c r="AY338" s="175"/>
      <c r="AZ338" s="176"/>
      <c r="BA338" s="176"/>
      <c r="BB338" s="176"/>
      <c r="BC338" s="176"/>
      <c r="BD338" s="50"/>
      <c r="BE338" s="51"/>
      <c r="BF338" s="51"/>
      <c r="BG338" s="51"/>
      <c r="BH338" s="52"/>
      <c r="BI338" s="175"/>
      <c r="BJ338" s="176"/>
      <c r="BK338" s="176"/>
      <c r="BL338" s="176"/>
      <c r="BM338" s="188"/>
      <c r="BN338" s="53">
        <f t="shared" si="68"/>
        <v>21.1</v>
      </c>
      <c r="BO338" s="53">
        <f t="shared" si="69"/>
        <v>22.6</v>
      </c>
      <c r="BP338" s="248"/>
    </row>
    <row r="339" spans="2:68" ht="30" x14ac:dyDescent="0.4">
      <c r="B339" s="79"/>
      <c r="C339" s="80"/>
      <c r="D339" s="41">
        <f>D109</f>
        <v>22.9</v>
      </c>
      <c r="E339" s="42">
        <v>2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63"/>
        <v>23.587</v>
      </c>
      <c r="L339" s="47">
        <f t="shared" si="64"/>
        <v>23.815999999999999</v>
      </c>
      <c r="M339" s="48">
        <f t="shared" si="65"/>
        <v>24.044999999999998</v>
      </c>
      <c r="N339" s="48">
        <f t="shared" si="65"/>
        <v>24.273999999999997</v>
      </c>
      <c r="O339" s="49">
        <f t="shared" si="66"/>
        <v>24.503</v>
      </c>
      <c r="P339" s="50"/>
      <c r="Q339" s="57"/>
      <c r="R339" s="57"/>
      <c r="S339" s="57"/>
      <c r="T339" s="52"/>
      <c r="U339" s="50"/>
      <c r="V339" s="57"/>
      <c r="W339" s="57"/>
      <c r="X339" s="57"/>
      <c r="Y339" s="52"/>
      <c r="Z339" s="236"/>
      <c r="AA339" s="237"/>
      <c r="AB339" s="238"/>
      <c r="AC339" s="237"/>
      <c r="AD339" s="239"/>
      <c r="AE339" s="50"/>
      <c r="AF339" s="51"/>
      <c r="AG339" s="51"/>
      <c r="AH339" s="51"/>
      <c r="AI339" s="52"/>
      <c r="AJ339" s="50"/>
      <c r="AK339" s="51"/>
      <c r="AL339" s="51"/>
      <c r="AM339" s="51"/>
      <c r="AN339" s="52"/>
      <c r="AO339" s="175"/>
      <c r="AP339" s="176"/>
      <c r="AQ339" s="176"/>
      <c r="AR339" s="176"/>
      <c r="AS339" s="176"/>
      <c r="AT339" s="50"/>
      <c r="AU339" s="51"/>
      <c r="AV339" s="51"/>
      <c r="AW339" s="51"/>
      <c r="AX339" s="51"/>
      <c r="AY339" s="175"/>
      <c r="AZ339" s="176"/>
      <c r="BA339" s="176"/>
      <c r="BB339" s="176"/>
      <c r="BC339" s="176"/>
      <c r="BD339" s="50"/>
      <c r="BE339" s="51"/>
      <c r="BF339" s="51"/>
      <c r="BG339" s="51"/>
      <c r="BH339" s="52"/>
      <c r="BI339" s="175"/>
      <c r="BJ339" s="176"/>
      <c r="BK339" s="176"/>
      <c r="BL339" s="176"/>
      <c r="BM339" s="188"/>
      <c r="BN339" s="53">
        <f t="shared" si="68"/>
        <v>0</v>
      </c>
      <c r="BO339" s="53">
        <f t="shared" si="69"/>
        <v>0</v>
      </c>
      <c r="BP339" s="248"/>
    </row>
    <row r="340" spans="2:68" ht="30" x14ac:dyDescent="0.4">
      <c r="B340" s="79"/>
      <c r="C340" s="80"/>
      <c r="D340" s="41">
        <f>D110</f>
        <v>0</v>
      </c>
      <c r="E340" s="42">
        <v>2</v>
      </c>
      <c r="F340" s="43">
        <v>1</v>
      </c>
      <c r="G340" s="44">
        <v>2</v>
      </c>
      <c r="H340" s="44">
        <v>3</v>
      </c>
      <c r="I340" s="44">
        <v>4</v>
      </c>
      <c r="J340" s="45">
        <v>5</v>
      </c>
      <c r="K340" s="46">
        <f t="shared" si="63"/>
        <v>0</v>
      </c>
      <c r="L340" s="47">
        <f t="shared" si="64"/>
        <v>0</v>
      </c>
      <c r="M340" s="48">
        <f t="shared" si="65"/>
        <v>0</v>
      </c>
      <c r="N340" s="48">
        <f t="shared" si="65"/>
        <v>0</v>
      </c>
      <c r="O340" s="49">
        <f t="shared" si="66"/>
        <v>0</v>
      </c>
      <c r="P340" s="50"/>
      <c r="Q340" s="57"/>
      <c r="R340" s="57"/>
      <c r="S340" s="57"/>
      <c r="T340" s="52"/>
      <c r="U340" s="50"/>
      <c r="V340" s="57"/>
      <c r="W340" s="57"/>
      <c r="X340" s="57"/>
      <c r="Y340" s="52"/>
      <c r="Z340" s="236"/>
      <c r="AA340" s="237"/>
      <c r="AB340" s="238"/>
      <c r="AC340" s="237"/>
      <c r="AD340" s="239"/>
      <c r="AE340" s="50"/>
      <c r="AF340" s="51"/>
      <c r="AG340" s="51"/>
      <c r="AH340" s="51"/>
      <c r="AI340" s="52"/>
      <c r="AJ340" s="50"/>
      <c r="AK340" s="51"/>
      <c r="AL340" s="51"/>
      <c r="AM340" s="51"/>
      <c r="AN340" s="52"/>
      <c r="AO340" s="175"/>
      <c r="AP340" s="176"/>
      <c r="AQ340" s="176"/>
      <c r="AR340" s="176"/>
      <c r="AS340" s="176"/>
      <c r="AT340" s="50"/>
      <c r="AU340" s="51"/>
      <c r="AV340" s="51"/>
      <c r="AW340" s="51"/>
      <c r="AX340" s="51"/>
      <c r="AY340" s="175"/>
      <c r="AZ340" s="176"/>
      <c r="BA340" s="176"/>
      <c r="BB340" s="176"/>
      <c r="BC340" s="176"/>
      <c r="BD340" s="50"/>
      <c r="BE340" s="51"/>
      <c r="BF340" s="51"/>
      <c r="BG340" s="51"/>
      <c r="BH340" s="52"/>
      <c r="BI340" s="175"/>
      <c r="BJ340" s="176"/>
      <c r="BK340" s="176"/>
      <c r="BL340" s="176"/>
      <c r="BM340" s="188"/>
      <c r="BN340" s="53">
        <f t="shared" si="68"/>
        <v>0</v>
      </c>
      <c r="BO340" s="53">
        <f t="shared" si="69"/>
        <v>0</v>
      </c>
      <c r="BP340" s="248"/>
    </row>
    <row r="341" spans="2:68" ht="36" x14ac:dyDescent="0.4">
      <c r="B341" s="79" t="s">
        <v>89</v>
      </c>
      <c r="C341" s="40" t="str">
        <f>C227</f>
        <v>Батон нарезной из муки высшего сорта, 0,35 - 0,4 кг</v>
      </c>
      <c r="D341" s="41">
        <f t="shared" ref="D341:D347" si="70">D113</f>
        <v>21.3</v>
      </c>
      <c r="E341" s="42">
        <v>5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63"/>
        <v>22.577999999999999</v>
      </c>
      <c r="L341" s="47">
        <f t="shared" si="64"/>
        <v>22.791</v>
      </c>
      <c r="M341" s="48">
        <f t="shared" si="65"/>
        <v>23.004000000000001</v>
      </c>
      <c r="N341" s="48">
        <f t="shared" si="65"/>
        <v>23.217000000000002</v>
      </c>
      <c r="O341" s="49">
        <f t="shared" si="66"/>
        <v>23.43</v>
      </c>
      <c r="P341" s="50">
        <v>19.55</v>
      </c>
      <c r="Q341" s="51">
        <v>282</v>
      </c>
      <c r="R341" s="51">
        <v>5755.62</v>
      </c>
      <c r="S341" s="51" t="s">
        <v>584</v>
      </c>
      <c r="T341" s="52" t="s">
        <v>589</v>
      </c>
      <c r="U341" s="50"/>
      <c r="V341" s="57"/>
      <c r="W341" s="57"/>
      <c r="X341" s="57"/>
      <c r="Y341" s="52"/>
      <c r="Z341" s="236"/>
      <c r="AA341" s="237"/>
      <c r="AB341" s="238"/>
      <c r="AC341" s="237"/>
      <c r="AD341" s="239"/>
      <c r="AE341" s="50"/>
      <c r="AF341" s="51"/>
      <c r="AG341" s="51"/>
      <c r="AH341" s="51"/>
      <c r="AI341" s="52"/>
      <c r="AJ341" s="50"/>
      <c r="AK341" s="51"/>
      <c r="AL341" s="51"/>
      <c r="AM341" s="51"/>
      <c r="AN341" s="52"/>
      <c r="AO341" s="175"/>
      <c r="AP341" s="176"/>
      <c r="AQ341" s="176"/>
      <c r="AR341" s="176"/>
      <c r="AS341" s="176"/>
      <c r="AT341" s="50"/>
      <c r="AU341" s="51"/>
      <c r="AV341" s="51"/>
      <c r="AW341" s="51"/>
      <c r="AX341" s="51"/>
      <c r="AY341" s="175"/>
      <c r="AZ341" s="176"/>
      <c r="BA341" s="176"/>
      <c r="BB341" s="176"/>
      <c r="BC341" s="176"/>
      <c r="BD341" s="50"/>
      <c r="BE341" s="51"/>
      <c r="BF341" s="51"/>
      <c r="BG341" s="51"/>
      <c r="BH341" s="52"/>
      <c r="BI341" s="175"/>
      <c r="BJ341" s="176"/>
      <c r="BK341" s="176"/>
      <c r="BL341" s="176"/>
      <c r="BM341" s="188"/>
      <c r="BN341" s="53">
        <f t="shared" si="68"/>
        <v>19.55</v>
      </c>
      <c r="BO341" s="53">
        <f t="shared" si="69"/>
        <v>19.55</v>
      </c>
      <c r="BP341" s="248"/>
    </row>
    <row r="342" spans="2:68" ht="30" x14ac:dyDescent="0.4">
      <c r="B342" s="79"/>
      <c r="C342" s="80"/>
      <c r="D342" s="41">
        <f t="shared" si="70"/>
        <v>21.3</v>
      </c>
      <c r="E342" s="42">
        <v>5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63"/>
        <v>22.577999999999999</v>
      </c>
      <c r="L342" s="47">
        <f t="shared" si="64"/>
        <v>22.791</v>
      </c>
      <c r="M342" s="48">
        <f t="shared" si="65"/>
        <v>23.004000000000001</v>
      </c>
      <c r="N342" s="48">
        <f t="shared" si="65"/>
        <v>23.217000000000002</v>
      </c>
      <c r="O342" s="49">
        <f t="shared" si="66"/>
        <v>23.43</v>
      </c>
      <c r="P342" s="50"/>
      <c r="Q342" s="51"/>
      <c r="R342" s="51"/>
      <c r="S342" s="51"/>
      <c r="T342" s="52"/>
      <c r="U342" s="50"/>
      <c r="V342" s="51"/>
      <c r="W342" s="51"/>
      <c r="X342" s="51"/>
      <c r="Y342" s="52"/>
      <c r="Z342" s="236"/>
      <c r="AA342" s="237"/>
      <c r="AB342" s="238"/>
      <c r="AC342" s="237"/>
      <c r="AD342" s="237"/>
      <c r="AE342" s="175"/>
      <c r="AF342" s="176"/>
      <c r="AG342" s="176"/>
      <c r="AH342" s="176"/>
      <c r="AI342" s="188"/>
      <c r="AJ342" s="50"/>
      <c r="AK342" s="51"/>
      <c r="AL342" s="51"/>
      <c r="AM342" s="51"/>
      <c r="AN342" s="52"/>
      <c r="AO342" s="175"/>
      <c r="AP342" s="176"/>
      <c r="AQ342" s="176"/>
      <c r="AR342" s="176"/>
      <c r="AS342" s="176"/>
      <c r="AT342" s="50"/>
      <c r="AU342" s="51"/>
      <c r="AV342" s="51"/>
      <c r="AW342" s="51"/>
      <c r="AX342" s="51"/>
      <c r="AY342" s="175"/>
      <c r="AZ342" s="176"/>
      <c r="BA342" s="176"/>
      <c r="BB342" s="176"/>
      <c r="BC342" s="176"/>
      <c r="BD342" s="50"/>
      <c r="BE342" s="51"/>
      <c r="BF342" s="51"/>
      <c r="BG342" s="51"/>
      <c r="BH342" s="52"/>
      <c r="BI342" s="175"/>
      <c r="BJ342" s="176"/>
      <c r="BK342" s="176"/>
      <c r="BL342" s="176"/>
      <c r="BM342" s="188"/>
      <c r="BN342" s="53">
        <f t="shared" si="68"/>
        <v>0</v>
      </c>
      <c r="BO342" s="53">
        <f t="shared" si="69"/>
        <v>0</v>
      </c>
      <c r="BP342" s="248"/>
    </row>
    <row r="343" spans="2:68" ht="30" x14ac:dyDescent="0.4">
      <c r="B343" s="79"/>
      <c r="C343" s="80"/>
      <c r="D343" s="41">
        <f t="shared" si="70"/>
        <v>21.3</v>
      </c>
      <c r="E343" s="42">
        <v>5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63"/>
        <v>22.577999999999999</v>
      </c>
      <c r="L343" s="47">
        <f t="shared" si="64"/>
        <v>22.791</v>
      </c>
      <c r="M343" s="48">
        <f t="shared" si="65"/>
        <v>23.004000000000001</v>
      </c>
      <c r="N343" s="48">
        <f t="shared" si="65"/>
        <v>23.217000000000002</v>
      </c>
      <c r="O343" s="49">
        <f t="shared" si="66"/>
        <v>23.43</v>
      </c>
      <c r="P343" s="50"/>
      <c r="Q343" s="51"/>
      <c r="R343" s="51"/>
      <c r="S343" s="51"/>
      <c r="T343" s="52"/>
      <c r="U343" s="50"/>
      <c r="V343" s="51"/>
      <c r="W343" s="51"/>
      <c r="X343" s="51"/>
      <c r="Y343" s="52"/>
      <c r="Z343" s="236"/>
      <c r="AA343" s="237"/>
      <c r="AB343" s="238"/>
      <c r="AC343" s="237"/>
      <c r="AD343" s="237"/>
      <c r="AE343" s="175"/>
      <c r="AF343" s="176"/>
      <c r="AG343" s="176"/>
      <c r="AH343" s="176"/>
      <c r="AI343" s="188"/>
      <c r="AJ343" s="50"/>
      <c r="AK343" s="51"/>
      <c r="AL343" s="51"/>
      <c r="AM343" s="51"/>
      <c r="AN343" s="52"/>
      <c r="AO343" s="175"/>
      <c r="AP343" s="176"/>
      <c r="AQ343" s="176"/>
      <c r="AR343" s="176"/>
      <c r="AS343" s="176"/>
      <c r="AT343" s="50"/>
      <c r="AU343" s="51"/>
      <c r="AV343" s="51"/>
      <c r="AW343" s="51"/>
      <c r="AX343" s="51"/>
      <c r="AY343" s="175"/>
      <c r="AZ343" s="176"/>
      <c r="BA343" s="176"/>
      <c r="BB343" s="176"/>
      <c r="BC343" s="176"/>
      <c r="BD343" s="50"/>
      <c r="BE343" s="51"/>
      <c r="BF343" s="51"/>
      <c r="BG343" s="51"/>
      <c r="BH343" s="52"/>
      <c r="BI343" s="175"/>
      <c r="BJ343" s="176"/>
      <c r="BK343" s="176"/>
      <c r="BL343" s="176"/>
      <c r="BM343" s="188"/>
      <c r="BN343" s="53">
        <f t="shared" si="68"/>
        <v>0</v>
      </c>
      <c r="BO343" s="53">
        <f t="shared" si="69"/>
        <v>0</v>
      </c>
      <c r="BP343" s="248"/>
    </row>
    <row r="344" spans="2:68" ht="30" x14ac:dyDescent="0.4">
      <c r="B344" s="81" t="s">
        <v>92</v>
      </c>
      <c r="C344" s="82" t="s">
        <v>93</v>
      </c>
      <c r="D344" s="41">
        <f t="shared" si="70"/>
        <v>0</v>
      </c>
      <c r="E344" s="62"/>
      <c r="F344" s="63"/>
      <c r="G344" s="64"/>
      <c r="H344" s="64"/>
      <c r="I344" s="64"/>
      <c r="J344" s="65"/>
      <c r="K344" s="46">
        <f t="shared" si="63"/>
        <v>0</v>
      </c>
      <c r="L344" s="47">
        <f t="shared" si="64"/>
        <v>0</v>
      </c>
      <c r="M344" s="48">
        <f t="shared" si="65"/>
        <v>0</v>
      </c>
      <c r="N344" s="48">
        <f t="shared" si="65"/>
        <v>0</v>
      </c>
      <c r="O344" s="49">
        <f t="shared" si="66"/>
        <v>0</v>
      </c>
      <c r="P344" s="66"/>
      <c r="Q344" s="67"/>
      <c r="R344" s="68"/>
      <c r="S344" s="67"/>
      <c r="T344" s="69"/>
      <c r="U344" s="66"/>
      <c r="V344" s="67"/>
      <c r="W344" s="68"/>
      <c r="X344" s="67"/>
      <c r="Y344" s="69"/>
      <c r="Z344" s="240"/>
      <c r="AA344" s="241"/>
      <c r="AB344" s="242"/>
      <c r="AC344" s="241"/>
      <c r="AD344" s="241"/>
      <c r="AE344" s="177"/>
      <c r="AF344" s="178"/>
      <c r="AG344" s="176"/>
      <c r="AH344" s="178"/>
      <c r="AI344" s="189"/>
      <c r="AJ344" s="66"/>
      <c r="AK344" s="67"/>
      <c r="AL344" s="68"/>
      <c r="AM344" s="67"/>
      <c r="AN344" s="69"/>
      <c r="AO344" s="177"/>
      <c r="AP344" s="178"/>
      <c r="AQ344" s="176"/>
      <c r="AR344" s="178"/>
      <c r="AS344" s="178"/>
      <c r="AT344" s="66"/>
      <c r="AU344" s="67"/>
      <c r="AV344" s="68"/>
      <c r="AW344" s="67"/>
      <c r="AX344" s="67"/>
      <c r="AY344" s="177"/>
      <c r="AZ344" s="178"/>
      <c r="BA344" s="176"/>
      <c r="BB344" s="178"/>
      <c r="BC344" s="178"/>
      <c r="BD344" s="66"/>
      <c r="BE344" s="67"/>
      <c r="BF344" s="68"/>
      <c r="BG344" s="67"/>
      <c r="BH344" s="69"/>
      <c r="BI344" s="177"/>
      <c r="BJ344" s="178"/>
      <c r="BK344" s="176"/>
      <c r="BL344" s="178"/>
      <c r="BM344" s="189"/>
      <c r="BN344" s="53">
        <f t="shared" si="68"/>
        <v>0</v>
      </c>
      <c r="BO344" s="53">
        <f t="shared" si="69"/>
        <v>0</v>
      </c>
      <c r="BP344" s="248"/>
    </row>
    <row r="345" spans="2:68" ht="36.75" thickBot="1" x14ac:dyDescent="0.45">
      <c r="B345" s="96" t="s">
        <v>95</v>
      </c>
      <c r="C345" s="40" t="str">
        <f>C232</f>
        <v>Сахар-песок, кг</v>
      </c>
      <c r="D345" s="41">
        <f t="shared" si="70"/>
        <v>23.2</v>
      </c>
      <c r="E345" s="98">
        <v>4</v>
      </c>
      <c r="F345" s="43">
        <v>1</v>
      </c>
      <c r="G345" s="44">
        <v>2</v>
      </c>
      <c r="H345" s="44">
        <v>3</v>
      </c>
      <c r="I345" s="44">
        <v>4</v>
      </c>
      <c r="J345" s="45">
        <v>5</v>
      </c>
      <c r="K345" s="46">
        <f t="shared" si="63"/>
        <v>24.36</v>
      </c>
      <c r="L345" s="47">
        <f t="shared" si="64"/>
        <v>24.591999999999999</v>
      </c>
      <c r="M345" s="48">
        <f t="shared" si="65"/>
        <v>24.823999999999998</v>
      </c>
      <c r="N345" s="48">
        <f t="shared" si="65"/>
        <v>25.055999999999997</v>
      </c>
      <c r="O345" s="49">
        <f t="shared" si="66"/>
        <v>25.288</v>
      </c>
      <c r="P345" s="50">
        <f>R345/Q345</f>
        <v>24.59</v>
      </c>
      <c r="Q345" s="51">
        <v>50</v>
      </c>
      <c r="R345" s="51">
        <v>1229.5</v>
      </c>
      <c r="S345" s="51" t="s">
        <v>362</v>
      </c>
      <c r="T345" s="52" t="s">
        <v>589</v>
      </c>
      <c r="U345" s="50"/>
      <c r="V345" s="51"/>
      <c r="W345" s="51"/>
      <c r="X345" s="51"/>
      <c r="Y345" s="52"/>
      <c r="Z345" s="225"/>
      <c r="AA345" s="226"/>
      <c r="AB345" s="226"/>
      <c r="AC345" s="226"/>
      <c r="AD345" s="227"/>
      <c r="AE345" s="195"/>
      <c r="AF345" s="196"/>
      <c r="AG345" s="197"/>
      <c r="AH345" s="244"/>
      <c r="AI345" s="244"/>
      <c r="AJ345" s="50"/>
      <c r="AK345" s="51"/>
      <c r="AL345" s="51"/>
      <c r="AM345" s="51"/>
      <c r="AN345" s="52"/>
      <c r="AO345" s="175"/>
      <c r="AP345" s="176"/>
      <c r="AQ345" s="176"/>
      <c r="AR345" s="176"/>
      <c r="AS345" s="176"/>
      <c r="AT345" s="50"/>
      <c r="AU345" s="51"/>
      <c r="AV345" s="51"/>
      <c r="AW345" s="51"/>
      <c r="AX345" s="51"/>
      <c r="AY345" s="175"/>
      <c r="AZ345" s="176"/>
      <c r="BA345" s="176"/>
      <c r="BB345" s="176"/>
      <c r="BC345" s="176"/>
      <c r="BD345" s="50"/>
      <c r="BE345" s="51"/>
      <c r="BF345" s="51"/>
      <c r="BG345" s="51"/>
      <c r="BH345" s="52"/>
      <c r="BI345" s="175"/>
      <c r="BJ345" s="176"/>
      <c r="BK345" s="176"/>
      <c r="BL345" s="176"/>
      <c r="BM345" s="188"/>
      <c r="BN345" s="53">
        <f t="shared" si="68"/>
        <v>24.59</v>
      </c>
      <c r="BO345" s="53">
        <f t="shared" si="69"/>
        <v>24.59</v>
      </c>
      <c r="BP345" s="249"/>
    </row>
    <row r="346" spans="2:68" ht="31.5" thickTop="1" thickBot="1" x14ac:dyDescent="0.45">
      <c r="B346" s="96"/>
      <c r="C346" s="97"/>
      <c r="D346" s="41">
        <f t="shared" si="70"/>
        <v>23.2</v>
      </c>
      <c r="E346" s="98">
        <v>4</v>
      </c>
      <c r="F346" s="43">
        <v>1</v>
      </c>
      <c r="G346" s="44">
        <v>2</v>
      </c>
      <c r="H346" s="44">
        <v>3</v>
      </c>
      <c r="I346" s="44">
        <v>4</v>
      </c>
      <c r="J346" s="45">
        <v>5</v>
      </c>
      <c r="K346" s="46">
        <f t="shared" si="63"/>
        <v>24.36</v>
      </c>
      <c r="L346" s="47">
        <f t="shared" si="64"/>
        <v>24.591999999999999</v>
      </c>
      <c r="M346" s="48">
        <f t="shared" si="65"/>
        <v>24.823999999999998</v>
      </c>
      <c r="N346" s="48">
        <f t="shared" si="65"/>
        <v>25.055999999999997</v>
      </c>
      <c r="O346" s="49">
        <f t="shared" si="66"/>
        <v>25.288</v>
      </c>
      <c r="P346" s="50"/>
      <c r="Q346" s="51"/>
      <c r="R346" s="51"/>
      <c r="S346" s="51"/>
      <c r="T346" s="52"/>
      <c r="U346" s="175"/>
      <c r="V346" s="176"/>
      <c r="W346" s="176"/>
      <c r="X346" s="176"/>
      <c r="Y346" s="176"/>
      <c r="Z346" s="50"/>
      <c r="AA346" s="51"/>
      <c r="AB346" s="51"/>
      <c r="AC346" s="51"/>
      <c r="AD346" s="51"/>
      <c r="AE346" s="175"/>
      <c r="AF346" s="176"/>
      <c r="AG346" s="176"/>
      <c r="AH346" s="176"/>
      <c r="AI346" s="188"/>
      <c r="AJ346" s="50"/>
      <c r="AK346" s="51"/>
      <c r="AL346" s="51"/>
      <c r="AM346" s="51"/>
      <c r="AN346" s="52"/>
      <c r="AO346" s="175"/>
      <c r="AP346" s="176"/>
      <c r="AQ346" s="176"/>
      <c r="AR346" s="176"/>
      <c r="AS346" s="176"/>
      <c r="AT346" s="50"/>
      <c r="AU346" s="51"/>
      <c r="AV346" s="51"/>
      <c r="AW346" s="51"/>
      <c r="AX346" s="51"/>
      <c r="AY346" s="175"/>
      <c r="AZ346" s="176"/>
      <c r="BA346" s="176"/>
      <c r="BB346" s="176"/>
      <c r="BC346" s="176"/>
      <c r="BD346" s="50"/>
      <c r="BE346" s="51"/>
      <c r="BF346" s="51"/>
      <c r="BG346" s="51"/>
      <c r="BH346" s="52"/>
      <c r="BI346" s="175"/>
      <c r="BJ346" s="176"/>
      <c r="BK346" s="176"/>
      <c r="BL346" s="176"/>
      <c r="BM346" s="188"/>
      <c r="BN346" s="53">
        <f t="shared" si="68"/>
        <v>0</v>
      </c>
      <c r="BO346" s="53">
        <f t="shared" si="69"/>
        <v>0</v>
      </c>
      <c r="BP346" s="248"/>
    </row>
    <row r="347" spans="2:68" ht="21.75" thickTop="1" thickBot="1" x14ac:dyDescent="0.3">
      <c r="B347" s="96"/>
      <c r="C347" s="97"/>
      <c r="D347" s="41">
        <f t="shared" si="70"/>
        <v>23.2</v>
      </c>
      <c r="E347" s="98">
        <v>4</v>
      </c>
      <c r="F347" s="43">
        <v>1</v>
      </c>
      <c r="G347" s="44">
        <v>2</v>
      </c>
      <c r="H347" s="44">
        <v>3</v>
      </c>
      <c r="I347" s="44">
        <v>4</v>
      </c>
      <c r="J347" s="45">
        <v>5</v>
      </c>
      <c r="K347" s="46">
        <f t="shared" si="63"/>
        <v>24.36</v>
      </c>
      <c r="L347" s="47">
        <f t="shared" si="64"/>
        <v>24.591999999999999</v>
      </c>
      <c r="M347" s="48">
        <f t="shared" si="65"/>
        <v>24.823999999999998</v>
      </c>
      <c r="N347" s="48">
        <f t="shared" si="65"/>
        <v>25.055999999999997</v>
      </c>
      <c r="O347" s="49">
        <f t="shared" si="66"/>
        <v>25.288</v>
      </c>
      <c r="P347" s="207"/>
      <c r="Q347" s="208"/>
      <c r="R347" s="209"/>
      <c r="S347" s="208"/>
      <c r="T347" s="210"/>
      <c r="U347" s="175"/>
      <c r="V347" s="176"/>
      <c r="W347" s="176"/>
      <c r="X347" s="176"/>
      <c r="Y347" s="176"/>
      <c r="Z347" s="50"/>
      <c r="AA347" s="51"/>
      <c r="AB347" s="51"/>
      <c r="AC347" s="51"/>
      <c r="AD347" s="51"/>
      <c r="AE347" s="175"/>
      <c r="AF347" s="176"/>
      <c r="AG347" s="176"/>
      <c r="AH347" s="176"/>
      <c r="AI347" s="188"/>
      <c r="AJ347" s="50"/>
      <c r="AK347" s="51"/>
      <c r="AL347" s="51"/>
      <c r="AM347" s="51"/>
      <c r="AN347" s="52"/>
      <c r="AO347" s="175"/>
      <c r="AP347" s="176"/>
      <c r="AQ347" s="176"/>
      <c r="AR347" s="176"/>
      <c r="AS347" s="176"/>
      <c r="AT347" s="50"/>
      <c r="AU347" s="51"/>
      <c r="AV347" s="51"/>
      <c r="AW347" s="51"/>
      <c r="AX347" s="51"/>
      <c r="AY347" s="175"/>
      <c r="AZ347" s="176"/>
      <c r="BA347" s="176"/>
      <c r="BB347" s="176"/>
      <c r="BC347" s="176"/>
      <c r="BD347" s="50"/>
      <c r="BE347" s="51"/>
      <c r="BF347" s="51"/>
      <c r="BG347" s="51"/>
      <c r="BH347" s="52"/>
      <c r="BI347" s="175"/>
      <c r="BJ347" s="176"/>
      <c r="BK347" s="176"/>
      <c r="BL347" s="176"/>
      <c r="BM347" s="188"/>
      <c r="BN347" s="53">
        <f t="shared" si="68"/>
        <v>0</v>
      </c>
      <c r="BO347" s="53">
        <f t="shared" si="69"/>
        <v>0</v>
      </c>
      <c r="BP347" s="247"/>
    </row>
    <row r="348" spans="2:68" ht="18.75" thickTop="1" x14ac:dyDescent="0.25">
      <c r="P348" s="211"/>
      <c r="Q348" s="211"/>
      <c r="R348" s="211"/>
      <c r="S348" s="211"/>
      <c r="T348" s="211"/>
    </row>
    <row r="349" spans="2:68" x14ac:dyDescent="0.25">
      <c r="P349" s="212"/>
      <c r="Q349" s="212"/>
      <c r="R349" s="212"/>
      <c r="S349" s="212"/>
      <c r="T349" s="212"/>
    </row>
    <row r="350" spans="2:68" x14ac:dyDescent="0.25">
      <c r="P350" s="212"/>
      <c r="Q350" s="212"/>
      <c r="R350" s="212"/>
      <c r="S350" s="212"/>
      <c r="T350" s="212"/>
    </row>
  </sheetData>
  <protectedRanges>
    <protectedRange sqref="BI12:BJ13 BL12:BM13 BI127:BJ128 BL127:BM128 BI16:BJ16 BI28:BJ33 BL35:BM55 BL57:BM67 BL118:BM119 BI118:BJ119 BI130:BJ131 BI233:BJ234 BL233:BM234 BL16:BM16 BL130:BM131 BI35:BJ55 BI57:BJ63 BI65:BJ67 BI240:BJ347 BL240:BM347" name="Диапазон13"/>
    <protectedRange sqref="BD11:BE13 BG11:BH13 BD126:BE128 BG126:BH128 BD119:BE119 BG119:BH119 BD130:BE131 BG130:BH131 BD233:BE234 BG233:BH234 BG35:BH55 BD15:BE16 BG18:BH19 BD18:BE19 BG15:BH16 BG57:BH67 BD35:BE55 BD333:BE347 BG240:BH347 BD240:BE311 BD57:BE67" name="Диапазон12"/>
    <protectedRange sqref="AY11:AZ13 BB11:BC13 AY126:AZ128 BB126:BC128 AY131:AZ131 AY28:AZ33 BB118:BC119 AY118:AZ119 BB131:BC131 AY233:AZ234 BB233:BC234 AY15:AZ16 BB15:BC16 AY35:AZ67 BB28:BC67 AY240:AZ347 BB240:BC347" name="Диапазон11"/>
    <protectedRange sqref="AT11:AU13 AW11:AX13 AT127:AU128 AW127:AX128 AT15:AU16 AW28:AX33 AT28:AU33 AW35:AX60 AT118:AU119 AT130:AU131 AT233:AU234 AW15:AX16 AW118:AX119 AW233:AX234 AW130:AX131 AT35:AU60 AW62:AX67 AT62:AU67 AW240:AX347 AT240:AU347" name="Диапазон10"/>
    <protectedRange sqref="AO11:AP13 AR11:AS13 AO126:AP128 AR126:AS128 AO130:AP131 AR143:AS148 AO143:AP148 AR233:AS234 AO31:AP33 AO77:AP78 AR118:AS119 AO118:AP119 AO15:AP16 AR31:AS33 AR130:AS131 AO233:AP234 AR150:AS175 AR15:AS16 AR73:AS75 AO80:AP81 AR80:AS81 AR77:AS78 AO73:AP75 AO35:AP67 AR35:AS67 AR339:AS347 AO310:AP347 AO240:AP308 AR240:AS331 AO150:AP175" name="Диапазон9"/>
    <protectedRange sqref="AJ11:AK13 AM11:AN13 AJ126:AK128 AM126:AN128 AJ240:AK285 AJ130:AK131 AJ150:AK175 AM233:AN234 AJ233:AK234 AM118:AN119 AJ118:AK119 AJ15:AK16 AM18:AN19 AJ18:AK19 AJ73:AK75 AM130:AN131 AM73:AN75 AM150:AN175 AM15:AN16 AJ35:AK62 AM35:AN62 AJ287:AK347 AM240:AN347 AJ64:AK67 AM64:AN67" name="Диапазон8"/>
    <protectedRange sqref="AE11:AF13 AH11:AI13 AE126:AF128 AH126:AI128 AE241:AF243 AH241:AI243 AH258:AI285 AH287:AI293 AE342:AF344 AE15:AF16 AH15:AI16 AH73:AI75 AH77:AI81 AH233:AI234 AH192:AI193 AE233:AF234 AH28:AI67 AE77:AF81 AE143:AF170 AE130:AF131 AH143:AI170 AH173:AI182 AH119:AI119 AE119:AF119 AH130:AI131 AE258:AF285 AE310:AF311 AH310:AI311 AE18:AF19 AE246:AF246 AH18:AI19 AH246:AI246 AH295:AI297 AH339:AI344 AH299:AI301 AE287:AF293 AE307:AF308 AH307:AI308 AE346:AF347 AH346:AI347 AE192:AF193 AE28:AF67 AE73:AF75 AE173:AF182 AE299:AF301 AE295:AF297" name="Диапазон7"/>
    <protectedRange sqref="A6 G6:J6 BP6:EZ6 G121:J121 L121:O121 G236:J236 L6:T6 U6:Y6 Z6:AD6 AE6:AI6 AJ6:AN6 AO6:AS6 AT6:AX6 AY6:BC6 BD6:BH6 BI6:BM6 BI236:BM236 BD236:BH236 L236:T236 U236:Y236 Z236:AD236 AE236:AI236 AJ236:AN236 AO236:AS236 AT236:AX236 AY236:BC236" name="Диапазон3"/>
    <protectedRange sqref="A2:A5 P3:AC3 AD2:EZ5" name="Диапазон1"/>
    <protectedRange sqref="P143:T148" name="Диапазон4_40"/>
    <protectedRange sqref="U21:Y22 AH314:AI315 AE140:AI142 U240:Y240 U251:Y252 U291:Y291 U306:Y308 AE251:AI252 AH323:AI324 AE326:AF327 AH317:AI318 AH327:AI327 AH320:AI321 AE313:AG318 BD312:BH332 AJ10:AN10 AE172:AI172 AY229:BC231 AE198:AI200 AT133:AX134 U342:Y345 AB312 Z319:AB319 Z328:AB328 AE227:AI231 AT150:AX170 AE320:AF324 AT73:AX75 AT69:AX71 AO79:AS79 AG320:AG327 AE114:AI116 P198:T200 BI133:BM134 Z325:AB325 AC344:AD344 Z332:AB345 AC334:AD334 P90:T94 AE118:AI118 AE329:AI331 AE214:AI216 AT172:AX182 BD218:BH231 AC338:AD340 U24:Y27" name="Диапазон4_99"/>
    <protectedRange sqref="Z310:AD311 Z313:AD315 Z320:AD324 Z329:AD331 Z317:AD318 Z326:AD327" name="Диапазон4_30"/>
    <protectedRange sqref="AJ177:AN182" name="Диапазон4_67"/>
    <protectedRange sqref="BI73:BM75" name="Диапазон4_68"/>
    <protectedRange sqref="AH313:AI313" name="Диапазон4_12_4"/>
    <protectedRange sqref="AG309" name="Диапазон4_90"/>
    <protectedRange sqref="AE309:AF309" name="Диапазон4_11_2"/>
    <protectedRange sqref="AH309:AI309" name="Диапазон4_12_2"/>
    <protectedRange sqref="AI322 AI325:AI326 AI316" name="Диапазон4_12_3"/>
    <protectedRange sqref="AE325:AF325" name="Диапазон4_14_1"/>
    <protectedRange sqref="AH322 AH326" name="Диапазон4_15_1"/>
    <protectedRange sqref="AH325 AH316" name="Диапазон4_19_1"/>
    <protectedRange sqref="AY150:BC182 AY192:BC196" name="Диапазон4_78"/>
    <protectedRange sqref="BD150:BH170" name="Диапазон4_89"/>
    <protectedRange sqref="BI232:BM232" name="Диапазон4_28"/>
    <protectedRange sqref="AB253:AD253" name="Диапазон4_61"/>
    <protectedRange sqref="Z253:AA253" name="Диапазон4_7_1"/>
    <protectedRange sqref="AC312:AD312" name="Диапазон4_12_5"/>
    <protectedRange sqref="Z312:AA312" name="Диапазон4_13_1"/>
    <protectedRange sqref="AD319" name="Диапазон4_20_2"/>
    <protectedRange sqref="AC319" name="Диапазон4_19_1_2"/>
    <protectedRange sqref="AD328" name="Диапазон4_12_6"/>
    <protectedRange sqref="AC328" name="Диапазон4_19_2"/>
    <protectedRange sqref="U126:Y126" name="Диапазон4_7"/>
    <protectedRange sqref="U225:Y226" name="Диапазон4_53"/>
    <protectedRange sqref="AO34:AS34 U149:Y149 U173:Y173 AT171:AX171 U34:Y34 U117:Y117 AE10:AI10 AE117:AI117 AT72:AX72 BD10:BH10 BD14:BH14 BD17:BH17 BI56:BM56 P183:T183 P191:T191 AE201:AG203 AH202:AI203 U253:Y253 U10:Y10 U15:Y15 U18:Y19 U72:Y72 U82:Y82 AT132:AX132 AT34:AX34 AY10:BC10 Z130:AD130 AT14:AX14 BI10:BM10 BI14:BM14 U129:Y129 U132:W134 X133:Y134 AG129 AI129 AE136:AF137 AG135:AG138 AH136:AH137 AI135:AI138 AG197 AI197 BI129:BM129 Z64:AD64 P149:T149 P197:T197 AO176:AS176 AY135:BC137 P244:T244 P247:T248 U250:Y250 U298:Y302 U171:Y171 AO138:AS138 AE87:AI88 AO17:AS22 AT61:AX61 BD139:BH142 BI135:BM138 P10:T10 P14:T14 P95:T118 AJ63:AN63 AJ76:AN76 AT10:AX10 AT18:AX22 AT68:AX68 AY14:BC14 Z17:AD34 Z68:AD68 BI17:BM27 P129:T129 P132:T132 P138:T138 P258:T263 P317:T318 U125:Y125 U135:Y142 U183:Y190 Z132:AD134 Z144:AD148 Z189:AD190 AH208:AI209 AE205:AF209 AE211:AF213 AH212:AI212 AH205:AI206 AI210 AG205:AG213 AI213 AJ133:AN134 AJ188:AN190 AO129:AS129 AO149:AS149 AO184:AS232 AT198:AX212 AY202:BC216 BD171:BH217 BD232:BH232 BI183:BM183 BI198:BM216 P17:T27 P34:T34 P64:T71 P76:T82 P86:T89 U105:Y114 Z10:AD10 Z72:AD72 Z76:AD117 AE68:AI72 AE76:AI76 AE82:AI82 AE92:AI113 AJ14:AN14 AJ17:AN17 AJ20:AN34 AJ68:AN68 AJ72:AN72 AJ79:AN79 AJ82:AN82 AJ88:AN117 AO68:AS72 AO76:AS76 AO82:AS117 AT24:AX27 AT79:AX117 AY20:BC27 AY68:BC117 BD20:BH34 BD56:BH56 BD68:BH76 BD82:BH82 BD89:BH89 BD102:BH118 BI68:BM72 BI76:BM117 P171:T171 P194:T194 P217:T217 P227:T228 U192:Y196 U191:Y191 U198:Y220 U197:Y197 U221:Y224 Z129:AD129 Z136:AD141 Z135:AD135 Z142:AD142 Z150:AD182 Z149:AD149 Z183:AD187 Z192:AD196 Z191:AD191 Z205:AD209 Z197:AD204 Z211:AD216 Z210:AD210 Z224:AD231 Z217:AD223 Z232:AD232 AI125 AE125:AG125 AG171:AI171 AI204 AE204:AG204 AE217:AG217 AJ129:AN129 AJ132:AN132 AJ143:AN149 AJ135:AN142 AJ176:AN176 AJ183:AN187 AJ192:AN196 AJ191:AN191 AJ214:AN220 AJ197:AN213 AJ221:AN224 AJ232:AN232 AO132:AS132 AO142:AS142 AO183:AS183 AT191:AX197 AT218:AX223 AT213:AX217 AT225:AX232 AT224:AX224 AY129:BC129 AY132:BC132 AY138:BC142 AY197:BC201 AY218:BC223 AY217:BC217 AY225:BC228 AY224:BC224 AY232:BC232 BI220:BM226 BI230:BM231 P250:T257 P265:T293 P264:T264 P295:T297 P294:T294 P298:T302 P312:T316 P326:T331 P319:T325 P333:T340 P332:T332 P341:T345 U294:Y294 U309:Y309 U312:Y312" name="Диапазон4"/>
    <protectedRange sqref="AE139:AI139" name="Диапазон4_50"/>
    <protectedRange sqref="AE194:AI196" name="Диапазон4_58"/>
    <protectedRange sqref="AE218:AI226" name="Диапазон4_75"/>
    <protectedRange sqref="AE232:AI232" name="Диапазон4_92"/>
    <protectedRange sqref="AB309" name="Диапазон4_81"/>
    <protectedRange sqref="Z309:AA309" name="Диапазон4_11_3"/>
    <protectedRange sqref="AC309:AD309" name="Диапазон4_12_7"/>
    <protectedRange sqref="Z316:AB316" name="Диапазон4_96"/>
    <protectedRange sqref="AD316" name="Диапазон4_12_8"/>
    <protectedRange sqref="AC316" name="Диапазон4_19_1_3"/>
    <protectedRange sqref="AY18:BC19" name="Диапазон4_47"/>
    <protectedRange sqref="AY34:BC34" name="Диапазон4_49"/>
    <protectedRange sqref="P184:T186" name="Диапазон4_93"/>
    <protectedRange sqref="BI132:BM132" name="Диапазон4_8"/>
    <protectedRange sqref="Z298:AB298" name="Диапазон4_29"/>
    <protectedRange sqref="AC298:AD298" name="Диапазон4_9_2"/>
    <protectedRange sqref="AC325" name="Диапазон4_9_3"/>
    <protectedRange sqref="AD325" name="Диапазон4_16_1"/>
    <protectedRange sqref="AC332:AD333 AC341:AD341" name="Диапазон4_11_1"/>
    <protectedRange sqref="AD335:AD336 AC337:AD337 AD342:AD343" name="Диапазон4_12_1"/>
    <protectedRange sqref="AC342:AC343 AC335:AC336" name="Диапазон4_15_2"/>
    <protectedRange sqref="AC345" name="Диапазон4_9_4"/>
    <protectedRange sqref="AD345" name="Диапазон4_16_2"/>
    <protectedRange sqref="P72:S72" name="Диапазон4_32"/>
    <protectedRange sqref="T72" name="Диапазон4_60"/>
    <protectedRange sqref="AE17:AI17" name="Диапазон4_44"/>
    <protectedRange sqref="P133:T134" name="Диапазон4_46"/>
    <protectedRange sqref="P187:T187" name="Диапазон4_52"/>
    <protectedRange sqref="P229:T232" name="Диапазон4_88"/>
    <protectedRange sqref="AE132:AG132 AI132" name="Диапазон4_14"/>
    <protectedRange sqref="AH132" name="Диапазон4_19_1_1_2"/>
    <protectedRange sqref="BI139:BM141" name="Диапазон4_43"/>
    <protectedRange sqref="BI11:BM11" name="Диапазон4_3"/>
    <protectedRange sqref="AE21:AI22" name="Диапазон4_55"/>
    <protectedRange sqref="AY17:BC17" name="Диапазон4_63"/>
    <protectedRange sqref="AI201" name="Диапазон4_12_11"/>
    <protectedRange sqref="AH201" name="Диапазон4_19_5"/>
    <protectedRange sqref="AO139:AS141" name="Диапазон4_95"/>
    <protectedRange sqref="AY143:BC148" name="Диапазон4_85"/>
    <protectedRange sqref="BD77:BH81 BD83:BH88 BD90:BH101" name="Диапазон4_83"/>
    <protectedRange sqref="AJ225:AN231" name="Диапазон4_42"/>
    <protectedRange sqref="AO125:AS125" name="Диапазон4_13"/>
    <protectedRange sqref="BD143:BH149" name="Диапазон4_69"/>
    <protectedRange sqref="AE245:AG245 AI245" name="Диапазон4_10_3"/>
    <protectedRange sqref="AH245" name="Диапазон4_13_1_1"/>
    <protectedRange sqref="AE254:AI256" name="Диапазон4_10_5"/>
    <protectedRange sqref="AE328:AG328" name="Диапазон4_8_2"/>
    <protectedRange sqref="AH328:AI328" name="Диапазон5_1_1"/>
    <protectedRange sqref="AO177:AS182" name="Диапазон4_17"/>
    <protectedRange sqref="AT126:AX126" name="Диапазон4_24"/>
    <protectedRange sqref="AT184:AX186 AT188:AX190" name="Диапазон4_64"/>
    <protectedRange sqref="AY133:BC134" name="Диапазон4_51"/>
    <protectedRange sqref="BI143:BM170 BI184:BM196 BI173:BM182" name="Диапазон4_22"/>
    <protectedRange sqref="U264:Y264" name="Диапазон4_11"/>
    <protectedRange sqref="P83:T85" name="Диапазон4_97"/>
    <protectedRange sqref="P135:T137 P139:T142" name="Диапазон4_10"/>
    <protectedRange sqref="P201:T216 P218:T226" name="Диапазон4_72"/>
    <protectedRange sqref="Z143:AD143" name="Диапазон4_70"/>
    <protectedRange sqref="AE129:AF129" name="Диапазон4_5_1"/>
    <protectedRange sqref="AH129" name="Диапазон4_19_1_1_5"/>
    <protectedRange sqref="AE135:AF135" name="Диапазон4_6_1"/>
    <protectedRange sqref="AE138:AF138" name="Диапазон4_7_2"/>
    <protectedRange sqref="AH135 AH138" name="Диапазон4_19_1_1_6"/>
    <protectedRange sqref="AE197:AF197" name="Диапазон4_13_2"/>
    <protectedRange sqref="AH197" name="Диапазон4_19_1_1_8"/>
    <protectedRange sqref="AO133:AS137" name="Диапазон4_26"/>
    <protectedRange sqref="U244:Y244" name="Диапазон4_5"/>
    <protectedRange sqref="U310:Y311 U313:Y334" name="Диапазон4_19"/>
    <protectedRange sqref="AE286:AG286" name="Диапазон5_3"/>
    <protectedRange sqref="AH286:AI286" name="Диапазон4_10_9"/>
    <protectedRange sqref="AE294:AG294" name="Диапазон5_4"/>
    <protectedRange sqref="AH294:AI294" name="Диапазон4_13_2_5"/>
    <protectedRange sqref="AE319:AG319" name="Диапазон4_12_15"/>
    <protectedRange sqref="AH319:AI319" name="Диапазон5_1_1_2"/>
    <protectedRange sqref="AE333:AI337" name="Диапазон4_12_17"/>
    <protectedRange sqref="AE345:AG345" name="Диапазон5_6"/>
    <protectedRange sqref="AH345:AI345" name="Диапазон5_1_1_3"/>
    <protectedRange sqref="U86:Y86" name="Диапазон4_37"/>
    <protectedRange sqref="U95:Y95" name="Диапазон4_45"/>
    <protectedRange sqref="AJ77:AN78 AJ83:AN87 AJ80:AN81" name="Диапазон4_86"/>
    <protectedRange sqref="AO14:AS14" name="Диапазон4_27"/>
    <protectedRange sqref="P303:T305 P307:T311" name="Диапазон4_36"/>
    <protectedRange sqref="Z14:AD14" name="Диапазон4_71"/>
    <protectedRange sqref="AO10:AS10" name="Диапазон4_48"/>
    <protectedRange sqref="AT17:AX17" name="Диапазон4_23"/>
    <protectedRange sqref="Z188:AD188" name="Диапазон4_21"/>
    <protectedRange sqref="BI171:BM172" name="Диапазон4_87"/>
    <protectedRange sqref="Z125:AD125" name="Диапазон4_82"/>
    <protectedRange sqref="U14:Y14" name="Диапазон4_18"/>
    <protectedRange sqref="U17:Y17" name="Диапазон4_33"/>
    <protectedRange sqref="U20:Y20" name="Диапазон4_62"/>
    <protectedRange sqref="U23:Y23" name="Диапазон4_80"/>
    <protectedRange sqref="U76:Y76" name="Диапазон4_91"/>
    <protectedRange sqref="U102:Y104" name="Диапазон4_98"/>
    <protectedRange sqref="P125:T125" name="Диапазон4_41"/>
    <protectedRange sqref="U335:Y341" name="Диапазон4_66"/>
    <protectedRange sqref="AH188:AH190 AE183:AI183 AE184:AG191 AH185:AI187 AI188:AI191" name="Диапазон4_35"/>
    <protectedRange sqref="AH184:AI184" name="Диапазон4_10_1"/>
    <protectedRange sqref="AH191" name="Диапазон4_19_1_1_1"/>
    <protectedRange sqref="AI207 AI211" name="Диапазон4_12_13"/>
    <protectedRange sqref="AE210:AF210" name="Диапазон4_14_2"/>
    <protectedRange sqref="AH207 AH211" name="Диапазон4_15_4"/>
    <protectedRange sqref="AH213" name="Диапазон4_19_1_5"/>
    <protectedRange sqref="AH210" name="Диапазон4_19_1_1_3"/>
    <protectedRange sqref="AE253:AI253" name="Диапазон4_10_11"/>
    <protectedRange sqref="AE302:AI305" name="Диапазон5"/>
    <protectedRange sqref="AT125:AX125" name="Диапазон4_4"/>
    <protectedRange sqref="AT129:AX129" name="Диапазон4_9"/>
    <protectedRange sqref="AT135:AX137" name="Диапазон4_20"/>
    <protectedRange sqref="AT183:AX183" name="Диапазон4_39"/>
    <protectedRange sqref="AY149:BC149" name="Диапазон4_31"/>
    <protectedRange sqref="AY183:BC191" name="Диапазон4_73"/>
    <protectedRange sqref="BD129:BH129" name="Диапазон4_65"/>
    <protectedRange sqref="BD132:BH138" name="Диапазон4_79"/>
    <protectedRange sqref="BI142:BM142" name="Диапазон4_15"/>
    <protectedRange sqref="AE14:AI14" name="Диапазон5_1"/>
    <protectedRange sqref="AE83:AI86" name="Диапазон4_12_9"/>
    <protectedRange sqref="AE89:AI91" name="Диапазон4_12_10"/>
    <protectedRange sqref="AE20:AI20" name="Диапазон4_12"/>
    <protectedRange sqref="AE23:AI27" name="Диапазон4_74"/>
    <protectedRange sqref="AO23:AS27" name="Диапазон4_38"/>
    <protectedRange sqref="AT23:AX23" name="Диапазон4_25"/>
    <protectedRange sqref="BI34:BM34" name="Диапазон4_76"/>
    <protectedRange sqref="AH125" name="Диапазон4_19_1_1_4"/>
    <protectedRange sqref="AE171:AF171" name="Диапазон4_8_3"/>
    <protectedRange sqref="AH204" name="Диапазон4_19_1_4"/>
    <protectedRange sqref="AH217:AI217" name="Диапазон4_10_1_2"/>
    <protectedRange sqref="AJ125:AN125" name="Диапазон4_34"/>
    <protectedRange sqref="AT138:AX149" name="Диапазон4_54"/>
    <protectedRange sqref="AT187:AX187" name="Диапазон4_84"/>
    <protectedRange sqref="AY125:BC125" name="Диапазон4_59"/>
    <protectedRange sqref="BI125:BM125" name="Диапазон4_1"/>
    <protectedRange sqref="BI197:BM197" name="Диапазон4_2"/>
    <protectedRange sqref="BI217:BM219" name="Диапазон4_6"/>
    <protectedRange sqref="BI227:BM229" name="Диапазон4_16"/>
    <protectedRange sqref="P240:T240" name="Диапазон4_94"/>
    <protectedRange sqref="P306:T306" name="Диапазон4_56"/>
    <protectedRange sqref="AE240:AG240" name="Диапазон5_2"/>
    <protectedRange sqref="AH240:AI240" name="Диапазон5_3_1"/>
    <protectedRange sqref="AE244:AG244" name="Диапазон5_7"/>
    <protectedRange sqref="AH244:AI244" name="Диапазон5_3_1_1"/>
    <protectedRange sqref="AE249:AI249 AE250:AG250 AE247:AG247" name="Диапазон5_8"/>
    <protectedRange sqref="AE248:AG248" name="Диапазон5_4_1"/>
    <protectedRange sqref="AI248" name="Диапазон5_2_1"/>
    <protectedRange sqref="AH248" name="Диапазон4_10_1_1"/>
    <protectedRange sqref="AH250:AI250 AH247:AI247" name="Диапазон5_3_1_2"/>
    <protectedRange sqref="AG257" name="Диапазон5_10"/>
    <protectedRange sqref="AE257:AF257" name="Диапазон4_8_5"/>
    <protectedRange sqref="AI257" name="Диапазон5_6_2"/>
    <protectedRange sqref="AH257" name="Диапазон5_1_5_1"/>
    <protectedRange sqref="AG298" name="Диапазон5_11"/>
    <protectedRange sqref="AE298:AF298" name="Диапазон4_10_6"/>
    <protectedRange sqref="AI298" name="Диапазон5_6_3"/>
    <protectedRange sqref="AH298" name="Диапазон5_1_5_2"/>
    <protectedRange sqref="AE306:AF306" name="Диапазон5_12"/>
    <protectedRange sqref="AG306" name="Диапазон4_12_12"/>
    <protectedRange sqref="AH306:AI306" name="Диапазон5_1_5_3"/>
    <protectedRange sqref="AE312:AG312" name="Диапазон4_12_19"/>
    <protectedRange sqref="AH312:AI312" name="Диапазон4_11_2_1"/>
    <protectedRange sqref="AE332:AG332" name="Диапазон4_12_20"/>
    <protectedRange sqref="AH332:AI332" name="Диапазон4_12_2_1"/>
    <protectedRange sqref="AE338:AG338" name="Диапазон4_12_21"/>
    <protectedRange sqref="AH338:AI338" name="Диапазон4_12_2_1_2"/>
  </protectedRanges>
  <mergeCells count="64">
    <mergeCell ref="F239:J239"/>
    <mergeCell ref="K239:O239"/>
    <mergeCell ref="BO236:BO238"/>
    <mergeCell ref="AT236:AX236"/>
    <mergeCell ref="BN236:BN238"/>
    <mergeCell ref="AY236:BC236"/>
    <mergeCell ref="BI236:BM236"/>
    <mergeCell ref="BD236:BH236"/>
    <mergeCell ref="K236:O237"/>
    <mergeCell ref="P236:T236"/>
    <mergeCell ref="AO236:AS236"/>
    <mergeCell ref="Z236:AD236"/>
    <mergeCell ref="AE236:AI236"/>
    <mergeCell ref="AJ236:AN236"/>
    <mergeCell ref="U236:Y236"/>
    <mergeCell ref="F124:J124"/>
    <mergeCell ref="K124:O124"/>
    <mergeCell ref="AO121:AS121"/>
    <mergeCell ref="AT121:AX121"/>
    <mergeCell ref="AY121:BC121"/>
    <mergeCell ref="AJ121:AN121"/>
    <mergeCell ref="K121:O122"/>
    <mergeCell ref="P121:T121"/>
    <mergeCell ref="U121:Y121"/>
    <mergeCell ref="BD121:BH121"/>
    <mergeCell ref="BI121:BM121"/>
    <mergeCell ref="BN121:BN123"/>
    <mergeCell ref="BO121:BO123"/>
    <mergeCell ref="Z121:AD121"/>
    <mergeCell ref="AE121:AI121"/>
    <mergeCell ref="B121:B122"/>
    <mergeCell ref="C121:C122"/>
    <mergeCell ref="D121:D122"/>
    <mergeCell ref="E121:E122"/>
    <mergeCell ref="F121:J122"/>
    <mergeCell ref="B236:B237"/>
    <mergeCell ref="C236:C237"/>
    <mergeCell ref="D236:D237"/>
    <mergeCell ref="E236:E237"/>
    <mergeCell ref="F236:J237"/>
    <mergeCell ref="F9:J9"/>
    <mergeCell ref="K9:O9"/>
    <mergeCell ref="BO6:BO8"/>
    <mergeCell ref="U6:Y6"/>
    <mergeCell ref="Z6:AD6"/>
    <mergeCell ref="AE6:AI6"/>
    <mergeCell ref="BN6:BN8"/>
    <mergeCell ref="BD6:BH6"/>
    <mergeCell ref="AY6:BC6"/>
    <mergeCell ref="P6:T6"/>
    <mergeCell ref="AJ6:AN6"/>
    <mergeCell ref="AO6:AS6"/>
    <mergeCell ref="AT6:AX6"/>
    <mergeCell ref="BI6:BM6"/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r:id="rId1"/>
  <headerFooter alignWithMargins="0"/>
  <rowBreaks count="4" manualBreakCount="4">
    <brk id="46" min="1" max="170" man="1"/>
    <brk id="78" min="1" max="170" man="1"/>
    <brk id="119" min="1" max="170" man="1"/>
    <brk id="242" min="1" max="1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P344"/>
  <sheetViews>
    <sheetView view="pageBreakPreview" topLeftCell="B1" zoomScale="50" zoomScaleNormal="10" zoomScaleSheetLayoutView="50" workbookViewId="0">
      <selection activeCell="T26" sqref="T26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4" width="10.7109375" style="4" customWidth="1"/>
    <col min="15" max="15" width="11.2851562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1" customWidth="1"/>
    <col min="22" max="22" width="12.42578125" style="181" customWidth="1"/>
    <col min="23" max="23" width="14.85546875" style="181" customWidth="1"/>
    <col min="24" max="25" width="19" style="181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1" customWidth="1"/>
    <col min="32" max="32" width="12.42578125" style="181" customWidth="1"/>
    <col min="33" max="33" width="14.85546875" style="181" customWidth="1"/>
    <col min="34" max="34" width="24.85546875" style="181" customWidth="1"/>
    <col min="35" max="35" width="17.7109375" style="181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1" customWidth="1"/>
    <col min="42" max="42" width="12.42578125" style="181" customWidth="1"/>
    <col min="43" max="43" width="14.85546875" style="181" customWidth="1"/>
    <col min="44" max="45" width="19" style="181" customWidth="1"/>
    <col min="46" max="46" width="14.28515625" style="5" customWidth="1"/>
    <col min="47" max="47" width="12.42578125" style="5" customWidth="1"/>
    <col min="48" max="48" width="16.28515625" style="5" customWidth="1"/>
    <col min="49" max="50" width="19" style="5" customWidth="1"/>
    <col min="51" max="51" width="14.28515625" style="181" customWidth="1"/>
    <col min="52" max="52" width="12.42578125" style="181" customWidth="1"/>
    <col min="53" max="53" width="14.85546875" style="181" customWidth="1"/>
    <col min="54" max="55" width="19" style="181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1" customWidth="1"/>
    <col min="62" max="62" width="12.42578125" style="181" customWidth="1"/>
    <col min="63" max="63" width="14.85546875" style="181" customWidth="1"/>
    <col min="64" max="65" width="19" style="181" customWidth="1"/>
    <col min="66" max="67" width="22.140625" style="2" customWidth="1"/>
    <col min="68" max="68" width="27.42578125" style="2" customWidth="1"/>
    <col min="69" max="16384" width="9.140625" style="2"/>
  </cols>
  <sheetData>
    <row r="1" spans="1:68" ht="52.5" customHeight="1" x14ac:dyDescent="0.4">
      <c r="A1" s="145"/>
      <c r="B1" s="321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144"/>
      <c r="Q1" s="144"/>
      <c r="R1" s="144"/>
      <c r="S1" s="144"/>
      <c r="T1" s="144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8" ht="24" customHeight="1" x14ac:dyDescent="0.4">
      <c r="A2" s="9"/>
      <c r="B2" s="321" t="str">
        <f>'1 неделя'!B$2:O$2</f>
        <v>Министерство образования и молодежной политики Чувашской Республики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45"/>
      <c r="Q2" s="145"/>
      <c r="R2" s="145"/>
      <c r="S2" s="145"/>
      <c r="T2" s="145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8" ht="18.75" customHeight="1" x14ac:dyDescent="0.3">
      <c r="A3" s="9"/>
      <c r="B3" s="325" t="str">
        <f>'1 неделя'!B3:O3</f>
        <v>наименование органа исполнительной власти, органа муниципального образования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146"/>
      <c r="Q3" s="146"/>
      <c r="R3" s="146"/>
      <c r="S3" s="146"/>
      <c r="T3" s="146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8" ht="23.25" customHeight="1" x14ac:dyDescent="0.35">
      <c r="A4" s="191"/>
      <c r="B4" s="143" t="s">
        <v>116</v>
      </c>
      <c r="C4" s="192" t="str">
        <f>'Таблица по неделям 2019'!E13</f>
        <v>25.10-31.10.2019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47"/>
      <c r="Q4" s="147"/>
      <c r="R4" s="147"/>
      <c r="S4" s="147"/>
      <c r="T4" s="147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8" ht="19.5" customHeight="1" thickBot="1" x14ac:dyDescent="0.45">
      <c r="A5" s="191"/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45"/>
      <c r="Q5" s="145"/>
      <c r="R5" s="145"/>
      <c r="S5" s="145"/>
      <c r="T5" s="145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8" ht="30.75" customHeight="1" thickTop="1" x14ac:dyDescent="0.25">
      <c r="B6" s="298" t="s">
        <v>0</v>
      </c>
      <c r="C6" s="300" t="s">
        <v>1</v>
      </c>
      <c r="D6" s="327" t="str">
        <f>'рекоменд.цены на Октябрь 2019'!F11</f>
        <v>Средняя цена без учета доставки на 25.10.2019, рублей</v>
      </c>
      <c r="E6" s="305" t="s">
        <v>6</v>
      </c>
      <c r="F6" s="284" t="s">
        <v>7</v>
      </c>
      <c r="G6" s="285"/>
      <c r="H6" s="285"/>
      <c r="I6" s="285"/>
      <c r="J6" s="286"/>
      <c r="K6" s="309" t="s">
        <v>8</v>
      </c>
      <c r="L6" s="310"/>
      <c r="M6" s="310"/>
      <c r="N6" s="310"/>
      <c r="O6" s="311"/>
      <c r="P6" s="295" t="str">
        <f>'1 неделя'!P6:T6</f>
        <v>КОУ "Порецкий деткий дом им. И.Н. Ульянова" Минобразования Чувашии</v>
      </c>
      <c r="Q6" s="296"/>
      <c r="R6" s="296"/>
      <c r="S6" s="296"/>
      <c r="T6" s="297"/>
      <c r="U6" s="318" t="str">
        <f>'1 неделя'!U6:Y6</f>
        <v>ГАПОУ ЧР "Ядринский агротехнический техникум" Минобразования Чувашии</v>
      </c>
      <c r="V6" s="319"/>
      <c r="W6" s="319"/>
      <c r="X6" s="319"/>
      <c r="Y6" s="320"/>
      <c r="Z6" s="295" t="str">
        <f>'1 неделя'!Z6:AD6</f>
        <v>БУ "Шумерлинский центр для детей-сирот и детей, оставшихся без попечения родителей</v>
      </c>
      <c r="AA6" s="296"/>
      <c r="AB6" s="296"/>
      <c r="AC6" s="296"/>
      <c r="AD6" s="297"/>
      <c r="AE6" s="318" t="str">
        <f>'1 неделя'!AE6:AI6</f>
        <v>БОУ "Чебоксарская НОШ с ОВЗ №1"</v>
      </c>
      <c r="AF6" s="319"/>
      <c r="AG6" s="319"/>
      <c r="AH6" s="319"/>
      <c r="AI6" s="320"/>
      <c r="AJ6" s="295" t="str">
        <f>'1 неделя'!AJ6:AN6</f>
        <v>БОУ "Чебоксарская НОШ с ОВЗ №2"</v>
      </c>
      <c r="AK6" s="296"/>
      <c r="AL6" s="296"/>
      <c r="AM6" s="296"/>
      <c r="AN6" s="297"/>
      <c r="AO6" s="318" t="str">
        <f>'1 неделя'!AO6:AS6</f>
        <v>БОУ "Чебоксарская НОШ с ОВЗ №3"</v>
      </c>
      <c r="AP6" s="319"/>
      <c r="AQ6" s="319"/>
      <c r="AR6" s="319"/>
      <c r="AS6" s="320"/>
      <c r="AT6" s="295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296"/>
      <c r="AV6" s="296"/>
      <c r="AW6" s="296"/>
      <c r="AX6" s="297"/>
      <c r="AY6" s="318" t="str">
        <f>'1 неделя'!AY6:BC6</f>
        <v>БОУ "Шумерлинская общеобразовательная школа-интернат для обучающихся с ОВЗ"</v>
      </c>
      <c r="AZ6" s="319"/>
      <c r="BA6" s="319"/>
      <c r="BB6" s="319"/>
      <c r="BC6" s="320"/>
      <c r="BD6" s="295" t="str">
        <f>'1 неделя'!BD6:BH6</f>
        <v>БОУ "Кугесьская  общеобразовательная школа-интернат для обучающихся с ОВЗ" Минобразования Чувашии</v>
      </c>
      <c r="BE6" s="296"/>
      <c r="BF6" s="296"/>
      <c r="BG6" s="296"/>
      <c r="BH6" s="297"/>
      <c r="BI6" s="318" t="str">
        <f>'1 неделя'!BI6:BM6</f>
        <v>БОУ "Саланчикская общеобразовательная школа-интернат для обучающихся с ОВЗ"</v>
      </c>
      <c r="BJ6" s="319"/>
      <c r="BK6" s="319"/>
      <c r="BL6" s="319"/>
      <c r="BM6" s="320"/>
      <c r="BN6" s="293" t="s">
        <v>97</v>
      </c>
      <c r="BO6" s="293" t="s">
        <v>98</v>
      </c>
    </row>
    <row r="7" spans="1:68" ht="181.5" customHeight="1" thickBot="1" x14ac:dyDescent="0.3">
      <c r="A7" s="10"/>
      <c r="B7" s="299"/>
      <c r="C7" s="301"/>
      <c r="D7" s="328"/>
      <c r="E7" s="306"/>
      <c r="F7" s="287"/>
      <c r="G7" s="288"/>
      <c r="H7" s="288"/>
      <c r="I7" s="288"/>
      <c r="J7" s="289"/>
      <c r="K7" s="312"/>
      <c r="L7" s="313"/>
      <c r="M7" s="313"/>
      <c r="N7" s="313"/>
      <c r="O7" s="314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6" t="s">
        <v>2</v>
      </c>
      <c r="V7" s="167" t="s">
        <v>3</v>
      </c>
      <c r="W7" s="168" t="s">
        <v>4</v>
      </c>
      <c r="X7" s="168" t="s">
        <v>5</v>
      </c>
      <c r="Y7" s="168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2" t="s">
        <v>2</v>
      </c>
      <c r="AF7" s="168" t="s">
        <v>3</v>
      </c>
      <c r="AG7" s="168" t="s">
        <v>4</v>
      </c>
      <c r="AH7" s="168" t="s">
        <v>5</v>
      </c>
      <c r="AI7" s="168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2" t="s">
        <v>2</v>
      </c>
      <c r="AP7" s="168" t="s">
        <v>3</v>
      </c>
      <c r="AQ7" s="168" t="s">
        <v>4</v>
      </c>
      <c r="AR7" s="168" t="s">
        <v>5</v>
      </c>
      <c r="AS7" s="168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2" t="s">
        <v>2</v>
      </c>
      <c r="AZ7" s="168" t="s">
        <v>3</v>
      </c>
      <c r="BA7" s="168" t="s">
        <v>4</v>
      </c>
      <c r="BB7" s="168" t="s">
        <v>5</v>
      </c>
      <c r="BC7" s="168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2" t="s">
        <v>2</v>
      </c>
      <c r="BJ7" s="168" t="s">
        <v>3</v>
      </c>
      <c r="BK7" s="168" t="s">
        <v>4</v>
      </c>
      <c r="BL7" s="168" t="s">
        <v>5</v>
      </c>
      <c r="BM7" s="168" t="s">
        <v>119</v>
      </c>
      <c r="BN7" s="294"/>
      <c r="BO7" s="294"/>
    </row>
    <row r="8" spans="1:68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69"/>
      <c r="V8" s="170"/>
      <c r="W8" s="171"/>
      <c r="X8" s="171"/>
      <c r="Y8" s="171"/>
      <c r="Z8" s="26"/>
      <c r="AA8" s="25"/>
      <c r="AB8" s="25"/>
      <c r="AC8" s="25"/>
      <c r="AD8" s="25"/>
      <c r="AE8" s="183"/>
      <c r="AF8" s="171"/>
      <c r="AG8" s="171"/>
      <c r="AH8" s="171"/>
      <c r="AI8" s="184"/>
      <c r="AJ8" s="26"/>
      <c r="AK8" s="25"/>
      <c r="AL8" s="25"/>
      <c r="AM8" s="25"/>
      <c r="AN8" s="27"/>
      <c r="AO8" s="183"/>
      <c r="AP8" s="171"/>
      <c r="AQ8" s="171"/>
      <c r="AR8" s="171"/>
      <c r="AS8" s="171"/>
      <c r="AT8" s="26"/>
      <c r="AU8" s="25"/>
      <c r="AV8" s="25"/>
      <c r="AW8" s="25"/>
      <c r="AX8" s="25"/>
      <c r="AY8" s="183"/>
      <c r="AZ8" s="171"/>
      <c r="BA8" s="171"/>
      <c r="BB8" s="171"/>
      <c r="BC8" s="171"/>
      <c r="BD8" s="26"/>
      <c r="BE8" s="25"/>
      <c r="BF8" s="25"/>
      <c r="BG8" s="25"/>
      <c r="BH8" s="27"/>
      <c r="BI8" s="183"/>
      <c r="BJ8" s="171"/>
      <c r="BK8" s="171"/>
      <c r="BL8" s="171"/>
      <c r="BM8" s="171"/>
      <c r="BN8" s="294"/>
      <c r="BO8" s="294"/>
    </row>
    <row r="9" spans="1:68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32">
        <v>9</v>
      </c>
      <c r="F9" s="307">
        <v>10</v>
      </c>
      <c r="G9" s="307"/>
      <c r="H9" s="307"/>
      <c r="I9" s="307"/>
      <c r="J9" s="308"/>
      <c r="K9" s="315">
        <v>11</v>
      </c>
      <c r="L9" s="316"/>
      <c r="M9" s="316"/>
      <c r="N9" s="316"/>
      <c r="O9" s="317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2">
        <v>4</v>
      </c>
      <c r="V9" s="173">
        <v>5</v>
      </c>
      <c r="W9" s="174">
        <v>6</v>
      </c>
      <c r="X9" s="174">
        <v>7</v>
      </c>
      <c r="Y9" s="174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5">
        <v>4</v>
      </c>
      <c r="AF9" s="186">
        <v>5</v>
      </c>
      <c r="AG9" s="186">
        <v>6</v>
      </c>
      <c r="AH9" s="186">
        <v>7</v>
      </c>
      <c r="AI9" s="187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5">
        <v>4</v>
      </c>
      <c r="AP9" s="186">
        <v>5</v>
      </c>
      <c r="AQ9" s="186">
        <v>6</v>
      </c>
      <c r="AR9" s="186">
        <v>7</v>
      </c>
      <c r="AS9" s="186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5">
        <v>4</v>
      </c>
      <c r="AZ9" s="186">
        <v>5</v>
      </c>
      <c r="BA9" s="186">
        <v>6</v>
      </c>
      <c r="BB9" s="186">
        <v>7</v>
      </c>
      <c r="BC9" s="186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5">
        <v>4</v>
      </c>
      <c r="BJ9" s="186">
        <v>5</v>
      </c>
      <c r="BK9" s="186">
        <v>6</v>
      </c>
      <c r="BL9" s="186">
        <v>7</v>
      </c>
      <c r="BM9" s="186">
        <v>8</v>
      </c>
      <c r="BN9" s="37"/>
      <c r="BO9" s="37"/>
    </row>
    <row r="10" spans="1:68" ht="33.75" customHeight="1" thickTop="1" x14ac:dyDescent="0.4">
      <c r="A10" s="38"/>
      <c r="B10" s="54" t="s">
        <v>9</v>
      </c>
      <c r="C10" s="40" t="str">
        <f>'рекоменд.цены на Октябрь 2019'!B14</f>
        <v>Картофель, кг</v>
      </c>
      <c r="D10" s="131">
        <v>7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41" si="0">$D10+($D10*(SUM($E10%,F10%)))</f>
        <v>8.33</v>
      </c>
      <c r="L10" s="106">
        <f t="shared" ref="L10:L41" si="1">$D10+(($D10*SUM($E10,G10)/100))</f>
        <v>8.4</v>
      </c>
      <c r="M10" s="107">
        <f t="shared" ref="M10:M41" si="2">$D10+(($D10*($E10+H10)/100))</f>
        <v>8.4700000000000006</v>
      </c>
      <c r="N10" s="107">
        <f t="shared" ref="N10:N41" si="3">$D10+(($D10*($E10+I10)/100))</f>
        <v>8.5399999999999991</v>
      </c>
      <c r="O10" s="108">
        <f t="shared" ref="O10:O41" si="4">$D10+(($D10*($E10+J10)/100))</f>
        <v>8.61</v>
      </c>
      <c r="P10" s="50"/>
      <c r="Q10" s="57"/>
      <c r="R10" s="57"/>
      <c r="S10" s="57"/>
      <c r="T10" s="52"/>
      <c r="U10" s="50"/>
      <c r="V10" s="57"/>
      <c r="W10" s="57"/>
      <c r="X10" s="57"/>
      <c r="Y10" s="52"/>
      <c r="Z10" s="50"/>
      <c r="AA10" s="57"/>
      <c r="AB10" s="57"/>
      <c r="AC10" s="57"/>
      <c r="AD10" s="52"/>
      <c r="AE10" s="50"/>
      <c r="AF10" s="57"/>
      <c r="AG10" s="57"/>
      <c r="AH10" s="57"/>
      <c r="AI10" s="52"/>
      <c r="AJ10" s="50"/>
      <c r="AK10" s="51"/>
      <c r="AL10" s="51"/>
      <c r="AM10" s="51"/>
      <c r="AN10" s="52"/>
      <c r="AO10" s="50"/>
      <c r="AP10" s="57"/>
      <c r="AQ10" s="57"/>
      <c r="AR10" s="57"/>
      <c r="AS10" s="52"/>
      <c r="AT10" s="50"/>
      <c r="AU10" s="57"/>
      <c r="AV10" s="57"/>
      <c r="AW10" s="57"/>
      <c r="AX10" s="52"/>
      <c r="AY10" s="50"/>
      <c r="AZ10" s="57"/>
      <c r="BA10" s="57"/>
      <c r="BB10" s="57"/>
      <c r="BC10" s="52"/>
      <c r="BD10" s="50"/>
      <c r="BE10" s="51"/>
      <c r="BF10" s="51"/>
      <c r="BG10" s="51"/>
      <c r="BH10" s="52"/>
      <c r="BI10" s="50"/>
      <c r="BJ10" s="57"/>
      <c r="BK10" s="57"/>
      <c r="BL10" s="57"/>
      <c r="BM10" s="52"/>
      <c r="BN10" s="53"/>
      <c r="BO10" s="53"/>
      <c r="BP10" s="249"/>
    </row>
    <row r="11" spans="1:68" ht="33.75" customHeight="1" x14ac:dyDescent="0.4">
      <c r="A11" s="38"/>
      <c r="B11" s="54"/>
      <c r="C11" s="55"/>
      <c r="D11" s="131">
        <f>D10</f>
        <v>7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8.33</v>
      </c>
      <c r="L11" s="106">
        <f t="shared" si="1"/>
        <v>8.4</v>
      </c>
      <c r="M11" s="107">
        <f t="shared" si="2"/>
        <v>8.4700000000000006</v>
      </c>
      <c r="N11" s="107">
        <f t="shared" si="3"/>
        <v>8.5399999999999991</v>
      </c>
      <c r="O11" s="108">
        <f t="shared" si="4"/>
        <v>8.61</v>
      </c>
      <c r="P11" s="50"/>
      <c r="Q11" s="51"/>
      <c r="R11" s="51"/>
      <c r="S11" s="51"/>
      <c r="T11" s="52"/>
      <c r="U11" s="175"/>
      <c r="V11" s="176"/>
      <c r="W11" s="176"/>
      <c r="X11" s="176"/>
      <c r="Y11" s="176"/>
      <c r="Z11" s="50"/>
      <c r="AA11" s="51"/>
      <c r="AB11" s="51"/>
      <c r="AC11" s="51"/>
      <c r="AD11" s="51"/>
      <c r="AE11" s="175"/>
      <c r="AF11" s="176"/>
      <c r="AG11" s="176"/>
      <c r="AH11" s="176"/>
      <c r="AI11" s="188"/>
      <c r="AJ11" s="50"/>
      <c r="AK11" s="51"/>
      <c r="AL11" s="51"/>
      <c r="AM11" s="51"/>
      <c r="AN11" s="52"/>
      <c r="AO11" s="175"/>
      <c r="AP11" s="176"/>
      <c r="AQ11" s="176"/>
      <c r="AR11" s="176"/>
      <c r="AS11" s="176"/>
      <c r="AT11" s="50"/>
      <c r="AU11" s="51"/>
      <c r="AV11" s="51"/>
      <c r="AW11" s="51"/>
      <c r="AX11" s="51"/>
      <c r="AY11" s="175"/>
      <c r="AZ11" s="176"/>
      <c r="BA11" s="176"/>
      <c r="BB11" s="176"/>
      <c r="BC11" s="176"/>
      <c r="BD11" s="50"/>
      <c r="BE11" s="51"/>
      <c r="BF11" s="51"/>
      <c r="BG11" s="51"/>
      <c r="BH11" s="52"/>
      <c r="BI11" s="175"/>
      <c r="BJ11" s="176"/>
      <c r="BK11" s="176"/>
      <c r="BL11" s="176"/>
      <c r="BM11" s="188"/>
      <c r="BN11" s="53">
        <f t="shared" ref="BN11:BN42" si="5">MIN($P11,$U11,$Z11,$AE11,$AJ11,$AO11,$AT11,$AY11,$BD11,$BI11)</f>
        <v>0</v>
      </c>
      <c r="BO11" s="53">
        <f t="shared" ref="BO11:BO42" si="6">MAX($P11,$U11,$Z11,$AE11,$AJ11,$AO11,$AT11,$AY11,$BD11,$BI11)</f>
        <v>0</v>
      </c>
      <c r="BP11" s="248"/>
    </row>
    <row r="12" spans="1:68" ht="33.75" customHeight="1" x14ac:dyDescent="0.4">
      <c r="A12" s="38"/>
      <c r="B12" s="56"/>
      <c r="C12" s="58"/>
      <c r="D12" s="131">
        <f>D10</f>
        <v>7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8.33</v>
      </c>
      <c r="L12" s="106">
        <f t="shared" si="1"/>
        <v>8.4</v>
      </c>
      <c r="M12" s="107">
        <f t="shared" si="2"/>
        <v>8.4700000000000006</v>
      </c>
      <c r="N12" s="107">
        <f t="shared" si="3"/>
        <v>8.5399999999999991</v>
      </c>
      <c r="O12" s="108">
        <f t="shared" si="4"/>
        <v>8.61</v>
      </c>
      <c r="P12" s="50"/>
      <c r="Q12" s="51"/>
      <c r="R12" s="51"/>
      <c r="S12" s="51"/>
      <c r="T12" s="52"/>
      <c r="U12" s="175"/>
      <c r="V12" s="176"/>
      <c r="W12" s="176"/>
      <c r="X12" s="176"/>
      <c r="Y12" s="176"/>
      <c r="Z12" s="50"/>
      <c r="AA12" s="51"/>
      <c r="AB12" s="51"/>
      <c r="AC12" s="51"/>
      <c r="AD12" s="51"/>
      <c r="AE12" s="175"/>
      <c r="AF12" s="176"/>
      <c r="AG12" s="176"/>
      <c r="AH12" s="176"/>
      <c r="AI12" s="188"/>
      <c r="AJ12" s="50"/>
      <c r="AK12" s="51"/>
      <c r="AL12" s="51"/>
      <c r="AM12" s="51"/>
      <c r="AN12" s="52"/>
      <c r="AO12" s="175"/>
      <c r="AP12" s="176"/>
      <c r="AQ12" s="176"/>
      <c r="AR12" s="176"/>
      <c r="AS12" s="176"/>
      <c r="AT12" s="50"/>
      <c r="AU12" s="51"/>
      <c r="AV12" s="51"/>
      <c r="AW12" s="51"/>
      <c r="AX12" s="51"/>
      <c r="AY12" s="175"/>
      <c r="AZ12" s="176"/>
      <c r="BA12" s="176"/>
      <c r="BB12" s="176"/>
      <c r="BC12" s="176"/>
      <c r="BD12" s="50"/>
      <c r="BE12" s="51"/>
      <c r="BF12" s="51"/>
      <c r="BG12" s="51"/>
      <c r="BH12" s="52"/>
      <c r="BI12" s="175"/>
      <c r="BJ12" s="176"/>
      <c r="BK12" s="176"/>
      <c r="BL12" s="176"/>
      <c r="BM12" s="188"/>
      <c r="BN12" s="53">
        <f t="shared" si="5"/>
        <v>0</v>
      </c>
      <c r="BO12" s="53">
        <f t="shared" si="6"/>
        <v>0</v>
      </c>
      <c r="BP12" s="248"/>
    </row>
    <row r="13" spans="1:68" s="70" customFormat="1" ht="54.95" customHeight="1" x14ac:dyDescent="0.4">
      <c r="A13" s="59" t="s">
        <v>16</v>
      </c>
      <c r="B13" s="60">
        <v>2</v>
      </c>
      <c r="C13" s="61" t="s">
        <v>17</v>
      </c>
      <c r="D13" s="131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3"/>
        <v>0</v>
      </c>
      <c r="O13" s="108">
        <f t="shared" si="4"/>
        <v>0</v>
      </c>
      <c r="P13" s="66"/>
      <c r="Q13" s="67"/>
      <c r="R13" s="68"/>
      <c r="S13" s="67"/>
      <c r="T13" s="69"/>
      <c r="U13" s="177"/>
      <c r="V13" s="178"/>
      <c r="W13" s="176"/>
      <c r="X13" s="178"/>
      <c r="Y13" s="178"/>
      <c r="Z13" s="66"/>
      <c r="AA13" s="67"/>
      <c r="AB13" s="68"/>
      <c r="AC13" s="67"/>
      <c r="AD13" s="67"/>
      <c r="AE13" s="177"/>
      <c r="AF13" s="178"/>
      <c r="AG13" s="176"/>
      <c r="AH13" s="178"/>
      <c r="AI13" s="189"/>
      <c r="AJ13" s="66"/>
      <c r="AK13" s="67"/>
      <c r="AL13" s="68"/>
      <c r="AM13" s="67"/>
      <c r="AN13" s="69"/>
      <c r="AO13" s="177"/>
      <c r="AP13" s="178"/>
      <c r="AQ13" s="176"/>
      <c r="AR13" s="178"/>
      <c r="AS13" s="178"/>
      <c r="AT13" s="66"/>
      <c r="AU13" s="67"/>
      <c r="AV13" s="68"/>
      <c r="AW13" s="67"/>
      <c r="AX13" s="67"/>
      <c r="AY13" s="177"/>
      <c r="AZ13" s="178"/>
      <c r="BA13" s="176"/>
      <c r="BB13" s="178"/>
      <c r="BC13" s="178"/>
      <c r="BD13" s="66"/>
      <c r="BE13" s="67"/>
      <c r="BF13" s="68"/>
      <c r="BG13" s="67"/>
      <c r="BH13" s="69"/>
      <c r="BI13" s="177"/>
      <c r="BJ13" s="178"/>
      <c r="BK13" s="176"/>
      <c r="BL13" s="178"/>
      <c r="BM13" s="189"/>
      <c r="BN13" s="53">
        <f t="shared" si="5"/>
        <v>0</v>
      </c>
      <c r="BO13" s="53">
        <f t="shared" si="6"/>
        <v>0</v>
      </c>
      <c r="BP13" s="248"/>
    </row>
    <row r="14" spans="1:68" ht="52.5" customHeight="1" x14ac:dyDescent="0.4">
      <c r="A14" s="38"/>
      <c r="B14" s="39" t="s">
        <v>118</v>
      </c>
      <c r="C14" s="40" t="str">
        <f>'рекоменд.цены на Октябрь 2019'!B17</f>
        <v>Столовая морковь н/у, кг</v>
      </c>
      <c r="D14" s="131">
        <v>12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14.76</v>
      </c>
      <c r="L14" s="106">
        <f t="shared" si="1"/>
        <v>14.879999999999999</v>
      </c>
      <c r="M14" s="107">
        <f t="shared" si="2"/>
        <v>15</v>
      </c>
      <c r="N14" s="107">
        <f t="shared" si="3"/>
        <v>15.120000000000001</v>
      </c>
      <c r="O14" s="108">
        <f t="shared" si="4"/>
        <v>15.24</v>
      </c>
      <c r="P14" s="50"/>
      <c r="Q14" s="57"/>
      <c r="R14" s="57"/>
      <c r="S14" s="57"/>
      <c r="T14" s="52"/>
      <c r="U14" s="50">
        <v>14.64</v>
      </c>
      <c r="V14" s="51">
        <v>162</v>
      </c>
      <c r="W14" s="51">
        <f>IF(U14=0," ",IF(ISBLANK(U14)," ",U14*V14))</f>
        <v>2371.6800000000003</v>
      </c>
      <c r="X14" s="51" t="s">
        <v>268</v>
      </c>
      <c r="Y14" s="52" t="s">
        <v>269</v>
      </c>
      <c r="Z14" s="50"/>
      <c r="AA14" s="57"/>
      <c r="AB14" s="57"/>
      <c r="AC14" s="57"/>
      <c r="AD14" s="52"/>
      <c r="AE14" s="50">
        <f>AG14/AF14</f>
        <v>14.64</v>
      </c>
      <c r="AF14" s="51">
        <v>107</v>
      </c>
      <c r="AG14" s="51">
        <v>1566.48</v>
      </c>
      <c r="AH14" s="51" t="s">
        <v>288</v>
      </c>
      <c r="AI14" s="52" t="s">
        <v>285</v>
      </c>
      <c r="AJ14" s="50"/>
      <c r="AK14" s="51"/>
      <c r="AL14" s="51"/>
      <c r="AM14" s="51"/>
      <c r="AN14" s="52"/>
      <c r="AO14" s="50"/>
      <c r="AP14" s="57"/>
      <c r="AQ14" s="57"/>
      <c r="AR14" s="57"/>
      <c r="AS14" s="52"/>
      <c r="AT14" s="50"/>
      <c r="AU14" s="57"/>
      <c r="AV14" s="57"/>
      <c r="AW14" s="57"/>
      <c r="AX14" s="52"/>
      <c r="AY14" s="50"/>
      <c r="AZ14" s="57"/>
      <c r="BA14" s="57"/>
      <c r="BB14" s="57"/>
      <c r="BC14" s="52"/>
      <c r="BD14" s="50"/>
      <c r="BE14" s="51"/>
      <c r="BF14" s="51"/>
      <c r="BG14" s="51"/>
      <c r="BH14" s="52"/>
      <c r="BI14" s="50"/>
      <c r="BJ14" s="57"/>
      <c r="BK14" s="57"/>
      <c r="BL14" s="57"/>
      <c r="BM14" s="52"/>
      <c r="BN14" s="53">
        <f t="shared" si="5"/>
        <v>14.64</v>
      </c>
      <c r="BO14" s="53">
        <f t="shared" si="6"/>
        <v>14.64</v>
      </c>
      <c r="BP14" s="249"/>
    </row>
    <row r="15" spans="1:68" ht="27" customHeight="1" x14ac:dyDescent="0.4">
      <c r="A15" s="38"/>
      <c r="B15" s="54"/>
      <c r="C15" s="55"/>
      <c r="D15" s="131">
        <f>D14</f>
        <v>12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14.76</v>
      </c>
      <c r="L15" s="106">
        <f t="shared" si="1"/>
        <v>14.879999999999999</v>
      </c>
      <c r="M15" s="107">
        <f t="shared" si="2"/>
        <v>15</v>
      </c>
      <c r="N15" s="107">
        <f t="shared" si="3"/>
        <v>15.120000000000001</v>
      </c>
      <c r="O15" s="108">
        <f t="shared" si="4"/>
        <v>15.24</v>
      </c>
      <c r="P15" s="50"/>
      <c r="Q15" s="51"/>
      <c r="R15" s="51"/>
      <c r="S15" s="51"/>
      <c r="T15" s="52"/>
      <c r="U15" s="175"/>
      <c r="V15" s="176"/>
      <c r="W15" s="176"/>
      <c r="X15" s="176"/>
      <c r="Y15" s="176"/>
      <c r="Z15" s="50"/>
      <c r="AA15" s="51"/>
      <c r="AB15" s="51"/>
      <c r="AC15" s="51"/>
      <c r="AD15" s="51"/>
      <c r="AE15" s="175"/>
      <c r="AF15" s="176"/>
      <c r="AG15" s="176"/>
      <c r="AH15" s="176"/>
      <c r="AI15" s="188"/>
      <c r="AJ15" s="50"/>
      <c r="AK15" s="51"/>
      <c r="AL15" s="51"/>
      <c r="AM15" s="51"/>
      <c r="AN15" s="52"/>
      <c r="AO15" s="175"/>
      <c r="AP15" s="176"/>
      <c r="AQ15" s="176"/>
      <c r="AR15" s="176"/>
      <c r="AS15" s="176"/>
      <c r="AT15" s="50"/>
      <c r="AU15" s="51"/>
      <c r="AV15" s="51"/>
      <c r="AW15" s="51"/>
      <c r="AX15" s="51"/>
      <c r="AY15" s="175"/>
      <c r="AZ15" s="176"/>
      <c r="BA15" s="176"/>
      <c r="BB15" s="176"/>
      <c r="BC15" s="176"/>
      <c r="BD15" s="50"/>
      <c r="BE15" s="51"/>
      <c r="BF15" s="51"/>
      <c r="BG15" s="51"/>
      <c r="BH15" s="52"/>
      <c r="BI15" s="175"/>
      <c r="BJ15" s="176"/>
      <c r="BK15" s="176"/>
      <c r="BL15" s="176"/>
      <c r="BM15" s="188"/>
      <c r="BN15" s="53">
        <f t="shared" si="5"/>
        <v>0</v>
      </c>
      <c r="BO15" s="53">
        <f t="shared" si="6"/>
        <v>0</v>
      </c>
      <c r="BP15" s="248"/>
    </row>
    <row r="16" spans="1:68" ht="27" customHeight="1" x14ac:dyDescent="0.4">
      <c r="A16" s="38"/>
      <c r="B16" s="56"/>
      <c r="C16" s="55"/>
      <c r="D16" s="131">
        <f>D14</f>
        <v>12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14.76</v>
      </c>
      <c r="L16" s="106">
        <f t="shared" si="1"/>
        <v>14.879999999999999</v>
      </c>
      <c r="M16" s="107">
        <f t="shared" si="2"/>
        <v>15</v>
      </c>
      <c r="N16" s="107">
        <f t="shared" si="3"/>
        <v>15.120000000000001</v>
      </c>
      <c r="O16" s="108">
        <f t="shared" si="4"/>
        <v>15.24</v>
      </c>
      <c r="P16" s="50"/>
      <c r="Q16" s="51"/>
      <c r="R16" s="51"/>
      <c r="S16" s="51"/>
      <c r="T16" s="52"/>
      <c r="U16" s="175"/>
      <c r="V16" s="176"/>
      <c r="W16" s="176"/>
      <c r="X16" s="176"/>
      <c r="Y16" s="176"/>
      <c r="Z16" s="50"/>
      <c r="AA16" s="51"/>
      <c r="AB16" s="51"/>
      <c r="AC16" s="51"/>
      <c r="AD16" s="51"/>
      <c r="AE16" s="175"/>
      <c r="AF16" s="176"/>
      <c r="AG16" s="176"/>
      <c r="AH16" s="176"/>
      <c r="AI16" s="188"/>
      <c r="AJ16" s="50"/>
      <c r="AK16" s="51"/>
      <c r="AL16" s="51"/>
      <c r="AM16" s="51"/>
      <c r="AN16" s="52"/>
      <c r="AO16" s="175"/>
      <c r="AP16" s="176"/>
      <c r="AQ16" s="176"/>
      <c r="AR16" s="176"/>
      <c r="AS16" s="176"/>
      <c r="AT16" s="50"/>
      <c r="AU16" s="51"/>
      <c r="AV16" s="51"/>
      <c r="AW16" s="51"/>
      <c r="AX16" s="51"/>
      <c r="AY16" s="175"/>
      <c r="AZ16" s="176"/>
      <c r="BA16" s="176"/>
      <c r="BB16" s="176"/>
      <c r="BC16" s="176"/>
      <c r="BD16" s="50"/>
      <c r="BE16" s="51"/>
      <c r="BF16" s="51"/>
      <c r="BG16" s="51"/>
      <c r="BH16" s="52"/>
      <c r="BI16" s="175"/>
      <c r="BJ16" s="176"/>
      <c r="BK16" s="176"/>
      <c r="BL16" s="176"/>
      <c r="BM16" s="188"/>
      <c r="BN16" s="53">
        <f t="shared" si="5"/>
        <v>0</v>
      </c>
      <c r="BO16" s="53">
        <f t="shared" si="6"/>
        <v>0</v>
      </c>
      <c r="BP16" s="248"/>
    </row>
    <row r="17" spans="1:68" ht="27" customHeight="1" x14ac:dyDescent="0.4">
      <c r="A17" s="38"/>
      <c r="B17" s="71" t="s">
        <v>19</v>
      </c>
      <c r="C17" s="72" t="str">
        <f>'рекоменд.цены на Октябрь 2019'!B18</f>
        <v>Столовая свекла н/у, кг</v>
      </c>
      <c r="D17" s="131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3"/>
        <v>13.1</v>
      </c>
      <c r="O17" s="108">
        <f t="shared" si="4"/>
        <v>13.2</v>
      </c>
      <c r="P17" s="50"/>
      <c r="Q17" s="57"/>
      <c r="R17" s="57"/>
      <c r="S17" s="57"/>
      <c r="T17" s="52"/>
      <c r="U17" s="50">
        <v>12.7</v>
      </c>
      <c r="V17" s="51">
        <v>97</v>
      </c>
      <c r="W17" s="51">
        <f>IF(U17=0," ",IF(ISBLANK(U17)," ",U17*V17))</f>
        <v>1231.8999999999999</v>
      </c>
      <c r="X17" s="51" t="s">
        <v>268</v>
      </c>
      <c r="Y17" s="52" t="s">
        <v>269</v>
      </c>
      <c r="Z17" s="50"/>
      <c r="AA17" s="57"/>
      <c r="AB17" s="57"/>
      <c r="AC17" s="57"/>
      <c r="AD17" s="52"/>
      <c r="AE17" s="50"/>
      <c r="AF17" s="57"/>
      <c r="AG17" s="57"/>
      <c r="AH17" s="57"/>
      <c r="AI17" s="52"/>
      <c r="AJ17" s="50"/>
      <c r="AK17" s="51"/>
      <c r="AL17" s="51"/>
      <c r="AM17" s="51"/>
      <c r="AN17" s="52"/>
      <c r="AO17" s="50"/>
      <c r="AP17" s="57"/>
      <c r="AQ17" s="57"/>
      <c r="AR17" s="57"/>
      <c r="AS17" s="52"/>
      <c r="AT17" s="50"/>
      <c r="AU17" s="57"/>
      <c r="AV17" s="57"/>
      <c r="AW17" s="57"/>
      <c r="AX17" s="52"/>
      <c r="AY17" s="50"/>
      <c r="AZ17" s="51"/>
      <c r="BA17" s="51"/>
      <c r="BB17" s="51"/>
      <c r="BC17" s="52"/>
      <c r="BD17" s="50"/>
      <c r="BE17" s="51"/>
      <c r="BF17" s="51"/>
      <c r="BG17" s="51"/>
      <c r="BH17" s="52"/>
      <c r="BI17" s="50"/>
      <c r="BJ17" s="57"/>
      <c r="BK17" s="57"/>
      <c r="BL17" s="57"/>
      <c r="BM17" s="52"/>
      <c r="BN17" s="53">
        <f t="shared" si="5"/>
        <v>12.7</v>
      </c>
      <c r="BO17" s="53">
        <f t="shared" si="6"/>
        <v>12.7</v>
      </c>
      <c r="BP17" s="249"/>
    </row>
    <row r="18" spans="1:68" ht="27" customHeight="1" x14ac:dyDescent="0.4">
      <c r="A18" s="38"/>
      <c r="B18" s="73"/>
      <c r="C18" s="74"/>
      <c r="D18" s="131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3"/>
        <v>13.1</v>
      </c>
      <c r="O18" s="108">
        <f t="shared" si="4"/>
        <v>13.2</v>
      </c>
      <c r="P18" s="50"/>
      <c r="Q18" s="57"/>
      <c r="R18" s="57"/>
      <c r="S18" s="57"/>
      <c r="T18" s="52"/>
      <c r="U18" s="175"/>
      <c r="V18" s="176"/>
      <c r="W18" s="176"/>
      <c r="X18" s="176"/>
      <c r="Y18" s="176"/>
      <c r="Z18" s="50"/>
      <c r="AA18" s="57"/>
      <c r="AB18" s="57"/>
      <c r="AC18" s="57"/>
      <c r="AD18" s="52"/>
      <c r="AE18" s="50"/>
      <c r="AF18" s="57"/>
      <c r="AG18" s="57"/>
      <c r="AH18" s="57"/>
      <c r="AI18" s="52"/>
      <c r="AJ18" s="50"/>
      <c r="AK18" s="51"/>
      <c r="AL18" s="51"/>
      <c r="AM18" s="51"/>
      <c r="AN18" s="52"/>
      <c r="AO18" s="50"/>
      <c r="AP18" s="51"/>
      <c r="AQ18" s="51"/>
      <c r="AR18" s="51"/>
      <c r="AS18" s="52"/>
      <c r="AT18" s="50"/>
      <c r="AU18" s="51"/>
      <c r="AV18" s="51"/>
      <c r="AW18" s="51"/>
      <c r="AX18" s="52"/>
      <c r="AY18" s="50"/>
      <c r="AZ18" s="51"/>
      <c r="BA18" s="51"/>
      <c r="BB18" s="51"/>
      <c r="BC18" s="52"/>
      <c r="BD18" s="50"/>
      <c r="BE18" s="51"/>
      <c r="BF18" s="51"/>
      <c r="BG18" s="51"/>
      <c r="BH18" s="52"/>
      <c r="BI18" s="175"/>
      <c r="BJ18" s="176"/>
      <c r="BK18" s="176"/>
      <c r="BL18" s="176"/>
      <c r="BM18" s="188"/>
      <c r="BN18" s="53">
        <f t="shared" si="5"/>
        <v>0</v>
      </c>
      <c r="BO18" s="53">
        <f t="shared" si="6"/>
        <v>0</v>
      </c>
      <c r="BP18" s="248"/>
    </row>
    <row r="19" spans="1:68" ht="27" customHeight="1" x14ac:dyDescent="0.4">
      <c r="A19" s="38"/>
      <c r="B19" s="73"/>
      <c r="C19" s="74"/>
      <c r="D19" s="131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3"/>
        <v>13.1</v>
      </c>
      <c r="O19" s="108">
        <f t="shared" si="4"/>
        <v>13.2</v>
      </c>
      <c r="P19" s="50"/>
      <c r="Q19" s="57"/>
      <c r="R19" s="57"/>
      <c r="S19" s="57"/>
      <c r="T19" s="52"/>
      <c r="U19" s="175"/>
      <c r="V19" s="176"/>
      <c r="W19" s="176"/>
      <c r="X19" s="176"/>
      <c r="Y19" s="176"/>
      <c r="Z19" s="50"/>
      <c r="AA19" s="57"/>
      <c r="AB19" s="57"/>
      <c r="AC19" s="57"/>
      <c r="AD19" s="52"/>
      <c r="AE19" s="50"/>
      <c r="AF19" s="57"/>
      <c r="AG19" s="57"/>
      <c r="AH19" s="57"/>
      <c r="AI19" s="52"/>
      <c r="AJ19" s="50"/>
      <c r="AK19" s="51"/>
      <c r="AL19" s="51"/>
      <c r="AM19" s="51"/>
      <c r="AN19" s="52"/>
      <c r="AO19" s="50"/>
      <c r="AP19" s="51"/>
      <c r="AQ19" s="51"/>
      <c r="AR19" s="51"/>
      <c r="AS19" s="52"/>
      <c r="AT19" s="50"/>
      <c r="AU19" s="51"/>
      <c r="AV19" s="51"/>
      <c r="AW19" s="51"/>
      <c r="AX19" s="52"/>
      <c r="AY19" s="50"/>
      <c r="AZ19" s="51"/>
      <c r="BA19" s="51"/>
      <c r="BB19" s="51"/>
      <c r="BC19" s="52"/>
      <c r="BD19" s="50"/>
      <c r="BE19" s="51"/>
      <c r="BF19" s="51"/>
      <c r="BG19" s="51"/>
      <c r="BH19" s="52"/>
      <c r="BI19" s="175"/>
      <c r="BJ19" s="176"/>
      <c r="BK19" s="176"/>
      <c r="BL19" s="176"/>
      <c r="BM19" s="188"/>
      <c r="BN19" s="53">
        <f t="shared" si="5"/>
        <v>0</v>
      </c>
      <c r="BO19" s="53">
        <f t="shared" si="6"/>
        <v>0</v>
      </c>
      <c r="BP19" s="248"/>
    </row>
    <row r="20" spans="1:68" ht="56.25" customHeight="1" x14ac:dyDescent="0.4">
      <c r="A20" s="38" t="s">
        <v>20</v>
      </c>
      <c r="B20" s="71" t="s">
        <v>21</v>
      </c>
      <c r="C20" s="72" t="str">
        <f>'рекоменд.цены на Октябрь 2019'!B19</f>
        <v>Лук репчатый н/у, кг</v>
      </c>
      <c r="D20" s="131">
        <v>13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16.64</v>
      </c>
      <c r="L20" s="106">
        <f t="shared" si="1"/>
        <v>16.899999999999999</v>
      </c>
      <c r="M20" s="107">
        <f t="shared" si="2"/>
        <v>17.16</v>
      </c>
      <c r="N20" s="107">
        <f t="shared" si="3"/>
        <v>17.29</v>
      </c>
      <c r="O20" s="108">
        <f t="shared" si="4"/>
        <v>17.420000000000002</v>
      </c>
      <c r="P20" s="50"/>
      <c r="Q20" s="57"/>
      <c r="R20" s="57"/>
      <c r="S20" s="57"/>
      <c r="T20" s="52"/>
      <c r="U20" s="50"/>
      <c r="V20" s="51"/>
      <c r="W20" s="51"/>
      <c r="X20" s="51"/>
      <c r="Y20" s="52"/>
      <c r="Z20" s="50"/>
      <c r="AA20" s="57"/>
      <c r="AB20" s="57"/>
      <c r="AC20" s="57"/>
      <c r="AD20" s="52"/>
      <c r="AE20" s="50">
        <f>AG20/AF20</f>
        <v>16.510000000000002</v>
      </c>
      <c r="AF20" s="51">
        <v>99</v>
      </c>
      <c r="AG20" s="51">
        <v>1634.49</v>
      </c>
      <c r="AH20" s="51" t="s">
        <v>288</v>
      </c>
      <c r="AI20" s="52" t="s">
        <v>285</v>
      </c>
      <c r="AJ20" s="50"/>
      <c r="AK20" s="51"/>
      <c r="AL20" s="51"/>
      <c r="AM20" s="51"/>
      <c r="AN20" s="52"/>
      <c r="AO20" s="50"/>
      <c r="AP20" s="51"/>
      <c r="AQ20" s="51"/>
      <c r="AR20" s="51"/>
      <c r="AS20" s="52"/>
      <c r="AT20" s="50"/>
      <c r="AU20" s="57"/>
      <c r="AV20" s="57"/>
      <c r="AW20" s="57"/>
      <c r="AX20" s="52"/>
      <c r="AY20" s="50"/>
      <c r="AZ20" s="57"/>
      <c r="BA20" s="57"/>
      <c r="BB20" s="57"/>
      <c r="BC20" s="52"/>
      <c r="BD20" s="50">
        <v>15.36</v>
      </c>
      <c r="BE20" s="51">
        <v>13.4</v>
      </c>
      <c r="BF20" s="51">
        <f>IF(BD20=0," ",IF(ISBLANK(BD20)," ",BD20*BE20))</f>
        <v>205.82399999999998</v>
      </c>
      <c r="BG20" s="51" t="s">
        <v>362</v>
      </c>
      <c r="BH20" s="52" t="s">
        <v>373</v>
      </c>
      <c r="BI20" s="50">
        <v>16.510000000000002</v>
      </c>
      <c r="BJ20" s="51">
        <v>33.6</v>
      </c>
      <c r="BK20" s="51">
        <v>554.74</v>
      </c>
      <c r="BL20" s="51" t="s">
        <v>270</v>
      </c>
      <c r="BM20" s="52" t="s">
        <v>391</v>
      </c>
      <c r="BN20" s="53">
        <f t="shared" si="5"/>
        <v>15.36</v>
      </c>
      <c r="BO20" s="53">
        <f t="shared" si="6"/>
        <v>16.510000000000002</v>
      </c>
      <c r="BP20" s="249"/>
    </row>
    <row r="21" spans="1:68" ht="27" customHeight="1" x14ac:dyDescent="0.4">
      <c r="A21" s="38"/>
      <c r="B21" s="73"/>
      <c r="C21" s="74"/>
      <c r="D21" s="131">
        <f>D20</f>
        <v>13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16.64</v>
      </c>
      <c r="L21" s="106">
        <f t="shared" si="1"/>
        <v>16.899999999999999</v>
      </c>
      <c r="M21" s="107">
        <f t="shared" si="2"/>
        <v>17.16</v>
      </c>
      <c r="N21" s="107">
        <f t="shared" si="3"/>
        <v>17.29</v>
      </c>
      <c r="O21" s="108">
        <f t="shared" si="4"/>
        <v>17.420000000000002</v>
      </c>
      <c r="P21" s="50"/>
      <c r="Q21" s="57"/>
      <c r="R21" s="57"/>
      <c r="S21" s="57"/>
      <c r="T21" s="52"/>
      <c r="U21" s="175"/>
      <c r="V21" s="176"/>
      <c r="W21" s="176"/>
      <c r="X21" s="176"/>
      <c r="Y21" s="176"/>
      <c r="Z21" s="50"/>
      <c r="AA21" s="57"/>
      <c r="AB21" s="57"/>
      <c r="AC21" s="57"/>
      <c r="AD21" s="52"/>
      <c r="AE21" s="50"/>
      <c r="AF21" s="57"/>
      <c r="AG21" s="57"/>
      <c r="AH21" s="57"/>
      <c r="AI21" s="52"/>
      <c r="AJ21" s="50"/>
      <c r="AK21" s="51"/>
      <c r="AL21" s="51"/>
      <c r="AM21" s="51"/>
      <c r="AN21" s="52"/>
      <c r="AO21" s="50"/>
      <c r="AP21" s="51"/>
      <c r="AQ21" s="51"/>
      <c r="AR21" s="51"/>
      <c r="AS21" s="52"/>
      <c r="AT21" s="50"/>
      <c r="AU21" s="51"/>
      <c r="AV21" s="51"/>
      <c r="AW21" s="51"/>
      <c r="AX21" s="52"/>
      <c r="AY21" s="50"/>
      <c r="AZ21" s="57"/>
      <c r="BA21" s="57"/>
      <c r="BB21" s="57"/>
      <c r="BC21" s="52"/>
      <c r="BD21" s="50"/>
      <c r="BE21" s="51"/>
      <c r="BF21" s="51" t="str">
        <f>IF(BD21=0," ",IF(ISBLANK(BD21)," ",BD21*BE21))</f>
        <v xml:space="preserve"> </v>
      </c>
      <c r="BG21" s="51"/>
      <c r="BH21" s="52"/>
      <c r="BI21" s="50"/>
      <c r="BJ21" s="51"/>
      <c r="BK21" s="51"/>
      <c r="BL21" s="51"/>
      <c r="BM21" s="52"/>
      <c r="BN21" s="53">
        <f t="shared" si="5"/>
        <v>0</v>
      </c>
      <c r="BO21" s="53">
        <f t="shared" si="6"/>
        <v>0</v>
      </c>
      <c r="BP21" s="248"/>
    </row>
    <row r="22" spans="1:68" ht="27" customHeight="1" x14ac:dyDescent="0.4">
      <c r="A22" s="38"/>
      <c r="B22" s="73"/>
      <c r="C22" s="74"/>
      <c r="D22" s="131">
        <f>D20</f>
        <v>13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16.64</v>
      </c>
      <c r="L22" s="106">
        <f t="shared" si="1"/>
        <v>16.899999999999999</v>
      </c>
      <c r="M22" s="107">
        <f t="shared" si="2"/>
        <v>17.16</v>
      </c>
      <c r="N22" s="107">
        <f t="shared" si="3"/>
        <v>17.29</v>
      </c>
      <c r="O22" s="108">
        <f t="shared" si="4"/>
        <v>17.420000000000002</v>
      </c>
      <c r="P22" s="50"/>
      <c r="Q22" s="57"/>
      <c r="R22" s="57"/>
      <c r="S22" s="57"/>
      <c r="T22" s="52"/>
      <c r="U22" s="175"/>
      <c r="V22" s="176"/>
      <c r="W22" s="176"/>
      <c r="X22" s="176"/>
      <c r="Y22" s="176"/>
      <c r="Z22" s="50"/>
      <c r="AA22" s="57"/>
      <c r="AB22" s="57"/>
      <c r="AC22" s="57"/>
      <c r="AD22" s="52"/>
      <c r="AE22" s="50"/>
      <c r="AF22" s="57"/>
      <c r="AG22" s="57"/>
      <c r="AH22" s="57"/>
      <c r="AI22" s="52"/>
      <c r="AJ22" s="50"/>
      <c r="AK22" s="51"/>
      <c r="AL22" s="51"/>
      <c r="AM22" s="51"/>
      <c r="AN22" s="52"/>
      <c r="AO22" s="50"/>
      <c r="AP22" s="51"/>
      <c r="AQ22" s="51"/>
      <c r="AR22" s="51"/>
      <c r="AS22" s="52"/>
      <c r="AT22" s="50"/>
      <c r="AU22" s="51"/>
      <c r="AV22" s="51"/>
      <c r="AW22" s="51"/>
      <c r="AX22" s="52"/>
      <c r="AY22" s="50"/>
      <c r="AZ22" s="57"/>
      <c r="BA22" s="57"/>
      <c r="BB22" s="57"/>
      <c r="BC22" s="52"/>
      <c r="BD22" s="50"/>
      <c r="BE22" s="51"/>
      <c r="BF22" s="51" t="str">
        <f>IF(BD22=0," ",IF(ISBLANK(BD22)," ",BD22*BE22))</f>
        <v xml:space="preserve"> </v>
      </c>
      <c r="BG22" s="51"/>
      <c r="BH22" s="52"/>
      <c r="BI22" s="50"/>
      <c r="BJ22" s="51"/>
      <c r="BK22" s="51"/>
      <c r="BL22" s="51"/>
      <c r="BM22" s="52"/>
      <c r="BN22" s="53">
        <f t="shared" si="5"/>
        <v>0</v>
      </c>
      <c r="BO22" s="53">
        <f t="shared" si="6"/>
        <v>0</v>
      </c>
      <c r="BP22" s="248"/>
    </row>
    <row r="23" spans="1:68" ht="59.25" customHeight="1" x14ac:dyDescent="0.4">
      <c r="A23" s="38" t="s">
        <v>22</v>
      </c>
      <c r="B23" s="71" t="s">
        <v>23</v>
      </c>
      <c r="C23" s="72" t="str">
        <f>'рекоменд.цены на Октябрь 2019'!B20</f>
        <v>Капуста н/у, кг</v>
      </c>
      <c r="D23" s="131">
        <v>9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10.71</v>
      </c>
      <c r="L23" s="106">
        <f t="shared" si="1"/>
        <v>10.8</v>
      </c>
      <c r="M23" s="107">
        <f t="shared" si="2"/>
        <v>10.89</v>
      </c>
      <c r="N23" s="107">
        <f t="shared" si="3"/>
        <v>10.98</v>
      </c>
      <c r="O23" s="108">
        <f t="shared" si="4"/>
        <v>10.98</v>
      </c>
      <c r="P23" s="50"/>
      <c r="Q23" s="57"/>
      <c r="R23" s="57"/>
      <c r="S23" s="57"/>
      <c r="T23" s="52"/>
      <c r="U23" s="50">
        <v>10.62</v>
      </c>
      <c r="V23" s="51">
        <v>187</v>
      </c>
      <c r="W23" s="51">
        <f>IF(U23=0," ",IF(ISBLANK(U23)," ",U23*V23))</f>
        <v>1985.9399999999998</v>
      </c>
      <c r="X23" s="51" t="s">
        <v>268</v>
      </c>
      <c r="Y23" s="52" t="s">
        <v>269</v>
      </c>
      <c r="Z23" s="50"/>
      <c r="AA23" s="57"/>
      <c r="AB23" s="57"/>
      <c r="AC23" s="57"/>
      <c r="AD23" s="52"/>
      <c r="AE23" s="50"/>
      <c r="AF23" s="57"/>
      <c r="AG23" s="57"/>
      <c r="AH23" s="57"/>
      <c r="AI23" s="52"/>
      <c r="AJ23" s="50"/>
      <c r="AK23" s="57"/>
      <c r="AL23" s="57"/>
      <c r="AM23" s="57"/>
      <c r="AN23" s="52"/>
      <c r="AO23" s="50"/>
      <c r="AP23" s="51"/>
      <c r="AQ23" s="51"/>
      <c r="AR23" s="51"/>
      <c r="AS23" s="52"/>
      <c r="AT23" s="50"/>
      <c r="AU23" s="57"/>
      <c r="AV23" s="57"/>
      <c r="AW23" s="57"/>
      <c r="AX23" s="52"/>
      <c r="AY23" s="50"/>
      <c r="AZ23" s="57"/>
      <c r="BA23" s="57"/>
      <c r="BB23" s="57"/>
      <c r="BC23" s="52"/>
      <c r="BD23" s="50"/>
      <c r="BE23" s="51"/>
      <c r="BF23" s="51"/>
      <c r="BG23" s="51"/>
      <c r="BH23" s="52"/>
      <c r="BI23" s="50">
        <v>10.62</v>
      </c>
      <c r="BJ23" s="51">
        <v>68</v>
      </c>
      <c r="BK23" s="51">
        <v>722.16</v>
      </c>
      <c r="BL23" s="51" t="s">
        <v>270</v>
      </c>
      <c r="BM23" s="52" t="s">
        <v>391</v>
      </c>
      <c r="BN23" s="53">
        <f t="shared" si="5"/>
        <v>10.62</v>
      </c>
      <c r="BO23" s="53">
        <f t="shared" si="6"/>
        <v>10.62</v>
      </c>
      <c r="BP23" s="249"/>
    </row>
    <row r="24" spans="1:68" ht="27" customHeight="1" x14ac:dyDescent="0.4">
      <c r="A24" s="38"/>
      <c r="B24" s="73"/>
      <c r="C24" s="74"/>
      <c r="D24" s="131">
        <f>D23</f>
        <v>9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10.71</v>
      </c>
      <c r="L24" s="106">
        <f t="shared" si="1"/>
        <v>10.8</v>
      </c>
      <c r="M24" s="107">
        <f t="shared" si="2"/>
        <v>10.89</v>
      </c>
      <c r="N24" s="107">
        <f t="shared" si="3"/>
        <v>10.98</v>
      </c>
      <c r="O24" s="108">
        <f t="shared" si="4"/>
        <v>10.98</v>
      </c>
      <c r="P24" s="50"/>
      <c r="Q24" s="57"/>
      <c r="R24" s="57"/>
      <c r="S24" s="57"/>
      <c r="T24" s="52"/>
      <c r="U24" s="50"/>
      <c r="V24" s="51"/>
      <c r="W24" s="51"/>
      <c r="X24" s="51"/>
      <c r="Y24" s="52"/>
      <c r="Z24" s="50"/>
      <c r="AA24" s="57"/>
      <c r="AB24" s="57"/>
      <c r="AC24" s="57"/>
      <c r="AD24" s="52"/>
      <c r="AE24" s="50"/>
      <c r="AF24" s="57"/>
      <c r="AG24" s="57"/>
      <c r="AH24" s="57"/>
      <c r="AI24" s="52"/>
      <c r="AJ24" s="50"/>
      <c r="AK24" s="57"/>
      <c r="AL24" s="57"/>
      <c r="AM24" s="57"/>
      <c r="AN24" s="52"/>
      <c r="AO24" s="50"/>
      <c r="AP24" s="51"/>
      <c r="AQ24" s="51"/>
      <c r="AR24" s="51"/>
      <c r="AS24" s="52"/>
      <c r="AT24" s="50"/>
      <c r="AU24" s="51"/>
      <c r="AV24" s="51"/>
      <c r="AW24" s="51"/>
      <c r="AX24" s="52"/>
      <c r="AY24" s="50"/>
      <c r="AZ24" s="57"/>
      <c r="BA24" s="57"/>
      <c r="BB24" s="57"/>
      <c r="BC24" s="52"/>
      <c r="BD24" s="50"/>
      <c r="BE24" s="51"/>
      <c r="BF24" s="51"/>
      <c r="BG24" s="51"/>
      <c r="BH24" s="52"/>
      <c r="BI24" s="50"/>
      <c r="BJ24" s="57"/>
      <c r="BK24" s="57"/>
      <c r="BL24" s="57"/>
      <c r="BM24" s="52"/>
      <c r="BN24" s="53">
        <f t="shared" si="5"/>
        <v>0</v>
      </c>
      <c r="BO24" s="53">
        <f t="shared" si="6"/>
        <v>0</v>
      </c>
      <c r="BP24" s="248"/>
    </row>
    <row r="25" spans="1:68" ht="27" customHeight="1" x14ac:dyDescent="0.4">
      <c r="A25" s="38"/>
      <c r="B25" s="75"/>
      <c r="C25" s="76"/>
      <c r="D25" s="131">
        <f>D23</f>
        <v>9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10.71</v>
      </c>
      <c r="L25" s="106">
        <f t="shared" si="1"/>
        <v>10.8</v>
      </c>
      <c r="M25" s="107">
        <f t="shared" si="2"/>
        <v>10.89</v>
      </c>
      <c r="N25" s="107">
        <f t="shared" si="3"/>
        <v>10.98</v>
      </c>
      <c r="O25" s="108">
        <f t="shared" si="4"/>
        <v>10.98</v>
      </c>
      <c r="P25" s="50"/>
      <c r="Q25" s="57"/>
      <c r="R25" s="57"/>
      <c r="S25" s="57"/>
      <c r="T25" s="52"/>
      <c r="U25" s="50"/>
      <c r="V25" s="51"/>
      <c r="W25" s="51"/>
      <c r="X25" s="51"/>
      <c r="Y25" s="52"/>
      <c r="Z25" s="50"/>
      <c r="AA25" s="57"/>
      <c r="AB25" s="57"/>
      <c r="AC25" s="57"/>
      <c r="AD25" s="52"/>
      <c r="AE25" s="50"/>
      <c r="AF25" s="57"/>
      <c r="AG25" s="57"/>
      <c r="AH25" s="57"/>
      <c r="AI25" s="52"/>
      <c r="AJ25" s="50"/>
      <c r="AK25" s="57"/>
      <c r="AL25" s="57"/>
      <c r="AM25" s="57"/>
      <c r="AN25" s="52"/>
      <c r="AO25" s="50"/>
      <c r="AP25" s="51"/>
      <c r="AQ25" s="51"/>
      <c r="AR25" s="51"/>
      <c r="AS25" s="52"/>
      <c r="AT25" s="50"/>
      <c r="AU25" s="51"/>
      <c r="AV25" s="51"/>
      <c r="AW25" s="51"/>
      <c r="AX25" s="52"/>
      <c r="AY25" s="50"/>
      <c r="AZ25" s="57"/>
      <c r="BA25" s="57"/>
      <c r="BB25" s="57"/>
      <c r="BC25" s="52"/>
      <c r="BD25" s="50"/>
      <c r="BE25" s="51"/>
      <c r="BF25" s="51"/>
      <c r="BG25" s="51"/>
      <c r="BH25" s="52"/>
      <c r="BI25" s="50"/>
      <c r="BJ25" s="57"/>
      <c r="BK25" s="57"/>
      <c r="BL25" s="57"/>
      <c r="BM25" s="52"/>
      <c r="BN25" s="53">
        <f t="shared" si="5"/>
        <v>0</v>
      </c>
      <c r="BO25" s="53">
        <f t="shared" si="6"/>
        <v>0</v>
      </c>
      <c r="BP25" s="248"/>
    </row>
    <row r="26" spans="1:68" s="70" customFormat="1" ht="54.95" customHeight="1" x14ac:dyDescent="0.4">
      <c r="A26" s="59" t="s">
        <v>24</v>
      </c>
      <c r="B26" s="60" t="s">
        <v>25</v>
      </c>
      <c r="C26" s="61" t="s">
        <v>26</v>
      </c>
      <c r="D26" s="131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3"/>
        <v>0</v>
      </c>
      <c r="O26" s="108">
        <f t="shared" si="4"/>
        <v>0</v>
      </c>
      <c r="P26" s="66"/>
      <c r="Q26" s="67"/>
      <c r="R26" s="67"/>
      <c r="S26" s="67"/>
      <c r="T26" s="69"/>
      <c r="U26" s="66"/>
      <c r="V26" s="67"/>
      <c r="W26" s="68"/>
      <c r="X26" s="67"/>
      <c r="Y26" s="69"/>
      <c r="Z26" s="66"/>
      <c r="AA26" s="67"/>
      <c r="AB26" s="68"/>
      <c r="AC26" s="67"/>
      <c r="AD26" s="69"/>
      <c r="AE26" s="66"/>
      <c r="AF26" s="67"/>
      <c r="AG26" s="68"/>
      <c r="AH26" s="67"/>
      <c r="AI26" s="69"/>
      <c r="AJ26" s="66"/>
      <c r="AK26" s="67"/>
      <c r="AL26" s="68"/>
      <c r="AM26" s="67"/>
      <c r="AN26" s="69"/>
      <c r="AO26" s="66"/>
      <c r="AP26" s="67"/>
      <c r="AQ26" s="68"/>
      <c r="AR26" s="67"/>
      <c r="AS26" s="69"/>
      <c r="AT26" s="66"/>
      <c r="AU26" s="67"/>
      <c r="AV26" s="68"/>
      <c r="AW26" s="67"/>
      <c r="AX26" s="69"/>
      <c r="AY26" s="66"/>
      <c r="AZ26" s="67"/>
      <c r="BA26" s="68"/>
      <c r="BB26" s="67"/>
      <c r="BC26" s="69"/>
      <c r="BD26" s="66"/>
      <c r="BE26" s="67"/>
      <c r="BF26" s="68"/>
      <c r="BG26" s="67"/>
      <c r="BH26" s="69"/>
      <c r="BI26" s="66"/>
      <c r="BJ26" s="67"/>
      <c r="BK26" s="68"/>
      <c r="BL26" s="67"/>
      <c r="BM26" s="69"/>
      <c r="BN26" s="53">
        <f t="shared" si="5"/>
        <v>0</v>
      </c>
      <c r="BO26" s="53">
        <f t="shared" si="6"/>
        <v>0</v>
      </c>
      <c r="BP26" s="248"/>
    </row>
    <row r="27" spans="1:68" ht="41.1" customHeight="1" x14ac:dyDescent="0.4">
      <c r="A27" s="38" t="s">
        <v>27</v>
      </c>
      <c r="B27" s="71" t="s">
        <v>28</v>
      </c>
      <c r="C27" s="72" t="str">
        <f>'рекоменд.цены на Октябрь 2019'!B22</f>
        <v>Куриные яйца 1 категории, 10 шт</v>
      </c>
      <c r="D27" s="131">
        <v>46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54.74</v>
      </c>
      <c r="L27" s="106">
        <f t="shared" si="1"/>
        <v>55.2</v>
      </c>
      <c r="M27" s="107">
        <f t="shared" si="2"/>
        <v>55.66</v>
      </c>
      <c r="N27" s="107">
        <f t="shared" si="3"/>
        <v>56.12</v>
      </c>
      <c r="O27" s="108">
        <f t="shared" si="4"/>
        <v>56.58</v>
      </c>
      <c r="P27" s="50"/>
      <c r="Q27" s="57"/>
      <c r="R27" s="57"/>
      <c r="S27" s="57"/>
      <c r="T27" s="52"/>
      <c r="U27" s="5"/>
      <c r="V27" s="5"/>
      <c r="W27" s="5"/>
      <c r="X27" s="5"/>
      <c r="Y27" s="5"/>
      <c r="Z27" s="50">
        <v>5.24</v>
      </c>
      <c r="AA27" s="51">
        <v>120</v>
      </c>
      <c r="AB27" s="51">
        <f>IF(Z27=0," ",IF(ISBLANK(Z27)," ",Z27*AA27))</f>
        <v>628.80000000000007</v>
      </c>
      <c r="AC27" s="51" t="s">
        <v>273</v>
      </c>
      <c r="AD27" s="52" t="s">
        <v>282</v>
      </c>
      <c r="AE27" s="50"/>
      <c r="AF27" s="57"/>
      <c r="AG27" s="57"/>
      <c r="AH27" s="57"/>
      <c r="AI27" s="52"/>
      <c r="AJ27" s="50"/>
      <c r="AK27" s="57"/>
      <c r="AL27" s="57"/>
      <c r="AM27" s="57"/>
      <c r="AN27" s="52"/>
      <c r="AO27" s="50"/>
      <c r="AP27" s="51"/>
      <c r="AQ27" s="51"/>
      <c r="AR27" s="51"/>
      <c r="AS27" s="52"/>
      <c r="AT27" s="50"/>
      <c r="AU27" s="51"/>
      <c r="AV27" s="51"/>
      <c r="AW27" s="51"/>
      <c r="AX27" s="52"/>
      <c r="AY27" s="50"/>
      <c r="AZ27" s="57"/>
      <c r="BA27" s="57"/>
      <c r="BB27" s="57"/>
      <c r="BC27" s="52"/>
      <c r="BD27" s="50"/>
      <c r="BE27" s="51"/>
      <c r="BF27" s="51"/>
      <c r="BG27" s="51"/>
      <c r="BH27" s="52"/>
      <c r="BI27" s="50"/>
      <c r="BJ27" s="57"/>
      <c r="BK27" s="57"/>
      <c r="BL27" s="57"/>
      <c r="BM27" s="52"/>
      <c r="BN27" s="53">
        <f t="shared" si="5"/>
        <v>5.24</v>
      </c>
      <c r="BO27" s="53">
        <f t="shared" si="6"/>
        <v>5.24</v>
      </c>
      <c r="BP27" s="248"/>
    </row>
    <row r="28" spans="1:68" ht="40.5" customHeight="1" x14ac:dyDescent="0.4">
      <c r="A28" s="38"/>
      <c r="B28" s="73"/>
      <c r="C28" s="74"/>
      <c r="D28" s="131">
        <f>D27</f>
        <v>46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54.74</v>
      </c>
      <c r="L28" s="106">
        <f t="shared" si="1"/>
        <v>55.2</v>
      </c>
      <c r="M28" s="107">
        <f t="shared" si="2"/>
        <v>55.66</v>
      </c>
      <c r="N28" s="107">
        <f t="shared" si="3"/>
        <v>56.12</v>
      </c>
      <c r="O28" s="108">
        <f t="shared" si="4"/>
        <v>56.58</v>
      </c>
      <c r="P28" s="50"/>
      <c r="Q28" s="51"/>
      <c r="R28" s="51"/>
      <c r="S28" s="51"/>
      <c r="T28" s="52"/>
      <c r="U28" s="175"/>
      <c r="V28" s="176"/>
      <c r="W28" s="176"/>
      <c r="X28" s="176"/>
      <c r="Y28" s="176"/>
      <c r="Z28" s="50"/>
      <c r="AA28" s="51"/>
      <c r="AB28" s="51"/>
      <c r="AC28" s="51"/>
      <c r="AD28" s="52"/>
      <c r="AE28" s="175"/>
      <c r="AF28" s="176"/>
      <c r="AG28" s="176"/>
      <c r="AH28" s="176"/>
      <c r="AI28" s="188"/>
      <c r="AJ28" s="50"/>
      <c r="AK28" s="51"/>
      <c r="AL28" s="51"/>
      <c r="AM28" s="51"/>
      <c r="AN28" s="52"/>
      <c r="AO28" s="175"/>
      <c r="AP28" s="176"/>
      <c r="AQ28" s="176"/>
      <c r="AR28" s="176"/>
      <c r="AS28" s="176"/>
      <c r="AT28" s="50"/>
      <c r="AU28" s="51"/>
      <c r="AV28" s="51"/>
      <c r="AW28" s="51"/>
      <c r="AX28" s="51"/>
      <c r="AY28" s="175"/>
      <c r="AZ28" s="176"/>
      <c r="BA28" s="176"/>
      <c r="BB28" s="176"/>
      <c r="BC28" s="176"/>
      <c r="BD28" s="203"/>
      <c r="BE28" s="203"/>
      <c r="BF28" s="203"/>
      <c r="BG28" s="203"/>
      <c r="BH28" s="203"/>
      <c r="BI28" s="175"/>
      <c r="BJ28" s="176"/>
      <c r="BK28" s="176"/>
      <c r="BL28" s="176"/>
      <c r="BM28" s="188"/>
      <c r="BN28" s="53">
        <f t="shared" si="5"/>
        <v>0</v>
      </c>
      <c r="BO28" s="53">
        <f t="shared" si="6"/>
        <v>0</v>
      </c>
      <c r="BP28" s="248"/>
    </row>
    <row r="29" spans="1:68" ht="41.1" customHeight="1" x14ac:dyDescent="0.4">
      <c r="A29" s="38"/>
      <c r="B29" s="75"/>
      <c r="C29" s="76"/>
      <c r="D29" s="131">
        <f>D27</f>
        <v>46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54.74</v>
      </c>
      <c r="L29" s="106">
        <f t="shared" si="1"/>
        <v>55.2</v>
      </c>
      <c r="M29" s="107">
        <f t="shared" si="2"/>
        <v>55.66</v>
      </c>
      <c r="N29" s="107">
        <f t="shared" si="3"/>
        <v>56.12</v>
      </c>
      <c r="O29" s="108">
        <f t="shared" si="4"/>
        <v>56.58</v>
      </c>
      <c r="P29" s="50"/>
      <c r="Q29" s="51"/>
      <c r="R29" s="51"/>
      <c r="S29" s="51"/>
      <c r="T29" s="52"/>
      <c r="U29" s="175"/>
      <c r="V29" s="176"/>
      <c r="W29" s="176"/>
      <c r="X29" s="176"/>
      <c r="Y29" s="176"/>
      <c r="Z29" s="50"/>
      <c r="AA29" s="51"/>
      <c r="AB29" s="51"/>
      <c r="AC29" s="51"/>
      <c r="AD29" s="51"/>
      <c r="AE29" s="175"/>
      <c r="AF29" s="176"/>
      <c r="AG29" s="176"/>
      <c r="AH29" s="176"/>
      <c r="AI29" s="188"/>
      <c r="AJ29" s="50"/>
      <c r="AK29" s="51"/>
      <c r="AL29" s="51"/>
      <c r="AM29" s="51"/>
      <c r="AN29" s="52"/>
      <c r="AO29" s="175"/>
      <c r="AP29" s="176"/>
      <c r="AQ29" s="176"/>
      <c r="AR29" s="176"/>
      <c r="AS29" s="176"/>
      <c r="AT29" s="50"/>
      <c r="AU29" s="51"/>
      <c r="AV29" s="51"/>
      <c r="AW29" s="51"/>
      <c r="AX29" s="51"/>
      <c r="AY29" s="175"/>
      <c r="AZ29" s="176"/>
      <c r="BA29" s="176"/>
      <c r="BB29" s="176"/>
      <c r="BC29" s="176"/>
      <c r="BD29" s="50"/>
      <c r="BE29" s="51"/>
      <c r="BF29" s="51"/>
      <c r="BG29" s="51"/>
      <c r="BH29" s="52"/>
      <c r="BI29" s="175"/>
      <c r="BJ29" s="176"/>
      <c r="BK29" s="176"/>
      <c r="BL29" s="176"/>
      <c r="BM29" s="188"/>
      <c r="BN29" s="53">
        <f t="shared" si="5"/>
        <v>0</v>
      </c>
      <c r="BO29" s="53">
        <f t="shared" si="6"/>
        <v>0</v>
      </c>
      <c r="BP29" s="248"/>
    </row>
    <row r="30" spans="1:68" ht="41.1" customHeight="1" x14ac:dyDescent="0.4">
      <c r="A30" s="38" t="s">
        <v>27</v>
      </c>
      <c r="B30" s="77" t="s">
        <v>30</v>
      </c>
      <c r="C30" s="78" t="str">
        <f>'рекоменд.цены на Октябрь 2019'!B23</f>
        <v>Куриные яйца 2 категории, 10 шт</v>
      </c>
      <c r="D30" s="131">
        <v>36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42.84</v>
      </c>
      <c r="L30" s="106">
        <f t="shared" si="1"/>
        <v>43.2</v>
      </c>
      <c r="M30" s="107">
        <f t="shared" si="2"/>
        <v>43.56</v>
      </c>
      <c r="N30" s="107">
        <f t="shared" si="3"/>
        <v>43.92</v>
      </c>
      <c r="O30" s="108">
        <f t="shared" si="4"/>
        <v>44.28</v>
      </c>
      <c r="P30" s="50"/>
      <c r="Q30" s="51"/>
      <c r="R30" s="51"/>
      <c r="S30" s="51"/>
      <c r="T30" s="52"/>
      <c r="U30" s="175"/>
      <c r="V30" s="176"/>
      <c r="W30" s="176"/>
      <c r="X30" s="176"/>
      <c r="Y30" s="176"/>
      <c r="Z30" s="50"/>
      <c r="AA30" s="51"/>
      <c r="AB30" s="51"/>
      <c r="AC30" s="51"/>
      <c r="AD30" s="51"/>
      <c r="AE30" s="175"/>
      <c r="AF30" s="176"/>
      <c r="AG30" s="176"/>
      <c r="AH30" s="176"/>
      <c r="AI30" s="188"/>
      <c r="AJ30" s="50"/>
      <c r="AK30" s="51"/>
      <c r="AL30" s="51"/>
      <c r="AM30" s="51"/>
      <c r="AN30" s="52"/>
      <c r="AO30" s="175"/>
      <c r="AP30" s="176"/>
      <c r="AQ30" s="176"/>
      <c r="AR30" s="176"/>
      <c r="AS30" s="176"/>
      <c r="AT30" s="50"/>
      <c r="AU30" s="51"/>
      <c r="AV30" s="51"/>
      <c r="AW30" s="51"/>
      <c r="AX30" s="51"/>
      <c r="AY30" s="175"/>
      <c r="AZ30" s="176"/>
      <c r="BA30" s="176"/>
      <c r="BB30" s="176"/>
      <c r="BC30" s="176"/>
      <c r="BD30" s="50"/>
      <c r="BE30" s="51"/>
      <c r="BF30" s="51"/>
      <c r="BG30" s="51"/>
      <c r="BH30" s="52"/>
      <c r="BI30" s="175"/>
      <c r="BJ30" s="176"/>
      <c r="BK30" s="176"/>
      <c r="BL30" s="176"/>
      <c r="BM30" s="188"/>
      <c r="BN30" s="53">
        <f t="shared" si="5"/>
        <v>0</v>
      </c>
      <c r="BO30" s="53">
        <f t="shared" si="6"/>
        <v>0</v>
      </c>
      <c r="BP30" s="248"/>
    </row>
    <row r="31" spans="1:68" ht="41.1" customHeight="1" x14ac:dyDescent="0.4">
      <c r="A31" s="38"/>
      <c r="B31" s="79"/>
      <c r="C31" s="80"/>
      <c r="D31" s="131">
        <f>D30</f>
        <v>36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42.84</v>
      </c>
      <c r="L31" s="106">
        <f t="shared" si="1"/>
        <v>43.2</v>
      </c>
      <c r="M31" s="107">
        <f t="shared" si="2"/>
        <v>43.56</v>
      </c>
      <c r="N31" s="107">
        <f t="shared" si="3"/>
        <v>43.92</v>
      </c>
      <c r="O31" s="108">
        <f t="shared" si="4"/>
        <v>44.28</v>
      </c>
      <c r="P31" s="50"/>
      <c r="Q31" s="51"/>
      <c r="R31" s="51"/>
      <c r="S31" s="51"/>
      <c r="T31" s="52"/>
      <c r="U31" s="175"/>
      <c r="V31" s="176"/>
      <c r="W31" s="176"/>
      <c r="X31" s="176"/>
      <c r="Y31" s="176"/>
      <c r="Z31" s="50"/>
      <c r="AA31" s="51"/>
      <c r="AB31" s="51"/>
      <c r="AC31" s="51"/>
      <c r="AD31" s="51"/>
      <c r="AE31" s="175"/>
      <c r="AF31" s="176"/>
      <c r="AG31" s="176"/>
      <c r="AH31" s="176"/>
      <c r="AI31" s="188"/>
      <c r="AJ31" s="50"/>
      <c r="AK31" s="51"/>
      <c r="AL31" s="51"/>
      <c r="AM31" s="51"/>
      <c r="AN31" s="52"/>
      <c r="AO31" s="175"/>
      <c r="AP31" s="176"/>
      <c r="AQ31" s="176"/>
      <c r="AR31" s="176"/>
      <c r="AS31" s="176"/>
      <c r="AT31" s="50"/>
      <c r="AU31" s="51"/>
      <c r="AV31" s="51"/>
      <c r="AW31" s="51"/>
      <c r="AX31" s="51"/>
      <c r="AY31" s="175"/>
      <c r="AZ31" s="176"/>
      <c r="BA31" s="176"/>
      <c r="BB31" s="176"/>
      <c r="BC31" s="176"/>
      <c r="BD31" s="50"/>
      <c r="BE31" s="51"/>
      <c r="BF31" s="51"/>
      <c r="BG31" s="51"/>
      <c r="BH31" s="52"/>
      <c r="BI31" s="175"/>
      <c r="BJ31" s="176"/>
      <c r="BK31" s="176"/>
      <c r="BL31" s="176"/>
      <c r="BM31" s="188"/>
      <c r="BN31" s="53">
        <f t="shared" si="5"/>
        <v>0</v>
      </c>
      <c r="BO31" s="53">
        <f t="shared" si="6"/>
        <v>0</v>
      </c>
      <c r="BP31" s="248"/>
    </row>
    <row r="32" spans="1:68" ht="41.1" customHeight="1" x14ac:dyDescent="0.4">
      <c r="A32" s="38"/>
      <c r="B32" s="79"/>
      <c r="C32" s="80"/>
      <c r="D32" s="131">
        <f>D30</f>
        <v>36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42.84</v>
      </c>
      <c r="L32" s="106">
        <f t="shared" si="1"/>
        <v>43.2</v>
      </c>
      <c r="M32" s="107">
        <f t="shared" si="2"/>
        <v>43.56</v>
      </c>
      <c r="N32" s="107">
        <f t="shared" si="3"/>
        <v>43.92</v>
      </c>
      <c r="O32" s="108">
        <f t="shared" si="4"/>
        <v>44.28</v>
      </c>
      <c r="P32" s="50"/>
      <c r="Q32" s="51"/>
      <c r="R32" s="51"/>
      <c r="S32" s="51"/>
      <c r="T32" s="52"/>
      <c r="U32" s="175"/>
      <c r="V32" s="176"/>
      <c r="W32" s="176"/>
      <c r="X32" s="176"/>
      <c r="Y32" s="176"/>
      <c r="Z32" s="50"/>
      <c r="AA32" s="51"/>
      <c r="AB32" s="51"/>
      <c r="AC32" s="51"/>
      <c r="AD32" s="51"/>
      <c r="AE32" s="175"/>
      <c r="AF32" s="176"/>
      <c r="AG32" s="176"/>
      <c r="AH32" s="176"/>
      <c r="AI32" s="188"/>
      <c r="AJ32" s="50"/>
      <c r="AK32" s="51"/>
      <c r="AL32" s="51"/>
      <c r="AM32" s="51"/>
      <c r="AN32" s="52"/>
      <c r="AO32" s="175"/>
      <c r="AP32" s="176"/>
      <c r="AQ32" s="176"/>
      <c r="AR32" s="176"/>
      <c r="AS32" s="176"/>
      <c r="AT32" s="50"/>
      <c r="AU32" s="51"/>
      <c r="AV32" s="51"/>
      <c r="AW32" s="51"/>
      <c r="AX32" s="51"/>
      <c r="AY32" s="175"/>
      <c r="AZ32" s="176"/>
      <c r="BA32" s="176"/>
      <c r="BB32" s="176"/>
      <c r="BC32" s="176"/>
      <c r="BD32" s="50"/>
      <c r="BE32" s="51"/>
      <c r="BF32" s="51"/>
      <c r="BG32" s="51"/>
      <c r="BH32" s="52"/>
      <c r="BI32" s="175"/>
      <c r="BJ32" s="176"/>
      <c r="BK32" s="176"/>
      <c r="BL32" s="176"/>
      <c r="BM32" s="188"/>
      <c r="BN32" s="53">
        <f t="shared" si="5"/>
        <v>0</v>
      </c>
      <c r="BO32" s="53">
        <f t="shared" si="6"/>
        <v>0</v>
      </c>
      <c r="BP32" s="248"/>
    </row>
    <row r="33" spans="1:68" s="70" customFormat="1" ht="41.1" customHeight="1" x14ac:dyDescent="0.4">
      <c r="A33" s="59">
        <v>14.4</v>
      </c>
      <c r="B33" s="81" t="s">
        <v>32</v>
      </c>
      <c r="C33" s="165" t="str">
        <f>'рекоменд.цены на Октябрь 2019'!B24</f>
        <v>Соль</v>
      </c>
      <c r="D33" s="131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si="2"/>
        <v>0</v>
      </c>
      <c r="N33" s="107">
        <f t="shared" si="3"/>
        <v>0</v>
      </c>
      <c r="O33" s="108">
        <f t="shared" si="4"/>
        <v>0</v>
      </c>
      <c r="P33" s="66"/>
      <c r="Q33" s="67"/>
      <c r="R33" s="68"/>
      <c r="S33" s="67"/>
      <c r="T33" s="69"/>
      <c r="U33" s="177"/>
      <c r="V33" s="178"/>
      <c r="W33" s="176"/>
      <c r="X33" s="178"/>
      <c r="Y33" s="178"/>
      <c r="Z33" s="66"/>
      <c r="AA33" s="67"/>
      <c r="AB33" s="68"/>
      <c r="AC33" s="67"/>
      <c r="AD33" s="67"/>
      <c r="AE33" s="177"/>
      <c r="AF33" s="178"/>
      <c r="AG33" s="176"/>
      <c r="AH33" s="178"/>
      <c r="AI33" s="189"/>
      <c r="AJ33" s="66"/>
      <c r="AK33" s="67"/>
      <c r="AL33" s="68"/>
      <c r="AM33" s="67"/>
      <c r="AN33" s="69"/>
      <c r="AO33" s="177"/>
      <c r="AP33" s="178"/>
      <c r="AQ33" s="176"/>
      <c r="AR33" s="178"/>
      <c r="AS33" s="178"/>
      <c r="AT33" s="66"/>
      <c r="AU33" s="67"/>
      <c r="AV33" s="68"/>
      <c r="AW33" s="67"/>
      <c r="AX33" s="67"/>
      <c r="AY33" s="177"/>
      <c r="AZ33" s="178"/>
      <c r="BA33" s="176"/>
      <c r="BB33" s="178"/>
      <c r="BC33" s="178"/>
      <c r="BD33" s="66"/>
      <c r="BE33" s="67"/>
      <c r="BF33" s="68"/>
      <c r="BG33" s="67"/>
      <c r="BH33" s="69"/>
      <c r="BI33" s="177"/>
      <c r="BJ33" s="178"/>
      <c r="BK33" s="176"/>
      <c r="BL33" s="178"/>
      <c r="BM33" s="189"/>
      <c r="BN33" s="53">
        <f t="shared" si="5"/>
        <v>0</v>
      </c>
      <c r="BO33" s="53">
        <f t="shared" si="6"/>
        <v>0</v>
      </c>
      <c r="BP33" s="248"/>
    </row>
    <row r="34" spans="1:68" s="87" customFormat="1" ht="41.1" customHeight="1" x14ac:dyDescent="0.4">
      <c r="A34" s="83"/>
      <c r="B34" s="79" t="s">
        <v>35</v>
      </c>
      <c r="C34" s="80" t="str">
        <f>'рекоменд.цены на Октябрь 2019'!B25</f>
        <v>Соль поваренная пищевая, кг</v>
      </c>
      <c r="D34" s="131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2"/>
        <v>10.507</v>
      </c>
      <c r="N34" s="107">
        <f t="shared" si="3"/>
        <v>10.586</v>
      </c>
      <c r="O34" s="108">
        <f t="shared" si="4"/>
        <v>10.665000000000001</v>
      </c>
      <c r="P34" s="84"/>
      <c r="Q34" s="85"/>
      <c r="R34" s="51"/>
      <c r="S34" s="85"/>
      <c r="T34" s="52"/>
      <c r="U34" s="84"/>
      <c r="V34" s="85"/>
      <c r="W34" s="51"/>
      <c r="X34" s="51"/>
      <c r="Y34" s="52"/>
      <c r="Z34" s="84"/>
      <c r="AA34" s="85"/>
      <c r="AB34" s="51"/>
      <c r="AC34" s="85"/>
      <c r="AD34" s="85"/>
      <c r="AE34" s="177"/>
      <c r="AF34" s="178"/>
      <c r="AG34" s="176"/>
      <c r="AH34" s="178"/>
      <c r="AI34" s="189"/>
      <c r="AJ34" s="84"/>
      <c r="AK34" s="85"/>
      <c r="AL34" s="51"/>
      <c r="AM34" s="85"/>
      <c r="AN34" s="86"/>
      <c r="AO34" s="177"/>
      <c r="AP34" s="178"/>
      <c r="AQ34" s="176"/>
      <c r="AR34" s="178"/>
      <c r="AS34" s="178"/>
      <c r="AT34" s="84"/>
      <c r="AU34" s="85"/>
      <c r="AV34" s="51"/>
      <c r="AW34" s="85"/>
      <c r="AX34" s="85"/>
      <c r="AY34" s="84"/>
      <c r="AZ34" s="85"/>
      <c r="BA34" s="51"/>
      <c r="BB34" s="85"/>
      <c r="BC34" s="86"/>
      <c r="BD34" s="84"/>
      <c r="BE34" s="85"/>
      <c r="BF34" s="51"/>
      <c r="BG34" s="85"/>
      <c r="BH34" s="86"/>
      <c r="BI34" s="84"/>
      <c r="BJ34" s="85"/>
      <c r="BK34" s="51"/>
      <c r="BL34" s="85"/>
      <c r="BM34" s="86"/>
      <c r="BN34" s="53">
        <f t="shared" si="5"/>
        <v>0</v>
      </c>
      <c r="BO34" s="53">
        <f t="shared" si="6"/>
        <v>0</v>
      </c>
      <c r="BP34" s="248"/>
    </row>
    <row r="35" spans="1:68" s="87" customFormat="1" ht="41.1" customHeight="1" x14ac:dyDescent="0.4">
      <c r="A35" s="83"/>
      <c r="B35" s="79"/>
      <c r="C35" s="80"/>
      <c r="D35" s="131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2"/>
        <v>10.507</v>
      </c>
      <c r="N35" s="107">
        <f t="shared" si="3"/>
        <v>10.586</v>
      </c>
      <c r="O35" s="108">
        <f t="shared" si="4"/>
        <v>10.665000000000001</v>
      </c>
      <c r="P35" s="84"/>
      <c r="Q35" s="85"/>
      <c r="R35" s="51"/>
      <c r="S35" s="85"/>
      <c r="T35" s="86"/>
      <c r="U35" s="177"/>
      <c r="V35" s="178"/>
      <c r="W35" s="176"/>
      <c r="X35" s="178"/>
      <c r="Y35" s="178"/>
      <c r="Z35" s="84"/>
      <c r="AA35" s="85"/>
      <c r="AB35" s="51"/>
      <c r="AC35" s="85"/>
      <c r="AD35" s="85"/>
      <c r="AE35" s="177"/>
      <c r="AF35" s="178"/>
      <c r="AG35" s="176"/>
      <c r="AH35" s="178"/>
      <c r="AI35" s="189"/>
      <c r="AJ35" s="84"/>
      <c r="AK35" s="85"/>
      <c r="AL35" s="51"/>
      <c r="AM35" s="85"/>
      <c r="AN35" s="86"/>
      <c r="AO35" s="177"/>
      <c r="AP35" s="178"/>
      <c r="AQ35" s="176"/>
      <c r="AR35" s="178"/>
      <c r="AS35" s="178"/>
      <c r="AT35" s="84"/>
      <c r="AU35" s="85"/>
      <c r="AV35" s="51"/>
      <c r="AW35" s="85"/>
      <c r="AX35" s="85"/>
      <c r="AY35" s="177"/>
      <c r="AZ35" s="178"/>
      <c r="BA35" s="176"/>
      <c r="BB35" s="178"/>
      <c r="BC35" s="178"/>
      <c r="BD35" s="84"/>
      <c r="BE35" s="85"/>
      <c r="BF35" s="51"/>
      <c r="BG35" s="85"/>
      <c r="BH35" s="86"/>
      <c r="BI35" s="177"/>
      <c r="BJ35" s="178"/>
      <c r="BK35" s="176"/>
      <c r="BL35" s="178"/>
      <c r="BM35" s="189"/>
      <c r="BN35" s="53">
        <f t="shared" si="5"/>
        <v>0</v>
      </c>
      <c r="BO35" s="53">
        <f t="shared" si="6"/>
        <v>0</v>
      </c>
      <c r="BP35" s="248"/>
    </row>
    <row r="36" spans="1:68" ht="41.1" customHeight="1" x14ac:dyDescent="0.4">
      <c r="A36" s="38" t="s">
        <v>34</v>
      </c>
      <c r="B36" s="79"/>
      <c r="C36" s="80"/>
      <c r="D36" s="131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2"/>
        <v>10.507</v>
      </c>
      <c r="N36" s="107">
        <f t="shared" si="3"/>
        <v>10.586</v>
      </c>
      <c r="O36" s="108">
        <f t="shared" si="4"/>
        <v>10.665000000000001</v>
      </c>
      <c r="P36" s="50"/>
      <c r="Q36" s="51"/>
      <c r="R36" s="51"/>
      <c r="S36" s="51"/>
      <c r="T36" s="52"/>
      <c r="U36" s="175"/>
      <c r="V36" s="176"/>
      <c r="W36" s="176"/>
      <c r="X36" s="176"/>
      <c r="Y36" s="176"/>
      <c r="Z36" s="50"/>
      <c r="AA36" s="51"/>
      <c r="AB36" s="51"/>
      <c r="AC36" s="51"/>
      <c r="AD36" s="51"/>
      <c r="AE36" s="175"/>
      <c r="AF36" s="176"/>
      <c r="AG36" s="176"/>
      <c r="AH36" s="176"/>
      <c r="AI36" s="188"/>
      <c r="AJ36" s="50"/>
      <c r="AK36" s="51"/>
      <c r="AL36" s="51"/>
      <c r="AM36" s="51"/>
      <c r="AN36" s="52"/>
      <c r="AO36" s="175"/>
      <c r="AP36" s="176"/>
      <c r="AQ36" s="176"/>
      <c r="AR36" s="176"/>
      <c r="AS36" s="176"/>
      <c r="AT36" s="50"/>
      <c r="AU36" s="51"/>
      <c r="AV36" s="51"/>
      <c r="AW36" s="51"/>
      <c r="AX36" s="51"/>
      <c r="AY36" s="175"/>
      <c r="AZ36" s="176"/>
      <c r="BA36" s="176"/>
      <c r="BB36" s="176"/>
      <c r="BC36" s="176"/>
      <c r="BD36" s="50"/>
      <c r="BE36" s="51"/>
      <c r="BF36" s="51"/>
      <c r="BG36" s="51"/>
      <c r="BH36" s="52"/>
      <c r="BI36" s="175"/>
      <c r="BJ36" s="176"/>
      <c r="BK36" s="176"/>
      <c r="BL36" s="176"/>
      <c r="BM36" s="188"/>
      <c r="BN36" s="53">
        <f t="shared" si="5"/>
        <v>0</v>
      </c>
      <c r="BO36" s="53">
        <f t="shared" si="6"/>
        <v>0</v>
      </c>
      <c r="BP36" s="248"/>
    </row>
    <row r="37" spans="1:68" s="70" customFormat="1" ht="54.95" customHeight="1" x14ac:dyDescent="0.4">
      <c r="A37" s="59" t="s">
        <v>36</v>
      </c>
      <c r="B37" s="81" t="s">
        <v>37</v>
      </c>
      <c r="C37" s="82" t="s">
        <v>38</v>
      </c>
      <c r="D37" s="131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2"/>
        <v>0</v>
      </c>
      <c r="N37" s="107">
        <f t="shared" si="3"/>
        <v>0</v>
      </c>
      <c r="O37" s="108">
        <f t="shared" si="4"/>
        <v>0</v>
      </c>
      <c r="P37" s="66"/>
      <c r="Q37" s="67"/>
      <c r="R37" s="68"/>
      <c r="S37" s="67"/>
      <c r="T37" s="69"/>
      <c r="U37" s="177"/>
      <c r="V37" s="178"/>
      <c r="W37" s="176"/>
      <c r="X37" s="178"/>
      <c r="Y37" s="178"/>
      <c r="Z37" s="66"/>
      <c r="AA37" s="67"/>
      <c r="AB37" s="68"/>
      <c r="AC37" s="67"/>
      <c r="AD37" s="67"/>
      <c r="AE37" s="177"/>
      <c r="AF37" s="178"/>
      <c r="AG37" s="176"/>
      <c r="AH37" s="178"/>
      <c r="AI37" s="189"/>
      <c r="AJ37" s="66"/>
      <c r="AK37" s="67"/>
      <c r="AL37" s="68"/>
      <c r="AM37" s="67"/>
      <c r="AN37" s="69"/>
      <c r="AO37" s="177"/>
      <c r="AP37" s="178"/>
      <c r="AQ37" s="176"/>
      <c r="AR37" s="178"/>
      <c r="AS37" s="178"/>
      <c r="AT37" s="66"/>
      <c r="AU37" s="67"/>
      <c r="AV37" s="68"/>
      <c r="AW37" s="67"/>
      <c r="AX37" s="67"/>
      <c r="AY37" s="177"/>
      <c r="AZ37" s="178"/>
      <c r="BA37" s="176"/>
      <c r="BB37" s="178"/>
      <c r="BC37" s="178"/>
      <c r="BD37" s="66"/>
      <c r="BE37" s="67"/>
      <c r="BF37" s="68"/>
      <c r="BG37" s="67"/>
      <c r="BH37" s="69"/>
      <c r="BI37" s="177"/>
      <c r="BJ37" s="178"/>
      <c r="BK37" s="176"/>
      <c r="BL37" s="178"/>
      <c r="BM37" s="189"/>
      <c r="BN37" s="53">
        <f t="shared" si="5"/>
        <v>0</v>
      </c>
      <c r="BO37" s="53">
        <f t="shared" si="6"/>
        <v>0</v>
      </c>
      <c r="BP37" s="248"/>
    </row>
    <row r="38" spans="1:68" ht="42" customHeight="1" x14ac:dyDescent="0.4">
      <c r="A38" s="38" t="s">
        <v>39</v>
      </c>
      <c r="B38" s="79" t="s">
        <v>40</v>
      </c>
      <c r="C38" s="80" t="str">
        <f>'рекоменд.цены на Октябрь 2019'!B27</f>
        <v>Мясо КРС высшей упитанности в убойном весе</v>
      </c>
      <c r="D38" s="131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2"/>
        <v>212.47200000000001</v>
      </c>
      <c r="N38" s="107">
        <f t="shared" si="3"/>
        <v>214.51500000000001</v>
      </c>
      <c r="O38" s="108">
        <f t="shared" si="4"/>
        <v>214.51500000000001</v>
      </c>
      <c r="P38" s="50"/>
      <c r="Q38" s="51"/>
      <c r="R38" s="51"/>
      <c r="S38" s="51"/>
      <c r="T38" s="52"/>
      <c r="U38" s="175"/>
      <c r="V38" s="176"/>
      <c r="W38" s="176"/>
      <c r="X38" s="176"/>
      <c r="Y38" s="176"/>
      <c r="Z38" s="50"/>
      <c r="AA38" s="51"/>
      <c r="AB38" s="51"/>
      <c r="AC38" s="51"/>
      <c r="AD38" s="51"/>
      <c r="AE38" s="175"/>
      <c r="AF38" s="176"/>
      <c r="AG38" s="176"/>
      <c r="AH38" s="176"/>
      <c r="AI38" s="188"/>
      <c r="AJ38" s="50"/>
      <c r="AK38" s="51"/>
      <c r="AL38" s="51"/>
      <c r="AM38" s="51"/>
      <c r="AN38" s="52"/>
      <c r="AO38" s="175"/>
      <c r="AP38" s="176"/>
      <c r="AQ38" s="176"/>
      <c r="AR38" s="176"/>
      <c r="AS38" s="176"/>
      <c r="AT38" s="50"/>
      <c r="AU38" s="51"/>
      <c r="AV38" s="51"/>
      <c r="AW38" s="51"/>
      <c r="AX38" s="51"/>
      <c r="AY38" s="175"/>
      <c r="AZ38" s="176"/>
      <c r="BA38" s="176"/>
      <c r="BB38" s="176"/>
      <c r="BC38" s="176"/>
      <c r="BD38" s="50"/>
      <c r="BE38" s="51"/>
      <c r="BF38" s="51"/>
      <c r="BG38" s="51"/>
      <c r="BH38" s="52"/>
      <c r="BI38" s="175"/>
      <c r="BJ38" s="176"/>
      <c r="BK38" s="176"/>
      <c r="BL38" s="176"/>
      <c r="BM38" s="188"/>
      <c r="BN38" s="53">
        <f t="shared" si="5"/>
        <v>0</v>
      </c>
      <c r="BO38" s="53">
        <f t="shared" si="6"/>
        <v>0</v>
      </c>
      <c r="BP38" s="248"/>
    </row>
    <row r="39" spans="1:68" ht="33.75" customHeight="1" x14ac:dyDescent="0.4">
      <c r="A39" s="38"/>
      <c r="B39" s="79"/>
      <c r="C39" s="80"/>
      <c r="D39" s="131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2"/>
        <v>212.47200000000001</v>
      </c>
      <c r="N39" s="107">
        <f t="shared" si="3"/>
        <v>214.51500000000001</v>
      </c>
      <c r="O39" s="108">
        <f t="shared" si="4"/>
        <v>214.51500000000001</v>
      </c>
      <c r="P39" s="50"/>
      <c r="Q39" s="51"/>
      <c r="R39" s="51"/>
      <c r="S39" s="51"/>
      <c r="T39" s="52"/>
      <c r="U39" s="175"/>
      <c r="V39" s="176"/>
      <c r="W39" s="176"/>
      <c r="X39" s="176"/>
      <c r="Y39" s="176"/>
      <c r="Z39" s="50"/>
      <c r="AA39" s="51"/>
      <c r="AB39" s="51"/>
      <c r="AC39" s="51"/>
      <c r="AD39" s="51"/>
      <c r="AE39" s="175"/>
      <c r="AF39" s="176"/>
      <c r="AG39" s="176"/>
      <c r="AH39" s="176"/>
      <c r="AI39" s="188"/>
      <c r="AJ39" s="50"/>
      <c r="AK39" s="51"/>
      <c r="AL39" s="51"/>
      <c r="AM39" s="51"/>
      <c r="AN39" s="52"/>
      <c r="AO39" s="175"/>
      <c r="AP39" s="176"/>
      <c r="AQ39" s="176"/>
      <c r="AR39" s="176"/>
      <c r="AS39" s="176"/>
      <c r="AT39" s="50"/>
      <c r="AU39" s="51"/>
      <c r="AV39" s="51"/>
      <c r="AW39" s="51"/>
      <c r="AX39" s="51"/>
      <c r="AY39" s="175"/>
      <c r="AZ39" s="176"/>
      <c r="BA39" s="176"/>
      <c r="BB39" s="176"/>
      <c r="BC39" s="176"/>
      <c r="BD39" s="50"/>
      <c r="BE39" s="51"/>
      <c r="BF39" s="51"/>
      <c r="BG39" s="51"/>
      <c r="BH39" s="52"/>
      <c r="BI39" s="175"/>
      <c r="BJ39" s="176"/>
      <c r="BK39" s="176"/>
      <c r="BL39" s="176"/>
      <c r="BM39" s="188"/>
      <c r="BN39" s="53">
        <f t="shared" si="5"/>
        <v>0</v>
      </c>
      <c r="BO39" s="53">
        <f t="shared" si="6"/>
        <v>0</v>
      </c>
      <c r="BP39" s="248"/>
    </row>
    <row r="40" spans="1:68" ht="33.75" customHeight="1" x14ac:dyDescent="0.4">
      <c r="A40" s="38"/>
      <c r="B40" s="79"/>
      <c r="C40" s="80"/>
      <c r="D40" s="131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2"/>
        <v>212.47200000000001</v>
      </c>
      <c r="N40" s="107">
        <f t="shared" si="3"/>
        <v>214.51500000000001</v>
      </c>
      <c r="O40" s="108">
        <f t="shared" si="4"/>
        <v>214.51500000000001</v>
      </c>
      <c r="P40" s="50"/>
      <c r="Q40" s="51"/>
      <c r="R40" s="51"/>
      <c r="S40" s="51"/>
      <c r="T40" s="52"/>
      <c r="U40" s="175"/>
      <c r="V40" s="176"/>
      <c r="W40" s="176"/>
      <c r="X40" s="176"/>
      <c r="Y40" s="176"/>
      <c r="Z40" s="50"/>
      <c r="AA40" s="51"/>
      <c r="AB40" s="51"/>
      <c r="AC40" s="51"/>
      <c r="AD40" s="51"/>
      <c r="AE40" s="175"/>
      <c r="AF40" s="176"/>
      <c r="AG40" s="176"/>
      <c r="AH40" s="176"/>
      <c r="AI40" s="188"/>
      <c r="AJ40" s="50"/>
      <c r="AK40" s="51"/>
      <c r="AL40" s="51"/>
      <c r="AM40" s="51"/>
      <c r="AN40" s="52"/>
      <c r="AO40" s="175"/>
      <c r="AP40" s="176"/>
      <c r="AQ40" s="176"/>
      <c r="AR40" s="176"/>
      <c r="AS40" s="176"/>
      <c r="AT40" s="50"/>
      <c r="AU40" s="51"/>
      <c r="AV40" s="51"/>
      <c r="AW40" s="51"/>
      <c r="AX40" s="51"/>
      <c r="AY40" s="175"/>
      <c r="AZ40" s="176"/>
      <c r="BA40" s="176"/>
      <c r="BB40" s="176"/>
      <c r="BC40" s="176"/>
      <c r="BD40" s="50"/>
      <c r="BE40" s="51"/>
      <c r="BF40" s="51"/>
      <c r="BG40" s="51"/>
      <c r="BH40" s="52"/>
      <c r="BI40" s="175"/>
      <c r="BJ40" s="176"/>
      <c r="BK40" s="176"/>
      <c r="BL40" s="176"/>
      <c r="BM40" s="188"/>
      <c r="BN40" s="53">
        <f t="shared" si="5"/>
        <v>0</v>
      </c>
      <c r="BO40" s="53">
        <f t="shared" si="6"/>
        <v>0</v>
      </c>
      <c r="BP40" s="248"/>
    </row>
    <row r="41" spans="1:68" ht="42" customHeight="1" x14ac:dyDescent="0.4">
      <c r="A41" s="38"/>
      <c r="B41" s="79" t="s">
        <v>41</v>
      </c>
      <c r="C41" s="80" t="str">
        <f>'рекоменд.цены на Октябрь 2019'!B28</f>
        <v>Мясо КРС средней упитанности в убойном весе</v>
      </c>
      <c r="D41" s="131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2"/>
        <v>203.00799999999998</v>
      </c>
      <c r="N41" s="107">
        <f t="shared" si="3"/>
        <v>204.95999999999998</v>
      </c>
      <c r="O41" s="108">
        <f t="shared" si="4"/>
        <v>204.95999999999998</v>
      </c>
      <c r="P41" s="50"/>
      <c r="Q41" s="51"/>
      <c r="R41" s="51"/>
      <c r="S41" s="51"/>
      <c r="T41" s="52"/>
      <c r="U41" s="175"/>
      <c r="V41" s="176"/>
      <c r="W41" s="176"/>
      <c r="X41" s="176"/>
      <c r="Y41" s="176"/>
      <c r="Z41" s="50"/>
      <c r="AA41" s="51"/>
      <c r="AB41" s="51"/>
      <c r="AC41" s="51"/>
      <c r="AD41" s="51"/>
      <c r="AE41" s="175"/>
      <c r="AF41" s="176"/>
      <c r="AG41" s="176"/>
      <c r="AH41" s="176"/>
      <c r="AI41" s="188"/>
      <c r="AJ41" s="50"/>
      <c r="AK41" s="51"/>
      <c r="AL41" s="51"/>
      <c r="AM41" s="51"/>
      <c r="AN41" s="52"/>
      <c r="AO41" s="175"/>
      <c r="AP41" s="176"/>
      <c r="AQ41" s="176"/>
      <c r="AR41" s="176"/>
      <c r="AS41" s="176"/>
      <c r="AT41" s="50"/>
      <c r="AU41" s="51"/>
      <c r="AV41" s="51"/>
      <c r="AW41" s="51"/>
      <c r="AX41" s="51"/>
      <c r="AY41" s="175"/>
      <c r="AZ41" s="176"/>
      <c r="BA41" s="176"/>
      <c r="BB41" s="176"/>
      <c r="BC41" s="176"/>
      <c r="BD41" s="50"/>
      <c r="BE41" s="51"/>
      <c r="BF41" s="51"/>
      <c r="BG41" s="51"/>
      <c r="BH41" s="52"/>
      <c r="BI41" s="175"/>
      <c r="BJ41" s="176"/>
      <c r="BK41" s="176"/>
      <c r="BL41" s="176"/>
      <c r="BM41" s="188"/>
      <c r="BN41" s="53">
        <f t="shared" si="5"/>
        <v>0</v>
      </c>
      <c r="BO41" s="53">
        <f t="shared" si="6"/>
        <v>0</v>
      </c>
      <c r="BP41" s="248"/>
    </row>
    <row r="42" spans="1:68" ht="33.75" customHeight="1" x14ac:dyDescent="0.4">
      <c r="A42" s="38"/>
      <c r="B42" s="79"/>
      <c r="C42" s="80"/>
      <c r="D42" s="131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ref="K42:K69" si="7">$D42+($D42*(SUM($E42%,F42%)))</f>
        <v>199.10399999999998</v>
      </c>
      <c r="L42" s="106">
        <f t="shared" ref="L42:L69" si="8">$D42+(($D42*SUM($E42,G42)/100))</f>
        <v>201.05599999999998</v>
      </c>
      <c r="M42" s="107">
        <f t="shared" ref="M42:M69" si="9">$D42+(($D42*($E42+H42)/100))</f>
        <v>203.00799999999998</v>
      </c>
      <c r="N42" s="107">
        <f t="shared" ref="N42:N69" si="10">$D42+(($D42*($E42+I42)/100))</f>
        <v>204.95999999999998</v>
      </c>
      <c r="O42" s="108">
        <f t="shared" ref="O42:O69" si="11">$D42+(($D42*($E42+J42)/100))</f>
        <v>204.95999999999998</v>
      </c>
      <c r="P42" s="50"/>
      <c r="Q42" s="51"/>
      <c r="R42" s="51"/>
      <c r="S42" s="51"/>
      <c r="T42" s="52"/>
      <c r="U42" s="175"/>
      <c r="V42" s="176"/>
      <c r="W42" s="176"/>
      <c r="X42" s="176"/>
      <c r="Y42" s="176"/>
      <c r="Z42" s="50"/>
      <c r="AA42" s="51"/>
      <c r="AB42" s="51"/>
      <c r="AC42" s="51"/>
      <c r="AD42" s="51"/>
      <c r="AE42" s="175"/>
      <c r="AF42" s="176"/>
      <c r="AG42" s="176"/>
      <c r="AH42" s="176"/>
      <c r="AI42" s="188"/>
      <c r="AJ42" s="50"/>
      <c r="AK42" s="51"/>
      <c r="AL42" s="51"/>
      <c r="AM42" s="51"/>
      <c r="AN42" s="52"/>
      <c r="AO42" s="175"/>
      <c r="AP42" s="176"/>
      <c r="AQ42" s="176"/>
      <c r="AR42" s="176"/>
      <c r="AS42" s="176"/>
      <c r="AT42" s="50"/>
      <c r="AU42" s="51"/>
      <c r="AV42" s="51"/>
      <c r="AW42" s="51"/>
      <c r="AX42" s="51"/>
      <c r="AY42" s="175"/>
      <c r="AZ42" s="176"/>
      <c r="BA42" s="176"/>
      <c r="BB42" s="176"/>
      <c r="BC42" s="176"/>
      <c r="BD42" s="50"/>
      <c r="BE42" s="51"/>
      <c r="BF42" s="51"/>
      <c r="BG42" s="51"/>
      <c r="BH42" s="52"/>
      <c r="BI42" s="175"/>
      <c r="BJ42" s="176"/>
      <c r="BK42" s="176"/>
      <c r="BL42" s="176"/>
      <c r="BM42" s="188"/>
      <c r="BN42" s="53">
        <f t="shared" si="5"/>
        <v>0</v>
      </c>
      <c r="BO42" s="53">
        <f t="shared" si="6"/>
        <v>0</v>
      </c>
      <c r="BP42" s="248"/>
    </row>
    <row r="43" spans="1:68" ht="33.75" customHeight="1" x14ac:dyDescent="0.4">
      <c r="A43" s="38"/>
      <c r="B43" s="79"/>
      <c r="C43" s="80"/>
      <c r="D43" s="131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7"/>
        <v>199.10399999999998</v>
      </c>
      <c r="L43" s="106">
        <f t="shared" si="8"/>
        <v>201.05599999999998</v>
      </c>
      <c r="M43" s="107">
        <f t="shared" si="9"/>
        <v>203.00799999999998</v>
      </c>
      <c r="N43" s="107">
        <f t="shared" si="10"/>
        <v>204.95999999999998</v>
      </c>
      <c r="O43" s="108">
        <f t="shared" si="11"/>
        <v>204.95999999999998</v>
      </c>
      <c r="P43" s="50"/>
      <c r="Q43" s="51"/>
      <c r="R43" s="51"/>
      <c r="S43" s="51"/>
      <c r="T43" s="52"/>
      <c r="U43" s="175"/>
      <c r="V43" s="176"/>
      <c r="W43" s="176"/>
      <c r="X43" s="176"/>
      <c r="Y43" s="176"/>
      <c r="Z43" s="50"/>
      <c r="AA43" s="51"/>
      <c r="AB43" s="51"/>
      <c r="AC43" s="51"/>
      <c r="AD43" s="51"/>
      <c r="AE43" s="175"/>
      <c r="AF43" s="176"/>
      <c r="AG43" s="176"/>
      <c r="AH43" s="176"/>
      <c r="AI43" s="188"/>
      <c r="AJ43" s="50"/>
      <c r="AK43" s="51"/>
      <c r="AL43" s="51"/>
      <c r="AM43" s="51"/>
      <c r="AN43" s="52"/>
      <c r="AO43" s="175"/>
      <c r="AP43" s="176"/>
      <c r="AQ43" s="176"/>
      <c r="AR43" s="176"/>
      <c r="AS43" s="176"/>
      <c r="AT43" s="50"/>
      <c r="AU43" s="51"/>
      <c r="AV43" s="51"/>
      <c r="AW43" s="51"/>
      <c r="AX43" s="51"/>
      <c r="AY43" s="175"/>
      <c r="AZ43" s="176"/>
      <c r="BA43" s="176"/>
      <c r="BB43" s="176"/>
      <c r="BC43" s="176"/>
      <c r="BD43" s="50"/>
      <c r="BE43" s="51"/>
      <c r="BF43" s="51"/>
      <c r="BG43" s="51"/>
      <c r="BH43" s="52"/>
      <c r="BI43" s="175"/>
      <c r="BJ43" s="176"/>
      <c r="BK43" s="176"/>
      <c r="BL43" s="176"/>
      <c r="BM43" s="188"/>
      <c r="BN43" s="53">
        <f t="shared" ref="BN43:BN76" si="12">MIN($P43,$U43,$Z43,$AE43,$AJ43,$AO43,$AT43,$AY43,$BD43,$BI43)</f>
        <v>0</v>
      </c>
      <c r="BO43" s="53">
        <f t="shared" ref="BO43:BO76" si="13">MAX($P43,$U43,$Z43,$AE43,$AJ43,$AO43,$AT43,$AY43,$BD43,$BI43)</f>
        <v>0</v>
      </c>
      <c r="BP43" s="248"/>
    </row>
    <row r="44" spans="1:68" ht="42" customHeight="1" x14ac:dyDescent="0.4">
      <c r="A44" s="38"/>
      <c r="B44" s="79" t="s">
        <v>42</v>
      </c>
      <c r="C44" s="80" t="str">
        <f>'рекоменд.цены на Октябрь 2019'!B29</f>
        <v>Мясо бычков высшей упитанности в убойном весе</v>
      </c>
      <c r="D44" s="131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7"/>
        <v>220.11600000000001</v>
      </c>
      <c r="L44" s="106">
        <f t="shared" si="8"/>
        <v>222.274</v>
      </c>
      <c r="M44" s="107">
        <f t="shared" si="9"/>
        <v>224.43200000000002</v>
      </c>
      <c r="N44" s="107">
        <f t="shared" si="10"/>
        <v>226.59</v>
      </c>
      <c r="O44" s="108">
        <f t="shared" si="11"/>
        <v>226.59</v>
      </c>
      <c r="P44" s="50"/>
      <c r="Q44" s="51"/>
      <c r="R44" s="51"/>
      <c r="S44" s="51"/>
      <c r="T44" s="52"/>
      <c r="U44" s="175"/>
      <c r="V44" s="176"/>
      <c r="W44" s="176"/>
      <c r="X44" s="176"/>
      <c r="Y44" s="176"/>
      <c r="Z44" s="50"/>
      <c r="AA44" s="51"/>
      <c r="AB44" s="51"/>
      <c r="AC44" s="51"/>
      <c r="AD44" s="51"/>
      <c r="AE44" s="175"/>
      <c r="AF44" s="176"/>
      <c r="AG44" s="176"/>
      <c r="AH44" s="176"/>
      <c r="AI44" s="188"/>
      <c r="AJ44" s="50"/>
      <c r="AK44" s="51"/>
      <c r="AL44" s="51"/>
      <c r="AM44" s="51"/>
      <c r="AN44" s="52"/>
      <c r="AO44" s="175"/>
      <c r="AP44" s="176"/>
      <c r="AQ44" s="176"/>
      <c r="AR44" s="176"/>
      <c r="AS44" s="176"/>
      <c r="AT44" s="50"/>
      <c r="AU44" s="51"/>
      <c r="AV44" s="51"/>
      <c r="AW44" s="51"/>
      <c r="AX44" s="51"/>
      <c r="AY44" s="175"/>
      <c r="AZ44" s="176"/>
      <c r="BA44" s="176"/>
      <c r="BB44" s="176"/>
      <c r="BC44" s="176"/>
      <c r="BD44" s="50"/>
      <c r="BE44" s="51"/>
      <c r="BF44" s="51"/>
      <c r="BG44" s="51"/>
      <c r="BH44" s="52"/>
      <c r="BI44" s="175"/>
      <c r="BJ44" s="176"/>
      <c r="BK44" s="176"/>
      <c r="BL44" s="176"/>
      <c r="BM44" s="188"/>
      <c r="BN44" s="53">
        <f t="shared" si="12"/>
        <v>0</v>
      </c>
      <c r="BO44" s="53">
        <f t="shared" si="13"/>
        <v>0</v>
      </c>
      <c r="BP44" s="248"/>
    </row>
    <row r="45" spans="1:68" ht="33.75" customHeight="1" x14ac:dyDescent="0.4">
      <c r="A45" s="38"/>
      <c r="B45" s="79"/>
      <c r="C45" s="80"/>
      <c r="D45" s="131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7"/>
        <v>220.11600000000001</v>
      </c>
      <c r="L45" s="106">
        <f t="shared" si="8"/>
        <v>222.274</v>
      </c>
      <c r="M45" s="107">
        <f t="shared" si="9"/>
        <v>224.43200000000002</v>
      </c>
      <c r="N45" s="107">
        <f t="shared" si="10"/>
        <v>226.59</v>
      </c>
      <c r="O45" s="108">
        <f t="shared" si="11"/>
        <v>226.59</v>
      </c>
      <c r="P45" s="50"/>
      <c r="Q45" s="51"/>
      <c r="R45" s="51"/>
      <c r="S45" s="51"/>
      <c r="T45" s="52"/>
      <c r="U45" s="175"/>
      <c r="V45" s="176"/>
      <c r="W45" s="176"/>
      <c r="X45" s="176"/>
      <c r="Y45" s="176"/>
      <c r="Z45" s="50"/>
      <c r="AA45" s="51"/>
      <c r="AB45" s="51"/>
      <c r="AC45" s="51"/>
      <c r="AD45" s="51"/>
      <c r="AE45" s="175"/>
      <c r="AF45" s="176"/>
      <c r="AG45" s="176"/>
      <c r="AH45" s="176"/>
      <c r="AI45" s="188"/>
      <c r="AJ45" s="50"/>
      <c r="AK45" s="51"/>
      <c r="AL45" s="51"/>
      <c r="AM45" s="51"/>
      <c r="AN45" s="52"/>
      <c r="AO45" s="175"/>
      <c r="AP45" s="176"/>
      <c r="AQ45" s="176"/>
      <c r="AR45" s="176"/>
      <c r="AS45" s="176"/>
      <c r="AT45" s="50"/>
      <c r="AU45" s="51"/>
      <c r="AV45" s="51"/>
      <c r="AW45" s="51"/>
      <c r="AX45" s="51"/>
      <c r="AY45" s="175"/>
      <c r="AZ45" s="176"/>
      <c r="BA45" s="176"/>
      <c r="BB45" s="176"/>
      <c r="BC45" s="176"/>
      <c r="BD45" s="50"/>
      <c r="BE45" s="51"/>
      <c r="BF45" s="51"/>
      <c r="BG45" s="51"/>
      <c r="BH45" s="52"/>
      <c r="BI45" s="175"/>
      <c r="BJ45" s="176"/>
      <c r="BK45" s="176"/>
      <c r="BL45" s="176"/>
      <c r="BM45" s="188"/>
      <c r="BN45" s="53">
        <f t="shared" si="12"/>
        <v>0</v>
      </c>
      <c r="BO45" s="53">
        <f t="shared" si="13"/>
        <v>0</v>
      </c>
      <c r="BP45" s="248"/>
    </row>
    <row r="46" spans="1:68" ht="33.75" customHeight="1" x14ac:dyDescent="0.4">
      <c r="A46" s="38"/>
      <c r="B46" s="79"/>
      <c r="C46" s="80"/>
      <c r="D46" s="131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7"/>
        <v>220.11600000000001</v>
      </c>
      <c r="L46" s="106">
        <f t="shared" si="8"/>
        <v>222.274</v>
      </c>
      <c r="M46" s="107">
        <f t="shared" si="9"/>
        <v>224.43200000000002</v>
      </c>
      <c r="N46" s="107">
        <f t="shared" si="10"/>
        <v>226.59</v>
      </c>
      <c r="O46" s="108">
        <f t="shared" si="11"/>
        <v>226.59</v>
      </c>
      <c r="P46" s="50"/>
      <c r="Q46" s="51"/>
      <c r="R46" s="51"/>
      <c r="S46" s="51"/>
      <c r="T46" s="52"/>
      <c r="U46" s="175"/>
      <c r="V46" s="176"/>
      <c r="W46" s="176"/>
      <c r="X46" s="176"/>
      <c r="Y46" s="176"/>
      <c r="Z46" s="50"/>
      <c r="AA46" s="51"/>
      <c r="AB46" s="51"/>
      <c r="AC46" s="51"/>
      <c r="AD46" s="51"/>
      <c r="AE46" s="175"/>
      <c r="AF46" s="176"/>
      <c r="AG46" s="176"/>
      <c r="AH46" s="176"/>
      <c r="AI46" s="188"/>
      <c r="AJ46" s="50"/>
      <c r="AK46" s="51"/>
      <c r="AL46" s="51"/>
      <c r="AM46" s="51"/>
      <c r="AN46" s="52"/>
      <c r="AO46" s="175"/>
      <c r="AP46" s="176"/>
      <c r="AQ46" s="176"/>
      <c r="AR46" s="176"/>
      <c r="AS46" s="176"/>
      <c r="AT46" s="50"/>
      <c r="AU46" s="51"/>
      <c r="AV46" s="51"/>
      <c r="AW46" s="51"/>
      <c r="AX46" s="51"/>
      <c r="AY46" s="175"/>
      <c r="AZ46" s="176"/>
      <c r="BA46" s="176"/>
      <c r="BB46" s="176"/>
      <c r="BC46" s="176"/>
      <c r="BD46" s="50"/>
      <c r="BE46" s="51"/>
      <c r="BF46" s="51"/>
      <c r="BG46" s="51"/>
      <c r="BH46" s="52"/>
      <c r="BI46" s="175"/>
      <c r="BJ46" s="176"/>
      <c r="BK46" s="176"/>
      <c r="BL46" s="176"/>
      <c r="BM46" s="188"/>
      <c r="BN46" s="53">
        <f t="shared" si="12"/>
        <v>0</v>
      </c>
      <c r="BO46" s="53">
        <f t="shared" si="13"/>
        <v>0</v>
      </c>
      <c r="BP46" s="248"/>
    </row>
    <row r="47" spans="1:68" ht="37.5" customHeight="1" x14ac:dyDescent="0.4">
      <c r="A47" s="38"/>
      <c r="B47" s="79" t="s">
        <v>43</v>
      </c>
      <c r="C47" s="80" t="str">
        <f>'рекоменд.цены на Октябрь 2019'!B30</f>
        <v>Мясо молодняка высшей упитанности в убойном весе</v>
      </c>
      <c r="D47" s="131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7"/>
        <v>215.83199999999999</v>
      </c>
      <c r="L47" s="106">
        <f t="shared" si="8"/>
        <v>217.94800000000001</v>
      </c>
      <c r="M47" s="107">
        <f t="shared" si="9"/>
        <v>220.06399999999999</v>
      </c>
      <c r="N47" s="107">
        <f t="shared" si="10"/>
        <v>222.18</v>
      </c>
      <c r="O47" s="108">
        <f t="shared" si="11"/>
        <v>222.18</v>
      </c>
      <c r="P47" s="50"/>
      <c r="Q47" s="51"/>
      <c r="R47" s="51"/>
      <c r="S47" s="51"/>
      <c r="T47" s="52"/>
      <c r="U47" s="175"/>
      <c r="V47" s="176"/>
      <c r="W47" s="176"/>
      <c r="X47" s="176"/>
      <c r="Y47" s="176"/>
      <c r="Z47" s="50"/>
      <c r="AA47" s="51"/>
      <c r="AB47" s="51"/>
      <c r="AC47" s="51"/>
      <c r="AD47" s="51"/>
      <c r="AE47" s="175"/>
      <c r="AF47" s="176"/>
      <c r="AG47" s="176"/>
      <c r="AH47" s="176"/>
      <c r="AI47" s="188"/>
      <c r="AJ47" s="50"/>
      <c r="AK47" s="51"/>
      <c r="AL47" s="51"/>
      <c r="AM47" s="51"/>
      <c r="AN47" s="52"/>
      <c r="AO47" s="175"/>
      <c r="AP47" s="176"/>
      <c r="AQ47" s="176"/>
      <c r="AR47" s="176"/>
      <c r="AS47" s="176"/>
      <c r="AT47" s="50"/>
      <c r="AU47" s="51"/>
      <c r="AV47" s="51"/>
      <c r="AW47" s="51"/>
      <c r="AX47" s="51"/>
      <c r="AY47" s="175"/>
      <c r="AZ47" s="176"/>
      <c r="BA47" s="176"/>
      <c r="BB47" s="176"/>
      <c r="BC47" s="176"/>
      <c r="BD47" s="50"/>
      <c r="BE47" s="51"/>
      <c r="BF47" s="51"/>
      <c r="BG47" s="51"/>
      <c r="BH47" s="52"/>
      <c r="BI47" s="175"/>
      <c r="BJ47" s="176"/>
      <c r="BK47" s="176"/>
      <c r="BL47" s="176"/>
      <c r="BM47" s="188"/>
      <c r="BN47" s="53">
        <f t="shared" si="12"/>
        <v>0</v>
      </c>
      <c r="BO47" s="53">
        <f t="shared" si="13"/>
        <v>0</v>
      </c>
      <c r="BP47" s="248"/>
    </row>
    <row r="48" spans="1:68" ht="33.75" customHeight="1" x14ac:dyDescent="0.4">
      <c r="A48" s="38"/>
      <c r="B48" s="79"/>
      <c r="C48" s="80"/>
      <c r="D48" s="131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7"/>
        <v>215.83199999999999</v>
      </c>
      <c r="L48" s="106">
        <f t="shared" si="8"/>
        <v>217.94800000000001</v>
      </c>
      <c r="M48" s="107">
        <f t="shared" si="9"/>
        <v>220.06399999999999</v>
      </c>
      <c r="N48" s="107">
        <f t="shared" si="10"/>
        <v>222.18</v>
      </c>
      <c r="O48" s="108">
        <f t="shared" si="11"/>
        <v>222.18</v>
      </c>
      <c r="P48" s="50"/>
      <c r="Q48" s="51"/>
      <c r="R48" s="51"/>
      <c r="S48" s="51"/>
      <c r="T48" s="52"/>
      <c r="U48" s="175"/>
      <c r="V48" s="176"/>
      <c r="W48" s="176"/>
      <c r="X48" s="176"/>
      <c r="Y48" s="176"/>
      <c r="Z48" s="50"/>
      <c r="AA48" s="51"/>
      <c r="AB48" s="51"/>
      <c r="AC48" s="51"/>
      <c r="AD48" s="51"/>
      <c r="AE48" s="175"/>
      <c r="AF48" s="176"/>
      <c r="AG48" s="176"/>
      <c r="AH48" s="176"/>
      <c r="AI48" s="188"/>
      <c r="AJ48" s="50"/>
      <c r="AK48" s="51"/>
      <c r="AL48" s="51"/>
      <c r="AM48" s="51"/>
      <c r="AN48" s="52"/>
      <c r="AO48" s="175"/>
      <c r="AP48" s="176"/>
      <c r="AQ48" s="176"/>
      <c r="AR48" s="176"/>
      <c r="AS48" s="176"/>
      <c r="AT48" s="50"/>
      <c r="AU48" s="51"/>
      <c r="AV48" s="51"/>
      <c r="AW48" s="51"/>
      <c r="AX48" s="51"/>
      <c r="AY48" s="175"/>
      <c r="AZ48" s="176"/>
      <c r="BA48" s="176"/>
      <c r="BB48" s="176"/>
      <c r="BC48" s="176"/>
      <c r="BD48" s="50"/>
      <c r="BE48" s="51"/>
      <c r="BF48" s="51"/>
      <c r="BG48" s="51"/>
      <c r="BH48" s="52"/>
      <c r="BI48" s="175"/>
      <c r="BJ48" s="176"/>
      <c r="BK48" s="176"/>
      <c r="BL48" s="176"/>
      <c r="BM48" s="188"/>
      <c r="BN48" s="53">
        <f t="shared" si="12"/>
        <v>0</v>
      </c>
      <c r="BO48" s="53">
        <f t="shared" si="13"/>
        <v>0</v>
      </c>
      <c r="BP48" s="248"/>
    </row>
    <row r="49" spans="1:68" ht="33.75" customHeight="1" x14ac:dyDescent="0.4">
      <c r="A49" s="38"/>
      <c r="B49" s="79"/>
      <c r="C49" s="80"/>
      <c r="D49" s="131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7"/>
        <v>215.83199999999999</v>
      </c>
      <c r="L49" s="106">
        <f t="shared" si="8"/>
        <v>217.94800000000001</v>
      </c>
      <c r="M49" s="107">
        <f t="shared" si="9"/>
        <v>220.06399999999999</v>
      </c>
      <c r="N49" s="107">
        <f t="shared" si="10"/>
        <v>222.18</v>
      </c>
      <c r="O49" s="108">
        <f t="shared" si="11"/>
        <v>222.18</v>
      </c>
      <c r="P49" s="50"/>
      <c r="Q49" s="51"/>
      <c r="R49" s="51"/>
      <c r="S49" s="51"/>
      <c r="T49" s="52"/>
      <c r="U49" s="175"/>
      <c r="V49" s="176"/>
      <c r="W49" s="176"/>
      <c r="X49" s="176"/>
      <c r="Y49" s="176"/>
      <c r="Z49" s="50"/>
      <c r="AA49" s="51"/>
      <c r="AB49" s="51"/>
      <c r="AC49" s="51"/>
      <c r="AD49" s="51"/>
      <c r="AE49" s="175"/>
      <c r="AF49" s="176"/>
      <c r="AG49" s="176"/>
      <c r="AH49" s="176"/>
      <c r="AI49" s="188"/>
      <c r="AJ49" s="50"/>
      <c r="AK49" s="51"/>
      <c r="AL49" s="51"/>
      <c r="AM49" s="51"/>
      <c r="AN49" s="52"/>
      <c r="AO49" s="175"/>
      <c r="AP49" s="176"/>
      <c r="AQ49" s="176"/>
      <c r="AR49" s="176"/>
      <c r="AS49" s="176"/>
      <c r="AT49" s="50"/>
      <c r="AU49" s="51"/>
      <c r="AV49" s="51"/>
      <c r="AW49" s="51"/>
      <c r="AX49" s="51"/>
      <c r="AY49" s="175"/>
      <c r="AZ49" s="176"/>
      <c r="BA49" s="176"/>
      <c r="BB49" s="176"/>
      <c r="BC49" s="176"/>
      <c r="BD49" s="50"/>
      <c r="BE49" s="51"/>
      <c r="BF49" s="51"/>
      <c r="BG49" s="51"/>
      <c r="BH49" s="52"/>
      <c r="BI49" s="175"/>
      <c r="BJ49" s="176"/>
      <c r="BK49" s="176"/>
      <c r="BL49" s="176"/>
      <c r="BM49" s="188"/>
      <c r="BN49" s="53">
        <f t="shared" si="12"/>
        <v>0</v>
      </c>
      <c r="BO49" s="53">
        <f t="shared" si="13"/>
        <v>0</v>
      </c>
      <c r="BP49" s="248"/>
    </row>
    <row r="50" spans="1:68" ht="45" customHeight="1" x14ac:dyDescent="0.4">
      <c r="A50" s="38"/>
      <c r="B50" s="79" t="s">
        <v>44</v>
      </c>
      <c r="C50" s="80" t="str">
        <f>'рекоменд.цены на Октябрь 2019'!B31</f>
        <v>Мясо молодняка средней упитанности в убойном весе</v>
      </c>
      <c r="D50" s="131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7"/>
        <v>215.83199999999999</v>
      </c>
      <c r="L50" s="106">
        <f t="shared" si="8"/>
        <v>217.94800000000001</v>
      </c>
      <c r="M50" s="107">
        <f t="shared" si="9"/>
        <v>220.06399999999999</v>
      </c>
      <c r="N50" s="107">
        <f t="shared" si="10"/>
        <v>222.18</v>
      </c>
      <c r="O50" s="108">
        <f t="shared" si="11"/>
        <v>222.18</v>
      </c>
      <c r="P50" s="50"/>
      <c r="Q50" s="51"/>
      <c r="R50" s="51"/>
      <c r="S50" s="51"/>
      <c r="T50" s="52"/>
      <c r="U50" s="175"/>
      <c r="V50" s="176"/>
      <c r="W50" s="176"/>
      <c r="X50" s="176"/>
      <c r="Y50" s="176"/>
      <c r="Z50" s="50"/>
      <c r="AA50" s="51"/>
      <c r="AB50" s="51"/>
      <c r="AC50" s="51"/>
      <c r="AD50" s="51"/>
      <c r="AE50" s="175"/>
      <c r="AF50" s="176"/>
      <c r="AG50" s="176"/>
      <c r="AH50" s="176"/>
      <c r="AI50" s="188"/>
      <c r="AJ50" s="50"/>
      <c r="AK50" s="51"/>
      <c r="AL50" s="51"/>
      <c r="AM50" s="51"/>
      <c r="AN50" s="52"/>
      <c r="AO50" s="175"/>
      <c r="AP50" s="176"/>
      <c r="AQ50" s="176"/>
      <c r="AR50" s="176"/>
      <c r="AS50" s="176"/>
      <c r="AT50" s="50"/>
      <c r="AU50" s="51"/>
      <c r="AV50" s="51"/>
      <c r="AW50" s="51"/>
      <c r="AX50" s="51"/>
      <c r="AY50" s="175"/>
      <c r="AZ50" s="176"/>
      <c r="BA50" s="176"/>
      <c r="BB50" s="176"/>
      <c r="BC50" s="176"/>
      <c r="BD50" s="50"/>
      <c r="BE50" s="51"/>
      <c r="BF50" s="51"/>
      <c r="BG50" s="51"/>
      <c r="BH50" s="52"/>
      <c r="BI50" s="175"/>
      <c r="BJ50" s="176"/>
      <c r="BK50" s="176"/>
      <c r="BL50" s="176"/>
      <c r="BM50" s="188"/>
      <c r="BN50" s="53">
        <f t="shared" si="12"/>
        <v>0</v>
      </c>
      <c r="BO50" s="53">
        <f t="shared" si="13"/>
        <v>0</v>
      </c>
      <c r="BP50" s="248"/>
    </row>
    <row r="51" spans="1:68" ht="33.75" customHeight="1" x14ac:dyDescent="0.4">
      <c r="A51" s="38"/>
      <c r="B51" s="79"/>
      <c r="C51" s="80"/>
      <c r="D51" s="131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7"/>
        <v>215.83199999999999</v>
      </c>
      <c r="L51" s="106">
        <f t="shared" si="8"/>
        <v>217.94800000000001</v>
      </c>
      <c r="M51" s="107">
        <f t="shared" si="9"/>
        <v>220.06399999999999</v>
      </c>
      <c r="N51" s="107">
        <f t="shared" si="10"/>
        <v>222.18</v>
      </c>
      <c r="O51" s="108">
        <f t="shared" si="11"/>
        <v>222.18</v>
      </c>
      <c r="P51" s="50"/>
      <c r="Q51" s="51"/>
      <c r="R51" s="51"/>
      <c r="S51" s="51"/>
      <c r="T51" s="52"/>
      <c r="U51" s="175"/>
      <c r="V51" s="176"/>
      <c r="W51" s="176"/>
      <c r="X51" s="176"/>
      <c r="Y51" s="176"/>
      <c r="Z51" s="50"/>
      <c r="AA51" s="51"/>
      <c r="AB51" s="51"/>
      <c r="AC51" s="51"/>
      <c r="AD51" s="51"/>
      <c r="AE51" s="175"/>
      <c r="AF51" s="176"/>
      <c r="AG51" s="176"/>
      <c r="AH51" s="176"/>
      <c r="AI51" s="188"/>
      <c r="AJ51" s="50"/>
      <c r="AK51" s="51"/>
      <c r="AL51" s="51"/>
      <c r="AM51" s="51"/>
      <c r="AN51" s="52"/>
      <c r="AO51" s="175"/>
      <c r="AP51" s="176"/>
      <c r="AQ51" s="176"/>
      <c r="AR51" s="176"/>
      <c r="AS51" s="176"/>
      <c r="AT51" s="50"/>
      <c r="AU51" s="51"/>
      <c r="AV51" s="51"/>
      <c r="AW51" s="51"/>
      <c r="AX51" s="51"/>
      <c r="AY51" s="175"/>
      <c r="AZ51" s="176"/>
      <c r="BA51" s="176"/>
      <c r="BB51" s="176"/>
      <c r="BC51" s="176"/>
      <c r="BD51" s="50"/>
      <c r="BE51" s="51"/>
      <c r="BF51" s="51"/>
      <c r="BG51" s="51"/>
      <c r="BH51" s="52"/>
      <c r="BI51" s="175"/>
      <c r="BJ51" s="176"/>
      <c r="BK51" s="176"/>
      <c r="BL51" s="176"/>
      <c r="BM51" s="188"/>
      <c r="BN51" s="53">
        <f t="shared" si="12"/>
        <v>0</v>
      </c>
      <c r="BO51" s="53">
        <f t="shared" si="13"/>
        <v>0</v>
      </c>
      <c r="BP51" s="248"/>
    </row>
    <row r="52" spans="1:68" ht="33.75" customHeight="1" x14ac:dyDescent="0.4">
      <c r="A52" s="38"/>
      <c r="B52" s="79"/>
      <c r="C52" s="80"/>
      <c r="D52" s="131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7"/>
        <v>215.83199999999999</v>
      </c>
      <c r="L52" s="106">
        <f t="shared" si="8"/>
        <v>217.94800000000001</v>
      </c>
      <c r="M52" s="107">
        <f t="shared" si="9"/>
        <v>220.06399999999999</v>
      </c>
      <c r="N52" s="107">
        <f t="shared" si="10"/>
        <v>222.18</v>
      </c>
      <c r="O52" s="108">
        <f t="shared" si="11"/>
        <v>222.18</v>
      </c>
      <c r="P52" s="50"/>
      <c r="Q52" s="51"/>
      <c r="R52" s="51"/>
      <c r="S52" s="51"/>
      <c r="T52" s="52"/>
      <c r="U52" s="175"/>
      <c r="V52" s="176"/>
      <c r="W52" s="176"/>
      <c r="X52" s="176"/>
      <c r="Y52" s="176"/>
      <c r="Z52" s="50"/>
      <c r="AA52" s="51"/>
      <c r="AB52" s="51"/>
      <c r="AC52" s="51"/>
      <c r="AD52" s="51"/>
      <c r="AE52" s="175"/>
      <c r="AF52" s="176"/>
      <c r="AG52" s="176"/>
      <c r="AH52" s="176"/>
      <c r="AI52" s="188"/>
      <c r="AJ52" s="50"/>
      <c r="AK52" s="51"/>
      <c r="AL52" s="51"/>
      <c r="AM52" s="51"/>
      <c r="AN52" s="52"/>
      <c r="AO52" s="175"/>
      <c r="AP52" s="176"/>
      <c r="AQ52" s="176"/>
      <c r="AR52" s="176"/>
      <c r="AS52" s="176"/>
      <c r="AT52" s="50"/>
      <c r="AU52" s="51"/>
      <c r="AV52" s="51"/>
      <c r="AW52" s="51"/>
      <c r="AX52" s="51"/>
      <c r="AY52" s="175"/>
      <c r="AZ52" s="176"/>
      <c r="BA52" s="176"/>
      <c r="BB52" s="176"/>
      <c r="BC52" s="176"/>
      <c r="BD52" s="50"/>
      <c r="BE52" s="51"/>
      <c r="BF52" s="51"/>
      <c r="BG52" s="51"/>
      <c r="BH52" s="52"/>
      <c r="BI52" s="175"/>
      <c r="BJ52" s="176"/>
      <c r="BK52" s="176"/>
      <c r="BL52" s="176"/>
      <c r="BM52" s="188"/>
      <c r="BN52" s="53">
        <f t="shared" si="12"/>
        <v>0</v>
      </c>
      <c r="BO52" s="53">
        <f t="shared" si="13"/>
        <v>0</v>
      </c>
      <c r="BP52" s="248"/>
    </row>
    <row r="53" spans="1:68" ht="33.75" customHeight="1" x14ac:dyDescent="0.4">
      <c r="A53" s="38"/>
      <c r="B53" s="79" t="s">
        <v>45</v>
      </c>
      <c r="C53" s="80" t="str">
        <f>'рекоменд.цены на Октябрь 2019'!B32</f>
        <v>Свинина 2 категории в убойном весе, кг</v>
      </c>
      <c r="D53" s="131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7"/>
        <v>130.96800000000002</v>
      </c>
      <c r="L53" s="106">
        <f t="shared" si="8"/>
        <v>132.25200000000001</v>
      </c>
      <c r="M53" s="107">
        <f t="shared" si="9"/>
        <v>133.536</v>
      </c>
      <c r="N53" s="107">
        <f t="shared" si="10"/>
        <v>134.82</v>
      </c>
      <c r="O53" s="108">
        <f t="shared" si="11"/>
        <v>134.82</v>
      </c>
      <c r="P53" s="50"/>
      <c r="Q53" s="51"/>
      <c r="R53" s="51"/>
      <c r="S53" s="51"/>
      <c r="T53" s="52"/>
      <c r="U53" s="175"/>
      <c r="V53" s="176"/>
      <c r="W53" s="176"/>
      <c r="X53" s="176"/>
      <c r="Y53" s="176"/>
      <c r="Z53" s="50"/>
      <c r="AA53" s="51"/>
      <c r="AB53" s="51"/>
      <c r="AC53" s="51"/>
      <c r="AD53" s="51"/>
      <c r="AE53" s="175"/>
      <c r="AF53" s="176"/>
      <c r="AG53" s="176"/>
      <c r="AH53" s="176"/>
      <c r="AI53" s="188"/>
      <c r="AJ53" s="50"/>
      <c r="AK53" s="51"/>
      <c r="AL53" s="51"/>
      <c r="AM53" s="51"/>
      <c r="AN53" s="52"/>
      <c r="AO53" s="175"/>
      <c r="AP53" s="176"/>
      <c r="AQ53" s="176"/>
      <c r="AR53" s="176"/>
      <c r="AS53" s="176"/>
      <c r="AT53" s="50"/>
      <c r="AU53" s="51"/>
      <c r="AV53" s="51"/>
      <c r="AW53" s="51"/>
      <c r="AX53" s="51"/>
      <c r="AY53" s="175"/>
      <c r="AZ53" s="176"/>
      <c r="BA53" s="176"/>
      <c r="BB53" s="176"/>
      <c r="BC53" s="176"/>
      <c r="BD53" s="50"/>
      <c r="BE53" s="51"/>
      <c r="BF53" s="51"/>
      <c r="BG53" s="51"/>
      <c r="BH53" s="52"/>
      <c r="BI53" s="175"/>
      <c r="BJ53" s="176"/>
      <c r="BK53" s="176"/>
      <c r="BL53" s="176"/>
      <c r="BM53" s="188"/>
      <c r="BN53" s="53">
        <f t="shared" si="12"/>
        <v>0</v>
      </c>
      <c r="BO53" s="53">
        <f t="shared" si="13"/>
        <v>0</v>
      </c>
      <c r="BP53" s="248"/>
    </row>
    <row r="54" spans="1:68" ht="33.75" customHeight="1" x14ac:dyDescent="0.4">
      <c r="A54" s="38"/>
      <c r="B54" s="79"/>
      <c r="C54" s="80"/>
      <c r="D54" s="131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7"/>
        <v>130.96800000000002</v>
      </c>
      <c r="L54" s="106">
        <f t="shared" si="8"/>
        <v>132.25200000000001</v>
      </c>
      <c r="M54" s="107">
        <f t="shared" si="9"/>
        <v>133.536</v>
      </c>
      <c r="N54" s="107">
        <f t="shared" si="10"/>
        <v>134.82</v>
      </c>
      <c r="O54" s="108">
        <f t="shared" si="11"/>
        <v>134.82</v>
      </c>
      <c r="P54" s="50"/>
      <c r="Q54" s="51"/>
      <c r="R54" s="51"/>
      <c r="S54" s="51"/>
      <c r="T54" s="52"/>
      <c r="U54" s="175"/>
      <c r="V54" s="176"/>
      <c r="W54" s="176"/>
      <c r="X54" s="176"/>
      <c r="Y54" s="176"/>
      <c r="Z54" s="50"/>
      <c r="AA54" s="51"/>
      <c r="AB54" s="51"/>
      <c r="AC54" s="51"/>
      <c r="AD54" s="51"/>
      <c r="AE54" s="175"/>
      <c r="AF54" s="176"/>
      <c r="AG54" s="176"/>
      <c r="AH54" s="176"/>
      <c r="AI54" s="188"/>
      <c r="AJ54" s="50"/>
      <c r="AK54" s="51"/>
      <c r="AL54" s="51"/>
      <c r="AM54" s="51"/>
      <c r="AN54" s="52"/>
      <c r="AO54" s="175"/>
      <c r="AP54" s="176"/>
      <c r="AQ54" s="176"/>
      <c r="AR54" s="176"/>
      <c r="AS54" s="176"/>
      <c r="AT54" s="50"/>
      <c r="AU54" s="51"/>
      <c r="AV54" s="51"/>
      <c r="AW54" s="51"/>
      <c r="AX54" s="51"/>
      <c r="AY54" s="175"/>
      <c r="AZ54" s="176"/>
      <c r="BA54" s="176"/>
      <c r="BB54" s="176"/>
      <c r="BC54" s="176"/>
      <c r="BD54" s="50"/>
      <c r="BE54" s="51"/>
      <c r="BF54" s="51"/>
      <c r="BG54" s="51"/>
      <c r="BH54" s="52"/>
      <c r="BI54" s="175"/>
      <c r="BJ54" s="176"/>
      <c r="BK54" s="176"/>
      <c r="BL54" s="176"/>
      <c r="BM54" s="188"/>
      <c r="BN54" s="53">
        <f t="shared" si="12"/>
        <v>0</v>
      </c>
      <c r="BO54" s="53">
        <f t="shared" si="13"/>
        <v>0</v>
      </c>
      <c r="BP54" s="248"/>
    </row>
    <row r="55" spans="1:68" ht="33.75" customHeight="1" x14ac:dyDescent="0.4">
      <c r="A55" s="38"/>
      <c r="B55" s="79"/>
      <c r="C55" s="80"/>
      <c r="D55" s="131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7"/>
        <v>130.96800000000002</v>
      </c>
      <c r="L55" s="106">
        <f t="shared" si="8"/>
        <v>132.25200000000001</v>
      </c>
      <c r="M55" s="107">
        <f t="shared" si="9"/>
        <v>133.536</v>
      </c>
      <c r="N55" s="107">
        <f t="shared" si="10"/>
        <v>134.82</v>
      </c>
      <c r="O55" s="108">
        <f t="shared" si="11"/>
        <v>134.82</v>
      </c>
      <c r="P55" s="50"/>
      <c r="Q55" s="51"/>
      <c r="R55" s="51"/>
      <c r="S55" s="51"/>
      <c r="T55" s="52"/>
      <c r="U55" s="175"/>
      <c r="V55" s="176"/>
      <c r="W55" s="176"/>
      <c r="X55" s="176"/>
      <c r="Y55" s="176"/>
      <c r="Z55" s="50"/>
      <c r="AA55" s="51"/>
      <c r="AB55" s="51"/>
      <c r="AC55" s="51"/>
      <c r="AD55" s="51"/>
      <c r="AE55" s="175"/>
      <c r="AF55" s="176"/>
      <c r="AG55" s="176"/>
      <c r="AH55" s="176"/>
      <c r="AI55" s="188"/>
      <c r="AJ55" s="50"/>
      <c r="AK55" s="51"/>
      <c r="AL55" s="51"/>
      <c r="AM55" s="51"/>
      <c r="AN55" s="52"/>
      <c r="AO55" s="175"/>
      <c r="AP55" s="176"/>
      <c r="AQ55" s="176"/>
      <c r="AR55" s="176"/>
      <c r="AS55" s="176"/>
      <c r="AT55" s="50"/>
      <c r="AU55" s="51"/>
      <c r="AV55" s="51"/>
      <c r="AW55" s="51"/>
      <c r="AX55" s="51"/>
      <c r="AY55" s="175"/>
      <c r="AZ55" s="176"/>
      <c r="BA55" s="176"/>
      <c r="BB55" s="176"/>
      <c r="BC55" s="176"/>
      <c r="BD55" s="50"/>
      <c r="BE55" s="51"/>
      <c r="BF55" s="51"/>
      <c r="BG55" s="51"/>
      <c r="BH55" s="52"/>
      <c r="BI55" s="175"/>
      <c r="BJ55" s="176"/>
      <c r="BK55" s="176"/>
      <c r="BL55" s="176"/>
      <c r="BM55" s="188"/>
      <c r="BN55" s="53">
        <f t="shared" si="12"/>
        <v>0</v>
      </c>
      <c r="BO55" s="53">
        <f t="shared" si="13"/>
        <v>0</v>
      </c>
      <c r="BP55" s="248"/>
    </row>
    <row r="56" spans="1:68" ht="47.25" customHeight="1" x14ac:dyDescent="0.4">
      <c r="A56" s="38"/>
      <c r="B56" s="79" t="s">
        <v>124</v>
      </c>
      <c r="C56" s="80" t="str">
        <f>'рекоменд.цены на Октябрь 2019'!B33</f>
        <v>Говядина 1 категории в полутушах (ГОСТ Р 54315-2011)*, кг</v>
      </c>
      <c r="D56" s="131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7"/>
        <v>264.28200000000004</v>
      </c>
      <c r="L56" s="106">
        <f t="shared" si="8"/>
        <v>266.87300000000005</v>
      </c>
      <c r="M56" s="107">
        <f t="shared" si="9"/>
        <v>269.464</v>
      </c>
      <c r="N56" s="107">
        <f t="shared" si="10"/>
        <v>272.05500000000001</v>
      </c>
      <c r="O56" s="108">
        <f t="shared" si="11"/>
        <v>272.05500000000001</v>
      </c>
      <c r="P56" s="50"/>
      <c r="Q56" s="51"/>
      <c r="R56" s="51"/>
      <c r="S56" s="51"/>
      <c r="T56" s="52"/>
      <c r="U56" s="175"/>
      <c r="V56" s="176"/>
      <c r="W56" s="176"/>
      <c r="X56" s="176"/>
      <c r="Y56" s="176"/>
      <c r="Z56" s="50"/>
      <c r="AA56" s="51"/>
      <c r="AB56" s="51"/>
      <c r="AC56" s="51"/>
      <c r="AD56" s="51"/>
      <c r="AE56" s="175"/>
      <c r="AF56" s="176"/>
      <c r="AG56" s="176"/>
      <c r="AH56" s="176"/>
      <c r="AI56" s="188"/>
      <c r="AJ56" s="50"/>
      <c r="AK56" s="51"/>
      <c r="AL56" s="51"/>
      <c r="AM56" s="51"/>
      <c r="AN56" s="52"/>
      <c r="AO56" s="175"/>
      <c r="AP56" s="176"/>
      <c r="AQ56" s="176"/>
      <c r="AR56" s="176"/>
      <c r="AS56" s="176"/>
      <c r="AT56" s="50"/>
      <c r="AU56" s="51"/>
      <c r="AV56" s="51"/>
      <c r="AW56" s="51"/>
      <c r="AX56" s="51"/>
      <c r="AY56" s="50"/>
      <c r="AZ56" s="51"/>
      <c r="BA56" s="51"/>
      <c r="BB56" s="51"/>
      <c r="BC56" s="52"/>
      <c r="BD56" s="50"/>
      <c r="BE56" s="57"/>
      <c r="BF56" s="57"/>
      <c r="BG56" s="57"/>
      <c r="BH56" s="52"/>
      <c r="BI56" s="50"/>
      <c r="BJ56" s="51"/>
      <c r="BK56" s="51"/>
      <c r="BL56" s="51"/>
      <c r="BM56" s="52"/>
      <c r="BN56" s="53">
        <f t="shared" si="12"/>
        <v>0</v>
      </c>
      <c r="BO56" s="53">
        <f t="shared" si="13"/>
        <v>0</v>
      </c>
      <c r="BP56" s="248"/>
    </row>
    <row r="57" spans="1:68" ht="33.75" customHeight="1" x14ac:dyDescent="0.4">
      <c r="A57" s="38" t="s">
        <v>39</v>
      </c>
      <c r="B57" s="79"/>
      <c r="C57" s="80"/>
      <c r="D57" s="131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7"/>
        <v>264.28200000000004</v>
      </c>
      <c r="L57" s="106">
        <f t="shared" si="8"/>
        <v>266.87300000000005</v>
      </c>
      <c r="M57" s="107">
        <f t="shared" si="9"/>
        <v>269.464</v>
      </c>
      <c r="N57" s="107">
        <f t="shared" si="10"/>
        <v>272.05500000000001</v>
      </c>
      <c r="O57" s="108">
        <f t="shared" si="11"/>
        <v>272.05500000000001</v>
      </c>
      <c r="P57" s="50"/>
      <c r="Q57" s="51"/>
      <c r="R57" s="51"/>
      <c r="S57" s="51"/>
      <c r="T57" s="52"/>
      <c r="U57" s="175"/>
      <c r="V57" s="176"/>
      <c r="W57" s="176"/>
      <c r="X57" s="176"/>
      <c r="Y57" s="176"/>
      <c r="Z57" s="50"/>
      <c r="AA57" s="51"/>
      <c r="AB57" s="51"/>
      <c r="AC57" s="51"/>
      <c r="AD57" s="51"/>
      <c r="AE57" s="175"/>
      <c r="AF57" s="176"/>
      <c r="AG57" s="176"/>
      <c r="AH57" s="176"/>
      <c r="AI57" s="188"/>
      <c r="AJ57" s="50"/>
      <c r="AK57" s="51"/>
      <c r="AL57" s="51"/>
      <c r="AM57" s="51"/>
      <c r="AN57" s="52"/>
      <c r="AO57" s="175"/>
      <c r="AP57" s="176"/>
      <c r="AQ57" s="176"/>
      <c r="AR57" s="176"/>
      <c r="AS57" s="176"/>
      <c r="AT57" s="50"/>
      <c r="AU57" s="51"/>
      <c r="AV57" s="51"/>
      <c r="AW57" s="51"/>
      <c r="AX57" s="51"/>
      <c r="AY57" s="175"/>
      <c r="AZ57" s="176"/>
      <c r="BA57" s="176"/>
      <c r="BB57" s="176"/>
      <c r="BC57" s="176"/>
      <c r="BD57" s="50"/>
      <c r="BE57" s="51"/>
      <c r="BF57" s="51"/>
      <c r="BG57" s="51"/>
      <c r="BH57" s="52"/>
      <c r="BI57" s="175"/>
      <c r="BJ57" s="176"/>
      <c r="BK57" s="176"/>
      <c r="BL57" s="176"/>
      <c r="BM57" s="188"/>
      <c r="BN57" s="53">
        <f t="shared" si="12"/>
        <v>0</v>
      </c>
      <c r="BO57" s="53">
        <f t="shared" si="13"/>
        <v>0</v>
      </c>
      <c r="BP57" s="248"/>
    </row>
    <row r="58" spans="1:68" ht="51.75" customHeight="1" x14ac:dyDescent="0.4">
      <c r="A58" s="38"/>
      <c r="B58" s="79" t="s">
        <v>125</v>
      </c>
      <c r="C58" s="80" t="str">
        <f>'рекоменд.цены на Октябрь 2019'!B34</f>
        <v>Говядина 1 категории передний отруб   (ГОСТ Р 54315-2011)*, кг</v>
      </c>
      <c r="D58" s="131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7"/>
        <v>237.35399999999998</v>
      </c>
      <c r="L58" s="106">
        <f t="shared" si="8"/>
        <v>239.68099999999998</v>
      </c>
      <c r="M58" s="107">
        <f t="shared" si="9"/>
        <v>242.00799999999998</v>
      </c>
      <c r="N58" s="107">
        <f t="shared" si="10"/>
        <v>244.33499999999998</v>
      </c>
      <c r="O58" s="108">
        <f t="shared" si="11"/>
        <v>244.33499999999998</v>
      </c>
      <c r="P58" s="50"/>
      <c r="Q58" s="51"/>
      <c r="R58" s="51"/>
      <c r="S58" s="51"/>
      <c r="T58" s="52"/>
      <c r="U58" s="175"/>
      <c r="V58" s="176"/>
      <c r="W58" s="176"/>
      <c r="X58" s="176"/>
      <c r="Y58" s="176"/>
      <c r="Z58" s="50"/>
      <c r="AA58" s="51"/>
      <c r="AB58" s="51"/>
      <c r="AC58" s="51"/>
      <c r="AD58" s="51"/>
      <c r="AE58" s="175"/>
      <c r="AF58" s="176"/>
      <c r="AG58" s="176"/>
      <c r="AH58" s="176"/>
      <c r="AI58" s="188"/>
      <c r="AJ58" s="50"/>
      <c r="AK58" s="51"/>
      <c r="AL58" s="51"/>
      <c r="AM58" s="51"/>
      <c r="AN58" s="52"/>
      <c r="AO58" s="175"/>
      <c r="AP58" s="176"/>
      <c r="AQ58" s="176"/>
      <c r="AR58" s="176"/>
      <c r="AS58" s="176"/>
      <c r="AT58" s="50"/>
      <c r="AU58" s="51"/>
      <c r="AV58" s="51"/>
      <c r="AW58" s="51"/>
      <c r="AX58" s="51"/>
      <c r="AY58" s="175"/>
      <c r="AZ58" s="176"/>
      <c r="BA58" s="176"/>
      <c r="BB58" s="176"/>
      <c r="BC58" s="176"/>
      <c r="BD58" s="203"/>
      <c r="BE58" s="203"/>
      <c r="BF58" s="203"/>
      <c r="BG58" s="203"/>
      <c r="BH58" s="203"/>
      <c r="BI58" s="175"/>
      <c r="BJ58" s="176"/>
      <c r="BK58" s="176"/>
      <c r="BL58" s="176"/>
      <c r="BM58" s="188"/>
      <c r="BN58" s="53">
        <f t="shared" si="12"/>
        <v>0</v>
      </c>
      <c r="BO58" s="53">
        <f t="shared" si="13"/>
        <v>0</v>
      </c>
      <c r="BP58" s="248"/>
    </row>
    <row r="59" spans="1:68" ht="33.75" customHeight="1" x14ac:dyDescent="0.4">
      <c r="A59" s="38"/>
      <c r="B59" s="79"/>
      <c r="C59" s="80"/>
      <c r="D59" s="131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7"/>
        <v>237.35399999999998</v>
      </c>
      <c r="L59" s="106">
        <f t="shared" si="8"/>
        <v>239.68099999999998</v>
      </c>
      <c r="M59" s="107">
        <f t="shared" si="9"/>
        <v>242.00799999999998</v>
      </c>
      <c r="N59" s="107">
        <f t="shared" si="10"/>
        <v>244.33499999999998</v>
      </c>
      <c r="O59" s="108">
        <f t="shared" si="11"/>
        <v>244.33499999999998</v>
      </c>
      <c r="P59" s="50"/>
      <c r="Q59" s="51"/>
      <c r="R59" s="51"/>
      <c r="S59" s="51"/>
      <c r="T59" s="52"/>
      <c r="U59" s="175"/>
      <c r="V59" s="176"/>
      <c r="W59" s="176"/>
      <c r="X59" s="176"/>
      <c r="Y59" s="176"/>
      <c r="Z59" s="50"/>
      <c r="AA59" s="51"/>
      <c r="AB59" s="51"/>
      <c r="AC59" s="51"/>
      <c r="AD59" s="51"/>
      <c r="AE59" s="175"/>
      <c r="AF59" s="176"/>
      <c r="AG59" s="176"/>
      <c r="AH59" s="176"/>
      <c r="AI59" s="188"/>
      <c r="AJ59" s="50"/>
      <c r="AK59" s="51"/>
      <c r="AL59" s="51"/>
      <c r="AM59" s="51"/>
      <c r="AN59" s="52"/>
      <c r="AO59" s="175"/>
      <c r="AP59" s="176"/>
      <c r="AQ59" s="176"/>
      <c r="AR59" s="176"/>
      <c r="AS59" s="176"/>
      <c r="AT59" s="50"/>
      <c r="AU59" s="51"/>
      <c r="AV59" s="51"/>
      <c r="AW59" s="51"/>
      <c r="AX59" s="51"/>
      <c r="AY59" s="175"/>
      <c r="AZ59" s="176"/>
      <c r="BA59" s="176"/>
      <c r="BB59" s="176"/>
      <c r="BC59" s="176"/>
      <c r="BD59" s="50"/>
      <c r="BE59" s="51"/>
      <c r="BF59" s="51"/>
      <c r="BG59" s="51"/>
      <c r="BH59" s="52"/>
      <c r="BI59" s="175"/>
      <c r="BJ59" s="176"/>
      <c r="BK59" s="176"/>
      <c r="BL59" s="176"/>
      <c r="BM59" s="188"/>
      <c r="BN59" s="53">
        <f t="shared" si="12"/>
        <v>0</v>
      </c>
      <c r="BO59" s="53">
        <f t="shared" si="13"/>
        <v>0</v>
      </c>
      <c r="BP59" s="248"/>
    </row>
    <row r="60" spans="1:68" ht="41.1" customHeight="1" x14ac:dyDescent="0.4">
      <c r="A60" s="38" t="s">
        <v>39</v>
      </c>
      <c r="B60" s="79"/>
      <c r="C60" s="80"/>
      <c r="D60" s="131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7"/>
        <v>237.35399999999998</v>
      </c>
      <c r="L60" s="106">
        <f t="shared" si="8"/>
        <v>239.68099999999998</v>
      </c>
      <c r="M60" s="107">
        <f t="shared" si="9"/>
        <v>242.00799999999998</v>
      </c>
      <c r="N60" s="107">
        <f t="shared" si="10"/>
        <v>244.33499999999998</v>
      </c>
      <c r="O60" s="108">
        <f t="shared" si="11"/>
        <v>244.33499999999998</v>
      </c>
      <c r="P60" s="50"/>
      <c r="Q60" s="51"/>
      <c r="R60" s="51"/>
      <c r="S60" s="51"/>
      <c r="T60" s="52"/>
      <c r="U60" s="175"/>
      <c r="V60" s="176"/>
      <c r="W60" s="176"/>
      <c r="X60" s="176"/>
      <c r="Y60" s="176"/>
      <c r="Z60" s="50"/>
      <c r="AA60" s="51"/>
      <c r="AB60" s="51"/>
      <c r="AC60" s="51"/>
      <c r="AD60" s="51"/>
      <c r="AE60" s="175"/>
      <c r="AF60" s="176"/>
      <c r="AG60" s="176"/>
      <c r="AH60" s="176"/>
      <c r="AI60" s="188"/>
      <c r="AJ60" s="50"/>
      <c r="AK60" s="51"/>
      <c r="AL60" s="51"/>
      <c r="AM60" s="51"/>
      <c r="AN60" s="52"/>
      <c r="AO60" s="175"/>
      <c r="AP60" s="176"/>
      <c r="AQ60" s="176"/>
      <c r="AR60" s="176"/>
      <c r="AS60" s="176"/>
      <c r="AT60" s="50"/>
      <c r="AU60" s="51"/>
      <c r="AV60" s="51"/>
      <c r="AW60" s="51"/>
      <c r="AX60" s="51"/>
      <c r="AY60" s="175"/>
      <c r="AZ60" s="176"/>
      <c r="BA60" s="176"/>
      <c r="BB60" s="176"/>
      <c r="BC60" s="176"/>
      <c r="BD60" s="50"/>
      <c r="BE60" s="51"/>
      <c r="BF60" s="51"/>
      <c r="BG60" s="51"/>
      <c r="BH60" s="52"/>
      <c r="BI60" s="175"/>
      <c r="BJ60" s="176"/>
      <c r="BK60" s="176"/>
      <c r="BL60" s="176"/>
      <c r="BM60" s="188"/>
      <c r="BN60" s="53">
        <f t="shared" si="12"/>
        <v>0</v>
      </c>
      <c r="BO60" s="53">
        <f t="shared" si="13"/>
        <v>0</v>
      </c>
      <c r="BP60" s="248"/>
    </row>
    <row r="61" spans="1:68" ht="47.25" customHeight="1" x14ac:dyDescent="0.4">
      <c r="A61" s="38"/>
      <c r="B61" s="79" t="s">
        <v>126</v>
      </c>
      <c r="C61" s="80" t="str">
        <f>'рекоменд.цены на Октябрь 2019'!B35</f>
        <v>Говядина 1 категории задняя четверть  (ГОСТ Р 54315-2011)*, кг</v>
      </c>
      <c r="D61" s="131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7"/>
        <v>291.20999999999998</v>
      </c>
      <c r="L61" s="106">
        <f t="shared" si="8"/>
        <v>294.065</v>
      </c>
      <c r="M61" s="107">
        <f t="shared" si="9"/>
        <v>296.92</v>
      </c>
      <c r="N61" s="107">
        <f t="shared" si="10"/>
        <v>299.77499999999998</v>
      </c>
      <c r="O61" s="108">
        <f t="shared" si="11"/>
        <v>299.77499999999998</v>
      </c>
      <c r="P61" s="50"/>
      <c r="Q61" s="51"/>
      <c r="R61" s="51"/>
      <c r="S61" s="51"/>
      <c r="T61" s="52"/>
      <c r="U61" s="175"/>
      <c r="V61" s="176"/>
      <c r="W61" s="176"/>
      <c r="X61" s="176"/>
      <c r="Y61" s="176"/>
      <c r="Z61" s="50"/>
      <c r="AA61" s="51"/>
      <c r="AB61" s="51"/>
      <c r="AC61" s="51"/>
      <c r="AD61" s="51"/>
      <c r="AE61" s="175"/>
      <c r="AF61" s="176"/>
      <c r="AG61" s="176"/>
      <c r="AH61" s="176"/>
      <c r="AI61" s="188"/>
      <c r="AJ61" s="50"/>
      <c r="AK61" s="51"/>
      <c r="AL61" s="51"/>
      <c r="AM61" s="51"/>
      <c r="AN61" s="52"/>
      <c r="AO61" s="175"/>
      <c r="AP61" s="176"/>
      <c r="AQ61" s="176"/>
      <c r="AR61" s="176"/>
      <c r="AS61" s="176"/>
      <c r="AT61" s="50"/>
      <c r="AU61" s="51"/>
      <c r="AV61" s="51"/>
      <c r="AW61" s="51"/>
      <c r="AX61" s="52"/>
      <c r="AY61" s="175"/>
      <c r="AZ61" s="176"/>
      <c r="BA61" s="176"/>
      <c r="BB61" s="176"/>
      <c r="BC61" s="176"/>
      <c r="BD61" s="203"/>
      <c r="BE61" s="203"/>
      <c r="BF61" s="203"/>
      <c r="BG61" s="203"/>
      <c r="BH61" s="203"/>
      <c r="BI61" s="175"/>
      <c r="BJ61" s="176"/>
      <c r="BK61" s="176"/>
      <c r="BL61" s="176"/>
      <c r="BM61" s="188"/>
      <c r="BN61" s="53">
        <f t="shared" si="12"/>
        <v>0</v>
      </c>
      <c r="BO61" s="53">
        <f t="shared" si="13"/>
        <v>0</v>
      </c>
      <c r="BP61" s="248"/>
    </row>
    <row r="62" spans="1:68" ht="30.75" customHeight="1" x14ac:dyDescent="0.4">
      <c r="A62" s="38"/>
      <c r="B62" s="79"/>
      <c r="C62" s="80"/>
      <c r="D62" s="131"/>
      <c r="E62" s="101"/>
      <c r="F62" s="102"/>
      <c r="G62" s="103"/>
      <c r="H62" s="103"/>
      <c r="I62" s="103"/>
      <c r="J62" s="104"/>
      <c r="K62" s="105"/>
      <c r="L62" s="106"/>
      <c r="M62" s="107"/>
      <c r="N62" s="107"/>
      <c r="O62" s="108"/>
      <c r="P62" s="50"/>
      <c r="Q62" s="51"/>
      <c r="R62" s="51"/>
      <c r="S62" s="51"/>
      <c r="T62" s="52"/>
      <c r="U62" s="175"/>
      <c r="V62" s="176"/>
      <c r="W62" s="176"/>
      <c r="X62" s="176"/>
      <c r="Y62" s="176"/>
      <c r="Z62" s="50"/>
      <c r="AA62" s="51"/>
      <c r="AB62" s="51"/>
      <c r="AC62" s="51"/>
      <c r="AD62" s="51"/>
      <c r="AE62" s="175"/>
      <c r="AF62" s="176"/>
      <c r="AG62" s="176"/>
      <c r="AH62" s="176"/>
      <c r="AI62" s="188"/>
      <c r="AJ62" s="50"/>
      <c r="AK62" s="57"/>
      <c r="AL62" s="57"/>
      <c r="AM62" s="57"/>
      <c r="AN62" s="52"/>
      <c r="AO62" s="175"/>
      <c r="AP62" s="176"/>
      <c r="AQ62" s="176"/>
      <c r="AR62" s="176"/>
      <c r="AS62" s="176"/>
      <c r="AT62" s="50"/>
      <c r="AU62" s="51"/>
      <c r="AV62" s="51"/>
      <c r="AW62" s="51"/>
      <c r="AX62" s="51"/>
      <c r="AY62" s="175"/>
      <c r="AZ62" s="176"/>
      <c r="BA62" s="176"/>
      <c r="BB62" s="176"/>
      <c r="BC62" s="176"/>
      <c r="BD62" s="50"/>
      <c r="BE62" s="51"/>
      <c r="BF62" s="51"/>
      <c r="BG62" s="51"/>
      <c r="BH62" s="52"/>
      <c r="BI62" s="175"/>
      <c r="BJ62" s="176"/>
      <c r="BK62" s="176"/>
      <c r="BL62" s="176"/>
      <c r="BM62" s="188"/>
      <c r="BN62" s="53">
        <f t="shared" si="12"/>
        <v>0</v>
      </c>
      <c r="BO62" s="53">
        <f t="shared" si="13"/>
        <v>0</v>
      </c>
      <c r="BP62" s="248"/>
    </row>
    <row r="63" spans="1:68" ht="28.5" customHeight="1" x14ac:dyDescent="0.4">
      <c r="A63" s="38" t="s">
        <v>39</v>
      </c>
      <c r="B63" s="79"/>
      <c r="C63" s="80"/>
      <c r="D63" s="131"/>
      <c r="E63" s="101"/>
      <c r="F63" s="102"/>
      <c r="G63" s="103"/>
      <c r="H63" s="103"/>
      <c r="I63" s="103"/>
      <c r="J63" s="104"/>
      <c r="K63" s="105"/>
      <c r="L63" s="106"/>
      <c r="M63" s="107"/>
      <c r="N63" s="107"/>
      <c r="O63" s="108"/>
      <c r="P63" s="50"/>
      <c r="Q63" s="51"/>
      <c r="R63" s="51"/>
      <c r="S63" s="51"/>
      <c r="T63" s="52"/>
      <c r="U63" s="175"/>
      <c r="V63" s="176"/>
      <c r="W63" s="176"/>
      <c r="X63" s="176"/>
      <c r="Y63" s="176"/>
      <c r="Z63" s="50"/>
      <c r="AA63" s="51"/>
      <c r="AB63" s="51"/>
      <c r="AC63" s="51"/>
      <c r="AD63" s="51"/>
      <c r="AE63" s="175"/>
      <c r="AF63" s="176"/>
      <c r="AG63" s="176"/>
      <c r="AH63" s="176"/>
      <c r="AI63" s="188"/>
      <c r="AJ63" s="50"/>
      <c r="AK63" s="51"/>
      <c r="AL63" s="51"/>
      <c r="AM63" s="51"/>
      <c r="AN63" s="52"/>
      <c r="AO63" s="175"/>
      <c r="AP63" s="176"/>
      <c r="AQ63" s="176"/>
      <c r="AR63" s="176"/>
      <c r="AS63" s="176"/>
      <c r="AT63" s="50"/>
      <c r="AU63" s="51"/>
      <c r="AV63" s="51"/>
      <c r="AW63" s="51"/>
      <c r="AX63" s="51"/>
      <c r="AY63" s="175"/>
      <c r="AZ63" s="176"/>
      <c r="BA63" s="176"/>
      <c r="BB63" s="176"/>
      <c r="BC63" s="176"/>
      <c r="BD63" s="50"/>
      <c r="BE63" s="51"/>
      <c r="BF63" s="51"/>
      <c r="BG63" s="51"/>
      <c r="BH63" s="52"/>
      <c r="BI63" s="175"/>
      <c r="BJ63" s="176"/>
      <c r="BK63" s="176"/>
      <c r="BL63" s="176"/>
      <c r="BM63" s="188"/>
      <c r="BN63" s="53">
        <f t="shared" si="12"/>
        <v>0</v>
      </c>
      <c r="BO63" s="53">
        <f t="shared" si="13"/>
        <v>0</v>
      </c>
      <c r="BP63" s="248"/>
    </row>
    <row r="64" spans="1:68" ht="42" customHeight="1" x14ac:dyDescent="0.4">
      <c r="A64" s="38"/>
      <c r="B64" s="79" t="s">
        <v>127</v>
      </c>
      <c r="C64" s="80" t="str">
        <f>'рекоменд.цены на Октябрь 2019'!B36</f>
        <v>Свинина 2 категории (ГОСТ Р53221-2008)*, кг</v>
      </c>
      <c r="D64" s="131">
        <v>206.8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si="7"/>
        <v>210.93600000000001</v>
      </c>
      <c r="L64" s="106">
        <f t="shared" si="8"/>
        <v>213.00400000000002</v>
      </c>
      <c r="M64" s="107">
        <f t="shared" si="9"/>
        <v>215.072</v>
      </c>
      <c r="N64" s="107">
        <f t="shared" si="10"/>
        <v>217.14000000000001</v>
      </c>
      <c r="O64" s="108">
        <f t="shared" si="11"/>
        <v>217.14000000000001</v>
      </c>
      <c r="P64" s="50"/>
      <c r="Q64" s="57"/>
      <c r="R64" s="57"/>
      <c r="S64" s="57"/>
      <c r="T64" s="52"/>
      <c r="U64" s="175"/>
      <c r="V64" s="176"/>
      <c r="W64" s="176"/>
      <c r="X64" s="176"/>
      <c r="Y64" s="176"/>
      <c r="Z64" s="50"/>
      <c r="AA64" s="51"/>
      <c r="AB64" s="51"/>
      <c r="AC64" s="51"/>
      <c r="AD64" s="52"/>
      <c r="AE64" s="175"/>
      <c r="AF64" s="176"/>
      <c r="AG64" s="176"/>
      <c r="AH64" s="176"/>
      <c r="AI64" s="188"/>
      <c r="AJ64" s="50"/>
      <c r="AK64" s="51"/>
      <c r="AL64" s="51"/>
      <c r="AM64" s="51"/>
      <c r="AN64" s="52"/>
      <c r="AO64" s="175"/>
      <c r="AP64" s="176"/>
      <c r="AQ64" s="176"/>
      <c r="AR64" s="176"/>
      <c r="AS64" s="176"/>
      <c r="AT64" s="50"/>
      <c r="AU64" s="51"/>
      <c r="AV64" s="51"/>
      <c r="AW64" s="51"/>
      <c r="AX64" s="51"/>
      <c r="AY64" s="175"/>
      <c r="AZ64" s="176"/>
      <c r="BA64" s="176"/>
      <c r="BB64" s="176"/>
      <c r="BC64" s="176"/>
      <c r="BD64" s="50"/>
      <c r="BE64" s="51"/>
      <c r="BF64" s="51"/>
      <c r="BG64" s="51"/>
      <c r="BH64" s="52"/>
      <c r="BI64" s="175"/>
      <c r="BJ64" s="176"/>
      <c r="BK64" s="176"/>
      <c r="BL64" s="176"/>
      <c r="BM64" s="188"/>
      <c r="BN64" s="53">
        <f t="shared" si="12"/>
        <v>0</v>
      </c>
      <c r="BO64" s="53">
        <f t="shared" si="13"/>
        <v>0</v>
      </c>
      <c r="BP64" s="248"/>
    </row>
    <row r="65" spans="1:68" ht="28.5" customHeight="1" x14ac:dyDescent="0.4">
      <c r="A65" s="38"/>
      <c r="B65" s="79"/>
      <c r="C65" s="80"/>
      <c r="D65" s="131">
        <f>D64</f>
        <v>206.8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7"/>
        <v>210.93600000000001</v>
      </c>
      <c r="L65" s="106">
        <f t="shared" si="8"/>
        <v>213.00400000000002</v>
      </c>
      <c r="M65" s="107">
        <f t="shared" si="9"/>
        <v>215.072</v>
      </c>
      <c r="N65" s="107">
        <f t="shared" si="10"/>
        <v>217.14000000000001</v>
      </c>
      <c r="O65" s="108">
        <f t="shared" si="11"/>
        <v>217.14000000000001</v>
      </c>
      <c r="P65" s="50"/>
      <c r="Q65" s="51"/>
      <c r="R65" s="51"/>
      <c r="S65" s="51"/>
      <c r="T65" s="52"/>
      <c r="U65" s="175"/>
      <c r="V65" s="176"/>
      <c r="W65" s="176"/>
      <c r="X65" s="176"/>
      <c r="Y65" s="176"/>
      <c r="Z65" s="50"/>
      <c r="AA65" s="51"/>
      <c r="AB65" s="51"/>
      <c r="AC65" s="51"/>
      <c r="AD65" s="52"/>
      <c r="AE65" s="175"/>
      <c r="AF65" s="176"/>
      <c r="AG65" s="176"/>
      <c r="AH65" s="176"/>
      <c r="AI65" s="188"/>
      <c r="AJ65" s="50"/>
      <c r="AK65" s="51"/>
      <c r="AL65" s="51"/>
      <c r="AM65" s="51"/>
      <c r="AN65" s="52"/>
      <c r="AO65" s="175"/>
      <c r="AP65" s="176"/>
      <c r="AQ65" s="176"/>
      <c r="AR65" s="176"/>
      <c r="AS65" s="176"/>
      <c r="AT65" s="50"/>
      <c r="AU65" s="51"/>
      <c r="AV65" s="51"/>
      <c r="AW65" s="51"/>
      <c r="AX65" s="51"/>
      <c r="AY65" s="175"/>
      <c r="AZ65" s="176"/>
      <c r="BA65" s="176"/>
      <c r="BB65" s="176"/>
      <c r="BC65" s="176"/>
      <c r="BD65" s="50"/>
      <c r="BE65" s="51"/>
      <c r="BF65" s="51"/>
      <c r="BG65" s="51"/>
      <c r="BH65" s="52"/>
      <c r="BI65" s="175"/>
      <c r="BJ65" s="176"/>
      <c r="BK65" s="176"/>
      <c r="BL65" s="176"/>
      <c r="BM65" s="188"/>
      <c r="BN65" s="53">
        <f t="shared" si="12"/>
        <v>0</v>
      </c>
      <c r="BO65" s="53">
        <f t="shared" si="13"/>
        <v>0</v>
      </c>
      <c r="BP65" s="248"/>
    </row>
    <row r="66" spans="1:68" ht="28.5" customHeight="1" x14ac:dyDescent="0.4">
      <c r="A66" s="38" t="s">
        <v>39</v>
      </c>
      <c r="B66" s="79"/>
      <c r="C66" s="80"/>
      <c r="D66" s="131">
        <f>D64</f>
        <v>206.8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7"/>
        <v>210.93600000000001</v>
      </c>
      <c r="L66" s="106">
        <f t="shared" si="8"/>
        <v>213.00400000000002</v>
      </c>
      <c r="M66" s="107">
        <f t="shared" si="9"/>
        <v>215.072</v>
      </c>
      <c r="N66" s="107">
        <f t="shared" si="10"/>
        <v>217.14000000000001</v>
      </c>
      <c r="O66" s="108">
        <f t="shared" si="11"/>
        <v>217.14000000000001</v>
      </c>
      <c r="P66" s="50"/>
      <c r="Q66" s="51"/>
      <c r="R66" s="51"/>
      <c r="S66" s="51"/>
      <c r="T66" s="52"/>
      <c r="U66" s="175"/>
      <c r="V66" s="176"/>
      <c r="W66" s="176"/>
      <c r="X66" s="176"/>
      <c r="Y66" s="176"/>
      <c r="Z66" s="50"/>
      <c r="AA66" s="51"/>
      <c r="AB66" s="51"/>
      <c r="AC66" s="51"/>
      <c r="AD66" s="52"/>
      <c r="AE66" s="175"/>
      <c r="AF66" s="176"/>
      <c r="AG66" s="176"/>
      <c r="AH66" s="176"/>
      <c r="AI66" s="188"/>
      <c r="AJ66" s="50"/>
      <c r="AK66" s="51"/>
      <c r="AL66" s="51"/>
      <c r="AM66" s="51"/>
      <c r="AN66" s="52"/>
      <c r="AO66" s="175"/>
      <c r="AP66" s="176"/>
      <c r="AQ66" s="176"/>
      <c r="AR66" s="176"/>
      <c r="AS66" s="176"/>
      <c r="AT66" s="50"/>
      <c r="AU66" s="51"/>
      <c r="AV66" s="51"/>
      <c r="AW66" s="51"/>
      <c r="AX66" s="51"/>
      <c r="AY66" s="175"/>
      <c r="AZ66" s="176"/>
      <c r="BA66" s="176"/>
      <c r="BB66" s="176"/>
      <c r="BC66" s="176"/>
      <c r="BD66" s="50"/>
      <c r="BE66" s="51"/>
      <c r="BF66" s="51"/>
      <c r="BG66" s="51"/>
      <c r="BH66" s="52"/>
      <c r="BI66" s="175"/>
      <c r="BJ66" s="176"/>
      <c r="BK66" s="176"/>
      <c r="BL66" s="176"/>
      <c r="BM66" s="188"/>
      <c r="BN66" s="53">
        <f t="shared" si="12"/>
        <v>0</v>
      </c>
      <c r="BO66" s="53">
        <f t="shared" si="13"/>
        <v>0</v>
      </c>
      <c r="BP66" s="248"/>
    </row>
    <row r="67" spans="1:68" s="70" customFormat="1" ht="54.95" customHeight="1" x14ac:dyDescent="0.4">
      <c r="A67" s="59" t="s">
        <v>46</v>
      </c>
      <c r="B67" s="81" t="s">
        <v>47</v>
      </c>
      <c r="C67" s="82" t="s">
        <v>48</v>
      </c>
      <c r="D67" s="131"/>
      <c r="E67" s="109"/>
      <c r="F67" s="110"/>
      <c r="G67" s="111"/>
      <c r="H67" s="111"/>
      <c r="I67" s="111"/>
      <c r="J67" s="112"/>
      <c r="K67" s="105">
        <f t="shared" si="7"/>
        <v>0</v>
      </c>
      <c r="L67" s="106">
        <f t="shared" si="8"/>
        <v>0</v>
      </c>
      <c r="M67" s="107">
        <f t="shared" si="9"/>
        <v>0</v>
      </c>
      <c r="N67" s="107">
        <f t="shared" si="10"/>
        <v>0</v>
      </c>
      <c r="O67" s="108">
        <f t="shared" si="11"/>
        <v>0</v>
      </c>
      <c r="P67" s="66"/>
      <c r="Q67" s="67"/>
      <c r="R67" s="68"/>
      <c r="S67" s="67"/>
      <c r="T67" s="69"/>
      <c r="U67" s="177"/>
      <c r="V67" s="178"/>
      <c r="W67" s="176"/>
      <c r="X67" s="178"/>
      <c r="Y67" s="178"/>
      <c r="Z67" s="66"/>
      <c r="AA67" s="67"/>
      <c r="AB67" s="68"/>
      <c r="AC67" s="67"/>
      <c r="AD67" s="69"/>
      <c r="AE67" s="177"/>
      <c r="AF67" s="178"/>
      <c r="AG67" s="176"/>
      <c r="AH67" s="178"/>
      <c r="AI67" s="189"/>
      <c r="AJ67" s="66"/>
      <c r="AK67" s="67"/>
      <c r="AL67" s="68"/>
      <c r="AM67" s="67"/>
      <c r="AN67" s="69"/>
      <c r="AO67" s="177"/>
      <c r="AP67" s="178"/>
      <c r="AQ67" s="176"/>
      <c r="AR67" s="178"/>
      <c r="AS67" s="178"/>
      <c r="AT67" s="66"/>
      <c r="AU67" s="67"/>
      <c r="AV67" s="68"/>
      <c r="AW67" s="67"/>
      <c r="AX67" s="67"/>
      <c r="AY67" s="177"/>
      <c r="AZ67" s="178"/>
      <c r="BA67" s="176"/>
      <c r="BB67" s="178"/>
      <c r="BC67" s="178"/>
      <c r="BD67" s="66"/>
      <c r="BE67" s="67"/>
      <c r="BF67" s="68"/>
      <c r="BG67" s="67"/>
      <c r="BH67" s="69"/>
      <c r="BI67" s="177"/>
      <c r="BJ67" s="178"/>
      <c r="BK67" s="176"/>
      <c r="BL67" s="178"/>
      <c r="BM67" s="189"/>
      <c r="BN67" s="53">
        <f t="shared" si="12"/>
        <v>0</v>
      </c>
      <c r="BO67" s="53">
        <f t="shared" si="13"/>
        <v>0</v>
      </c>
      <c r="BP67" s="248"/>
    </row>
    <row r="68" spans="1:68" ht="56.25" customHeight="1" x14ac:dyDescent="0.4">
      <c r="A68" s="38" t="s">
        <v>49</v>
      </c>
      <c r="B68" s="79" t="s">
        <v>50</v>
      </c>
      <c r="C68" s="80" t="str">
        <f>'рекоменд.цены на Октябрь 2019'!B38</f>
        <v>Мясо цыплят бройлеров, кг</v>
      </c>
      <c r="D68" s="131">
        <v>113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7"/>
        <v>124.3</v>
      </c>
      <c r="L68" s="106">
        <f t="shared" si="8"/>
        <v>125.43</v>
      </c>
      <c r="M68" s="107">
        <f t="shared" si="9"/>
        <v>126.56</v>
      </c>
      <c r="N68" s="107">
        <f t="shared" si="10"/>
        <v>127.69</v>
      </c>
      <c r="O68" s="108">
        <f t="shared" si="11"/>
        <v>128.82</v>
      </c>
      <c r="P68" s="50">
        <v>126.5</v>
      </c>
      <c r="Q68" s="51">
        <v>10</v>
      </c>
      <c r="R68" s="51">
        <f>IF(P68=0," ",IF(ISBLANK(P68)," ",P68*Q68))</f>
        <v>1265</v>
      </c>
      <c r="S68" s="51" t="s">
        <v>252</v>
      </c>
      <c r="T68" s="52" t="s">
        <v>243</v>
      </c>
      <c r="U68" s="50"/>
      <c r="V68" s="57"/>
      <c r="W68" s="57"/>
      <c r="X68" s="57"/>
      <c r="Y68" s="52"/>
      <c r="Z68" s="50">
        <v>123.17</v>
      </c>
      <c r="AA68" s="51">
        <v>14</v>
      </c>
      <c r="AB68" s="51">
        <f>IF(Z68=0," ",IF(ISBLANK(Z68)," ",Z68*AA68))</f>
        <v>1724.38</v>
      </c>
      <c r="AC68" s="51" t="s">
        <v>273</v>
      </c>
      <c r="AD68" s="52" t="s">
        <v>282</v>
      </c>
      <c r="AE68" s="50">
        <f>AG68/AF68</f>
        <v>123.17</v>
      </c>
      <c r="AF68" s="51">
        <v>16</v>
      </c>
      <c r="AG68" s="51">
        <v>1970.72</v>
      </c>
      <c r="AH68" s="51" t="s">
        <v>288</v>
      </c>
      <c r="AI68" s="52" t="s">
        <v>285</v>
      </c>
      <c r="AJ68" s="50"/>
      <c r="AK68" s="51"/>
      <c r="AL68" s="57"/>
      <c r="AM68" s="57"/>
      <c r="AN68" s="52"/>
      <c r="AO68" s="50">
        <f>AQ68/AP68</f>
        <v>110</v>
      </c>
      <c r="AP68" s="51">
        <v>13</v>
      </c>
      <c r="AQ68" s="51">
        <v>1430</v>
      </c>
      <c r="AR68" s="51" t="s">
        <v>315</v>
      </c>
      <c r="AS68" s="52" t="s">
        <v>316</v>
      </c>
      <c r="AT68" s="50"/>
      <c r="AU68" s="57"/>
      <c r="AV68" s="57"/>
      <c r="AW68" s="57"/>
      <c r="AX68" s="52"/>
      <c r="AY68" s="50"/>
      <c r="AZ68" s="57"/>
      <c r="BA68" s="57"/>
      <c r="BB68" s="57"/>
      <c r="BC68" s="52"/>
      <c r="BD68" s="50"/>
      <c r="BE68" s="57"/>
      <c r="BF68" s="57"/>
      <c r="BG68" s="57"/>
      <c r="BH68" s="52"/>
      <c r="BI68" s="50"/>
      <c r="BJ68" s="57"/>
      <c r="BK68" s="57"/>
      <c r="BL68" s="57"/>
      <c r="BM68" s="52"/>
      <c r="BN68" s="53">
        <f t="shared" si="12"/>
        <v>110</v>
      </c>
      <c r="BO68" s="53">
        <f t="shared" si="13"/>
        <v>126.5</v>
      </c>
      <c r="BP68" s="248"/>
    </row>
    <row r="69" spans="1:68" ht="27" customHeight="1" x14ac:dyDescent="0.4">
      <c r="A69" s="38"/>
      <c r="B69" s="79"/>
      <c r="C69" s="80"/>
      <c r="D69" s="131">
        <f>D68</f>
        <v>113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7"/>
        <v>124.3</v>
      </c>
      <c r="L69" s="106">
        <f t="shared" si="8"/>
        <v>125.43</v>
      </c>
      <c r="M69" s="107">
        <f t="shared" si="9"/>
        <v>126.56</v>
      </c>
      <c r="N69" s="107">
        <f t="shared" si="10"/>
        <v>127.69</v>
      </c>
      <c r="O69" s="108">
        <f t="shared" si="11"/>
        <v>128.82</v>
      </c>
      <c r="P69" s="50"/>
      <c r="Q69" s="51"/>
      <c r="R69" s="51"/>
      <c r="S69" s="51"/>
      <c r="T69" s="52"/>
      <c r="U69" s="50"/>
      <c r="V69" s="51"/>
      <c r="W69" s="51"/>
      <c r="X69" s="51"/>
      <c r="Y69" s="52"/>
      <c r="Z69" s="50"/>
      <c r="AA69" s="57"/>
      <c r="AB69" s="57"/>
      <c r="AC69" s="57"/>
      <c r="AD69" s="52"/>
      <c r="AE69" s="50"/>
      <c r="AF69" s="51"/>
      <c r="AG69" s="51"/>
      <c r="AH69" s="51"/>
      <c r="AI69" s="52"/>
      <c r="AJ69" s="50"/>
      <c r="AK69" s="51"/>
      <c r="AL69" s="51"/>
      <c r="AM69" s="51"/>
      <c r="AN69" s="52"/>
      <c r="AO69" s="175"/>
      <c r="AP69" s="176"/>
      <c r="AQ69" s="176"/>
      <c r="AR69" s="176"/>
      <c r="AS69" s="176"/>
      <c r="AT69" s="50"/>
      <c r="AU69" s="51"/>
      <c r="AV69" s="51"/>
      <c r="AW69" s="51"/>
      <c r="AX69" s="52"/>
      <c r="AY69" s="50"/>
      <c r="AZ69" s="57"/>
      <c r="BA69" s="57"/>
      <c r="BB69" s="57"/>
      <c r="BC69" s="52"/>
      <c r="BD69" s="50"/>
      <c r="BE69" s="51"/>
      <c r="BF69" s="51"/>
      <c r="BG69" s="51"/>
      <c r="BH69" s="52"/>
      <c r="BI69" s="175"/>
      <c r="BJ69" s="176"/>
      <c r="BK69" s="176"/>
      <c r="BL69" s="176"/>
      <c r="BM69" s="188"/>
      <c r="BN69" s="53">
        <f t="shared" si="12"/>
        <v>0</v>
      </c>
      <c r="BO69" s="53">
        <f t="shared" si="13"/>
        <v>0</v>
      </c>
      <c r="BP69" s="248"/>
    </row>
    <row r="70" spans="1:68" ht="27" customHeight="1" x14ac:dyDescent="0.4">
      <c r="A70" s="38"/>
      <c r="B70" s="79"/>
      <c r="C70" s="80"/>
      <c r="D70" s="131">
        <f>D69</f>
        <v>113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50"/>
      <c r="V70" s="51"/>
      <c r="W70" s="51"/>
      <c r="X70" s="51"/>
      <c r="Y70" s="52"/>
      <c r="Z70" s="50"/>
      <c r="AA70" s="57"/>
      <c r="AB70" s="57"/>
      <c r="AC70" s="57"/>
      <c r="AD70" s="52"/>
      <c r="AE70" s="50"/>
      <c r="AF70" s="51"/>
      <c r="AG70" s="51"/>
      <c r="AH70" s="51"/>
      <c r="AI70" s="52"/>
      <c r="AJ70" s="50"/>
      <c r="AK70" s="51"/>
      <c r="AL70" s="51"/>
      <c r="AM70" s="51"/>
      <c r="AN70" s="52"/>
      <c r="AO70" s="175"/>
      <c r="AP70" s="176"/>
      <c r="AQ70" s="176"/>
      <c r="AR70" s="176"/>
      <c r="AS70" s="176"/>
      <c r="AT70" s="50"/>
      <c r="AU70" s="51"/>
      <c r="AV70" s="51"/>
      <c r="AW70" s="51"/>
      <c r="AX70" s="52"/>
      <c r="AY70" s="50"/>
      <c r="AZ70" s="57"/>
      <c r="BA70" s="57"/>
      <c r="BB70" s="57"/>
      <c r="BC70" s="52"/>
      <c r="BD70" s="50"/>
      <c r="BE70" s="51"/>
      <c r="BF70" s="51"/>
      <c r="BG70" s="51"/>
      <c r="BH70" s="52"/>
      <c r="BI70" s="175"/>
      <c r="BJ70" s="176"/>
      <c r="BK70" s="176"/>
      <c r="BL70" s="176"/>
      <c r="BM70" s="188"/>
      <c r="BN70" s="53">
        <f t="shared" si="12"/>
        <v>0</v>
      </c>
      <c r="BO70" s="53">
        <f t="shared" si="13"/>
        <v>0</v>
      </c>
      <c r="BP70" s="248"/>
    </row>
    <row r="71" spans="1:68" s="5" customFormat="1" ht="41.1" customHeight="1" x14ac:dyDescent="0.4">
      <c r="A71" s="88" t="s">
        <v>52</v>
      </c>
      <c r="B71" s="81" t="s">
        <v>53</v>
      </c>
      <c r="C71" s="82" t="s">
        <v>54</v>
      </c>
      <c r="D71" s="131"/>
      <c r="E71" s="113"/>
      <c r="F71" s="114"/>
      <c r="G71" s="115"/>
      <c r="H71" s="115"/>
      <c r="I71" s="115"/>
      <c r="J71" s="116"/>
      <c r="K71" s="105">
        <f t="shared" ref="K71:K96" si="14">$D71+($D71*(SUM($E71%,F71%)))</f>
        <v>0</v>
      </c>
      <c r="L71" s="106">
        <f t="shared" ref="L71:L96" si="15">$D71+(($D71*SUM($E71,G71)/100))</f>
        <v>0</v>
      </c>
      <c r="M71" s="107">
        <f t="shared" ref="M71:M96" si="16">$D71+(($D71*($E71+H71)/100))</f>
        <v>0</v>
      </c>
      <c r="N71" s="107">
        <f t="shared" ref="N71:N96" si="17">$D71+(($D71*($E71+I71)/100))</f>
        <v>0</v>
      </c>
      <c r="O71" s="108">
        <f t="shared" ref="O71:O96" si="18">$D71+(($D71*($E71+J71)/100))</f>
        <v>0</v>
      </c>
      <c r="P71" s="93"/>
      <c r="Q71" s="94"/>
      <c r="R71" s="68"/>
      <c r="S71" s="94"/>
      <c r="T71" s="95"/>
      <c r="U71" s="93"/>
      <c r="V71" s="94"/>
      <c r="W71" s="68"/>
      <c r="X71" s="94"/>
      <c r="Y71" s="95"/>
      <c r="Z71" s="93"/>
      <c r="AA71" s="94"/>
      <c r="AB71" s="68"/>
      <c r="AC71" s="94"/>
      <c r="AD71" s="95"/>
      <c r="AE71" s="93"/>
      <c r="AF71" s="94"/>
      <c r="AG71" s="68"/>
      <c r="AH71" s="94"/>
      <c r="AI71" s="95"/>
      <c r="AJ71" s="93"/>
      <c r="AK71" s="94"/>
      <c r="AL71" s="68"/>
      <c r="AM71" s="94"/>
      <c r="AN71" s="95"/>
      <c r="AO71" s="179"/>
      <c r="AP71" s="180"/>
      <c r="AQ71" s="176"/>
      <c r="AR71" s="180"/>
      <c r="AS71" s="180"/>
      <c r="AT71" s="93"/>
      <c r="AU71" s="94"/>
      <c r="AV71" s="68"/>
      <c r="AW71" s="94"/>
      <c r="AX71" s="95"/>
      <c r="AY71" s="93"/>
      <c r="AZ71" s="94"/>
      <c r="BA71" s="68"/>
      <c r="BB71" s="94"/>
      <c r="BC71" s="95"/>
      <c r="BD71" s="93"/>
      <c r="BE71" s="94"/>
      <c r="BF71" s="68"/>
      <c r="BG71" s="94"/>
      <c r="BH71" s="95"/>
      <c r="BI71" s="179"/>
      <c r="BJ71" s="180"/>
      <c r="BK71" s="176"/>
      <c r="BL71" s="180"/>
      <c r="BM71" s="190"/>
      <c r="BN71" s="53">
        <f t="shared" si="12"/>
        <v>0</v>
      </c>
      <c r="BO71" s="53">
        <f t="shared" si="13"/>
        <v>0</v>
      </c>
      <c r="BP71" s="248"/>
    </row>
    <row r="72" spans="1:68" ht="69" customHeight="1" x14ac:dyDescent="0.4">
      <c r="A72" s="38" t="s">
        <v>55</v>
      </c>
      <c r="B72" s="79" t="s">
        <v>56</v>
      </c>
      <c r="C72" s="80" t="str">
        <f>'рекоменд.цены на Октябрь 2019'!B40</f>
        <v>Подсолнечное масло и его фракции, рафинированные, но без изменения химического состава, л</v>
      </c>
      <c r="D72" s="131">
        <v>66.7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4"/>
        <v>70.701999999999998</v>
      </c>
      <c r="L72" s="106">
        <f t="shared" si="15"/>
        <v>71.369</v>
      </c>
      <c r="M72" s="107">
        <f t="shared" si="16"/>
        <v>72.036000000000001</v>
      </c>
      <c r="N72" s="107">
        <f t="shared" si="17"/>
        <v>72.703000000000003</v>
      </c>
      <c r="O72" s="108">
        <f t="shared" si="18"/>
        <v>73.37</v>
      </c>
      <c r="P72" s="50"/>
      <c r="Q72" s="57"/>
      <c r="R72" s="57"/>
      <c r="S72" s="57"/>
      <c r="T72" s="52"/>
      <c r="U72" s="50"/>
      <c r="V72" s="57"/>
      <c r="W72" s="57"/>
      <c r="X72" s="57"/>
      <c r="Y72" s="52"/>
      <c r="Z72" s="50"/>
      <c r="AA72" s="57"/>
      <c r="AB72" s="57"/>
      <c r="AC72" s="57"/>
      <c r="AD72" s="52"/>
      <c r="AE72" s="50"/>
      <c r="AF72" s="51"/>
      <c r="AG72" s="51"/>
      <c r="AH72" s="51"/>
      <c r="AI72" s="52"/>
      <c r="AJ72" s="50"/>
      <c r="AK72" s="51"/>
      <c r="AL72" s="51"/>
      <c r="AM72" s="51"/>
      <c r="AN72" s="52"/>
      <c r="AO72" s="175"/>
      <c r="AP72" s="176"/>
      <c r="AQ72" s="176"/>
      <c r="AR72" s="176"/>
      <c r="AS72" s="176"/>
      <c r="AT72" s="50"/>
      <c r="AU72" s="51"/>
      <c r="AV72" s="51"/>
      <c r="AW72" s="51"/>
      <c r="AX72" s="52"/>
      <c r="AY72" s="50"/>
      <c r="AZ72" s="57"/>
      <c r="BA72" s="57"/>
      <c r="BB72" s="57"/>
      <c r="BC72" s="52"/>
      <c r="BD72" s="50"/>
      <c r="BE72" s="51"/>
      <c r="BF72" s="51"/>
      <c r="BG72" s="51"/>
      <c r="BH72" s="52"/>
      <c r="BI72" s="50"/>
      <c r="BJ72" s="51"/>
      <c r="BK72" s="51"/>
      <c r="BL72" s="51"/>
      <c r="BM72" s="52"/>
      <c r="BN72" s="53">
        <f t="shared" si="12"/>
        <v>0</v>
      </c>
      <c r="BO72" s="53">
        <f t="shared" si="13"/>
        <v>0</v>
      </c>
      <c r="BP72" s="249"/>
    </row>
    <row r="73" spans="1:68" ht="33.75" customHeight="1" x14ac:dyDescent="0.4">
      <c r="A73" s="38"/>
      <c r="B73" s="79"/>
      <c r="C73" s="80"/>
      <c r="D73" s="131">
        <v>66.7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4"/>
        <v>70.701999999999998</v>
      </c>
      <c r="L73" s="106">
        <f t="shared" si="15"/>
        <v>71.369</v>
      </c>
      <c r="M73" s="107">
        <f t="shared" si="16"/>
        <v>72.036000000000001</v>
      </c>
      <c r="N73" s="107">
        <f t="shared" si="17"/>
        <v>72.703000000000003</v>
      </c>
      <c r="O73" s="108">
        <f t="shared" si="18"/>
        <v>73.37</v>
      </c>
      <c r="P73" s="50"/>
      <c r="Q73" s="51"/>
      <c r="R73" s="51"/>
      <c r="S73" s="51"/>
      <c r="T73" s="52"/>
      <c r="U73" s="50"/>
      <c r="V73" s="51"/>
      <c r="W73" s="51"/>
      <c r="X73" s="51"/>
      <c r="Y73" s="52"/>
      <c r="Z73" s="50"/>
      <c r="AA73" s="51"/>
      <c r="AB73" s="51"/>
      <c r="AC73" s="51"/>
      <c r="AD73" s="51"/>
      <c r="AE73" s="175"/>
      <c r="AF73" s="176"/>
      <c r="AG73" s="176"/>
      <c r="AH73" s="176"/>
      <c r="AI73" s="188"/>
      <c r="AJ73" s="50"/>
      <c r="AK73" s="51"/>
      <c r="AL73" s="51"/>
      <c r="AM73" s="51"/>
      <c r="AN73" s="52"/>
      <c r="AO73" s="175"/>
      <c r="AP73" s="176"/>
      <c r="AQ73" s="176"/>
      <c r="AR73" s="176"/>
      <c r="AS73" s="176"/>
      <c r="AT73" s="50"/>
      <c r="AU73" s="51"/>
      <c r="AV73" s="51"/>
      <c r="AW73" s="51"/>
      <c r="AX73" s="51"/>
      <c r="AY73" s="50"/>
      <c r="AZ73" s="51"/>
      <c r="BA73" s="51"/>
      <c r="BB73" s="51"/>
      <c r="BC73" s="52"/>
      <c r="BD73" s="50"/>
      <c r="BE73" s="51"/>
      <c r="BF73" s="51"/>
      <c r="BG73" s="51"/>
      <c r="BH73" s="52"/>
      <c r="BI73" s="175"/>
      <c r="BJ73" s="176"/>
      <c r="BK73" s="176"/>
      <c r="BL73" s="176"/>
      <c r="BM73" s="188"/>
      <c r="BN73" s="53">
        <f t="shared" si="12"/>
        <v>0</v>
      </c>
      <c r="BO73" s="53">
        <f t="shared" si="13"/>
        <v>0</v>
      </c>
      <c r="BP73" s="248"/>
    </row>
    <row r="74" spans="1:68" ht="33.75" customHeight="1" x14ac:dyDescent="0.4">
      <c r="A74" s="38"/>
      <c r="B74" s="79"/>
      <c r="C74" s="80"/>
      <c r="D74" s="131">
        <f>D72</f>
        <v>66.7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4"/>
        <v>70.701999999999998</v>
      </c>
      <c r="L74" s="106">
        <f t="shared" si="15"/>
        <v>71.369</v>
      </c>
      <c r="M74" s="107">
        <f t="shared" si="16"/>
        <v>72.036000000000001</v>
      </c>
      <c r="N74" s="107">
        <f t="shared" si="17"/>
        <v>72.703000000000003</v>
      </c>
      <c r="O74" s="108">
        <f t="shared" si="18"/>
        <v>73.37</v>
      </c>
      <c r="P74" s="50"/>
      <c r="Q74" s="51"/>
      <c r="R74" s="51"/>
      <c r="S74" s="51"/>
      <c r="T74" s="52"/>
      <c r="U74" s="50"/>
      <c r="V74" s="51"/>
      <c r="W74" s="51"/>
      <c r="X74" s="51"/>
      <c r="Y74" s="52"/>
      <c r="Z74" s="50"/>
      <c r="AA74" s="51"/>
      <c r="AB74" s="51"/>
      <c r="AC74" s="51"/>
      <c r="AD74" s="51"/>
      <c r="AE74" s="175"/>
      <c r="AF74" s="176"/>
      <c r="AG74" s="176"/>
      <c r="AH74" s="176"/>
      <c r="AI74" s="188"/>
      <c r="AJ74" s="50"/>
      <c r="AK74" s="51"/>
      <c r="AL74" s="51"/>
      <c r="AM74" s="51"/>
      <c r="AN74" s="52"/>
      <c r="AO74" s="175"/>
      <c r="AP74" s="176"/>
      <c r="AQ74" s="176"/>
      <c r="AR74" s="176"/>
      <c r="AS74" s="176"/>
      <c r="AT74" s="50"/>
      <c r="AU74" s="51"/>
      <c r="AV74" s="51"/>
      <c r="AW74" s="51"/>
      <c r="AX74" s="51"/>
      <c r="AY74" s="50"/>
      <c r="AZ74" s="51"/>
      <c r="BA74" s="51"/>
      <c r="BB74" s="51"/>
      <c r="BC74" s="52"/>
      <c r="BD74" s="50"/>
      <c r="BE74" s="51"/>
      <c r="BF74" s="51"/>
      <c r="BG74" s="51"/>
      <c r="BH74" s="52"/>
      <c r="BI74" s="175"/>
      <c r="BJ74" s="176"/>
      <c r="BK74" s="176"/>
      <c r="BL74" s="176"/>
      <c r="BM74" s="188"/>
      <c r="BN74" s="53">
        <f t="shared" si="12"/>
        <v>0</v>
      </c>
      <c r="BO74" s="53">
        <f t="shared" si="13"/>
        <v>0</v>
      </c>
      <c r="BP74" s="248"/>
    </row>
    <row r="75" spans="1:68" s="70" customFormat="1" ht="54.95" customHeight="1" x14ac:dyDescent="0.4">
      <c r="A75" s="59" t="s">
        <v>57</v>
      </c>
      <c r="B75" s="81" t="s">
        <v>58</v>
      </c>
      <c r="C75" s="82" t="s">
        <v>59</v>
      </c>
      <c r="D75" s="131"/>
      <c r="E75" s="109"/>
      <c r="F75" s="110"/>
      <c r="G75" s="111"/>
      <c r="H75" s="111"/>
      <c r="I75" s="111"/>
      <c r="J75" s="112"/>
      <c r="K75" s="105">
        <f t="shared" si="14"/>
        <v>0</v>
      </c>
      <c r="L75" s="106">
        <f t="shared" si="15"/>
        <v>0</v>
      </c>
      <c r="M75" s="107">
        <f t="shared" si="16"/>
        <v>0</v>
      </c>
      <c r="N75" s="107">
        <f t="shared" si="17"/>
        <v>0</v>
      </c>
      <c r="O75" s="108">
        <f t="shared" si="18"/>
        <v>0</v>
      </c>
      <c r="P75" s="66"/>
      <c r="Q75" s="67"/>
      <c r="R75" s="68"/>
      <c r="S75" s="67"/>
      <c r="T75" s="69"/>
      <c r="U75" s="66"/>
      <c r="V75" s="67"/>
      <c r="W75" s="68"/>
      <c r="X75" s="67"/>
      <c r="Y75" s="69"/>
      <c r="Z75" s="66"/>
      <c r="AA75" s="67"/>
      <c r="AB75" s="68"/>
      <c r="AC75" s="67"/>
      <c r="AD75" s="67"/>
      <c r="AE75" s="177"/>
      <c r="AF75" s="178"/>
      <c r="AG75" s="176"/>
      <c r="AH75" s="178"/>
      <c r="AI75" s="189"/>
      <c r="AJ75" s="66"/>
      <c r="AK75" s="67"/>
      <c r="AL75" s="68"/>
      <c r="AM75" s="67"/>
      <c r="AN75" s="69"/>
      <c r="AO75" s="177"/>
      <c r="AP75" s="178"/>
      <c r="AQ75" s="176"/>
      <c r="AR75" s="178"/>
      <c r="AS75" s="178"/>
      <c r="AT75" s="66"/>
      <c r="AU75" s="67"/>
      <c r="AV75" s="68"/>
      <c r="AW75" s="67"/>
      <c r="AX75" s="67"/>
      <c r="AY75" s="66"/>
      <c r="AZ75" s="67"/>
      <c r="BA75" s="68"/>
      <c r="BB75" s="67"/>
      <c r="BC75" s="69"/>
      <c r="BD75" s="66"/>
      <c r="BE75" s="67"/>
      <c r="BF75" s="68"/>
      <c r="BG75" s="67"/>
      <c r="BH75" s="69"/>
      <c r="BI75" s="177"/>
      <c r="BJ75" s="178"/>
      <c r="BK75" s="176"/>
      <c r="BL75" s="178"/>
      <c r="BM75" s="189"/>
      <c r="BN75" s="53">
        <f t="shared" si="12"/>
        <v>0</v>
      </c>
      <c r="BO75" s="53">
        <f t="shared" si="13"/>
        <v>0</v>
      </c>
      <c r="BP75" s="248"/>
    </row>
    <row r="76" spans="1:68" ht="68.25" customHeight="1" x14ac:dyDescent="0.4">
      <c r="A76" s="38" t="s">
        <v>60</v>
      </c>
      <c r="B76" s="79" t="s">
        <v>62</v>
      </c>
      <c r="C76" s="80" t="str">
        <f>'рекоменд.цены на Октябрь 2019'!B42</f>
        <v>Молоко 2,5% жирности (в пленке, пастеризованное), в расфасовке 0,9 л</v>
      </c>
      <c r="D76" s="131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4"/>
        <v>40.252000000000002</v>
      </c>
      <c r="L76" s="106">
        <f t="shared" si="15"/>
        <v>40.599000000000004</v>
      </c>
      <c r="M76" s="107">
        <f t="shared" si="16"/>
        <v>40.946000000000005</v>
      </c>
      <c r="N76" s="107">
        <f t="shared" si="17"/>
        <v>41.293000000000006</v>
      </c>
      <c r="O76" s="108">
        <f t="shared" si="18"/>
        <v>41.64</v>
      </c>
      <c r="P76" s="50">
        <v>40</v>
      </c>
      <c r="Q76" s="51">
        <v>35</v>
      </c>
      <c r="R76" s="51">
        <f>IF(P76=0," ",IF(ISBLANK(P76)," ",P76*Q76))</f>
        <v>1400</v>
      </c>
      <c r="S76" s="51" t="s">
        <v>247</v>
      </c>
      <c r="T76" s="52" t="s">
        <v>243</v>
      </c>
      <c r="U76" s="50"/>
      <c r="V76" s="51"/>
      <c r="W76" s="51"/>
      <c r="X76" s="51"/>
      <c r="Y76" s="52"/>
      <c r="Z76" s="50">
        <v>39.9</v>
      </c>
      <c r="AA76" s="51">
        <v>45</v>
      </c>
      <c r="AB76" s="51">
        <f>IF(Z76=0," ",IF(ISBLANK(Z76)," ",Z76*AA76))</f>
        <v>1795.5</v>
      </c>
      <c r="AC76" s="51" t="s">
        <v>273</v>
      </c>
      <c r="AD76" s="52" t="s">
        <v>282</v>
      </c>
      <c r="AE76" s="50">
        <f>AG76/AF76</f>
        <v>41.5</v>
      </c>
      <c r="AF76" s="51">
        <v>90</v>
      </c>
      <c r="AG76" s="51">
        <v>3735</v>
      </c>
      <c r="AH76" s="51" t="s">
        <v>288</v>
      </c>
      <c r="AI76" s="52" t="s">
        <v>285</v>
      </c>
      <c r="AJ76" s="50">
        <v>35</v>
      </c>
      <c r="AK76" s="51">
        <v>150</v>
      </c>
      <c r="AL76" s="51">
        <f>IF(AJ76=0," ",IF(ISBLANK(AJ76)," ",AJ76*AK76))</f>
        <v>5250</v>
      </c>
      <c r="AM76" s="51" t="s">
        <v>252</v>
      </c>
      <c r="AN76" s="52" t="s">
        <v>293</v>
      </c>
      <c r="AO76" s="50">
        <f>AQ76/AP76</f>
        <v>27</v>
      </c>
      <c r="AP76" s="51">
        <v>82</v>
      </c>
      <c r="AQ76" s="51">
        <v>2214</v>
      </c>
      <c r="AR76" s="51" t="s">
        <v>300</v>
      </c>
      <c r="AS76" s="52" t="s">
        <v>317</v>
      </c>
      <c r="AT76" s="50"/>
      <c r="AU76" s="51"/>
      <c r="AV76" s="51"/>
      <c r="AW76" s="51"/>
      <c r="AX76" s="51"/>
      <c r="AY76" s="50"/>
      <c r="AZ76" s="57"/>
      <c r="BA76" s="57"/>
      <c r="BB76" s="57"/>
      <c r="BC76" s="52"/>
      <c r="BD76" s="50">
        <v>31</v>
      </c>
      <c r="BE76" s="51">
        <v>160</v>
      </c>
      <c r="BF76" s="51">
        <f>IF(BD76=0," ",IF(ISBLANK(BD76)," ",BD76*BE76))</f>
        <v>4960</v>
      </c>
      <c r="BG76" s="51" t="s">
        <v>374</v>
      </c>
      <c r="BH76" s="52" t="s">
        <v>375</v>
      </c>
      <c r="BI76" s="50">
        <v>39.9</v>
      </c>
      <c r="BJ76" s="51">
        <v>75</v>
      </c>
      <c r="BK76" s="51">
        <v>2992.5</v>
      </c>
      <c r="BL76" s="51" t="s">
        <v>273</v>
      </c>
      <c r="BM76" s="52" t="s">
        <v>391</v>
      </c>
      <c r="BN76" s="53">
        <f t="shared" si="12"/>
        <v>27</v>
      </c>
      <c r="BO76" s="53">
        <f t="shared" si="13"/>
        <v>41.5</v>
      </c>
      <c r="BP76" s="248"/>
    </row>
    <row r="77" spans="1:68" ht="41.1" customHeight="1" x14ac:dyDescent="0.4">
      <c r="A77" s="38"/>
      <c r="B77" s="79"/>
      <c r="C77" s="80"/>
      <c r="D77" s="131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4"/>
        <v>40.252000000000002</v>
      </c>
      <c r="L77" s="106">
        <f t="shared" si="15"/>
        <v>40.599000000000004</v>
      </c>
      <c r="M77" s="107">
        <f t="shared" si="16"/>
        <v>40.946000000000005</v>
      </c>
      <c r="N77" s="107">
        <f t="shared" si="17"/>
        <v>41.293000000000006</v>
      </c>
      <c r="O77" s="108">
        <f t="shared" si="18"/>
        <v>41.64</v>
      </c>
      <c r="P77" s="50"/>
      <c r="Q77" s="57"/>
      <c r="R77" s="57"/>
      <c r="S77" s="57"/>
      <c r="T77" s="52"/>
      <c r="U77" s="50"/>
      <c r="V77" s="57"/>
      <c r="W77" s="57"/>
      <c r="X77" s="57"/>
      <c r="Y77" s="52"/>
      <c r="Z77" s="50"/>
      <c r="AA77" s="57"/>
      <c r="AB77" s="57"/>
      <c r="AC77" s="57"/>
      <c r="AD77" s="52"/>
      <c r="AE77" s="175"/>
      <c r="AF77" s="176"/>
      <c r="AG77" s="176"/>
      <c r="AH77" s="176"/>
      <c r="AI77" s="188"/>
      <c r="AJ77" s="50"/>
      <c r="AK77" s="51"/>
      <c r="AL77" s="51"/>
      <c r="AM77" s="51"/>
      <c r="AN77" s="52"/>
      <c r="AO77" s="175"/>
      <c r="AP77" s="176"/>
      <c r="AQ77" s="176"/>
      <c r="AR77" s="176"/>
      <c r="AS77" s="176"/>
      <c r="AT77" s="50"/>
      <c r="AU77" s="51"/>
      <c r="AV77" s="51"/>
      <c r="AW77" s="51"/>
      <c r="AX77" s="51"/>
      <c r="AY77" s="50"/>
      <c r="AZ77" s="57"/>
      <c r="BA77" s="57"/>
      <c r="BB77" s="57"/>
      <c r="BC77" s="52"/>
      <c r="BD77" s="50"/>
      <c r="BE77" s="51"/>
      <c r="BF77" s="51"/>
      <c r="BG77" s="51"/>
      <c r="BH77" s="52"/>
      <c r="BI77" s="50">
        <v>39.9</v>
      </c>
      <c r="BJ77" s="51">
        <v>20</v>
      </c>
      <c r="BK77" s="51">
        <v>798</v>
      </c>
      <c r="BL77" s="51" t="s">
        <v>273</v>
      </c>
      <c r="BM77" s="52" t="s">
        <v>392</v>
      </c>
      <c r="BN77" s="53" t="e">
        <f>MIN($P77,$U77,#REF!,$AE77,$AJ77,$AO77,$AT77,$AY77,$BD77,$BI77)</f>
        <v>#REF!</v>
      </c>
      <c r="BO77" s="53" t="e">
        <f>MAX($P77,$U77,#REF!,$AE77,$AJ77,$AO77,$AT77,$AY77,$BD77,$BI77)</f>
        <v>#REF!</v>
      </c>
      <c r="BP77" s="248"/>
    </row>
    <row r="78" spans="1:68" ht="41.1" customHeight="1" x14ac:dyDescent="0.4">
      <c r="A78" s="38"/>
      <c r="B78" s="79"/>
      <c r="C78" s="80"/>
      <c r="D78" s="131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4"/>
        <v>40.252000000000002</v>
      </c>
      <c r="L78" s="106">
        <f t="shared" si="15"/>
        <v>40.599000000000004</v>
      </c>
      <c r="M78" s="107">
        <f t="shared" si="16"/>
        <v>40.946000000000005</v>
      </c>
      <c r="N78" s="107">
        <f t="shared" si="17"/>
        <v>41.293000000000006</v>
      </c>
      <c r="O78" s="108">
        <f t="shared" si="18"/>
        <v>41.64</v>
      </c>
      <c r="P78" s="50"/>
      <c r="Q78" s="57"/>
      <c r="R78" s="57"/>
      <c r="S78" s="57"/>
      <c r="T78" s="52"/>
      <c r="U78" s="50"/>
      <c r="V78" s="57"/>
      <c r="W78" s="57"/>
      <c r="X78" s="57"/>
      <c r="Y78" s="52"/>
      <c r="Z78" s="50"/>
      <c r="AA78" s="57"/>
      <c r="AB78" s="57"/>
      <c r="AC78" s="57"/>
      <c r="AD78" s="52"/>
      <c r="AE78" s="175"/>
      <c r="AF78" s="176"/>
      <c r="AG78" s="176"/>
      <c r="AH78" s="176"/>
      <c r="AI78" s="188"/>
      <c r="AJ78" s="50"/>
      <c r="AK78" s="51"/>
      <c r="AL78" s="51"/>
      <c r="AM78" s="51"/>
      <c r="AN78" s="52"/>
      <c r="AO78" s="175"/>
      <c r="AP78" s="176"/>
      <c r="AQ78" s="176"/>
      <c r="AR78" s="176"/>
      <c r="AS78" s="176"/>
      <c r="AT78" s="50"/>
      <c r="AU78" s="51"/>
      <c r="AV78" s="51"/>
      <c r="AW78" s="51"/>
      <c r="AX78" s="51"/>
      <c r="AY78" s="50"/>
      <c r="AZ78" s="57"/>
      <c r="BA78" s="57"/>
      <c r="BB78" s="57"/>
      <c r="BC78" s="52"/>
      <c r="BD78" s="50"/>
      <c r="BE78" s="51"/>
      <c r="BF78" s="51"/>
      <c r="BG78" s="51"/>
      <c r="BH78" s="52"/>
      <c r="BI78" s="50"/>
      <c r="BJ78" s="57"/>
      <c r="BK78" s="57"/>
      <c r="BL78" s="57"/>
      <c r="BM78" s="52"/>
      <c r="BN78" s="53">
        <f t="shared" ref="BN78:BN117" si="19">MIN($P78,$U78,$Z78,$AE78,$AJ78,$AO78,$AT78,$AY78,$BD78,$BI78)</f>
        <v>0</v>
      </c>
      <c r="BO78" s="53">
        <f t="shared" ref="BO78:BO117" si="20">MAX($P78,$U78,$Z78,$AE78,$AJ78,$AO78,$AT78,$AY78,$BD78,$BI78)</f>
        <v>0</v>
      </c>
      <c r="BP78" s="248"/>
    </row>
    <row r="79" spans="1:68" s="128" customFormat="1" ht="58.5" customHeight="1" x14ac:dyDescent="0.4">
      <c r="A79" s="127"/>
      <c r="B79" s="79" t="s">
        <v>128</v>
      </c>
      <c r="C79" s="80" t="str">
        <f>'рекоменд.цены на Октябрь 2019'!B43</f>
        <v>Молоко 3,2% жирности (в пленке, пастеризованное), в расфасовке 0,9 л</v>
      </c>
      <c r="D79" s="131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4"/>
        <v>43.616</v>
      </c>
      <c r="L79" s="106">
        <f t="shared" si="15"/>
        <v>43.992000000000004</v>
      </c>
      <c r="M79" s="107">
        <f t="shared" si="16"/>
        <v>44.368000000000002</v>
      </c>
      <c r="N79" s="107">
        <f t="shared" si="17"/>
        <v>44.744</v>
      </c>
      <c r="O79" s="108">
        <f t="shared" si="18"/>
        <v>45.120000000000005</v>
      </c>
      <c r="P79" s="50"/>
      <c r="Q79" s="57"/>
      <c r="R79" s="57"/>
      <c r="S79" s="57"/>
      <c r="T79" s="52"/>
      <c r="U79" s="50"/>
      <c r="V79" s="57"/>
      <c r="W79" s="57"/>
      <c r="X79" s="57"/>
      <c r="Y79" s="52"/>
      <c r="Z79" s="50"/>
      <c r="AA79" s="57"/>
      <c r="AB79" s="57"/>
      <c r="AC79" s="57"/>
      <c r="AD79" s="52"/>
      <c r="AE79" s="175"/>
      <c r="AF79" s="176"/>
      <c r="AG79" s="176"/>
      <c r="AH79" s="176"/>
      <c r="AI79" s="188"/>
      <c r="AJ79" s="50"/>
      <c r="AK79" s="51"/>
      <c r="AL79" s="51"/>
      <c r="AM79" s="51"/>
      <c r="AN79" s="52"/>
      <c r="AO79" s="175"/>
      <c r="AP79" s="176"/>
      <c r="AQ79" s="176"/>
      <c r="AR79" s="176"/>
      <c r="AS79" s="176"/>
      <c r="AT79" s="50">
        <v>39.26</v>
      </c>
      <c r="AU79" s="51">
        <v>17</v>
      </c>
      <c r="AV79" s="51">
        <f>AT79*AU79</f>
        <v>667.42</v>
      </c>
      <c r="AW79" s="51" t="s">
        <v>322</v>
      </c>
      <c r="AX79" s="52" t="s">
        <v>334</v>
      </c>
      <c r="AY79" s="50"/>
      <c r="AZ79" s="57"/>
      <c r="BA79" s="57"/>
      <c r="BB79" s="57"/>
      <c r="BC79" s="52"/>
      <c r="BD79" s="50"/>
      <c r="BE79" s="51"/>
      <c r="BF79" s="51"/>
      <c r="BG79" s="51"/>
      <c r="BH79" s="52"/>
      <c r="BI79" s="50"/>
      <c r="BJ79" s="57"/>
      <c r="BK79" s="57"/>
      <c r="BL79" s="57"/>
      <c r="BM79" s="52"/>
      <c r="BN79" s="53">
        <f t="shared" si="19"/>
        <v>39.26</v>
      </c>
      <c r="BO79" s="53">
        <f t="shared" si="20"/>
        <v>39.26</v>
      </c>
      <c r="BP79" s="248"/>
    </row>
    <row r="80" spans="1:68" s="128" customFormat="1" ht="41.1" customHeight="1" x14ac:dyDescent="0.4">
      <c r="A80" s="127"/>
      <c r="B80" s="79"/>
      <c r="C80" s="80"/>
      <c r="D80" s="131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4"/>
        <v>43.616</v>
      </c>
      <c r="L80" s="106">
        <f t="shared" si="15"/>
        <v>43.992000000000004</v>
      </c>
      <c r="M80" s="107">
        <f t="shared" si="16"/>
        <v>44.368000000000002</v>
      </c>
      <c r="N80" s="107">
        <f t="shared" si="17"/>
        <v>44.744</v>
      </c>
      <c r="O80" s="108">
        <f t="shared" si="18"/>
        <v>45.120000000000005</v>
      </c>
      <c r="P80" s="50"/>
      <c r="Q80" s="57"/>
      <c r="R80" s="57"/>
      <c r="S80" s="57"/>
      <c r="T80" s="52"/>
      <c r="U80" s="50"/>
      <c r="V80" s="57"/>
      <c r="W80" s="57"/>
      <c r="X80" s="57"/>
      <c r="Y80" s="52"/>
      <c r="Z80" s="50"/>
      <c r="AA80" s="57"/>
      <c r="AB80" s="57"/>
      <c r="AC80" s="57"/>
      <c r="AD80" s="52"/>
      <c r="AE80" s="175"/>
      <c r="AF80" s="176"/>
      <c r="AG80" s="176"/>
      <c r="AH80" s="176"/>
      <c r="AI80" s="188"/>
      <c r="AJ80" s="50"/>
      <c r="AK80" s="51"/>
      <c r="AL80" s="51"/>
      <c r="AM80" s="51"/>
      <c r="AN80" s="52"/>
      <c r="AO80" s="175"/>
      <c r="AP80" s="176"/>
      <c r="AQ80" s="176"/>
      <c r="AR80" s="176"/>
      <c r="AS80" s="176"/>
      <c r="AT80" s="50"/>
      <c r="AU80" s="57"/>
      <c r="AV80" s="57"/>
      <c r="AW80" s="57"/>
      <c r="AX80" s="52"/>
      <c r="AY80" s="50"/>
      <c r="AZ80" s="57"/>
      <c r="BA80" s="57"/>
      <c r="BB80" s="57"/>
      <c r="BC80" s="52"/>
      <c r="BD80" s="50"/>
      <c r="BE80" s="51"/>
      <c r="BF80" s="51"/>
      <c r="BG80" s="51"/>
      <c r="BH80" s="52"/>
      <c r="BI80" s="50"/>
      <c r="BJ80" s="57"/>
      <c r="BK80" s="57"/>
      <c r="BL80" s="57"/>
      <c r="BM80" s="52"/>
      <c r="BN80" s="53">
        <f t="shared" si="19"/>
        <v>0</v>
      </c>
      <c r="BO80" s="53">
        <f t="shared" si="20"/>
        <v>0</v>
      </c>
      <c r="BP80" s="248"/>
    </row>
    <row r="81" spans="1:68" s="128" customFormat="1" ht="41.1" customHeight="1" x14ac:dyDescent="0.4">
      <c r="A81" s="127"/>
      <c r="B81" s="79"/>
      <c r="C81" s="80"/>
      <c r="D81" s="131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4"/>
        <v>43.616</v>
      </c>
      <c r="L81" s="106">
        <f t="shared" si="15"/>
        <v>43.992000000000004</v>
      </c>
      <c r="M81" s="107">
        <f t="shared" si="16"/>
        <v>44.368000000000002</v>
      </c>
      <c r="N81" s="107">
        <f t="shared" si="17"/>
        <v>44.744</v>
      </c>
      <c r="O81" s="108">
        <f t="shared" si="18"/>
        <v>45.120000000000005</v>
      </c>
      <c r="P81" s="50"/>
      <c r="Q81" s="57"/>
      <c r="R81" s="57"/>
      <c r="S81" s="57"/>
      <c r="T81" s="52"/>
      <c r="U81" s="50"/>
      <c r="V81" s="57"/>
      <c r="W81" s="57"/>
      <c r="X81" s="57"/>
      <c r="Y81" s="52"/>
      <c r="Z81" s="50"/>
      <c r="AA81" s="57"/>
      <c r="AB81" s="57"/>
      <c r="AC81" s="57"/>
      <c r="AD81" s="52"/>
      <c r="AE81" s="175"/>
      <c r="AF81" s="176"/>
      <c r="AG81" s="176"/>
      <c r="AH81" s="176"/>
      <c r="AI81" s="188"/>
      <c r="AJ81" s="50"/>
      <c r="AK81" s="51"/>
      <c r="AL81" s="51"/>
      <c r="AM81" s="51"/>
      <c r="AN81" s="52"/>
      <c r="AO81" s="175"/>
      <c r="AP81" s="176"/>
      <c r="AQ81" s="176"/>
      <c r="AR81" s="176"/>
      <c r="AS81" s="176"/>
      <c r="AT81" s="50"/>
      <c r="AU81" s="57"/>
      <c r="AV81" s="57"/>
      <c r="AW81" s="57"/>
      <c r="AX81" s="52"/>
      <c r="AY81" s="50"/>
      <c r="AZ81" s="57"/>
      <c r="BA81" s="57"/>
      <c r="BB81" s="57"/>
      <c r="BC81" s="52"/>
      <c r="BD81" s="50"/>
      <c r="BE81" s="51"/>
      <c r="BF81" s="51"/>
      <c r="BG81" s="51"/>
      <c r="BH81" s="52"/>
      <c r="BI81" s="50"/>
      <c r="BJ81" s="57"/>
      <c r="BK81" s="57"/>
      <c r="BL81" s="57"/>
      <c r="BM81" s="52"/>
      <c r="BN81" s="53">
        <f t="shared" si="19"/>
        <v>0</v>
      </c>
      <c r="BO81" s="53">
        <f t="shared" si="20"/>
        <v>0</v>
      </c>
      <c r="BP81" s="248"/>
    </row>
    <row r="82" spans="1:68" ht="41.1" customHeight="1" x14ac:dyDescent="0.4">
      <c r="A82" s="38" t="s">
        <v>61</v>
      </c>
      <c r="B82" s="79" t="s">
        <v>129</v>
      </c>
      <c r="C82" s="80" t="str">
        <f>'рекоменд.цены на Октябрь 2019'!B44</f>
        <v>Сливочное масло, кг</v>
      </c>
      <c r="D82" s="131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4"/>
        <v>407</v>
      </c>
      <c r="L82" s="106">
        <f t="shared" si="15"/>
        <v>410.7</v>
      </c>
      <c r="M82" s="107">
        <f t="shared" si="16"/>
        <v>414.4</v>
      </c>
      <c r="N82" s="107">
        <f t="shared" si="17"/>
        <v>418.1</v>
      </c>
      <c r="O82" s="108">
        <f t="shared" si="18"/>
        <v>421.8</v>
      </c>
      <c r="P82" s="50"/>
      <c r="Q82" s="57"/>
      <c r="R82" s="57"/>
      <c r="S82" s="57"/>
      <c r="T82" s="52"/>
      <c r="U82" s="50"/>
      <c r="V82" s="57"/>
      <c r="W82" s="57"/>
      <c r="X82" s="57"/>
      <c r="Y82" s="52"/>
      <c r="Z82" s="50">
        <v>407</v>
      </c>
      <c r="AA82" s="51">
        <v>8</v>
      </c>
      <c r="AB82" s="51">
        <f>IF(Z82=0," ",IF(ISBLANK(Z82)," ",Z82*AA82))</f>
        <v>3256</v>
      </c>
      <c r="AC82" s="51" t="s">
        <v>273</v>
      </c>
      <c r="AD82" s="52" t="s">
        <v>282</v>
      </c>
      <c r="AE82" s="50">
        <f>AG82/AF82</f>
        <v>403.3</v>
      </c>
      <c r="AF82" s="51">
        <v>10</v>
      </c>
      <c r="AG82" s="51">
        <v>4033</v>
      </c>
      <c r="AH82" s="51" t="s">
        <v>288</v>
      </c>
      <c r="AI82" s="52" t="s">
        <v>285</v>
      </c>
      <c r="AJ82" s="50">
        <v>310</v>
      </c>
      <c r="AK82" s="51">
        <v>20</v>
      </c>
      <c r="AL82" s="51">
        <f>IF(AJ82=0," ",IF(ISBLANK(AJ82)," ",AJ82*AK82))</f>
        <v>6200</v>
      </c>
      <c r="AM82" s="51" t="s">
        <v>252</v>
      </c>
      <c r="AN82" s="52" t="s">
        <v>293</v>
      </c>
      <c r="AO82" s="50">
        <f>AQ82/AP82</f>
        <v>290</v>
      </c>
      <c r="AP82" s="51">
        <v>5</v>
      </c>
      <c r="AQ82" s="51">
        <v>1450</v>
      </c>
      <c r="AR82" s="51" t="s">
        <v>300</v>
      </c>
      <c r="AS82" s="52" t="s">
        <v>318</v>
      </c>
      <c r="AT82" s="50">
        <v>367.67</v>
      </c>
      <c r="AU82" s="51">
        <v>4.8600000000000003</v>
      </c>
      <c r="AV82" s="51">
        <f>AT82*AU82</f>
        <v>1786.8762000000002</v>
      </c>
      <c r="AW82" s="51" t="s">
        <v>322</v>
      </c>
      <c r="AX82" s="52" t="s">
        <v>335</v>
      </c>
      <c r="AY82" s="50"/>
      <c r="AZ82" s="57"/>
      <c r="BA82" s="57"/>
      <c r="BB82" s="57"/>
      <c r="BC82" s="52"/>
      <c r="BD82" s="50">
        <v>378</v>
      </c>
      <c r="BE82" s="51">
        <v>30</v>
      </c>
      <c r="BF82" s="51">
        <f>IF(BD82=0," ",IF(ISBLANK(BD82)," ",BD82*BE82))</f>
        <v>11340</v>
      </c>
      <c r="BG82" s="51" t="s">
        <v>371</v>
      </c>
      <c r="BH82" s="52" t="s">
        <v>376</v>
      </c>
      <c r="BI82" s="50">
        <v>407</v>
      </c>
      <c r="BJ82" s="51">
        <v>8</v>
      </c>
      <c r="BK82" s="51">
        <v>3256</v>
      </c>
      <c r="BL82" s="51" t="s">
        <v>273</v>
      </c>
      <c r="BM82" s="52" t="s">
        <v>391</v>
      </c>
      <c r="BN82" s="53">
        <f t="shared" si="19"/>
        <v>290</v>
      </c>
      <c r="BO82" s="53">
        <f t="shared" si="20"/>
        <v>407</v>
      </c>
      <c r="BP82" s="248"/>
    </row>
    <row r="83" spans="1:68" ht="41.1" customHeight="1" x14ac:dyDescent="0.4">
      <c r="A83" s="38"/>
      <c r="B83" s="79"/>
      <c r="C83" s="80"/>
      <c r="D83" s="131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4"/>
        <v>407</v>
      </c>
      <c r="L83" s="106">
        <f t="shared" si="15"/>
        <v>410.7</v>
      </c>
      <c r="M83" s="107">
        <f t="shared" si="16"/>
        <v>414.4</v>
      </c>
      <c r="N83" s="107">
        <f t="shared" si="17"/>
        <v>418.1</v>
      </c>
      <c r="O83" s="108">
        <f t="shared" si="18"/>
        <v>421.8</v>
      </c>
      <c r="P83" s="50"/>
      <c r="Q83" s="51"/>
      <c r="R83" s="51"/>
      <c r="S83" s="51"/>
      <c r="T83" s="52"/>
      <c r="U83" s="50"/>
      <c r="V83" s="57"/>
      <c r="W83" s="57"/>
      <c r="X83" s="57"/>
      <c r="Y83" s="52"/>
      <c r="Z83" s="50"/>
      <c r="AA83" s="57"/>
      <c r="AB83" s="57"/>
      <c r="AC83" s="57"/>
      <c r="AD83" s="52"/>
      <c r="AE83" s="50"/>
      <c r="AF83" s="57"/>
      <c r="AG83" s="57"/>
      <c r="AH83" s="57"/>
      <c r="AI83" s="52"/>
      <c r="AJ83" s="50"/>
      <c r="AK83" s="57"/>
      <c r="AL83" s="57"/>
      <c r="AM83" s="57"/>
      <c r="AN83" s="52"/>
      <c r="AO83" s="50"/>
      <c r="AP83" s="51"/>
      <c r="AQ83" s="51" t="str">
        <f t="shared" ref="AQ83:AQ88" si="21">IF(AO83=0," ",IF(ISBLANK(AO83)," ",AO83*AP83))</f>
        <v xml:space="preserve"> </v>
      </c>
      <c r="AR83" s="51"/>
      <c r="AS83" s="52"/>
      <c r="AT83" s="50"/>
      <c r="AU83" s="57"/>
      <c r="AV83" s="57"/>
      <c r="AW83" s="57"/>
      <c r="AX83" s="52"/>
      <c r="AY83" s="50"/>
      <c r="AZ83" s="57"/>
      <c r="BA83" s="57"/>
      <c r="BB83" s="57"/>
      <c r="BC83" s="52"/>
      <c r="BD83" s="50"/>
      <c r="BE83" s="51"/>
      <c r="BF83" s="51"/>
      <c r="BG83" s="51"/>
      <c r="BH83" s="52"/>
      <c r="BI83" s="50"/>
      <c r="BJ83" s="57"/>
      <c r="BK83" s="57"/>
      <c r="BL83" s="57"/>
      <c r="BM83" s="52"/>
      <c r="BN83" s="53">
        <f t="shared" si="19"/>
        <v>0</v>
      </c>
      <c r="BO83" s="53">
        <f t="shared" si="20"/>
        <v>0</v>
      </c>
      <c r="BP83" s="248"/>
    </row>
    <row r="84" spans="1:68" ht="41.1" customHeight="1" x14ac:dyDescent="0.4">
      <c r="A84" s="38"/>
      <c r="B84" s="79"/>
      <c r="C84" s="80"/>
      <c r="D84" s="131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4"/>
        <v>407</v>
      </c>
      <c r="L84" s="106">
        <f t="shared" si="15"/>
        <v>410.7</v>
      </c>
      <c r="M84" s="107">
        <f t="shared" si="16"/>
        <v>414.4</v>
      </c>
      <c r="N84" s="107">
        <f t="shared" si="17"/>
        <v>418.1</v>
      </c>
      <c r="O84" s="108">
        <f t="shared" si="18"/>
        <v>421.8</v>
      </c>
      <c r="P84" s="50"/>
      <c r="Q84" s="51"/>
      <c r="R84" s="51"/>
      <c r="S84" s="51"/>
      <c r="T84" s="52"/>
      <c r="U84" s="50"/>
      <c r="V84" s="57"/>
      <c r="W84" s="57"/>
      <c r="X84" s="57"/>
      <c r="Y84" s="52"/>
      <c r="Z84" s="50"/>
      <c r="AA84" s="57"/>
      <c r="AB84" s="57"/>
      <c r="AC84" s="57"/>
      <c r="AD84" s="52"/>
      <c r="AE84" s="50"/>
      <c r="AF84" s="57"/>
      <c r="AG84" s="57"/>
      <c r="AH84" s="57"/>
      <c r="AI84" s="52"/>
      <c r="AJ84" s="50"/>
      <c r="AK84" s="57"/>
      <c r="AL84" s="57"/>
      <c r="AM84" s="57"/>
      <c r="AN84" s="52"/>
      <c r="AO84" s="50"/>
      <c r="AP84" s="51"/>
      <c r="AQ84" s="51" t="str">
        <f t="shared" si="21"/>
        <v xml:space="preserve"> </v>
      </c>
      <c r="AR84" s="51"/>
      <c r="AS84" s="52"/>
      <c r="AT84" s="50"/>
      <c r="AU84" s="57"/>
      <c r="AV84" s="57"/>
      <c r="AW84" s="57"/>
      <c r="AX84" s="52"/>
      <c r="AY84" s="50"/>
      <c r="AZ84" s="57"/>
      <c r="BA84" s="57"/>
      <c r="BB84" s="57"/>
      <c r="BC84" s="52"/>
      <c r="BD84" s="50"/>
      <c r="BE84" s="51"/>
      <c r="BF84" s="51"/>
      <c r="BG84" s="51"/>
      <c r="BH84" s="52"/>
      <c r="BI84" s="50"/>
      <c r="BJ84" s="57"/>
      <c r="BK84" s="57"/>
      <c r="BL84" s="57"/>
      <c r="BM84" s="52"/>
      <c r="BN84" s="53">
        <f t="shared" si="19"/>
        <v>0</v>
      </c>
      <c r="BO84" s="53">
        <f t="shared" si="20"/>
        <v>0</v>
      </c>
      <c r="BP84" s="248"/>
    </row>
    <row r="85" spans="1:68" s="70" customFormat="1" ht="54.95" customHeight="1" x14ac:dyDescent="0.4">
      <c r="A85" s="59" t="s">
        <v>64</v>
      </c>
      <c r="B85" s="81" t="s">
        <v>65</v>
      </c>
      <c r="C85" s="82" t="s">
        <v>66</v>
      </c>
      <c r="D85" s="131"/>
      <c r="E85" s="109"/>
      <c r="F85" s="110"/>
      <c r="G85" s="111"/>
      <c r="H85" s="111"/>
      <c r="I85" s="111"/>
      <c r="J85" s="112"/>
      <c r="K85" s="105">
        <f t="shared" si="14"/>
        <v>0</v>
      </c>
      <c r="L85" s="106">
        <f t="shared" si="15"/>
        <v>0</v>
      </c>
      <c r="M85" s="107">
        <f t="shared" si="16"/>
        <v>0</v>
      </c>
      <c r="N85" s="107">
        <f t="shared" si="17"/>
        <v>0</v>
      </c>
      <c r="O85" s="108">
        <f t="shared" si="18"/>
        <v>0</v>
      </c>
      <c r="P85" s="66"/>
      <c r="Q85" s="67"/>
      <c r="R85" s="68"/>
      <c r="S85" s="67"/>
      <c r="T85" s="69"/>
      <c r="U85" s="66"/>
      <c r="V85" s="67"/>
      <c r="W85" s="68"/>
      <c r="X85" s="67"/>
      <c r="Y85" s="69"/>
      <c r="Z85" s="66"/>
      <c r="AA85" s="67"/>
      <c r="AB85" s="68"/>
      <c r="AC85" s="67"/>
      <c r="AD85" s="69"/>
      <c r="AE85" s="66"/>
      <c r="AF85" s="67"/>
      <c r="AG85" s="68"/>
      <c r="AH85" s="67"/>
      <c r="AI85" s="69"/>
      <c r="AJ85" s="66"/>
      <c r="AK85" s="67"/>
      <c r="AL85" s="68"/>
      <c r="AM85" s="67"/>
      <c r="AN85" s="69"/>
      <c r="AO85" s="66"/>
      <c r="AP85" s="67"/>
      <c r="AQ85" s="68" t="str">
        <f t="shared" si="21"/>
        <v xml:space="preserve"> </v>
      </c>
      <c r="AR85" s="67"/>
      <c r="AS85" s="69"/>
      <c r="AT85" s="66"/>
      <c r="AU85" s="67"/>
      <c r="AV85" s="68"/>
      <c r="AW85" s="67"/>
      <c r="AX85" s="69"/>
      <c r="AY85" s="66"/>
      <c r="AZ85" s="67"/>
      <c r="BA85" s="68"/>
      <c r="BB85" s="67"/>
      <c r="BC85" s="69"/>
      <c r="BD85" s="66"/>
      <c r="BE85" s="67"/>
      <c r="BF85" s="68"/>
      <c r="BG85" s="67"/>
      <c r="BH85" s="69"/>
      <c r="BI85" s="66"/>
      <c r="BJ85" s="67"/>
      <c r="BK85" s="68"/>
      <c r="BL85" s="67"/>
      <c r="BM85" s="69"/>
      <c r="BN85" s="53">
        <f t="shared" si="19"/>
        <v>0</v>
      </c>
      <c r="BO85" s="53">
        <f t="shared" si="20"/>
        <v>0</v>
      </c>
      <c r="BP85" s="248"/>
    </row>
    <row r="86" spans="1:68" ht="41.1" customHeight="1" x14ac:dyDescent="0.4">
      <c r="A86" s="38" t="s">
        <v>67</v>
      </c>
      <c r="B86" s="79" t="s">
        <v>68</v>
      </c>
      <c r="C86" s="80" t="str">
        <f>'рекоменд.цены на Октябрь 2019'!B46</f>
        <v>Пропаренный шелушеный рис, кг</v>
      </c>
      <c r="D86" s="131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4"/>
        <v>48.195</v>
      </c>
      <c r="L86" s="106">
        <f t="shared" si="15"/>
        <v>48.653999999999996</v>
      </c>
      <c r="M86" s="107">
        <f t="shared" si="16"/>
        <v>49.113</v>
      </c>
      <c r="N86" s="107">
        <f t="shared" si="17"/>
        <v>49.571999999999996</v>
      </c>
      <c r="O86" s="108">
        <f t="shared" si="18"/>
        <v>50.030999999999999</v>
      </c>
      <c r="P86" s="50">
        <v>48.1</v>
      </c>
      <c r="Q86" s="51">
        <v>6.5</v>
      </c>
      <c r="R86" s="51">
        <f>IF(P86=0," ",IF(ISBLANK(P86)," ",P86*Q86))</f>
        <v>312.65000000000003</v>
      </c>
      <c r="S86" s="51" t="s">
        <v>248</v>
      </c>
      <c r="T86" s="52" t="s">
        <v>243</v>
      </c>
      <c r="U86" s="50"/>
      <c r="V86" s="57"/>
      <c r="W86" s="57"/>
      <c r="X86" s="57"/>
      <c r="Y86" s="52"/>
      <c r="Z86" s="50"/>
      <c r="AA86" s="57"/>
      <c r="AB86" s="57"/>
      <c r="AC86" s="57"/>
      <c r="AD86" s="52"/>
      <c r="AE86" s="50"/>
      <c r="AF86" s="57"/>
      <c r="AG86" s="57"/>
      <c r="AH86" s="57"/>
      <c r="AI86" s="52"/>
      <c r="AJ86" s="50"/>
      <c r="AK86" s="57"/>
      <c r="AL86" s="57"/>
      <c r="AM86" s="85"/>
      <c r="AN86" s="86"/>
      <c r="AO86" s="50">
        <f>AQ86/AP86</f>
        <v>47.21</v>
      </c>
      <c r="AP86" s="51">
        <v>25</v>
      </c>
      <c r="AQ86" s="51">
        <v>1180.25</v>
      </c>
      <c r="AR86" s="51" t="s">
        <v>300</v>
      </c>
      <c r="AS86" s="52" t="s">
        <v>319</v>
      </c>
      <c r="AT86" s="50"/>
      <c r="AU86" s="57"/>
      <c r="AV86" s="57"/>
      <c r="AW86" s="57"/>
      <c r="AX86" s="52"/>
      <c r="AY86" s="50"/>
      <c r="AZ86" s="57"/>
      <c r="BA86" s="57"/>
      <c r="BB86" s="57"/>
      <c r="BC86" s="52"/>
      <c r="BD86" s="50"/>
      <c r="BE86" s="51"/>
      <c r="BF86" s="51"/>
      <c r="BG86" s="51"/>
      <c r="BH86" s="52"/>
      <c r="BI86" s="50"/>
      <c r="BJ86" s="57"/>
      <c r="BK86" s="57"/>
      <c r="BL86" s="57"/>
      <c r="BM86" s="52"/>
      <c r="BN86" s="53">
        <f t="shared" si="19"/>
        <v>47.21</v>
      </c>
      <c r="BO86" s="53">
        <f t="shared" si="20"/>
        <v>48.1</v>
      </c>
      <c r="BP86" s="248"/>
    </row>
    <row r="87" spans="1:68" ht="41.1" customHeight="1" x14ac:dyDescent="0.4">
      <c r="A87" s="38"/>
      <c r="B87" s="79"/>
      <c r="C87" s="80"/>
      <c r="D87" s="131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4"/>
        <v>48.195</v>
      </c>
      <c r="L87" s="106">
        <f t="shared" si="15"/>
        <v>48.653999999999996</v>
      </c>
      <c r="M87" s="107">
        <f t="shared" si="16"/>
        <v>49.113</v>
      </c>
      <c r="N87" s="107">
        <f t="shared" si="17"/>
        <v>49.571999999999996</v>
      </c>
      <c r="O87" s="108">
        <f t="shared" si="18"/>
        <v>50.030999999999999</v>
      </c>
      <c r="P87" s="50"/>
      <c r="Q87" s="57"/>
      <c r="R87" s="57"/>
      <c r="S87" s="57"/>
      <c r="T87" s="52"/>
      <c r="U87" s="50"/>
      <c r="V87" s="57"/>
      <c r="W87" s="57"/>
      <c r="X87" s="57"/>
      <c r="Y87" s="52"/>
      <c r="Z87" s="50"/>
      <c r="AA87" s="57"/>
      <c r="AB87" s="57"/>
      <c r="AC87" s="57"/>
      <c r="AD87" s="52"/>
      <c r="AE87" s="50"/>
      <c r="AF87" s="57"/>
      <c r="AG87" s="57"/>
      <c r="AH87" s="57"/>
      <c r="AI87" s="52"/>
      <c r="AJ87" s="50"/>
      <c r="AK87" s="57"/>
      <c r="AL87" s="57"/>
      <c r="AM87" s="57"/>
      <c r="AN87" s="52"/>
      <c r="AO87" s="50"/>
      <c r="AP87" s="51"/>
      <c r="AQ87" s="51" t="str">
        <f t="shared" si="21"/>
        <v xml:space="preserve"> </v>
      </c>
      <c r="AR87" s="51"/>
      <c r="AS87" s="52"/>
      <c r="AT87" s="50"/>
      <c r="AU87" s="51"/>
      <c r="AV87" s="51"/>
      <c r="AW87" s="51"/>
      <c r="AX87" s="52"/>
      <c r="AY87" s="50"/>
      <c r="AZ87" s="57"/>
      <c r="BA87" s="57"/>
      <c r="BB87" s="57"/>
      <c r="BC87" s="52"/>
      <c r="BD87" s="50"/>
      <c r="BE87" s="51"/>
      <c r="BF87" s="51"/>
      <c r="BG87" s="51"/>
      <c r="BH87" s="52"/>
      <c r="BI87" s="50"/>
      <c r="BJ87" s="57"/>
      <c r="BK87" s="57"/>
      <c r="BL87" s="57"/>
      <c r="BM87" s="52"/>
      <c r="BN87" s="53">
        <f t="shared" si="19"/>
        <v>0</v>
      </c>
      <c r="BO87" s="53">
        <f t="shared" si="20"/>
        <v>0</v>
      </c>
      <c r="BP87" s="248"/>
    </row>
    <row r="88" spans="1:68" ht="41.1" customHeight="1" x14ac:dyDescent="0.4">
      <c r="A88" s="38"/>
      <c r="B88" s="79"/>
      <c r="C88" s="80"/>
      <c r="D88" s="131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4"/>
        <v>48.195</v>
      </c>
      <c r="L88" s="106">
        <f t="shared" si="15"/>
        <v>48.653999999999996</v>
      </c>
      <c r="M88" s="107">
        <f t="shared" si="16"/>
        <v>49.113</v>
      </c>
      <c r="N88" s="107">
        <f t="shared" si="17"/>
        <v>49.571999999999996</v>
      </c>
      <c r="O88" s="108">
        <f t="shared" si="18"/>
        <v>50.030999999999999</v>
      </c>
      <c r="P88" s="50"/>
      <c r="Q88" s="57"/>
      <c r="R88" s="57"/>
      <c r="S88" s="57"/>
      <c r="T88" s="52"/>
      <c r="U88" s="50"/>
      <c r="V88" s="57"/>
      <c r="W88" s="57"/>
      <c r="X88" s="57"/>
      <c r="Y88" s="52"/>
      <c r="Z88" s="50"/>
      <c r="AA88" s="57"/>
      <c r="AB88" s="57"/>
      <c r="AC88" s="57"/>
      <c r="AD88" s="52"/>
      <c r="AE88" s="50"/>
      <c r="AF88" s="57"/>
      <c r="AG88" s="57"/>
      <c r="AH88" s="57"/>
      <c r="AI88" s="52"/>
      <c r="AJ88" s="50"/>
      <c r="AK88" s="57"/>
      <c r="AL88" s="57"/>
      <c r="AM88" s="57"/>
      <c r="AN88" s="52"/>
      <c r="AO88" s="50"/>
      <c r="AP88" s="51"/>
      <c r="AQ88" s="51" t="str">
        <f t="shared" si="21"/>
        <v xml:space="preserve"> </v>
      </c>
      <c r="AR88" s="51"/>
      <c r="AS88" s="52"/>
      <c r="AT88" s="50"/>
      <c r="AU88" s="51"/>
      <c r="AV88" s="51"/>
      <c r="AW88" s="51"/>
      <c r="AX88" s="52"/>
      <c r="AY88" s="50"/>
      <c r="AZ88" s="57"/>
      <c r="BA88" s="57"/>
      <c r="BB88" s="57"/>
      <c r="BC88" s="52"/>
      <c r="BD88" s="50"/>
      <c r="BE88" s="51"/>
      <c r="BF88" s="51"/>
      <c r="BG88" s="51"/>
      <c r="BH88" s="52"/>
      <c r="BI88" s="50"/>
      <c r="BJ88" s="57"/>
      <c r="BK88" s="57"/>
      <c r="BL88" s="57"/>
      <c r="BM88" s="52"/>
      <c r="BN88" s="53">
        <f t="shared" si="19"/>
        <v>0</v>
      </c>
      <c r="BO88" s="53">
        <f t="shared" si="20"/>
        <v>0</v>
      </c>
      <c r="BP88" s="248"/>
    </row>
    <row r="89" spans="1:68" ht="48.75" customHeight="1" x14ac:dyDescent="0.4">
      <c r="A89" s="38" t="s">
        <v>70</v>
      </c>
      <c r="B89" s="79" t="s">
        <v>71</v>
      </c>
      <c r="C89" s="80" t="str">
        <f>'рекоменд.цены на Октябрь 2019'!B47</f>
        <v>Мука пшеничная хлебопекарная высший сорт (в таре), кг</v>
      </c>
      <c r="D89" s="131">
        <v>19.2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4"/>
        <v>22.847999999999999</v>
      </c>
      <c r="L89" s="106">
        <f t="shared" si="15"/>
        <v>23.04</v>
      </c>
      <c r="M89" s="107">
        <f t="shared" si="16"/>
        <v>23.231999999999999</v>
      </c>
      <c r="N89" s="107">
        <f t="shared" si="17"/>
        <v>23.423999999999999</v>
      </c>
      <c r="O89" s="108">
        <f t="shared" si="18"/>
        <v>23.616</v>
      </c>
      <c r="P89" s="50"/>
      <c r="Q89" s="57"/>
      <c r="R89" s="57"/>
      <c r="S89" s="57"/>
      <c r="T89" s="52"/>
      <c r="U89" s="50"/>
      <c r="V89" s="57"/>
      <c r="W89" s="57"/>
      <c r="X89" s="57"/>
      <c r="Y89" s="52"/>
      <c r="Z89" s="50"/>
      <c r="AA89" s="57"/>
      <c r="AB89" s="57"/>
      <c r="AC89" s="57"/>
      <c r="AD89" s="52"/>
      <c r="AE89" s="50"/>
      <c r="AF89" s="57"/>
      <c r="AG89" s="57"/>
      <c r="AH89" s="57"/>
      <c r="AI89" s="52"/>
      <c r="AJ89" s="50"/>
      <c r="AK89" s="57"/>
      <c r="AL89" s="57"/>
      <c r="AM89" s="85"/>
      <c r="AN89" s="86"/>
      <c r="AO89" s="50">
        <f>AQ89/AP89</f>
        <v>23.6</v>
      </c>
      <c r="AP89" s="51">
        <v>25</v>
      </c>
      <c r="AQ89" s="51">
        <v>590</v>
      </c>
      <c r="AR89" s="51" t="s">
        <v>300</v>
      </c>
      <c r="AS89" s="52" t="s">
        <v>320</v>
      </c>
      <c r="AT89" s="50"/>
      <c r="AU89" s="57"/>
      <c r="AV89" s="57"/>
      <c r="AW89" s="57"/>
      <c r="AX89" s="52"/>
      <c r="AY89" s="50"/>
      <c r="AZ89" s="57"/>
      <c r="BA89" s="57"/>
      <c r="BB89" s="57"/>
      <c r="BC89" s="52"/>
      <c r="BD89" s="50"/>
      <c r="BE89" s="51"/>
      <c r="BF89" s="51"/>
      <c r="BG89" s="51"/>
      <c r="BH89" s="52"/>
      <c r="BI89" s="50"/>
      <c r="BJ89" s="57"/>
      <c r="BK89" s="57"/>
      <c r="BL89" s="57"/>
      <c r="BM89" s="52"/>
      <c r="BN89" s="53">
        <f t="shared" si="19"/>
        <v>23.6</v>
      </c>
      <c r="BO89" s="53">
        <f t="shared" si="20"/>
        <v>23.6</v>
      </c>
      <c r="BP89" s="249"/>
    </row>
    <row r="90" spans="1:68" ht="48.75" customHeight="1" x14ac:dyDescent="0.4">
      <c r="A90" s="38"/>
      <c r="B90" s="79"/>
      <c r="C90" s="80"/>
      <c r="D90" s="131">
        <f>D89</f>
        <v>19.2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4"/>
        <v>22.847999999999999</v>
      </c>
      <c r="L90" s="106">
        <f t="shared" si="15"/>
        <v>23.04</v>
      </c>
      <c r="M90" s="107">
        <f t="shared" si="16"/>
        <v>23.231999999999999</v>
      </c>
      <c r="N90" s="107">
        <f t="shared" si="17"/>
        <v>23.423999999999999</v>
      </c>
      <c r="O90" s="108">
        <f t="shared" si="18"/>
        <v>23.616</v>
      </c>
      <c r="P90" s="50"/>
      <c r="Q90" s="51"/>
      <c r="R90" s="51"/>
      <c r="S90" s="51"/>
      <c r="T90" s="52"/>
      <c r="U90" s="50"/>
      <c r="V90" s="57"/>
      <c r="W90" s="57"/>
      <c r="X90" s="57"/>
      <c r="Y90" s="52"/>
      <c r="Z90" s="50"/>
      <c r="AA90" s="57"/>
      <c r="AB90" s="57"/>
      <c r="AC90" s="57"/>
      <c r="AD90" s="52"/>
      <c r="AE90" s="175"/>
      <c r="AF90" s="176"/>
      <c r="AG90" s="176"/>
      <c r="AH90" s="176"/>
      <c r="AI90" s="188"/>
      <c r="AJ90" s="50"/>
      <c r="AK90" s="57"/>
      <c r="AL90" s="57"/>
      <c r="AM90" s="57"/>
      <c r="AN90" s="52"/>
      <c r="AO90" s="50"/>
      <c r="AP90" s="51"/>
      <c r="AQ90" s="51"/>
      <c r="AR90" s="51"/>
      <c r="AS90" s="52"/>
      <c r="AT90" s="50"/>
      <c r="AU90" s="51"/>
      <c r="AV90" s="51"/>
      <c r="AW90" s="51"/>
      <c r="AX90" s="52"/>
      <c r="AY90" s="50"/>
      <c r="AZ90" s="57"/>
      <c r="BA90" s="57"/>
      <c r="BB90" s="57"/>
      <c r="BC90" s="52"/>
      <c r="BD90" s="50"/>
      <c r="BE90" s="51"/>
      <c r="BF90" s="51"/>
      <c r="BG90" s="51"/>
      <c r="BH90" s="52"/>
      <c r="BI90" s="50"/>
      <c r="BJ90" s="57"/>
      <c r="BK90" s="57"/>
      <c r="BL90" s="57"/>
      <c r="BM90" s="52"/>
      <c r="BN90" s="53">
        <f t="shared" si="19"/>
        <v>0</v>
      </c>
      <c r="BO90" s="53">
        <f t="shared" si="20"/>
        <v>0</v>
      </c>
      <c r="BP90" s="248"/>
    </row>
    <row r="91" spans="1:68" ht="48.75" customHeight="1" x14ac:dyDescent="0.4">
      <c r="A91" s="38"/>
      <c r="B91" s="79"/>
      <c r="C91" s="80"/>
      <c r="D91" s="131">
        <f>D89</f>
        <v>19.2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4"/>
        <v>22.847999999999999</v>
      </c>
      <c r="L91" s="106">
        <f t="shared" si="15"/>
        <v>23.04</v>
      </c>
      <c r="M91" s="107">
        <f t="shared" si="16"/>
        <v>23.231999999999999</v>
      </c>
      <c r="N91" s="107">
        <f t="shared" si="17"/>
        <v>23.423999999999999</v>
      </c>
      <c r="O91" s="108">
        <f t="shared" si="18"/>
        <v>23.616</v>
      </c>
      <c r="P91" s="50"/>
      <c r="Q91" s="51"/>
      <c r="R91" s="51"/>
      <c r="S91" s="51"/>
      <c r="T91" s="52"/>
      <c r="U91" s="50"/>
      <c r="V91" s="57"/>
      <c r="W91" s="57"/>
      <c r="X91" s="57"/>
      <c r="Y91" s="52"/>
      <c r="Z91" s="50"/>
      <c r="AA91" s="57"/>
      <c r="AB91" s="57"/>
      <c r="AC91" s="57"/>
      <c r="AD91" s="52"/>
      <c r="AE91" s="175"/>
      <c r="AF91" s="176"/>
      <c r="AG91" s="176"/>
      <c r="AH91" s="176"/>
      <c r="AI91" s="188"/>
      <c r="AJ91" s="50"/>
      <c r="AK91" s="57"/>
      <c r="AL91" s="57"/>
      <c r="AM91" s="57"/>
      <c r="AN91" s="52"/>
      <c r="AO91" s="50"/>
      <c r="AP91" s="51"/>
      <c r="AQ91" s="51"/>
      <c r="AR91" s="51"/>
      <c r="AS91" s="52"/>
      <c r="AT91" s="50"/>
      <c r="AU91" s="51"/>
      <c r="AV91" s="51"/>
      <c r="AW91" s="51"/>
      <c r="AX91" s="52"/>
      <c r="AY91" s="50"/>
      <c r="AZ91" s="57"/>
      <c r="BA91" s="57"/>
      <c r="BB91" s="57"/>
      <c r="BC91" s="52"/>
      <c r="BD91" s="50"/>
      <c r="BE91" s="51"/>
      <c r="BF91" s="51"/>
      <c r="BG91" s="51"/>
      <c r="BH91" s="52"/>
      <c r="BI91" s="50"/>
      <c r="BJ91" s="57"/>
      <c r="BK91" s="57"/>
      <c r="BL91" s="57"/>
      <c r="BM91" s="52"/>
      <c r="BN91" s="53">
        <f t="shared" si="19"/>
        <v>0</v>
      </c>
      <c r="BO91" s="53">
        <f t="shared" si="20"/>
        <v>0</v>
      </c>
      <c r="BP91" s="248"/>
    </row>
    <row r="92" spans="1:68" ht="41.1" customHeight="1" x14ac:dyDescent="0.4">
      <c r="A92" s="38" t="s">
        <v>70</v>
      </c>
      <c r="B92" s="79" t="s">
        <v>72</v>
      </c>
      <c r="C92" s="80" t="str">
        <f>'рекоменд.цены на Октябрь 2019'!B48</f>
        <v>Мука ржано - обдирная, кг</v>
      </c>
      <c r="D92" s="131">
        <v>17.5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4"/>
        <v>20.824999999999999</v>
      </c>
      <c r="L92" s="106">
        <f t="shared" si="15"/>
        <v>21</v>
      </c>
      <c r="M92" s="107">
        <f t="shared" si="16"/>
        <v>21.175000000000001</v>
      </c>
      <c r="N92" s="107">
        <f t="shared" si="17"/>
        <v>21.35</v>
      </c>
      <c r="O92" s="108">
        <f t="shared" si="18"/>
        <v>21.524999999999999</v>
      </c>
      <c r="P92" s="50"/>
      <c r="Q92" s="51"/>
      <c r="R92" s="51"/>
      <c r="S92" s="51"/>
      <c r="T92" s="52"/>
      <c r="U92" s="50"/>
      <c r="V92" s="57"/>
      <c r="W92" s="57"/>
      <c r="X92" s="57"/>
      <c r="Y92" s="52"/>
      <c r="Z92" s="50"/>
      <c r="AA92" s="57"/>
      <c r="AB92" s="57"/>
      <c r="AC92" s="57"/>
      <c r="AD92" s="52"/>
      <c r="AE92" s="175"/>
      <c r="AF92" s="176"/>
      <c r="AG92" s="176"/>
      <c r="AH92" s="176"/>
      <c r="AI92" s="188"/>
      <c r="AJ92" s="50"/>
      <c r="AK92" s="57"/>
      <c r="AL92" s="57"/>
      <c r="AM92" s="57"/>
      <c r="AN92" s="52"/>
      <c r="AO92" s="50"/>
      <c r="AP92" s="51"/>
      <c r="AQ92" s="51"/>
      <c r="AR92" s="51"/>
      <c r="AS92" s="52"/>
      <c r="AT92" s="50"/>
      <c r="AU92" s="51"/>
      <c r="AV92" s="51"/>
      <c r="AW92" s="51"/>
      <c r="AX92" s="52"/>
      <c r="AY92" s="50"/>
      <c r="AZ92" s="57"/>
      <c r="BA92" s="57"/>
      <c r="BB92" s="57"/>
      <c r="BC92" s="52"/>
      <c r="BD92" s="50"/>
      <c r="BE92" s="51"/>
      <c r="BF92" s="51"/>
      <c r="BG92" s="51"/>
      <c r="BH92" s="52"/>
      <c r="BI92" s="50"/>
      <c r="BJ92" s="57"/>
      <c r="BK92" s="57"/>
      <c r="BL92" s="57"/>
      <c r="BM92" s="52"/>
      <c r="BN92" s="53">
        <f t="shared" si="19"/>
        <v>0</v>
      </c>
      <c r="BO92" s="53">
        <f t="shared" si="20"/>
        <v>0</v>
      </c>
      <c r="BP92" s="248"/>
    </row>
    <row r="93" spans="1:68" ht="41.1" customHeight="1" x14ac:dyDescent="0.4">
      <c r="A93" s="38"/>
      <c r="B93" s="79"/>
      <c r="C93" s="80"/>
      <c r="D93" s="131">
        <f>D92</f>
        <v>17.5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4"/>
        <v>20.824999999999999</v>
      </c>
      <c r="L93" s="106">
        <f t="shared" si="15"/>
        <v>21</v>
      </c>
      <c r="M93" s="107">
        <f t="shared" si="16"/>
        <v>21.175000000000001</v>
      </c>
      <c r="N93" s="107">
        <f t="shared" si="17"/>
        <v>21.35</v>
      </c>
      <c r="O93" s="108">
        <f t="shared" si="18"/>
        <v>21.524999999999999</v>
      </c>
      <c r="P93" s="50"/>
      <c r="Q93" s="51"/>
      <c r="R93" s="51"/>
      <c r="S93" s="51"/>
      <c r="T93" s="52"/>
      <c r="U93" s="50"/>
      <c r="V93" s="57"/>
      <c r="W93" s="57"/>
      <c r="X93" s="57"/>
      <c r="Y93" s="52"/>
      <c r="Z93" s="50"/>
      <c r="AA93" s="57"/>
      <c r="AB93" s="57"/>
      <c r="AC93" s="57"/>
      <c r="AD93" s="52"/>
      <c r="AE93" s="175"/>
      <c r="AF93" s="176"/>
      <c r="AG93" s="176"/>
      <c r="AH93" s="176"/>
      <c r="AI93" s="188"/>
      <c r="AJ93" s="50"/>
      <c r="AK93" s="57"/>
      <c r="AL93" s="57"/>
      <c r="AM93" s="57"/>
      <c r="AN93" s="52"/>
      <c r="AO93" s="50"/>
      <c r="AP93" s="51"/>
      <c r="AQ93" s="51"/>
      <c r="AR93" s="51"/>
      <c r="AS93" s="52"/>
      <c r="AT93" s="50"/>
      <c r="AU93" s="51"/>
      <c r="AV93" s="51"/>
      <c r="AW93" s="51"/>
      <c r="AX93" s="52"/>
      <c r="AY93" s="50"/>
      <c r="AZ93" s="57"/>
      <c r="BA93" s="57"/>
      <c r="BB93" s="57"/>
      <c r="BC93" s="52"/>
      <c r="BD93" s="50"/>
      <c r="BE93" s="51"/>
      <c r="BF93" s="51"/>
      <c r="BG93" s="51"/>
      <c r="BH93" s="52"/>
      <c r="BI93" s="50"/>
      <c r="BJ93" s="57"/>
      <c r="BK93" s="57"/>
      <c r="BL93" s="57"/>
      <c r="BM93" s="52"/>
      <c r="BN93" s="53">
        <f t="shared" si="19"/>
        <v>0</v>
      </c>
      <c r="BO93" s="53">
        <f t="shared" si="20"/>
        <v>0</v>
      </c>
      <c r="BP93" s="248"/>
    </row>
    <row r="94" spans="1:68" ht="41.1" customHeight="1" x14ac:dyDescent="0.4">
      <c r="A94" s="38"/>
      <c r="B94" s="79"/>
      <c r="C94" s="80"/>
      <c r="D94" s="131">
        <f>D92</f>
        <v>17.5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4"/>
        <v>20.824999999999999</v>
      </c>
      <c r="L94" s="106">
        <f t="shared" si="15"/>
        <v>21</v>
      </c>
      <c r="M94" s="107">
        <f t="shared" si="16"/>
        <v>21.175000000000001</v>
      </c>
      <c r="N94" s="107">
        <f t="shared" si="17"/>
        <v>21.35</v>
      </c>
      <c r="O94" s="108">
        <f t="shared" si="18"/>
        <v>21.524999999999999</v>
      </c>
      <c r="P94" s="50"/>
      <c r="Q94" s="51"/>
      <c r="R94" s="51"/>
      <c r="S94" s="51"/>
      <c r="T94" s="52"/>
      <c r="U94" s="50"/>
      <c r="V94" s="57"/>
      <c r="W94" s="57"/>
      <c r="X94" s="57"/>
      <c r="Y94" s="52"/>
      <c r="Z94" s="50"/>
      <c r="AA94" s="57"/>
      <c r="AB94" s="57"/>
      <c r="AC94" s="57"/>
      <c r="AD94" s="52"/>
      <c r="AE94" s="175"/>
      <c r="AF94" s="176"/>
      <c r="AG94" s="176"/>
      <c r="AH94" s="176"/>
      <c r="AI94" s="188"/>
      <c r="AJ94" s="50"/>
      <c r="AK94" s="57"/>
      <c r="AL94" s="57"/>
      <c r="AM94" s="57"/>
      <c r="AN94" s="52"/>
      <c r="AO94" s="50"/>
      <c r="AP94" s="51"/>
      <c r="AQ94" s="51"/>
      <c r="AR94" s="51"/>
      <c r="AS94" s="52"/>
      <c r="AT94" s="50"/>
      <c r="AU94" s="51"/>
      <c r="AV94" s="51"/>
      <c r="AW94" s="51"/>
      <c r="AX94" s="52"/>
      <c r="AY94" s="50"/>
      <c r="AZ94" s="57"/>
      <c r="BA94" s="57"/>
      <c r="BB94" s="57"/>
      <c r="BC94" s="52"/>
      <c r="BD94" s="50"/>
      <c r="BE94" s="51"/>
      <c r="BF94" s="51"/>
      <c r="BG94" s="51"/>
      <c r="BH94" s="52"/>
      <c r="BI94" s="50"/>
      <c r="BJ94" s="57"/>
      <c r="BK94" s="57"/>
      <c r="BL94" s="57"/>
      <c r="BM94" s="52"/>
      <c r="BN94" s="53">
        <f t="shared" si="19"/>
        <v>0</v>
      </c>
      <c r="BO94" s="53">
        <f t="shared" si="20"/>
        <v>0</v>
      </c>
      <c r="BP94" s="248"/>
    </row>
    <row r="95" spans="1:68" ht="41.1" customHeight="1" x14ac:dyDescent="0.4">
      <c r="A95" s="38" t="s">
        <v>74</v>
      </c>
      <c r="B95" s="79" t="s">
        <v>75</v>
      </c>
      <c r="C95" s="80" t="str">
        <f>'рекоменд.цены на Октябрь 2019'!B49</f>
        <v>Гречневая крупа, кг</v>
      </c>
      <c r="D95" s="131">
        <v>39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4"/>
        <v>41.73</v>
      </c>
      <c r="L95" s="106">
        <f t="shared" si="15"/>
        <v>42.12</v>
      </c>
      <c r="M95" s="107">
        <f t="shared" si="16"/>
        <v>42.51</v>
      </c>
      <c r="N95" s="107">
        <f t="shared" si="17"/>
        <v>42.9</v>
      </c>
      <c r="O95" s="108">
        <f t="shared" si="18"/>
        <v>43.29</v>
      </c>
      <c r="P95" s="50"/>
      <c r="Q95" s="51"/>
      <c r="R95" s="51"/>
      <c r="S95" s="51"/>
      <c r="T95" s="52"/>
      <c r="U95" s="50"/>
      <c r="V95" s="57"/>
      <c r="W95" s="57"/>
      <c r="X95" s="57"/>
      <c r="Y95" s="52"/>
      <c r="Z95" s="50"/>
      <c r="AA95" s="57"/>
      <c r="AB95" s="57"/>
      <c r="AC95" s="57"/>
      <c r="AD95" s="52"/>
      <c r="AE95" s="175"/>
      <c r="AF95" s="176"/>
      <c r="AG95" s="176"/>
      <c r="AH95" s="176"/>
      <c r="AI95" s="188"/>
      <c r="AJ95" s="84"/>
      <c r="AK95" s="85"/>
      <c r="AL95" s="57"/>
      <c r="AM95" s="85"/>
      <c r="AN95" s="86"/>
      <c r="AO95" s="50"/>
      <c r="AP95" s="57"/>
      <c r="AQ95" s="57"/>
      <c r="AR95" s="57"/>
      <c r="AS95" s="52"/>
      <c r="AT95" s="50"/>
      <c r="AU95" s="51"/>
      <c r="AV95" s="51"/>
      <c r="AW95" s="51"/>
      <c r="AX95" s="52"/>
      <c r="AY95" s="50"/>
      <c r="AZ95" s="57"/>
      <c r="BA95" s="57"/>
      <c r="BB95" s="57"/>
      <c r="BC95" s="52"/>
      <c r="BD95" s="50"/>
      <c r="BE95" s="51"/>
      <c r="BF95" s="51"/>
      <c r="BG95" s="51"/>
      <c r="BH95" s="52"/>
      <c r="BI95" s="50"/>
      <c r="BJ95" s="57"/>
      <c r="BK95" s="57"/>
      <c r="BL95" s="57"/>
      <c r="BM95" s="52"/>
      <c r="BN95" s="53">
        <f t="shared" si="19"/>
        <v>0</v>
      </c>
      <c r="BO95" s="53">
        <f t="shared" si="20"/>
        <v>0</v>
      </c>
      <c r="BP95" s="248"/>
    </row>
    <row r="96" spans="1:68" ht="41.1" customHeight="1" x14ac:dyDescent="0.4">
      <c r="A96" s="38"/>
      <c r="B96" s="79"/>
      <c r="C96" s="80"/>
      <c r="D96" s="131">
        <f>D95</f>
        <v>39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4"/>
        <v>41.73</v>
      </c>
      <c r="L96" s="106">
        <f t="shared" si="15"/>
        <v>42.12</v>
      </c>
      <c r="M96" s="107">
        <f t="shared" si="16"/>
        <v>42.51</v>
      </c>
      <c r="N96" s="107">
        <f t="shared" si="17"/>
        <v>42.9</v>
      </c>
      <c r="O96" s="108">
        <f t="shared" si="18"/>
        <v>43.29</v>
      </c>
      <c r="P96" s="50"/>
      <c r="Q96" s="51"/>
      <c r="R96" s="51"/>
      <c r="S96" s="51"/>
      <c r="T96" s="52"/>
      <c r="U96" s="50"/>
      <c r="V96" s="57"/>
      <c r="W96" s="57"/>
      <c r="X96" s="57"/>
      <c r="Y96" s="52"/>
      <c r="Z96" s="50"/>
      <c r="AA96" s="57"/>
      <c r="AB96" s="57"/>
      <c r="AC96" s="57"/>
      <c r="AD96" s="52"/>
      <c r="AE96" s="175"/>
      <c r="AF96" s="176"/>
      <c r="AG96" s="176"/>
      <c r="AH96" s="176"/>
      <c r="AI96" s="188"/>
      <c r="AJ96" s="50"/>
      <c r="AK96" s="57"/>
      <c r="AL96" s="57"/>
      <c r="AM96" s="57"/>
      <c r="AN96" s="52"/>
      <c r="AO96" s="50"/>
      <c r="AP96" s="51"/>
      <c r="AQ96" s="51"/>
      <c r="AR96" s="51"/>
      <c r="AS96" s="52"/>
      <c r="AT96" s="50"/>
      <c r="AU96" s="51"/>
      <c r="AV96" s="51"/>
      <c r="AW96" s="51"/>
      <c r="AX96" s="52"/>
      <c r="AY96" s="50"/>
      <c r="AZ96" s="57"/>
      <c r="BA96" s="57"/>
      <c r="BB96" s="57"/>
      <c r="BC96" s="52"/>
      <c r="BD96" s="50"/>
      <c r="BE96" s="51"/>
      <c r="BF96" s="51"/>
      <c r="BG96" s="51"/>
      <c r="BH96" s="52"/>
      <c r="BI96" s="50"/>
      <c r="BJ96" s="57"/>
      <c r="BK96" s="57"/>
      <c r="BL96" s="57"/>
      <c r="BM96" s="52"/>
      <c r="BN96" s="53">
        <f t="shared" si="19"/>
        <v>0</v>
      </c>
      <c r="BO96" s="53">
        <f t="shared" si="20"/>
        <v>0</v>
      </c>
      <c r="BP96" s="248"/>
    </row>
    <row r="97" spans="1:68" ht="41.1" customHeight="1" x14ac:dyDescent="0.4">
      <c r="A97" s="38"/>
      <c r="B97" s="79"/>
      <c r="C97" s="80"/>
      <c r="D97" s="131">
        <f>D95</f>
        <v>39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ref="K97:K117" si="22">$D97+($D97*(SUM($E97%,F97%)))</f>
        <v>41.73</v>
      </c>
      <c r="L97" s="106">
        <f t="shared" ref="L97:L117" si="23">$D97+(($D97*SUM($E97,G97)/100))</f>
        <v>42.12</v>
      </c>
      <c r="M97" s="107">
        <f t="shared" ref="M97:M117" si="24">$D97+(($D97*($E97+H97)/100))</f>
        <v>42.51</v>
      </c>
      <c r="N97" s="107">
        <f t="shared" ref="N97:N117" si="25">$D97+(($D97*($E97+I97)/100))</f>
        <v>42.9</v>
      </c>
      <c r="O97" s="108">
        <f t="shared" ref="O97:O117" si="26">$D97+(($D97*($E97+J97)/100))</f>
        <v>43.29</v>
      </c>
      <c r="P97" s="50"/>
      <c r="Q97" s="51"/>
      <c r="R97" s="51"/>
      <c r="S97" s="51"/>
      <c r="T97" s="52"/>
      <c r="U97" s="50"/>
      <c r="V97" s="57"/>
      <c r="W97" s="57"/>
      <c r="X97" s="57"/>
      <c r="Y97" s="52"/>
      <c r="Z97" s="50"/>
      <c r="AA97" s="57"/>
      <c r="AB97" s="57"/>
      <c r="AC97" s="57"/>
      <c r="AD97" s="52"/>
      <c r="AE97" s="175"/>
      <c r="AF97" s="176"/>
      <c r="AG97" s="176"/>
      <c r="AH97" s="176"/>
      <c r="AI97" s="188"/>
      <c r="AJ97" s="50"/>
      <c r="AK97" s="57"/>
      <c r="AL97" s="57"/>
      <c r="AM97" s="57"/>
      <c r="AN97" s="52"/>
      <c r="AO97" s="50"/>
      <c r="AP97" s="51"/>
      <c r="AQ97" s="51"/>
      <c r="AR97" s="51"/>
      <c r="AS97" s="52"/>
      <c r="AT97" s="50"/>
      <c r="AU97" s="51"/>
      <c r="AV97" s="51"/>
      <c r="AW97" s="51"/>
      <c r="AX97" s="52"/>
      <c r="AY97" s="50"/>
      <c r="AZ97" s="57"/>
      <c r="BA97" s="57"/>
      <c r="BB97" s="57"/>
      <c r="BC97" s="52"/>
      <c r="BD97" s="50"/>
      <c r="BE97" s="51"/>
      <c r="BF97" s="51"/>
      <c r="BG97" s="51"/>
      <c r="BH97" s="52"/>
      <c r="BI97" s="50"/>
      <c r="BJ97" s="57"/>
      <c r="BK97" s="57"/>
      <c r="BL97" s="57"/>
      <c r="BM97" s="52"/>
      <c r="BN97" s="53">
        <f t="shared" si="19"/>
        <v>0</v>
      </c>
      <c r="BO97" s="53">
        <f t="shared" si="20"/>
        <v>0</v>
      </c>
      <c r="BP97" s="248"/>
    </row>
    <row r="98" spans="1:68" ht="41.1" customHeight="1" x14ac:dyDescent="0.4">
      <c r="A98" s="38" t="s">
        <v>77</v>
      </c>
      <c r="B98" s="79" t="s">
        <v>78</v>
      </c>
      <c r="C98" s="80" t="str">
        <f>'рекоменд.цены на Октябрь 2019'!B50</f>
        <v>Пшено (крупа из просо), кг</v>
      </c>
      <c r="D98" s="131">
        <v>27.9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22"/>
        <v>28.736999999999998</v>
      </c>
      <c r="L98" s="106">
        <f t="shared" si="23"/>
        <v>29.015999999999998</v>
      </c>
      <c r="M98" s="107">
        <f t="shared" si="24"/>
        <v>29.294999999999998</v>
      </c>
      <c r="N98" s="107">
        <f t="shared" si="25"/>
        <v>29.573999999999998</v>
      </c>
      <c r="O98" s="108">
        <f t="shared" si="26"/>
        <v>29.852999999999998</v>
      </c>
      <c r="P98" s="50"/>
      <c r="Q98" s="57"/>
      <c r="R98" s="57"/>
      <c r="S98" s="57"/>
      <c r="T98" s="52"/>
      <c r="U98" s="50"/>
      <c r="V98" s="57"/>
      <c r="W98" s="57"/>
      <c r="X98" s="57"/>
      <c r="Y98" s="52"/>
      <c r="Z98" s="50"/>
      <c r="AA98" s="57"/>
      <c r="AB98" s="57"/>
      <c r="AC98" s="57"/>
      <c r="AD98" s="52"/>
      <c r="AE98" s="175"/>
      <c r="AF98" s="176"/>
      <c r="AG98" s="176"/>
      <c r="AH98" s="176"/>
      <c r="AI98" s="188"/>
      <c r="AJ98" s="50"/>
      <c r="AK98" s="57"/>
      <c r="AL98" s="57"/>
      <c r="AM98" s="57"/>
      <c r="AN98" s="52"/>
      <c r="AO98" s="50"/>
      <c r="AP98" s="51"/>
      <c r="AQ98" s="51"/>
      <c r="AR98" s="51"/>
      <c r="AS98" s="52"/>
      <c r="AT98" s="50"/>
      <c r="AU98" s="51"/>
      <c r="AV98" s="51"/>
      <c r="AW98" s="51"/>
      <c r="AX98" s="52"/>
      <c r="AY98" s="50"/>
      <c r="AZ98" s="57"/>
      <c r="BA98" s="57"/>
      <c r="BB98" s="57"/>
      <c r="BC98" s="52"/>
      <c r="BD98" s="50"/>
      <c r="BE98" s="51"/>
      <c r="BF98" s="51"/>
      <c r="BG98" s="51"/>
      <c r="BH98" s="52"/>
      <c r="BI98" s="50"/>
      <c r="BJ98" s="57"/>
      <c r="BK98" s="57"/>
      <c r="BL98" s="57"/>
      <c r="BM98" s="52"/>
      <c r="BN98" s="53">
        <f t="shared" si="19"/>
        <v>0</v>
      </c>
      <c r="BO98" s="53">
        <f t="shared" si="20"/>
        <v>0</v>
      </c>
      <c r="BP98" s="248"/>
    </row>
    <row r="99" spans="1:68" ht="41.1" customHeight="1" x14ac:dyDescent="0.4">
      <c r="A99" s="38"/>
      <c r="B99" s="79"/>
      <c r="C99" s="80"/>
      <c r="D99" s="131">
        <f>D98</f>
        <v>27.9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22"/>
        <v>28.736999999999998</v>
      </c>
      <c r="L99" s="106">
        <f t="shared" si="23"/>
        <v>29.015999999999998</v>
      </c>
      <c r="M99" s="107">
        <f t="shared" si="24"/>
        <v>29.294999999999998</v>
      </c>
      <c r="N99" s="107">
        <f t="shared" si="25"/>
        <v>29.573999999999998</v>
      </c>
      <c r="O99" s="108">
        <f t="shared" si="26"/>
        <v>29.852999999999998</v>
      </c>
      <c r="P99" s="50"/>
      <c r="Q99" s="51"/>
      <c r="R99" s="51"/>
      <c r="S99" s="51"/>
      <c r="T99" s="52"/>
      <c r="U99" s="50"/>
      <c r="V99" s="57"/>
      <c r="W99" s="57"/>
      <c r="X99" s="57"/>
      <c r="Y99" s="52"/>
      <c r="Z99" s="50"/>
      <c r="AA99" s="57"/>
      <c r="AB99" s="57"/>
      <c r="AC99" s="57"/>
      <c r="AD99" s="52"/>
      <c r="AE99" s="175"/>
      <c r="AF99" s="176"/>
      <c r="AG99" s="176"/>
      <c r="AH99" s="176"/>
      <c r="AI99" s="188"/>
      <c r="AJ99" s="50"/>
      <c r="AK99" s="57"/>
      <c r="AL99" s="57"/>
      <c r="AM99" s="57"/>
      <c r="AN99" s="52"/>
      <c r="AO99" s="50"/>
      <c r="AP99" s="51"/>
      <c r="AQ99" s="51"/>
      <c r="AR99" s="51"/>
      <c r="AS99" s="52"/>
      <c r="AT99" s="50"/>
      <c r="AU99" s="51"/>
      <c r="AV99" s="51"/>
      <c r="AW99" s="51"/>
      <c r="AX99" s="52"/>
      <c r="AY99" s="50"/>
      <c r="AZ99" s="57"/>
      <c r="BA99" s="57"/>
      <c r="BB99" s="57"/>
      <c r="BC99" s="52"/>
      <c r="BD99" s="50"/>
      <c r="BE99" s="51"/>
      <c r="BF99" s="51"/>
      <c r="BG99" s="51"/>
      <c r="BH99" s="52"/>
      <c r="BI99" s="50"/>
      <c r="BJ99" s="57"/>
      <c r="BK99" s="57"/>
      <c r="BL99" s="57"/>
      <c r="BM99" s="52"/>
      <c r="BN99" s="53">
        <f t="shared" si="19"/>
        <v>0</v>
      </c>
      <c r="BO99" s="53">
        <f t="shared" si="20"/>
        <v>0</v>
      </c>
      <c r="BP99" s="248"/>
    </row>
    <row r="100" spans="1:68" ht="41.1" customHeight="1" x14ac:dyDescent="0.4">
      <c r="A100" s="38"/>
      <c r="B100" s="79"/>
      <c r="C100" s="80"/>
      <c r="D100" s="131">
        <f>D98</f>
        <v>27.9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22"/>
        <v>28.736999999999998</v>
      </c>
      <c r="L100" s="106">
        <f t="shared" si="23"/>
        <v>29.015999999999998</v>
      </c>
      <c r="M100" s="107">
        <f t="shared" si="24"/>
        <v>29.294999999999998</v>
      </c>
      <c r="N100" s="107">
        <f t="shared" si="25"/>
        <v>29.573999999999998</v>
      </c>
      <c r="O100" s="108">
        <f t="shared" si="26"/>
        <v>29.852999999999998</v>
      </c>
      <c r="P100" s="50"/>
      <c r="Q100" s="51"/>
      <c r="R100" s="51"/>
      <c r="S100" s="51"/>
      <c r="T100" s="52"/>
      <c r="U100" s="50"/>
      <c r="V100" s="57"/>
      <c r="W100" s="57"/>
      <c r="X100" s="57"/>
      <c r="Y100" s="52"/>
      <c r="Z100" s="50"/>
      <c r="AA100" s="57"/>
      <c r="AB100" s="57"/>
      <c r="AC100" s="57"/>
      <c r="AD100" s="52"/>
      <c r="AE100" s="175"/>
      <c r="AF100" s="176"/>
      <c r="AG100" s="176"/>
      <c r="AH100" s="176"/>
      <c r="AI100" s="188"/>
      <c r="AJ100" s="50"/>
      <c r="AK100" s="57"/>
      <c r="AL100" s="57"/>
      <c r="AM100" s="57"/>
      <c r="AN100" s="52"/>
      <c r="AO100" s="50"/>
      <c r="AP100" s="51"/>
      <c r="AQ100" s="51"/>
      <c r="AR100" s="51"/>
      <c r="AS100" s="52"/>
      <c r="AT100" s="50"/>
      <c r="AU100" s="51"/>
      <c r="AV100" s="51"/>
      <c r="AW100" s="51"/>
      <c r="AX100" s="52"/>
      <c r="AY100" s="50"/>
      <c r="AZ100" s="57"/>
      <c r="BA100" s="57"/>
      <c r="BB100" s="57"/>
      <c r="BC100" s="52"/>
      <c r="BD100" s="50"/>
      <c r="BE100" s="51"/>
      <c r="BF100" s="51"/>
      <c r="BG100" s="51"/>
      <c r="BH100" s="52"/>
      <c r="BI100" s="50"/>
      <c r="BJ100" s="57"/>
      <c r="BK100" s="57"/>
      <c r="BL100" s="57"/>
      <c r="BM100" s="52"/>
      <c r="BN100" s="53">
        <f t="shared" si="19"/>
        <v>0</v>
      </c>
      <c r="BO100" s="53">
        <f t="shared" si="20"/>
        <v>0</v>
      </c>
      <c r="BP100" s="248"/>
    </row>
    <row r="101" spans="1:68" s="70" customFormat="1" ht="78.75" customHeight="1" x14ac:dyDescent="0.4">
      <c r="A101" s="59" t="s">
        <v>80</v>
      </c>
      <c r="B101" s="81" t="s">
        <v>81</v>
      </c>
      <c r="C101" s="82" t="s">
        <v>82</v>
      </c>
      <c r="D101" s="131"/>
      <c r="E101" s="109"/>
      <c r="F101" s="110"/>
      <c r="G101" s="111"/>
      <c r="H101" s="111"/>
      <c r="I101" s="111"/>
      <c r="J101" s="112"/>
      <c r="K101" s="105">
        <f t="shared" si="22"/>
        <v>0</v>
      </c>
      <c r="L101" s="106">
        <f t="shared" si="23"/>
        <v>0</v>
      </c>
      <c r="M101" s="107">
        <f t="shared" si="24"/>
        <v>0</v>
      </c>
      <c r="N101" s="107">
        <f t="shared" si="25"/>
        <v>0</v>
      </c>
      <c r="O101" s="108">
        <f t="shared" si="26"/>
        <v>0</v>
      </c>
      <c r="P101" s="66"/>
      <c r="Q101" s="67"/>
      <c r="R101" s="67"/>
      <c r="S101" s="67"/>
      <c r="T101" s="69"/>
      <c r="U101" s="66"/>
      <c r="V101" s="67"/>
      <c r="W101" s="68"/>
      <c r="X101" s="67"/>
      <c r="Y101" s="69"/>
      <c r="Z101" s="66"/>
      <c r="AA101" s="67"/>
      <c r="AB101" s="68"/>
      <c r="AC101" s="67"/>
      <c r="AD101" s="69"/>
      <c r="AE101" s="177"/>
      <c r="AF101" s="178"/>
      <c r="AG101" s="176"/>
      <c r="AH101" s="178"/>
      <c r="AI101" s="189"/>
      <c r="AJ101" s="66"/>
      <c r="AK101" s="67"/>
      <c r="AL101" s="68"/>
      <c r="AM101" s="67"/>
      <c r="AN101" s="69"/>
      <c r="AO101" s="66"/>
      <c r="AP101" s="67"/>
      <c r="AQ101" s="68"/>
      <c r="AR101" s="67"/>
      <c r="AS101" s="69"/>
      <c r="AT101" s="66"/>
      <c r="AU101" s="67"/>
      <c r="AV101" s="68"/>
      <c r="AW101" s="67"/>
      <c r="AX101" s="69"/>
      <c r="AY101" s="66"/>
      <c r="AZ101" s="67"/>
      <c r="BA101" s="68"/>
      <c r="BB101" s="67"/>
      <c r="BC101" s="69"/>
      <c r="BD101" s="66"/>
      <c r="BE101" s="67"/>
      <c r="BF101" s="68"/>
      <c r="BG101" s="67"/>
      <c r="BH101" s="69"/>
      <c r="BI101" s="66"/>
      <c r="BJ101" s="67"/>
      <c r="BK101" s="68"/>
      <c r="BL101" s="67"/>
      <c r="BM101" s="69"/>
      <c r="BN101" s="53">
        <f t="shared" si="19"/>
        <v>0</v>
      </c>
      <c r="BO101" s="53">
        <f t="shared" si="20"/>
        <v>0</v>
      </c>
      <c r="BP101" s="248"/>
    </row>
    <row r="102" spans="1:68" ht="41.1" customHeight="1" x14ac:dyDescent="0.4">
      <c r="A102" s="38" t="s">
        <v>83</v>
      </c>
      <c r="B102" s="79" t="s">
        <v>84</v>
      </c>
      <c r="C102" s="80" t="str">
        <f>'рекоменд.цены на Октябрь 2019'!B52</f>
        <v>Хлеб ржано - пшеничный формовой, 0,7 кг</v>
      </c>
      <c r="D102" s="131">
        <f>'рекоменд.цены на Октябрь 2019'!F52</f>
        <v>23.3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22"/>
        <v>23.999000000000002</v>
      </c>
      <c r="L102" s="106">
        <f t="shared" si="23"/>
        <v>24.231999999999999</v>
      </c>
      <c r="M102" s="107">
        <f t="shared" si="24"/>
        <v>24.465</v>
      </c>
      <c r="N102" s="107">
        <f t="shared" si="25"/>
        <v>24.698</v>
      </c>
      <c r="O102" s="108">
        <f t="shared" si="26"/>
        <v>24.931000000000001</v>
      </c>
      <c r="P102" s="50"/>
      <c r="Q102" s="51"/>
      <c r="R102" s="51"/>
      <c r="S102" s="51"/>
      <c r="T102" s="52"/>
      <c r="U102" s="50"/>
      <c r="V102" s="57"/>
      <c r="W102" s="57"/>
      <c r="X102" s="57"/>
      <c r="Y102" s="52"/>
      <c r="Z102" s="50"/>
      <c r="AA102" s="57"/>
      <c r="AB102" s="57"/>
      <c r="AC102" s="57"/>
      <c r="AD102" s="52"/>
      <c r="AE102" s="175"/>
      <c r="AF102" s="176"/>
      <c r="AG102" s="176"/>
      <c r="AH102" s="176"/>
      <c r="AI102" s="188"/>
      <c r="AJ102" s="50"/>
      <c r="AK102" s="57"/>
      <c r="AL102" s="57"/>
      <c r="AM102" s="57"/>
      <c r="AN102" s="52"/>
      <c r="AO102" s="50"/>
      <c r="AP102" s="51"/>
      <c r="AQ102" s="51"/>
      <c r="AR102" s="51"/>
      <c r="AS102" s="52"/>
      <c r="AT102" s="50">
        <v>23.6</v>
      </c>
      <c r="AU102" s="51">
        <v>3</v>
      </c>
      <c r="AV102" s="51">
        <f>AT102*AU102</f>
        <v>70.800000000000011</v>
      </c>
      <c r="AW102" s="51" t="s">
        <v>332</v>
      </c>
      <c r="AX102" s="52" t="s">
        <v>336</v>
      </c>
      <c r="AY102" s="50">
        <v>21.1</v>
      </c>
      <c r="AZ102" s="51">
        <v>11</v>
      </c>
      <c r="BA102" s="51">
        <v>232.1</v>
      </c>
      <c r="BB102" s="51" t="s">
        <v>340</v>
      </c>
      <c r="BC102" s="52" t="s">
        <v>350</v>
      </c>
      <c r="BD102" s="50"/>
      <c r="BE102" s="57"/>
      <c r="BF102" s="57"/>
      <c r="BG102" s="57"/>
      <c r="BH102" s="52"/>
      <c r="BI102" s="50">
        <v>19.5</v>
      </c>
      <c r="BJ102" s="51">
        <v>82</v>
      </c>
      <c r="BK102" s="51">
        <v>1599</v>
      </c>
      <c r="BL102" s="51" t="s">
        <v>386</v>
      </c>
      <c r="BM102" s="52" t="s">
        <v>393</v>
      </c>
      <c r="BN102" s="53">
        <f t="shared" si="19"/>
        <v>19.5</v>
      </c>
      <c r="BO102" s="53">
        <f t="shared" si="20"/>
        <v>23.6</v>
      </c>
      <c r="BP102" s="248"/>
    </row>
    <row r="103" spans="1:68" ht="41.1" customHeight="1" x14ac:dyDescent="0.4">
      <c r="A103" s="38"/>
      <c r="B103" s="79"/>
      <c r="C103" s="80"/>
      <c r="D103" s="131">
        <f>D102</f>
        <v>23.3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22"/>
        <v>23.999000000000002</v>
      </c>
      <c r="L103" s="106">
        <f t="shared" si="23"/>
        <v>24.231999999999999</v>
      </c>
      <c r="M103" s="107">
        <f t="shared" si="24"/>
        <v>24.465</v>
      </c>
      <c r="N103" s="107">
        <f t="shared" si="25"/>
        <v>24.698</v>
      </c>
      <c r="O103" s="108">
        <f t="shared" si="26"/>
        <v>24.931000000000001</v>
      </c>
      <c r="P103" s="50"/>
      <c r="Q103" s="51"/>
      <c r="R103" s="51"/>
      <c r="S103" s="51"/>
      <c r="T103" s="52"/>
      <c r="U103" s="50"/>
      <c r="V103" s="57"/>
      <c r="W103" s="57"/>
      <c r="X103" s="57"/>
      <c r="Y103" s="52"/>
      <c r="Z103" s="50"/>
      <c r="AA103" s="57"/>
      <c r="AB103" s="57"/>
      <c r="AC103" s="57"/>
      <c r="AD103" s="52"/>
      <c r="AE103" s="175"/>
      <c r="AF103" s="176"/>
      <c r="AG103" s="176"/>
      <c r="AH103" s="176"/>
      <c r="AI103" s="188"/>
      <c r="AJ103" s="50"/>
      <c r="AK103" s="57"/>
      <c r="AL103" s="57"/>
      <c r="AM103" s="57"/>
      <c r="AN103" s="52"/>
      <c r="AO103" s="50"/>
      <c r="AP103" s="51"/>
      <c r="AQ103" s="51"/>
      <c r="AR103" s="51"/>
      <c r="AS103" s="52"/>
      <c r="AT103" s="50"/>
      <c r="AU103" s="57"/>
      <c r="AV103" s="57"/>
      <c r="AW103" s="57"/>
      <c r="AX103" s="52"/>
      <c r="AY103" s="50"/>
      <c r="AZ103" s="57"/>
      <c r="BA103" s="57"/>
      <c r="BB103" s="57"/>
      <c r="BC103" s="52"/>
      <c r="BD103" s="50"/>
      <c r="BE103" s="57"/>
      <c r="BF103" s="57"/>
      <c r="BG103" s="57"/>
      <c r="BH103" s="52"/>
      <c r="BI103" s="50"/>
      <c r="BJ103" s="57"/>
      <c r="BK103" s="57"/>
      <c r="BL103" s="57"/>
      <c r="BM103" s="52"/>
      <c r="BN103" s="53">
        <f t="shared" si="19"/>
        <v>0</v>
      </c>
      <c r="BO103" s="53">
        <f t="shared" si="20"/>
        <v>0</v>
      </c>
      <c r="BP103" s="248"/>
    </row>
    <row r="104" spans="1:68" ht="41.1" customHeight="1" x14ac:dyDescent="0.4">
      <c r="A104" s="38"/>
      <c r="B104" s="79"/>
      <c r="C104" s="80"/>
      <c r="D104" s="131">
        <f>D102</f>
        <v>23.3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22"/>
        <v>23.999000000000002</v>
      </c>
      <c r="L104" s="106">
        <f t="shared" si="23"/>
        <v>24.231999999999999</v>
      </c>
      <c r="M104" s="107">
        <f t="shared" si="24"/>
        <v>24.465</v>
      </c>
      <c r="N104" s="107">
        <f t="shared" si="25"/>
        <v>24.698</v>
      </c>
      <c r="O104" s="108">
        <f t="shared" si="26"/>
        <v>24.931000000000001</v>
      </c>
      <c r="P104" s="50"/>
      <c r="Q104" s="51"/>
      <c r="R104" s="51"/>
      <c r="S104" s="51"/>
      <c r="T104" s="52"/>
      <c r="U104" s="50"/>
      <c r="V104" s="57"/>
      <c r="W104" s="57"/>
      <c r="X104" s="57"/>
      <c r="Y104" s="52"/>
      <c r="Z104" s="50"/>
      <c r="AA104" s="57"/>
      <c r="AB104" s="57"/>
      <c r="AC104" s="57"/>
      <c r="AD104" s="52"/>
      <c r="AE104" s="175"/>
      <c r="AF104" s="176"/>
      <c r="AG104" s="176"/>
      <c r="AH104" s="176"/>
      <c r="AI104" s="188"/>
      <c r="AJ104" s="50"/>
      <c r="AK104" s="57"/>
      <c r="AL104" s="57"/>
      <c r="AM104" s="57"/>
      <c r="AN104" s="52"/>
      <c r="AO104" s="50"/>
      <c r="AP104" s="51"/>
      <c r="AQ104" s="51"/>
      <c r="AR104" s="51"/>
      <c r="AS104" s="52"/>
      <c r="AT104" s="50"/>
      <c r="AU104" s="57"/>
      <c r="AV104" s="57"/>
      <c r="AW104" s="57"/>
      <c r="AX104" s="52"/>
      <c r="AY104" s="50"/>
      <c r="AZ104" s="57"/>
      <c r="BA104" s="57"/>
      <c r="BB104" s="57"/>
      <c r="BC104" s="52"/>
      <c r="BD104" s="50"/>
      <c r="BE104" s="57"/>
      <c r="BF104" s="57"/>
      <c r="BG104" s="57"/>
      <c r="BH104" s="52"/>
      <c r="BI104" s="50"/>
      <c r="BJ104" s="57"/>
      <c r="BK104" s="57"/>
      <c r="BL104" s="57"/>
      <c r="BM104" s="52"/>
      <c r="BN104" s="53">
        <f t="shared" si="19"/>
        <v>0</v>
      </c>
      <c r="BO104" s="53">
        <f t="shared" si="20"/>
        <v>0</v>
      </c>
      <c r="BP104" s="248"/>
    </row>
    <row r="105" spans="1:68" ht="41.1" customHeight="1" x14ac:dyDescent="0.4">
      <c r="A105" s="38" t="s">
        <v>83</v>
      </c>
      <c r="B105" s="79" t="s">
        <v>85</v>
      </c>
      <c r="C105" s="80" t="str">
        <f>'рекоменд.цены на Октябрь 2019'!B53</f>
        <v>Хлеб "Дарницкий" подовый,0,7 кг</v>
      </c>
      <c r="D105" s="131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22"/>
        <v>23.071999999999999</v>
      </c>
      <c r="L105" s="106">
        <f t="shared" si="23"/>
        <v>23.295999999999999</v>
      </c>
      <c r="M105" s="107">
        <f t="shared" si="24"/>
        <v>23.52</v>
      </c>
      <c r="N105" s="107">
        <f t="shared" si="25"/>
        <v>23.744</v>
      </c>
      <c r="O105" s="108">
        <f t="shared" si="26"/>
        <v>23.968</v>
      </c>
      <c r="P105" s="50">
        <v>20.6</v>
      </c>
      <c r="Q105" s="51">
        <v>52</v>
      </c>
      <c r="R105" s="51">
        <f>IF(P105=0," ",IF(ISBLANK(P105)," ",P105*Q105))</f>
        <v>1071.2</v>
      </c>
      <c r="S105" s="51" t="s">
        <v>253</v>
      </c>
      <c r="T105" s="52" t="s">
        <v>243</v>
      </c>
      <c r="U105" s="50">
        <v>19.84</v>
      </c>
      <c r="V105" s="51">
        <v>14</v>
      </c>
      <c r="W105" s="51">
        <f>IF(U105=0," ",IF(ISBLANK(U105)," ",U105*V105))</f>
        <v>277.76</v>
      </c>
      <c r="X105" s="51" t="s">
        <v>257</v>
      </c>
      <c r="Y105" s="52" t="s">
        <v>266</v>
      </c>
      <c r="Z105" s="50">
        <v>21.1</v>
      </c>
      <c r="AA105" s="51">
        <v>18</v>
      </c>
      <c r="AB105" s="51">
        <f>IF(Z105=0," ",IF(ISBLANK(Z105)," ",Z105*AA105))</f>
        <v>379.8</v>
      </c>
      <c r="AC105" s="51" t="s">
        <v>276</v>
      </c>
      <c r="AD105" s="52" t="s">
        <v>283</v>
      </c>
      <c r="AE105" s="50">
        <f>AG105/AF105</f>
        <v>20.3</v>
      </c>
      <c r="AF105" s="51">
        <v>16</v>
      </c>
      <c r="AG105" s="51">
        <v>324.8</v>
      </c>
      <c r="AH105" s="51" t="s">
        <v>287</v>
      </c>
      <c r="AI105" s="52" t="s">
        <v>285</v>
      </c>
      <c r="AJ105" s="50">
        <v>19.18</v>
      </c>
      <c r="AK105" s="51">
        <v>24</v>
      </c>
      <c r="AL105" s="51">
        <f>IF(AJ105=0," ",IF(ISBLANK(AJ105)," ",AJ105*AK105))</f>
        <v>460.32</v>
      </c>
      <c r="AM105" s="51" t="s">
        <v>294</v>
      </c>
      <c r="AN105" s="52" t="s">
        <v>295</v>
      </c>
      <c r="AO105" s="50">
        <f>AQ105/AP105</f>
        <v>20.3</v>
      </c>
      <c r="AP105" s="51">
        <v>14</v>
      </c>
      <c r="AQ105" s="51">
        <v>284.2</v>
      </c>
      <c r="AR105" s="51" t="s">
        <v>304</v>
      </c>
      <c r="AS105" s="52" t="s">
        <v>321</v>
      </c>
      <c r="AT105" s="50"/>
      <c r="AU105" s="57"/>
      <c r="AV105" s="57"/>
      <c r="AW105" s="57"/>
      <c r="AX105" s="52"/>
      <c r="AY105" s="50"/>
      <c r="AZ105" s="57"/>
      <c r="BA105" s="57"/>
      <c r="BB105" s="57"/>
      <c r="BC105" s="52"/>
      <c r="BD105" s="50"/>
      <c r="BE105" s="57"/>
      <c r="BF105" s="57"/>
      <c r="BG105" s="57"/>
      <c r="BH105" s="52"/>
      <c r="BI105" s="50"/>
      <c r="BJ105" s="57"/>
      <c r="BK105" s="57"/>
      <c r="BL105" s="57"/>
      <c r="BM105" s="52"/>
      <c r="BN105" s="53">
        <f t="shared" si="19"/>
        <v>19.18</v>
      </c>
      <c r="BO105" s="53">
        <f t="shared" si="20"/>
        <v>21.1</v>
      </c>
      <c r="BP105" s="248"/>
    </row>
    <row r="106" spans="1:68" ht="41.1" customHeight="1" x14ac:dyDescent="0.4">
      <c r="A106" s="38"/>
      <c r="B106" s="79"/>
      <c r="C106" s="80"/>
      <c r="D106" s="131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22"/>
        <v>23.071999999999999</v>
      </c>
      <c r="L106" s="106">
        <f t="shared" si="23"/>
        <v>23.295999999999999</v>
      </c>
      <c r="M106" s="107">
        <f t="shared" si="24"/>
        <v>23.52</v>
      </c>
      <c r="N106" s="107">
        <f t="shared" si="25"/>
        <v>23.744</v>
      </c>
      <c r="O106" s="108">
        <f t="shared" si="26"/>
        <v>23.968</v>
      </c>
      <c r="P106" s="50"/>
      <c r="Q106" s="57"/>
      <c r="R106" s="57"/>
      <c r="S106" s="57"/>
      <c r="T106" s="52"/>
      <c r="U106" s="50">
        <v>19.84</v>
      </c>
      <c r="V106" s="51">
        <v>10</v>
      </c>
      <c r="W106" s="51">
        <f>IF(U106=0," ",IF(ISBLANK(U106)," ",U106*V106))</f>
        <v>198.4</v>
      </c>
      <c r="X106" s="51" t="s">
        <v>257</v>
      </c>
      <c r="Y106" s="52" t="s">
        <v>267</v>
      </c>
      <c r="Z106" s="50"/>
      <c r="AA106" s="51"/>
      <c r="AB106" s="51" t="str">
        <f>IF(Z106=0," ",IF(ISBLANK(Z106)," ",Z106*AA106))</f>
        <v xml:space="preserve"> </v>
      </c>
      <c r="AC106" s="51"/>
      <c r="AD106" s="52"/>
      <c r="AE106" s="50"/>
      <c r="AF106" s="57"/>
      <c r="AG106" s="57"/>
      <c r="AH106" s="57"/>
      <c r="AI106" s="52"/>
      <c r="AJ106" s="50"/>
      <c r="AK106" s="57"/>
      <c r="AL106" s="57"/>
      <c r="AM106" s="57"/>
      <c r="AN106" s="52"/>
      <c r="AO106" s="50"/>
      <c r="AP106" s="57"/>
      <c r="AQ106" s="57"/>
      <c r="AR106" s="57"/>
      <c r="AS106" s="52"/>
      <c r="AT106" s="50"/>
      <c r="AU106" s="57"/>
      <c r="AV106" s="57"/>
      <c r="AW106" s="57"/>
      <c r="AX106" s="52"/>
      <c r="AY106" s="50"/>
      <c r="AZ106" s="57"/>
      <c r="BA106" s="57"/>
      <c r="BB106" s="57"/>
      <c r="BC106" s="52"/>
      <c r="BD106" s="50"/>
      <c r="BE106" s="57"/>
      <c r="BF106" s="57"/>
      <c r="BG106" s="57"/>
      <c r="BH106" s="52"/>
      <c r="BI106" s="50"/>
      <c r="BJ106" s="57"/>
      <c r="BK106" s="57"/>
      <c r="BL106" s="57"/>
      <c r="BM106" s="52"/>
      <c r="BN106" s="53">
        <f t="shared" si="19"/>
        <v>19.84</v>
      </c>
      <c r="BO106" s="53">
        <f t="shared" si="20"/>
        <v>19.84</v>
      </c>
      <c r="BP106" s="248"/>
    </row>
    <row r="107" spans="1:68" ht="41.1" customHeight="1" x14ac:dyDescent="0.4">
      <c r="A107" s="38"/>
      <c r="B107" s="79"/>
      <c r="C107" s="80"/>
      <c r="D107" s="131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22"/>
        <v>23.071999999999999</v>
      </c>
      <c r="L107" s="106">
        <f t="shared" si="23"/>
        <v>23.295999999999999</v>
      </c>
      <c r="M107" s="107">
        <f t="shared" si="24"/>
        <v>23.52</v>
      </c>
      <c r="N107" s="107">
        <f t="shared" si="25"/>
        <v>23.744</v>
      </c>
      <c r="O107" s="108">
        <f t="shared" si="26"/>
        <v>23.968</v>
      </c>
      <c r="P107" s="50"/>
      <c r="Q107" s="57"/>
      <c r="R107" s="57"/>
      <c r="S107" s="57"/>
      <c r="T107" s="52"/>
      <c r="U107" s="50"/>
      <c r="V107" s="57"/>
      <c r="W107" s="57"/>
      <c r="X107" s="57"/>
      <c r="Y107" s="52"/>
      <c r="Z107" s="50"/>
      <c r="AA107" s="51"/>
      <c r="AB107" s="51" t="str">
        <f>IF(Z107=0," ",IF(ISBLANK(Z107)," ",Z107*AA107))</f>
        <v xml:space="preserve"> </v>
      </c>
      <c r="AC107" s="51"/>
      <c r="AD107" s="52"/>
      <c r="AE107" s="50"/>
      <c r="AF107" s="57"/>
      <c r="AG107" s="57"/>
      <c r="AH107" s="57"/>
      <c r="AI107" s="52"/>
      <c r="AJ107" s="50"/>
      <c r="AK107" s="57"/>
      <c r="AL107" s="57"/>
      <c r="AM107" s="57"/>
      <c r="AN107" s="52"/>
      <c r="AO107" s="50"/>
      <c r="AP107" s="57"/>
      <c r="AQ107" s="57"/>
      <c r="AR107" s="57"/>
      <c r="AS107" s="52"/>
      <c r="AT107" s="50"/>
      <c r="AU107" s="57"/>
      <c r="AV107" s="57"/>
      <c r="AW107" s="57"/>
      <c r="AX107" s="52"/>
      <c r="AY107" s="50"/>
      <c r="AZ107" s="57"/>
      <c r="BA107" s="57"/>
      <c r="BB107" s="57"/>
      <c r="BC107" s="52"/>
      <c r="BD107" s="50"/>
      <c r="BE107" s="57"/>
      <c r="BF107" s="57"/>
      <c r="BG107" s="57"/>
      <c r="BH107" s="52"/>
      <c r="BI107" s="50"/>
      <c r="BJ107" s="57"/>
      <c r="BK107" s="57"/>
      <c r="BL107" s="57"/>
      <c r="BM107" s="52"/>
      <c r="BN107" s="53">
        <f t="shared" si="19"/>
        <v>0</v>
      </c>
      <c r="BO107" s="53">
        <f t="shared" si="20"/>
        <v>0</v>
      </c>
      <c r="BP107" s="248"/>
    </row>
    <row r="108" spans="1:68" ht="41.1" customHeight="1" x14ac:dyDescent="0.4">
      <c r="A108" s="38" t="s">
        <v>86</v>
      </c>
      <c r="B108" s="79" t="s">
        <v>87</v>
      </c>
      <c r="C108" s="80" t="str">
        <f>'рекоменд.цены на Октябрь 2019'!B54</f>
        <v>Хлеб пшеничный формовой, 0,45 - 0,5 кг</v>
      </c>
      <c r="D108" s="131">
        <f>'рекоменд.цены на Октябрь 2019'!F54</f>
        <v>22.9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22"/>
        <v>23.587</v>
      </c>
      <c r="L108" s="106">
        <f t="shared" si="23"/>
        <v>23.815999999999999</v>
      </c>
      <c r="M108" s="107">
        <f t="shared" si="24"/>
        <v>24.044999999999998</v>
      </c>
      <c r="N108" s="107">
        <f t="shared" si="25"/>
        <v>24.273999999999997</v>
      </c>
      <c r="O108" s="108">
        <f t="shared" si="26"/>
        <v>24.503</v>
      </c>
      <c r="P108" s="50">
        <v>20.6</v>
      </c>
      <c r="Q108" s="51">
        <v>50</v>
      </c>
      <c r="R108" s="51">
        <f>IF(P108=0," ",IF(ISBLANK(P108)," ",P108*Q108))</f>
        <v>1030</v>
      </c>
      <c r="S108" s="51" t="s">
        <v>254</v>
      </c>
      <c r="T108" s="52" t="s">
        <v>243</v>
      </c>
      <c r="U108" s="50"/>
      <c r="V108" s="57"/>
      <c r="W108" s="57"/>
      <c r="X108" s="57"/>
      <c r="Y108" s="52"/>
      <c r="Z108" s="50">
        <v>20.9</v>
      </c>
      <c r="AA108" s="51">
        <v>46</v>
      </c>
      <c r="AB108" s="51">
        <f>IF(Z108=0," ",IF(ISBLANK(Z108)," ",Z108*AA108))</f>
        <v>961.4</v>
      </c>
      <c r="AC108" s="51" t="s">
        <v>276</v>
      </c>
      <c r="AD108" s="52" t="s">
        <v>283</v>
      </c>
      <c r="AE108" s="50"/>
      <c r="AF108" s="57"/>
      <c r="AG108" s="57"/>
      <c r="AH108" s="57"/>
      <c r="AI108" s="52"/>
      <c r="AJ108" s="50"/>
      <c r="AK108" s="57"/>
      <c r="AL108" s="57"/>
      <c r="AM108" s="57"/>
      <c r="AN108" s="52"/>
      <c r="AO108" s="50"/>
      <c r="AP108" s="57"/>
      <c r="AQ108" s="57"/>
      <c r="AR108" s="57"/>
      <c r="AS108" s="52"/>
      <c r="AT108" s="50"/>
      <c r="AU108" s="57"/>
      <c r="AV108" s="57"/>
      <c r="AW108" s="57"/>
      <c r="AX108" s="52"/>
      <c r="AY108" s="50"/>
      <c r="AZ108" s="57"/>
      <c r="BA108" s="57"/>
      <c r="BB108" s="57"/>
      <c r="BC108" s="52"/>
      <c r="BD108" s="50"/>
      <c r="BE108" s="57"/>
      <c r="BF108" s="57"/>
      <c r="BG108" s="57"/>
      <c r="BH108" s="52"/>
      <c r="BI108" s="50"/>
      <c r="BJ108" s="57"/>
      <c r="BK108" s="57"/>
      <c r="BL108" s="57"/>
      <c r="BM108" s="52"/>
      <c r="BN108" s="53">
        <f t="shared" si="19"/>
        <v>20.6</v>
      </c>
      <c r="BO108" s="53">
        <f t="shared" si="20"/>
        <v>20.9</v>
      </c>
      <c r="BP108" s="248"/>
    </row>
    <row r="109" spans="1:68" ht="41.1" customHeight="1" x14ac:dyDescent="0.4">
      <c r="A109" s="38"/>
      <c r="B109" s="79"/>
      <c r="C109" s="80"/>
      <c r="D109" s="131">
        <f>D108</f>
        <v>22.9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22"/>
        <v>23.587</v>
      </c>
      <c r="L109" s="106">
        <f t="shared" si="23"/>
        <v>23.815999999999999</v>
      </c>
      <c r="M109" s="107">
        <f t="shared" si="24"/>
        <v>24.044999999999998</v>
      </c>
      <c r="N109" s="107">
        <f t="shared" si="25"/>
        <v>24.273999999999997</v>
      </c>
      <c r="O109" s="108">
        <f t="shared" si="26"/>
        <v>24.503</v>
      </c>
      <c r="P109" s="50"/>
      <c r="Q109" s="57"/>
      <c r="R109" s="57"/>
      <c r="S109" s="57"/>
      <c r="T109" s="52"/>
      <c r="U109" s="50"/>
      <c r="V109" s="57"/>
      <c r="W109" s="57"/>
      <c r="X109" s="57"/>
      <c r="Y109" s="52"/>
      <c r="Z109" s="50"/>
      <c r="AA109" s="51"/>
      <c r="AB109" s="51"/>
      <c r="AC109" s="51"/>
      <c r="AD109" s="52"/>
      <c r="AE109" s="50"/>
      <c r="AF109" s="57"/>
      <c r="AG109" s="57"/>
      <c r="AH109" s="57"/>
      <c r="AI109" s="52"/>
      <c r="AJ109" s="50"/>
      <c r="AK109" s="57"/>
      <c r="AL109" s="57"/>
      <c r="AM109" s="57"/>
      <c r="AN109" s="52"/>
      <c r="AO109" s="50"/>
      <c r="AP109" s="57"/>
      <c r="AQ109" s="57"/>
      <c r="AR109" s="57"/>
      <c r="AS109" s="52"/>
      <c r="AT109" s="50"/>
      <c r="AU109" s="57"/>
      <c r="AV109" s="57"/>
      <c r="AW109" s="57"/>
      <c r="AX109" s="52"/>
      <c r="AY109" s="50"/>
      <c r="AZ109" s="57"/>
      <c r="BA109" s="57"/>
      <c r="BB109" s="57"/>
      <c r="BC109" s="52"/>
      <c r="BD109" s="50"/>
      <c r="BE109" s="57"/>
      <c r="BF109" s="57"/>
      <c r="BG109" s="57"/>
      <c r="BH109" s="52"/>
      <c r="BI109" s="50"/>
      <c r="BJ109" s="57"/>
      <c r="BK109" s="57"/>
      <c r="BL109" s="57"/>
      <c r="BM109" s="52"/>
      <c r="BN109" s="53">
        <f t="shared" si="19"/>
        <v>0</v>
      </c>
      <c r="BO109" s="53">
        <f t="shared" si="20"/>
        <v>0</v>
      </c>
      <c r="BP109" s="248"/>
    </row>
    <row r="110" spans="1:68" ht="41.1" customHeight="1" x14ac:dyDescent="0.4">
      <c r="A110" s="38"/>
      <c r="B110" s="79"/>
      <c r="C110" s="80"/>
      <c r="D110" s="131">
        <v>22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22"/>
        <v>22.66</v>
      </c>
      <c r="L110" s="106">
        <f t="shared" si="23"/>
        <v>22.88</v>
      </c>
      <c r="M110" s="107">
        <f t="shared" si="24"/>
        <v>23.1</v>
      </c>
      <c r="N110" s="107">
        <f t="shared" si="25"/>
        <v>23.32</v>
      </c>
      <c r="O110" s="108">
        <f t="shared" si="26"/>
        <v>23.54</v>
      </c>
      <c r="P110" s="50"/>
      <c r="Q110" s="57"/>
      <c r="R110" s="57"/>
      <c r="S110" s="57"/>
      <c r="T110" s="52"/>
      <c r="U110" s="50"/>
      <c r="V110" s="57"/>
      <c r="W110" s="57"/>
      <c r="X110" s="57"/>
      <c r="Y110" s="52"/>
      <c r="Z110" s="50"/>
      <c r="AA110" s="51"/>
      <c r="AB110" s="51"/>
      <c r="AC110" s="51"/>
      <c r="AD110" s="52"/>
      <c r="AE110" s="50"/>
      <c r="AF110" s="57"/>
      <c r="AG110" s="57"/>
      <c r="AH110" s="57"/>
      <c r="AI110" s="52"/>
      <c r="AJ110" s="50"/>
      <c r="AK110" s="57"/>
      <c r="AL110" s="57"/>
      <c r="AM110" s="57"/>
      <c r="AN110" s="52"/>
      <c r="AO110" s="50"/>
      <c r="AP110" s="57"/>
      <c r="AQ110" s="57"/>
      <c r="AR110" s="57"/>
      <c r="AS110" s="52"/>
      <c r="AT110" s="50"/>
      <c r="AU110" s="57"/>
      <c r="AV110" s="57"/>
      <c r="AW110" s="57"/>
      <c r="AX110" s="52"/>
      <c r="AY110" s="50"/>
      <c r="AZ110" s="57"/>
      <c r="BA110" s="57"/>
      <c r="BB110" s="57"/>
      <c r="BC110" s="52"/>
      <c r="BD110" s="50"/>
      <c r="BE110" s="57"/>
      <c r="BF110" s="57"/>
      <c r="BG110" s="57"/>
      <c r="BH110" s="52"/>
      <c r="BI110" s="50"/>
      <c r="BJ110" s="57"/>
      <c r="BK110" s="57"/>
      <c r="BL110" s="57"/>
      <c r="BM110" s="52"/>
      <c r="BN110" s="53">
        <f t="shared" si="19"/>
        <v>0</v>
      </c>
      <c r="BO110" s="53">
        <f t="shared" si="20"/>
        <v>0</v>
      </c>
      <c r="BP110" s="248"/>
    </row>
    <row r="111" spans="1:68" ht="63" customHeight="1" x14ac:dyDescent="0.4">
      <c r="A111" s="38" t="s">
        <v>88</v>
      </c>
      <c r="B111" s="79" t="s">
        <v>89</v>
      </c>
      <c r="C111" s="80" t="s">
        <v>90</v>
      </c>
      <c r="D111" s="131">
        <v>21.3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22"/>
        <v>22.577999999999999</v>
      </c>
      <c r="L111" s="106">
        <f t="shared" si="23"/>
        <v>22.791</v>
      </c>
      <c r="M111" s="107">
        <f t="shared" si="24"/>
        <v>23.004000000000001</v>
      </c>
      <c r="N111" s="107">
        <f t="shared" si="25"/>
        <v>23.217000000000002</v>
      </c>
      <c r="O111" s="108">
        <f t="shared" si="26"/>
        <v>23.43</v>
      </c>
      <c r="P111" s="50">
        <v>20.6</v>
      </c>
      <c r="Q111" s="51">
        <v>150</v>
      </c>
      <c r="R111" s="51">
        <f>IF(P111=0," ",IF(ISBLANK(P111)," ",P111*Q111))</f>
        <v>3090</v>
      </c>
      <c r="S111" s="51" t="s">
        <v>253</v>
      </c>
      <c r="T111" s="52" t="s">
        <v>243</v>
      </c>
      <c r="U111" s="50"/>
      <c r="V111" s="57"/>
      <c r="W111" s="57"/>
      <c r="X111" s="57"/>
      <c r="Y111" s="52"/>
      <c r="Z111" s="50"/>
      <c r="AA111" s="51"/>
      <c r="AB111" s="51"/>
      <c r="AC111" s="51"/>
      <c r="AD111" s="52"/>
      <c r="AE111" s="50">
        <f>AG111/AF111</f>
        <v>21.184615384615384</v>
      </c>
      <c r="AF111" s="51">
        <v>52</v>
      </c>
      <c r="AG111" s="51">
        <v>1101.5999999999999</v>
      </c>
      <c r="AH111" s="51" t="s">
        <v>287</v>
      </c>
      <c r="AI111" s="52" t="s">
        <v>285</v>
      </c>
      <c r="AJ111" s="50">
        <v>15.84</v>
      </c>
      <c r="AK111" s="51">
        <v>75</v>
      </c>
      <c r="AL111" s="51">
        <f>IF(AJ111=0," ",IF(ISBLANK(AJ111)," ",AJ111*AK111))</f>
        <v>1188</v>
      </c>
      <c r="AM111" s="51" t="s">
        <v>294</v>
      </c>
      <c r="AN111" s="52" t="s">
        <v>295</v>
      </c>
      <c r="AO111" s="50">
        <f>AQ111/AP111</f>
        <v>20.400000000000002</v>
      </c>
      <c r="AP111" s="51">
        <v>28</v>
      </c>
      <c r="AQ111" s="51">
        <v>571.20000000000005</v>
      </c>
      <c r="AR111" s="51" t="s">
        <v>304</v>
      </c>
      <c r="AS111" s="52" t="s">
        <v>321</v>
      </c>
      <c r="AT111" s="50"/>
      <c r="AU111" s="57"/>
      <c r="AV111" s="57"/>
      <c r="AW111" s="57"/>
      <c r="AX111" s="52"/>
      <c r="AY111" s="50">
        <v>20.100000000000001</v>
      </c>
      <c r="AZ111" s="51">
        <v>16</v>
      </c>
      <c r="BA111" s="51">
        <v>321.60000000000002</v>
      </c>
      <c r="BB111" s="51" t="s">
        <v>340</v>
      </c>
      <c r="BC111" s="52" t="s">
        <v>350</v>
      </c>
      <c r="BD111" s="50"/>
      <c r="BE111" s="57"/>
      <c r="BF111" s="57"/>
      <c r="BG111" s="57"/>
      <c r="BH111" s="52"/>
      <c r="BI111" s="50">
        <v>19.5</v>
      </c>
      <c r="BJ111" s="51">
        <v>186</v>
      </c>
      <c r="BK111" s="51">
        <v>19.5</v>
      </c>
      <c r="BL111" s="51" t="s">
        <v>386</v>
      </c>
      <c r="BM111" s="52" t="s">
        <v>393</v>
      </c>
      <c r="BN111" s="53">
        <f t="shared" si="19"/>
        <v>15.84</v>
      </c>
      <c r="BO111" s="53">
        <f t="shared" si="20"/>
        <v>21.184615384615384</v>
      </c>
      <c r="BP111" s="248"/>
    </row>
    <row r="112" spans="1:68" ht="41.1" customHeight="1" x14ac:dyDescent="0.4">
      <c r="A112" s="38"/>
      <c r="B112" s="79"/>
      <c r="C112" s="80"/>
      <c r="D112" s="131">
        <v>21.3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22"/>
        <v>22.577999999999999</v>
      </c>
      <c r="L112" s="106">
        <f t="shared" si="23"/>
        <v>22.791</v>
      </c>
      <c r="M112" s="107">
        <f t="shared" si="24"/>
        <v>23.004000000000001</v>
      </c>
      <c r="N112" s="107">
        <f t="shared" si="25"/>
        <v>23.217000000000002</v>
      </c>
      <c r="O112" s="108">
        <f t="shared" si="26"/>
        <v>23.43</v>
      </c>
      <c r="P112" s="50"/>
      <c r="Q112" s="51"/>
      <c r="R112" s="51" t="str">
        <f>IF(P112=0," ",IF(ISBLANK(P112)," ",P112*Q112))</f>
        <v xml:space="preserve"> </v>
      </c>
      <c r="S112" s="51"/>
      <c r="T112" s="52"/>
      <c r="U112" s="50"/>
      <c r="V112" s="51"/>
      <c r="W112" s="51"/>
      <c r="X112" s="51"/>
      <c r="Y112" s="52"/>
      <c r="Z112" s="50"/>
      <c r="AA112" s="51"/>
      <c r="AB112" s="51"/>
      <c r="AC112" s="51"/>
      <c r="AD112" s="52"/>
      <c r="AE112" s="50"/>
      <c r="AF112" s="51"/>
      <c r="AG112" s="51"/>
      <c r="AH112" s="51"/>
      <c r="AI112" s="52"/>
      <c r="AJ112" s="50"/>
      <c r="AK112" s="57"/>
      <c r="AL112" s="57"/>
      <c r="AM112" s="57"/>
      <c r="AN112" s="52"/>
      <c r="AO112" s="50"/>
      <c r="AP112" s="57"/>
      <c r="AQ112" s="57"/>
      <c r="AR112" s="57"/>
      <c r="AS112" s="52"/>
      <c r="AT112" s="50"/>
      <c r="AU112" s="57"/>
      <c r="AV112" s="57"/>
      <c r="AW112" s="57"/>
      <c r="AX112" s="52"/>
      <c r="AY112" s="50"/>
      <c r="AZ112" s="57"/>
      <c r="BA112" s="57"/>
      <c r="BB112" s="57"/>
      <c r="BC112" s="52"/>
      <c r="BD112" s="50"/>
      <c r="BE112" s="51"/>
      <c r="BF112" s="51"/>
      <c r="BG112" s="51"/>
      <c r="BH112" s="52"/>
      <c r="BI112" s="50"/>
      <c r="BJ112" s="51"/>
      <c r="BK112" s="51"/>
      <c r="BL112" s="51"/>
      <c r="BM112" s="52"/>
      <c r="BN112" s="53">
        <f t="shared" si="19"/>
        <v>0</v>
      </c>
      <c r="BO112" s="53">
        <f t="shared" si="20"/>
        <v>0</v>
      </c>
      <c r="BP112" s="248"/>
    </row>
    <row r="113" spans="1:68" ht="41.1" customHeight="1" x14ac:dyDescent="0.4">
      <c r="A113" s="38"/>
      <c r="B113" s="79"/>
      <c r="C113" s="80"/>
      <c r="D113" s="131">
        <f>D111</f>
        <v>21.3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22"/>
        <v>22.577999999999999</v>
      </c>
      <c r="L113" s="106">
        <f t="shared" si="23"/>
        <v>22.791</v>
      </c>
      <c r="M113" s="107">
        <f t="shared" si="24"/>
        <v>23.004000000000001</v>
      </c>
      <c r="N113" s="107">
        <f t="shared" si="25"/>
        <v>23.217000000000002</v>
      </c>
      <c r="O113" s="108">
        <f t="shared" si="26"/>
        <v>23.43</v>
      </c>
      <c r="P113" s="50"/>
      <c r="Q113" s="51"/>
      <c r="R113" s="51" t="str">
        <f>IF(P113=0," ",IF(ISBLANK(P113)," ",P113*Q113))</f>
        <v xml:space="preserve"> </v>
      </c>
      <c r="S113" s="51"/>
      <c r="T113" s="52"/>
      <c r="U113" s="50"/>
      <c r="V113" s="51"/>
      <c r="W113" s="51"/>
      <c r="X113" s="51"/>
      <c r="Y113" s="52"/>
      <c r="Z113" s="50"/>
      <c r="AA113" s="51"/>
      <c r="AB113" s="51"/>
      <c r="AC113" s="51"/>
      <c r="AD113" s="52"/>
      <c r="AE113" s="50"/>
      <c r="AF113" s="51"/>
      <c r="AG113" s="51"/>
      <c r="AH113" s="51"/>
      <c r="AI113" s="52"/>
      <c r="AJ113" s="50"/>
      <c r="AK113" s="51"/>
      <c r="AL113" s="51"/>
      <c r="AM113" s="51"/>
      <c r="AN113" s="52"/>
      <c r="AO113" s="50"/>
      <c r="AP113" s="57"/>
      <c r="AQ113" s="57"/>
      <c r="AR113" s="57"/>
      <c r="AS113" s="52"/>
      <c r="AT113" s="50"/>
      <c r="AU113" s="51"/>
      <c r="AV113" s="51"/>
      <c r="AW113" s="51"/>
      <c r="AX113" s="52"/>
      <c r="AY113" s="50"/>
      <c r="AZ113" s="57"/>
      <c r="BA113" s="57"/>
      <c r="BB113" s="57"/>
      <c r="BC113" s="52"/>
      <c r="BD113" s="50"/>
      <c r="BE113" s="51"/>
      <c r="BF113" s="51"/>
      <c r="BG113" s="51"/>
      <c r="BH113" s="52"/>
      <c r="BI113" s="50"/>
      <c r="BJ113" s="51"/>
      <c r="BK113" s="51"/>
      <c r="BL113" s="51"/>
      <c r="BM113" s="52"/>
      <c r="BN113" s="53">
        <f t="shared" si="19"/>
        <v>0</v>
      </c>
      <c r="BO113" s="53">
        <f t="shared" si="20"/>
        <v>0</v>
      </c>
      <c r="BP113" s="248"/>
    </row>
    <row r="114" spans="1:68" s="70" customFormat="1" ht="54.95" customHeight="1" x14ac:dyDescent="0.4">
      <c r="A114" s="59" t="s">
        <v>91</v>
      </c>
      <c r="B114" s="81" t="s">
        <v>92</v>
      </c>
      <c r="C114" s="82" t="s">
        <v>93</v>
      </c>
      <c r="D114" s="131"/>
      <c r="E114" s="109"/>
      <c r="F114" s="110"/>
      <c r="G114" s="111"/>
      <c r="H114" s="111"/>
      <c r="I114" s="111"/>
      <c r="J114" s="112"/>
      <c r="K114" s="105"/>
      <c r="L114" s="106"/>
      <c r="M114" s="107"/>
      <c r="N114" s="107"/>
      <c r="O114" s="108"/>
      <c r="P114" s="66"/>
      <c r="Q114" s="67"/>
      <c r="R114" s="68" t="str">
        <f>IF(P114=0," ",IF(ISBLANK(P114)," ",P114*Q114))</f>
        <v xml:space="preserve"> </v>
      </c>
      <c r="S114" s="67"/>
      <c r="T114" s="69"/>
      <c r="U114" s="66"/>
      <c r="V114" s="67"/>
      <c r="W114" s="68"/>
      <c r="X114" s="67"/>
      <c r="Y114" s="69"/>
      <c r="Z114" s="66"/>
      <c r="AA114" s="67"/>
      <c r="AB114" s="68"/>
      <c r="AC114" s="67"/>
      <c r="AD114" s="69"/>
      <c r="AE114" s="66"/>
      <c r="AF114" s="67"/>
      <c r="AG114" s="68"/>
      <c r="AH114" s="67"/>
      <c r="AI114" s="69"/>
      <c r="AJ114" s="66"/>
      <c r="AK114" s="67"/>
      <c r="AL114" s="68"/>
      <c r="AM114" s="67"/>
      <c r="AN114" s="69"/>
      <c r="AO114" s="66"/>
      <c r="AP114" s="67"/>
      <c r="AQ114" s="68"/>
      <c r="AR114" s="67"/>
      <c r="AS114" s="69"/>
      <c r="AT114" s="66"/>
      <c r="AU114" s="67"/>
      <c r="AV114" s="68"/>
      <c r="AW114" s="67"/>
      <c r="AX114" s="69"/>
      <c r="AY114" s="66"/>
      <c r="AZ114" s="67"/>
      <c r="BA114" s="68"/>
      <c r="BB114" s="67"/>
      <c r="BC114" s="69"/>
      <c r="BD114" s="66"/>
      <c r="BE114" s="67"/>
      <c r="BF114" s="68"/>
      <c r="BG114" s="67"/>
      <c r="BH114" s="69"/>
      <c r="BI114" s="66"/>
      <c r="BJ114" s="67"/>
      <c r="BK114" s="68"/>
      <c r="BL114" s="67"/>
      <c r="BM114" s="69"/>
      <c r="BN114" s="53">
        <f t="shared" si="19"/>
        <v>0</v>
      </c>
      <c r="BO114" s="53">
        <f t="shared" si="20"/>
        <v>0</v>
      </c>
      <c r="BP114" s="248"/>
    </row>
    <row r="115" spans="1:68" ht="40.5" customHeight="1" thickBot="1" x14ac:dyDescent="0.45">
      <c r="A115" s="38" t="s">
        <v>94</v>
      </c>
      <c r="B115" s="96" t="s">
        <v>95</v>
      </c>
      <c r="C115" s="97" t="str">
        <f>'рекоменд.цены на Октябрь 2019'!B57</f>
        <v>Сахар-песок, кг</v>
      </c>
      <c r="D115" s="131">
        <v>22.7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22"/>
        <v>23.835000000000001</v>
      </c>
      <c r="L115" s="106">
        <f t="shared" si="23"/>
        <v>24.061999999999998</v>
      </c>
      <c r="M115" s="107">
        <f t="shared" si="24"/>
        <v>24.288999999999998</v>
      </c>
      <c r="N115" s="107">
        <f t="shared" si="25"/>
        <v>24.515999999999998</v>
      </c>
      <c r="O115" s="108">
        <f t="shared" si="26"/>
        <v>24.742999999999999</v>
      </c>
      <c r="P115" s="50">
        <v>24.3</v>
      </c>
      <c r="Q115" s="51">
        <v>10</v>
      </c>
      <c r="R115" s="51">
        <f>IF(P115=0," ",IF(ISBLANK(P115)," ",P115*Q115))</f>
        <v>243</v>
      </c>
      <c r="S115" s="51" t="s">
        <v>248</v>
      </c>
      <c r="T115" s="52" t="s">
        <v>243</v>
      </c>
      <c r="U115" s="50"/>
      <c r="V115" s="51"/>
      <c r="W115" s="51"/>
      <c r="X115" s="51"/>
      <c r="Y115" s="52"/>
      <c r="Z115" s="50"/>
      <c r="AA115" s="51"/>
      <c r="AB115" s="51"/>
      <c r="AC115" s="51"/>
      <c r="AD115" s="52"/>
      <c r="AE115" s="50"/>
      <c r="AF115" s="51"/>
      <c r="AG115" s="51"/>
      <c r="AH115" s="51"/>
      <c r="AI115" s="52"/>
      <c r="AJ115" s="50"/>
      <c r="AK115" s="51"/>
      <c r="AL115" s="57"/>
      <c r="AM115" s="57"/>
      <c r="AN115" s="52"/>
      <c r="AO115" s="50"/>
      <c r="AP115" s="57"/>
      <c r="AQ115" s="57"/>
      <c r="AR115" s="57"/>
      <c r="AS115" s="52"/>
      <c r="AT115" s="50"/>
      <c r="AU115" s="57"/>
      <c r="AV115" s="57"/>
      <c r="AW115" s="57"/>
      <c r="AX115" s="52"/>
      <c r="AY115" s="50"/>
      <c r="AZ115" s="57"/>
      <c r="BA115" s="57"/>
      <c r="BB115" s="57"/>
      <c r="BC115" s="52"/>
      <c r="BD115" s="203"/>
      <c r="BE115" s="203"/>
      <c r="BF115" s="203"/>
      <c r="BG115" s="203"/>
      <c r="BH115" s="203"/>
      <c r="BI115" s="50"/>
      <c r="BJ115" s="57"/>
      <c r="BK115" s="57"/>
      <c r="BL115" s="57"/>
      <c r="BM115" s="52"/>
      <c r="BN115" s="53">
        <f t="shared" si="19"/>
        <v>24.3</v>
      </c>
      <c r="BO115" s="53">
        <f t="shared" si="20"/>
        <v>24.3</v>
      </c>
      <c r="BP115" s="249"/>
    </row>
    <row r="116" spans="1:68" ht="40.5" customHeight="1" thickTop="1" thickBot="1" x14ac:dyDescent="0.45">
      <c r="A116" s="99"/>
      <c r="B116" s="96"/>
      <c r="C116" s="97"/>
      <c r="D116" s="131">
        <f>D115</f>
        <v>22.7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22"/>
        <v>23.835000000000001</v>
      </c>
      <c r="L116" s="106">
        <f t="shared" si="23"/>
        <v>24.061999999999998</v>
      </c>
      <c r="M116" s="107">
        <f t="shared" si="24"/>
        <v>24.288999999999998</v>
      </c>
      <c r="N116" s="107">
        <f t="shared" si="25"/>
        <v>24.515999999999998</v>
      </c>
      <c r="O116" s="108">
        <f t="shared" si="26"/>
        <v>24.742999999999999</v>
      </c>
      <c r="P116" s="50"/>
      <c r="Q116" s="51"/>
      <c r="R116" s="51"/>
      <c r="S116" s="51"/>
      <c r="T116" s="52"/>
      <c r="U116" s="175"/>
      <c r="V116" s="176"/>
      <c r="W116" s="176"/>
      <c r="X116" s="176"/>
      <c r="Y116" s="176"/>
      <c r="Z116" s="50"/>
      <c r="AA116" s="51"/>
      <c r="AB116" s="51"/>
      <c r="AC116" s="51"/>
      <c r="AD116" s="51"/>
      <c r="AE116" s="50"/>
      <c r="AF116" s="51"/>
      <c r="AG116" s="51"/>
      <c r="AH116" s="51"/>
      <c r="AI116" s="52"/>
      <c r="AJ116" s="50"/>
      <c r="AK116" s="51"/>
      <c r="AL116" s="51"/>
      <c r="AM116" s="51"/>
      <c r="AN116" s="52"/>
      <c r="AO116" s="175"/>
      <c r="AP116" s="176"/>
      <c r="AQ116" s="176"/>
      <c r="AR116" s="176"/>
      <c r="AS116" s="176"/>
      <c r="AT116" s="50"/>
      <c r="AU116" s="51"/>
      <c r="AV116" s="51"/>
      <c r="AW116" s="51"/>
      <c r="AX116" s="51"/>
      <c r="AY116" s="175"/>
      <c r="AZ116" s="176"/>
      <c r="BA116" s="176"/>
      <c r="BB116" s="176"/>
      <c r="BC116" s="176"/>
      <c r="BD116" s="50"/>
      <c r="BE116" s="51"/>
      <c r="BF116" s="51"/>
      <c r="BG116" s="51"/>
      <c r="BH116" s="52"/>
      <c r="BI116" s="175"/>
      <c r="BJ116" s="176"/>
      <c r="BK116" s="176"/>
      <c r="BL116" s="176"/>
      <c r="BM116" s="188"/>
      <c r="BN116" s="53">
        <f t="shared" si="19"/>
        <v>0</v>
      </c>
      <c r="BO116" s="53">
        <f t="shared" si="20"/>
        <v>0</v>
      </c>
      <c r="BP116" s="248"/>
    </row>
    <row r="117" spans="1:68" ht="40.5" customHeight="1" thickTop="1" thickBot="1" x14ac:dyDescent="0.45">
      <c r="A117" s="99"/>
      <c r="B117" s="96"/>
      <c r="C117" s="97"/>
      <c r="D117" s="131">
        <f>D115</f>
        <v>22.7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22"/>
        <v>23.835000000000001</v>
      </c>
      <c r="L117" s="106">
        <f t="shared" si="23"/>
        <v>24.061999999999998</v>
      </c>
      <c r="M117" s="107">
        <f t="shared" si="24"/>
        <v>24.288999999999998</v>
      </c>
      <c r="N117" s="107">
        <f t="shared" si="25"/>
        <v>24.515999999999998</v>
      </c>
      <c r="O117" s="108">
        <f t="shared" si="26"/>
        <v>24.742999999999999</v>
      </c>
      <c r="P117" s="50"/>
      <c r="Q117" s="51"/>
      <c r="R117" s="51"/>
      <c r="S117" s="51"/>
      <c r="T117" s="52"/>
      <c r="U117" s="175"/>
      <c r="V117" s="176"/>
      <c r="W117" s="176"/>
      <c r="X117" s="176"/>
      <c r="Y117" s="176"/>
      <c r="Z117" s="50"/>
      <c r="AA117" s="51"/>
      <c r="AB117" s="51"/>
      <c r="AC117" s="51"/>
      <c r="AD117" s="51"/>
      <c r="AE117" s="175"/>
      <c r="AF117" s="176"/>
      <c r="AG117" s="176"/>
      <c r="AH117" s="176"/>
      <c r="AI117" s="188"/>
      <c r="AJ117" s="50"/>
      <c r="AK117" s="51"/>
      <c r="AL117" s="51"/>
      <c r="AM117" s="51"/>
      <c r="AN117" s="52"/>
      <c r="AO117" s="175"/>
      <c r="AP117" s="176"/>
      <c r="AQ117" s="176"/>
      <c r="AR117" s="176"/>
      <c r="AS117" s="176"/>
      <c r="AT117" s="50"/>
      <c r="AU117" s="51"/>
      <c r="AV117" s="51"/>
      <c r="AW117" s="51"/>
      <c r="AX117" s="51"/>
      <c r="AY117" s="175"/>
      <c r="AZ117" s="176"/>
      <c r="BA117" s="176"/>
      <c r="BB117" s="176"/>
      <c r="BC117" s="176"/>
      <c r="BD117" s="50"/>
      <c r="BE117" s="51"/>
      <c r="BF117" s="51"/>
      <c r="BG117" s="51"/>
      <c r="BH117" s="52"/>
      <c r="BI117" s="175"/>
      <c r="BJ117" s="176"/>
      <c r="BK117" s="176"/>
      <c r="BL117" s="176"/>
      <c r="BM117" s="188"/>
      <c r="BN117" s="53">
        <f t="shared" si="19"/>
        <v>0</v>
      </c>
      <c r="BO117" s="53">
        <f t="shared" si="20"/>
        <v>0</v>
      </c>
      <c r="BP117" s="248"/>
    </row>
    <row r="118" spans="1:68" s="136" customFormat="1" ht="36.75" customHeight="1" thickTop="1" thickBot="1" x14ac:dyDescent="0.45">
      <c r="B118" s="142">
        <v>2</v>
      </c>
      <c r="K118" s="138"/>
      <c r="L118" s="138"/>
      <c r="M118" s="138"/>
      <c r="N118" s="138"/>
      <c r="O118" s="138"/>
      <c r="BP118" s="248"/>
    </row>
    <row r="119" spans="1:68" ht="37.5" customHeight="1" thickTop="1" x14ac:dyDescent="0.4">
      <c r="B119" s="298" t="s">
        <v>0</v>
      </c>
      <c r="C119" s="300" t="s">
        <v>1</v>
      </c>
      <c r="D119" s="327" t="str">
        <f>D6</f>
        <v>Средняя цена без учета доставки на 25.10.2019, рублей</v>
      </c>
      <c r="E119" s="305" t="s">
        <v>6</v>
      </c>
      <c r="F119" s="284" t="s">
        <v>7</v>
      </c>
      <c r="G119" s="285"/>
      <c r="H119" s="285"/>
      <c r="I119" s="285"/>
      <c r="J119" s="286"/>
      <c r="K119" s="309" t="s">
        <v>8</v>
      </c>
      <c r="L119" s="310"/>
      <c r="M119" s="310"/>
      <c r="N119" s="310"/>
      <c r="O119" s="311"/>
      <c r="P119" s="295" t="str">
        <f>'1 неделя'!P120:T120</f>
        <v>БОУ "Цивильская общеобразовательная школа-интернат для обучающихся с ОВЗ №1"</v>
      </c>
      <c r="Q119" s="296"/>
      <c r="R119" s="296"/>
      <c r="S119" s="296"/>
      <c r="T119" s="297"/>
      <c r="U119" s="318" t="str">
        <f>'1 неделя'!U120:Y120</f>
        <v>ГАПОУ ЧР "Алатырский технологический колледж"</v>
      </c>
      <c r="V119" s="319"/>
      <c r="W119" s="319"/>
      <c r="X119" s="319"/>
      <c r="Y119" s="320"/>
      <c r="Z119" s="295" t="str">
        <f>'1 неделя'!Z120:AD120</f>
        <v>ГАПОУ ЧР "Мариинско-Посадский технологический техникум"</v>
      </c>
      <c r="AA119" s="296"/>
      <c r="AB119" s="296"/>
      <c r="AC119" s="296"/>
      <c r="AD119" s="297"/>
      <c r="AE119" s="318" t="str">
        <f>'1 неделя'!AE120:AI120</f>
        <v>ГАПОУ "Батыревский агротехнический техникум"</v>
      </c>
      <c r="AF119" s="319"/>
      <c r="AG119" s="319"/>
      <c r="AH119" s="319"/>
      <c r="AI119" s="320"/>
      <c r="AJ119" s="295" t="str">
        <f>'1 неделя'!AJ120:AN120</f>
        <v>ГАПОУ ЧР "КанТЭТ" г.Канаш</v>
      </c>
      <c r="AK119" s="296"/>
      <c r="AL119" s="296"/>
      <c r="AM119" s="296"/>
      <c r="AN119" s="297"/>
      <c r="AO119" s="318" t="str">
        <f>'1 неделя'!AO120:AS120</f>
        <v>ГАПОУ "Канашский строительный техникум"</v>
      </c>
      <c r="AP119" s="319"/>
      <c r="AQ119" s="319"/>
      <c r="AR119" s="319"/>
      <c r="AS119" s="320"/>
      <c r="AT119" s="295" t="str">
        <f>'1 неделя'!AT120:AX120</f>
        <v>ГАПОУ ЧР "Шумерлинский политехнический техникум" Минобразования Чувашии</v>
      </c>
      <c r="AU119" s="296"/>
      <c r="AV119" s="296"/>
      <c r="AW119" s="296"/>
      <c r="AX119" s="297"/>
      <c r="AY119" s="318" t="str">
        <f>'1 неделя'!AY120:BC120</f>
        <v>ГАПОУ "ЧТТПиК" Минобразования Чувашии</v>
      </c>
      <c r="AZ119" s="319"/>
      <c r="BA119" s="319"/>
      <c r="BB119" s="319"/>
      <c r="BC119" s="320"/>
      <c r="BD119" s="295" t="str">
        <f>'1 неделя'!BD120:BH120</f>
        <v>ГАПОУ ЧР  "ЦАТТ" Минобразования Чувашии</v>
      </c>
      <c r="BE119" s="296"/>
      <c r="BF119" s="296"/>
      <c r="BG119" s="296"/>
      <c r="BH119" s="297"/>
      <c r="BI119" s="318" t="str">
        <f>'1 неделя'!BI120:BM120</f>
        <v>ГАПОУ ЧР "Чебоксарский техникум ТрансСтройТех"  г. Чебоксары</v>
      </c>
      <c r="BJ119" s="319"/>
      <c r="BK119" s="319"/>
      <c r="BL119" s="319"/>
      <c r="BM119" s="320"/>
      <c r="BN119" s="293" t="s">
        <v>97</v>
      </c>
      <c r="BO119" s="293" t="s">
        <v>98</v>
      </c>
      <c r="BP119" s="248"/>
    </row>
    <row r="120" spans="1:68" ht="126.75" customHeight="1" thickBot="1" x14ac:dyDescent="0.45">
      <c r="B120" s="299"/>
      <c r="C120" s="301"/>
      <c r="D120" s="328"/>
      <c r="E120" s="306"/>
      <c r="F120" s="287"/>
      <c r="G120" s="288"/>
      <c r="H120" s="288"/>
      <c r="I120" s="288"/>
      <c r="J120" s="289"/>
      <c r="K120" s="312"/>
      <c r="L120" s="313"/>
      <c r="M120" s="313"/>
      <c r="N120" s="313"/>
      <c r="O120" s="314"/>
      <c r="P120" s="11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6" t="s">
        <v>2</v>
      </c>
      <c r="V120" s="167" t="s">
        <v>3</v>
      </c>
      <c r="W120" s="168" t="s">
        <v>4</v>
      </c>
      <c r="X120" s="168" t="s">
        <v>5</v>
      </c>
      <c r="Y120" s="168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2" t="s">
        <v>2</v>
      </c>
      <c r="AF120" s="168" t="s">
        <v>3</v>
      </c>
      <c r="AG120" s="168" t="s">
        <v>4</v>
      </c>
      <c r="AH120" s="168" t="s">
        <v>5</v>
      </c>
      <c r="AI120" s="168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2" t="s">
        <v>2</v>
      </c>
      <c r="AP120" s="168" t="s">
        <v>3</v>
      </c>
      <c r="AQ120" s="168" t="s">
        <v>4</v>
      </c>
      <c r="AR120" s="168" t="s">
        <v>5</v>
      </c>
      <c r="AS120" s="168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2" t="s">
        <v>2</v>
      </c>
      <c r="AZ120" s="168" t="s">
        <v>3</v>
      </c>
      <c r="BA120" s="168" t="s">
        <v>4</v>
      </c>
      <c r="BB120" s="168" t="s">
        <v>5</v>
      </c>
      <c r="BC120" s="168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2" t="s">
        <v>2</v>
      </c>
      <c r="BJ120" s="168" t="s">
        <v>3</v>
      </c>
      <c r="BK120" s="168" t="s">
        <v>4</v>
      </c>
      <c r="BL120" s="168" t="s">
        <v>5</v>
      </c>
      <c r="BM120" s="168" t="s">
        <v>119</v>
      </c>
      <c r="BN120" s="294"/>
      <c r="BO120" s="294"/>
      <c r="BP120" s="248"/>
    </row>
    <row r="121" spans="1:68" ht="55.5" thickTop="1" thickBot="1" x14ac:dyDescent="0.45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69"/>
      <c r="V121" s="170"/>
      <c r="W121" s="171"/>
      <c r="X121" s="171"/>
      <c r="Y121" s="171"/>
      <c r="Z121" s="26"/>
      <c r="AA121" s="25"/>
      <c r="AB121" s="25"/>
      <c r="AC121" s="25"/>
      <c r="AD121" s="25"/>
      <c r="AE121" s="183"/>
      <c r="AF121" s="171"/>
      <c r="AG121" s="171"/>
      <c r="AH121" s="171"/>
      <c r="AI121" s="184"/>
      <c r="AJ121" s="26"/>
      <c r="AK121" s="25"/>
      <c r="AL121" s="25"/>
      <c r="AM121" s="25"/>
      <c r="AN121" s="27"/>
      <c r="AO121" s="183"/>
      <c r="AP121" s="171"/>
      <c r="AQ121" s="171"/>
      <c r="AR121" s="171"/>
      <c r="AS121" s="171"/>
      <c r="AT121" s="26"/>
      <c r="AU121" s="25"/>
      <c r="AV121" s="25"/>
      <c r="AW121" s="25"/>
      <c r="AX121" s="25"/>
      <c r="AY121" s="183"/>
      <c r="AZ121" s="171"/>
      <c r="BA121" s="171"/>
      <c r="BB121" s="171"/>
      <c r="BC121" s="171"/>
      <c r="BD121" s="26"/>
      <c r="BE121" s="25"/>
      <c r="BF121" s="25"/>
      <c r="BG121" s="25"/>
      <c r="BH121" s="27"/>
      <c r="BI121" s="183"/>
      <c r="BJ121" s="171"/>
      <c r="BK121" s="171"/>
      <c r="BL121" s="171"/>
      <c r="BM121" s="171"/>
      <c r="BN121" s="294"/>
      <c r="BO121" s="294"/>
      <c r="BP121" s="248"/>
    </row>
    <row r="122" spans="1:68" ht="31.5" thickTop="1" thickBot="1" x14ac:dyDescent="0.45">
      <c r="B122" s="29" t="s">
        <v>9</v>
      </c>
      <c r="C122" s="30">
        <v>2</v>
      </c>
      <c r="D122" s="31">
        <v>3</v>
      </c>
      <c r="E122" s="32">
        <v>9</v>
      </c>
      <c r="F122" s="307">
        <v>10</v>
      </c>
      <c r="G122" s="307"/>
      <c r="H122" s="307"/>
      <c r="I122" s="307"/>
      <c r="J122" s="308"/>
      <c r="K122" s="315">
        <v>11</v>
      </c>
      <c r="L122" s="316"/>
      <c r="M122" s="316"/>
      <c r="N122" s="316"/>
      <c r="O122" s="317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2">
        <v>4</v>
      </c>
      <c r="V122" s="173">
        <v>5</v>
      </c>
      <c r="W122" s="174">
        <v>6</v>
      </c>
      <c r="X122" s="174">
        <v>7</v>
      </c>
      <c r="Y122" s="174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5">
        <v>4</v>
      </c>
      <c r="AF122" s="186">
        <v>5</v>
      </c>
      <c r="AG122" s="186">
        <v>6</v>
      </c>
      <c r="AH122" s="186">
        <v>7</v>
      </c>
      <c r="AI122" s="187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5">
        <v>4</v>
      </c>
      <c r="AP122" s="186">
        <v>5</v>
      </c>
      <c r="AQ122" s="186">
        <v>6</v>
      </c>
      <c r="AR122" s="186">
        <v>7</v>
      </c>
      <c r="AS122" s="186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5">
        <v>4</v>
      </c>
      <c r="AZ122" s="186">
        <v>5</v>
      </c>
      <c r="BA122" s="186">
        <v>6</v>
      </c>
      <c r="BB122" s="186">
        <v>7</v>
      </c>
      <c r="BC122" s="186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5">
        <v>4</v>
      </c>
      <c r="BJ122" s="186">
        <v>5</v>
      </c>
      <c r="BK122" s="186">
        <v>6</v>
      </c>
      <c r="BL122" s="186">
        <v>7</v>
      </c>
      <c r="BM122" s="186">
        <v>8</v>
      </c>
      <c r="BN122" s="37"/>
      <c r="BO122" s="37"/>
      <c r="BP122" s="248"/>
    </row>
    <row r="123" spans="1:68" ht="54.75" thickTop="1" x14ac:dyDescent="0.4">
      <c r="B123" s="54" t="s">
        <v>9</v>
      </c>
      <c r="C123" s="40" t="str">
        <f>C10</f>
        <v>Картофель, кг</v>
      </c>
      <c r="D123" s="41">
        <f>D10</f>
        <v>7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54" si="27">$D123+($D123*(SUM($E123%,F123%)))</f>
        <v>8.33</v>
      </c>
      <c r="L123" s="47">
        <f t="shared" ref="L123:L154" si="28">$D123+(($D123*SUM($E123,G123)/100))</f>
        <v>8.4</v>
      </c>
      <c r="M123" s="48">
        <f t="shared" ref="M123:M154" si="29">$D123+(($D123*($E123+H123)/100))</f>
        <v>8.4700000000000006</v>
      </c>
      <c r="N123" s="48">
        <f t="shared" ref="N123:N154" si="30">$D123+(($D123*($E123+I123)/100))</f>
        <v>8.5399999999999991</v>
      </c>
      <c r="O123" s="49">
        <f t="shared" ref="O123:O154" si="31">$D123+(($D123*($E123+J123)/100))</f>
        <v>8.61</v>
      </c>
      <c r="P123" s="50"/>
      <c r="Q123" s="57"/>
      <c r="R123" s="57"/>
      <c r="S123" s="57"/>
      <c r="T123" s="52"/>
      <c r="U123" s="50">
        <v>8.3000000000000007</v>
      </c>
      <c r="V123" s="51">
        <v>77</v>
      </c>
      <c r="W123" s="51">
        <v>639.1</v>
      </c>
      <c r="X123" s="51" t="s">
        <v>405</v>
      </c>
      <c r="Y123" s="52" t="s">
        <v>418</v>
      </c>
      <c r="Z123" s="50"/>
      <c r="AA123" s="57"/>
      <c r="AB123" s="57"/>
      <c r="AC123" s="57"/>
      <c r="AD123" s="52"/>
      <c r="AE123" s="195">
        <v>8.3000000000000007</v>
      </c>
      <c r="AF123" s="196">
        <v>76</v>
      </c>
      <c r="AG123" s="197">
        <f>IF(AE123=0," ",IF(ISBLANK(AE123)," ",AE123*AF123))</f>
        <v>630.80000000000007</v>
      </c>
      <c r="AH123" s="196" t="s">
        <v>451</v>
      </c>
      <c r="AI123" s="198" t="s">
        <v>267</v>
      </c>
      <c r="AJ123" s="50">
        <v>8.4</v>
      </c>
      <c r="AK123" s="51">
        <v>511</v>
      </c>
      <c r="AL123" s="51">
        <v>4292.3999999999996</v>
      </c>
      <c r="AM123" s="51" t="s">
        <v>467</v>
      </c>
      <c r="AN123" s="52" t="s">
        <v>492</v>
      </c>
      <c r="AO123" s="50"/>
      <c r="AP123" s="57"/>
      <c r="AQ123" s="57"/>
      <c r="AR123" s="57"/>
      <c r="AS123" s="52"/>
      <c r="AT123" s="50">
        <v>8.26</v>
      </c>
      <c r="AU123" s="51">
        <v>65.900000000000006</v>
      </c>
      <c r="AV123" s="51">
        <v>544.33000000000004</v>
      </c>
      <c r="AW123" s="51" t="s">
        <v>501</v>
      </c>
      <c r="AX123" s="52" t="s">
        <v>511</v>
      </c>
      <c r="AY123" s="50">
        <v>8.3000000000000007</v>
      </c>
      <c r="AZ123" s="51">
        <v>260</v>
      </c>
      <c r="BA123" s="51">
        <v>2158</v>
      </c>
      <c r="BB123" s="51" t="s">
        <v>521</v>
      </c>
      <c r="BC123" s="52" t="s">
        <v>285</v>
      </c>
      <c r="BD123" s="50"/>
      <c r="BE123" s="51"/>
      <c r="BF123" s="51"/>
      <c r="BG123" s="51"/>
      <c r="BH123" s="52"/>
      <c r="BI123" s="50">
        <v>8.1999999999999993</v>
      </c>
      <c r="BJ123" s="51">
        <v>300</v>
      </c>
      <c r="BK123" s="51">
        <v>2460</v>
      </c>
      <c r="BL123" s="51" t="s">
        <v>547</v>
      </c>
      <c r="BM123" s="52" t="s">
        <v>571</v>
      </c>
      <c r="BN123" s="53"/>
      <c r="BO123" s="53"/>
      <c r="BP123" s="249"/>
    </row>
    <row r="124" spans="1:68" ht="30" x14ac:dyDescent="0.4">
      <c r="B124" s="54"/>
      <c r="C124" s="55"/>
      <c r="D124" s="41">
        <f t="shared" ref="D124:D155" si="32">D11</f>
        <v>7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27"/>
        <v>8.33</v>
      </c>
      <c r="L124" s="47">
        <f t="shared" si="28"/>
        <v>8.4</v>
      </c>
      <c r="M124" s="48">
        <f t="shared" si="29"/>
        <v>8.4700000000000006</v>
      </c>
      <c r="N124" s="48">
        <f t="shared" si="30"/>
        <v>8.5399999999999991</v>
      </c>
      <c r="O124" s="49">
        <f t="shared" si="31"/>
        <v>8.61</v>
      </c>
      <c r="P124" s="50"/>
      <c r="Q124" s="51"/>
      <c r="R124" s="51"/>
      <c r="S124" s="51"/>
      <c r="T124" s="52"/>
      <c r="U124" s="50"/>
      <c r="V124" s="51"/>
      <c r="W124" s="51"/>
      <c r="X124" s="51"/>
      <c r="Y124" s="52"/>
      <c r="Z124" s="50"/>
      <c r="AA124" s="51"/>
      <c r="AB124" s="51"/>
      <c r="AC124" s="51"/>
      <c r="AD124" s="52"/>
      <c r="AE124" s="50"/>
      <c r="AF124" s="51"/>
      <c r="AG124" s="51"/>
      <c r="AH124" s="51"/>
      <c r="AI124" s="52"/>
      <c r="AJ124" s="50"/>
      <c r="AK124" s="51"/>
      <c r="AL124" s="51"/>
      <c r="AM124" s="51"/>
      <c r="AN124" s="52"/>
      <c r="AO124" s="175"/>
      <c r="AP124" s="176"/>
      <c r="AQ124" s="176"/>
      <c r="AR124" s="176"/>
      <c r="AS124" s="176"/>
      <c r="AT124" s="50"/>
      <c r="AU124" s="51"/>
      <c r="AV124" s="51"/>
      <c r="AW124" s="51"/>
      <c r="AX124" s="51"/>
      <c r="AY124" s="50"/>
      <c r="AZ124" s="51"/>
      <c r="BA124" s="51"/>
      <c r="BB124" s="51"/>
      <c r="BC124" s="52"/>
      <c r="BD124" s="50"/>
      <c r="BE124" s="51"/>
      <c r="BF124" s="51"/>
      <c r="BG124" s="51"/>
      <c r="BH124" s="52"/>
      <c r="BI124" s="50"/>
      <c r="BJ124" s="51"/>
      <c r="BK124" s="51"/>
      <c r="BL124" s="51"/>
      <c r="BM124" s="206"/>
      <c r="BN124" s="53">
        <f>MIN($P124,$U124,$Z124,$AE124,$AJ124,$AO124,$AT124,$AY124,$BD124,$BI124)</f>
        <v>0</v>
      </c>
      <c r="BO124" s="53">
        <f>MAX($P124,$U124,$Z124,$AE124,$AJ124,$AO124,$AT124,$AY124,$BD124,$BI124)</f>
        <v>0</v>
      </c>
      <c r="BP124" s="248"/>
    </row>
    <row r="125" spans="1:68" ht="30" x14ac:dyDescent="0.4">
      <c r="B125" s="56"/>
      <c r="C125" s="55"/>
      <c r="D125" s="41">
        <f t="shared" si="32"/>
        <v>7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27"/>
        <v>8.33</v>
      </c>
      <c r="L125" s="47">
        <f t="shared" si="28"/>
        <v>8.4</v>
      </c>
      <c r="M125" s="48">
        <f t="shared" si="29"/>
        <v>8.4700000000000006</v>
      </c>
      <c r="N125" s="48">
        <f t="shared" si="30"/>
        <v>8.5399999999999991</v>
      </c>
      <c r="O125" s="49">
        <f t="shared" si="31"/>
        <v>8.61</v>
      </c>
      <c r="P125" s="50"/>
      <c r="Q125" s="51"/>
      <c r="R125" s="51"/>
      <c r="S125" s="51"/>
      <c r="T125" s="52"/>
      <c r="U125" s="175"/>
      <c r="V125" s="176"/>
      <c r="W125" s="176"/>
      <c r="X125" s="176"/>
      <c r="Y125" s="176"/>
      <c r="Z125" s="50"/>
      <c r="AA125" s="51"/>
      <c r="AB125" s="51"/>
      <c r="AC125" s="51"/>
      <c r="AD125" s="51"/>
      <c r="AE125" s="175"/>
      <c r="AF125" s="176"/>
      <c r="AG125" s="176"/>
      <c r="AH125" s="176"/>
      <c r="AI125" s="188"/>
      <c r="AJ125" s="50"/>
      <c r="AK125" s="51"/>
      <c r="AL125" s="51"/>
      <c r="AM125" s="51"/>
      <c r="AN125" s="52"/>
      <c r="AO125" s="175"/>
      <c r="AP125" s="176"/>
      <c r="AQ125" s="176"/>
      <c r="AR125" s="176"/>
      <c r="AS125" s="176"/>
      <c r="AT125" s="50"/>
      <c r="AU125" s="51"/>
      <c r="AV125" s="51"/>
      <c r="AW125" s="51"/>
      <c r="AX125" s="51"/>
      <c r="AY125" s="175"/>
      <c r="AZ125" s="176"/>
      <c r="BA125" s="176"/>
      <c r="BB125" s="176"/>
      <c r="BC125" s="176"/>
      <c r="BD125" s="50"/>
      <c r="BE125" s="51"/>
      <c r="BF125" s="51"/>
      <c r="BG125" s="51"/>
      <c r="BH125" s="52"/>
      <c r="BI125" s="175"/>
      <c r="BJ125" s="176"/>
      <c r="BK125" s="176"/>
      <c r="BL125" s="176"/>
      <c r="BM125" s="188"/>
      <c r="BN125" s="53">
        <f>MIN($P125,$U125,$Z125,$AE125,$AJ125,$AO125,$AT125,$AY125,$BD125,$BI125)</f>
        <v>0</v>
      </c>
      <c r="BO125" s="53">
        <f>MAX($P125,$U125,$Z125,$AE125,$AJ125,$AO125,$AT125,$AY125,$BD125,$BI125)</f>
        <v>0</v>
      </c>
      <c r="BP125" s="248"/>
    </row>
    <row r="126" spans="1:68" ht="58.5" customHeight="1" x14ac:dyDescent="0.4">
      <c r="B126" s="60">
        <v>2</v>
      </c>
      <c r="C126" s="61" t="s">
        <v>17</v>
      </c>
      <c r="D126" s="41">
        <f t="shared" si="32"/>
        <v>0</v>
      </c>
      <c r="E126" s="62"/>
      <c r="F126" s="63"/>
      <c r="G126" s="64"/>
      <c r="H126" s="64"/>
      <c r="I126" s="64"/>
      <c r="J126" s="65"/>
      <c r="K126" s="46">
        <f t="shared" si="27"/>
        <v>0</v>
      </c>
      <c r="L126" s="47">
        <f t="shared" si="28"/>
        <v>0</v>
      </c>
      <c r="M126" s="48">
        <f t="shared" si="29"/>
        <v>0</v>
      </c>
      <c r="N126" s="48">
        <f t="shared" si="30"/>
        <v>0</v>
      </c>
      <c r="O126" s="49">
        <f t="shared" si="31"/>
        <v>0</v>
      </c>
      <c r="P126" s="66"/>
      <c r="Q126" s="67"/>
      <c r="R126" s="68"/>
      <c r="S126" s="67"/>
      <c r="T126" s="69"/>
      <c r="U126" s="177"/>
      <c r="V126" s="178"/>
      <c r="W126" s="176"/>
      <c r="X126" s="178"/>
      <c r="Y126" s="178"/>
      <c r="Z126" s="66"/>
      <c r="AA126" s="67"/>
      <c r="AB126" s="68"/>
      <c r="AC126" s="67"/>
      <c r="AD126" s="67"/>
      <c r="AE126" s="177"/>
      <c r="AF126" s="178"/>
      <c r="AG126" s="176"/>
      <c r="AH126" s="178"/>
      <c r="AI126" s="189"/>
      <c r="AJ126" s="66"/>
      <c r="AK126" s="67"/>
      <c r="AL126" s="68"/>
      <c r="AM126" s="67"/>
      <c r="AN126" s="69"/>
      <c r="AO126" s="177"/>
      <c r="AP126" s="178"/>
      <c r="AQ126" s="176"/>
      <c r="AR126" s="178"/>
      <c r="AS126" s="178"/>
      <c r="AT126" s="66"/>
      <c r="AU126" s="67"/>
      <c r="AV126" s="68"/>
      <c r="AW126" s="67"/>
      <c r="AX126" s="67"/>
      <c r="AY126" s="177"/>
      <c r="AZ126" s="178"/>
      <c r="BA126" s="176"/>
      <c r="BB126" s="178"/>
      <c r="BC126" s="178"/>
      <c r="BD126" s="66"/>
      <c r="BE126" s="67"/>
      <c r="BF126" s="68"/>
      <c r="BG126" s="67"/>
      <c r="BH126" s="69"/>
      <c r="BI126" s="177"/>
      <c r="BJ126" s="178"/>
      <c r="BK126" s="176"/>
      <c r="BL126" s="178"/>
      <c r="BM126" s="189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  <c r="BP126" s="248"/>
    </row>
    <row r="127" spans="1:68" ht="54" x14ac:dyDescent="0.4">
      <c r="B127" s="39" t="s">
        <v>118</v>
      </c>
      <c r="C127" s="40" t="str">
        <f>C14</f>
        <v>Столовая морковь н/у, кг</v>
      </c>
      <c r="D127" s="41">
        <f t="shared" si="32"/>
        <v>12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27"/>
        <v>14.76</v>
      </c>
      <c r="L127" s="47">
        <f t="shared" si="28"/>
        <v>14.879999999999999</v>
      </c>
      <c r="M127" s="48">
        <f t="shared" si="29"/>
        <v>15</v>
      </c>
      <c r="N127" s="48">
        <f t="shared" si="30"/>
        <v>15.120000000000001</v>
      </c>
      <c r="O127" s="49">
        <f t="shared" si="31"/>
        <v>15.24</v>
      </c>
      <c r="P127" s="50"/>
      <c r="Q127" s="51"/>
      <c r="R127" s="51"/>
      <c r="S127" s="51"/>
      <c r="T127" s="52"/>
      <c r="U127" s="50">
        <v>14.7</v>
      </c>
      <c r="V127" s="51">
        <v>10</v>
      </c>
      <c r="W127" s="51">
        <v>147</v>
      </c>
      <c r="X127" s="51" t="s">
        <v>405</v>
      </c>
      <c r="Y127" s="52" t="s">
        <v>418</v>
      </c>
      <c r="Z127" s="50"/>
      <c r="AA127" s="57"/>
      <c r="AB127" s="57"/>
      <c r="AC127" s="57"/>
      <c r="AD127" s="52"/>
      <c r="AE127" s="195">
        <v>14.7</v>
      </c>
      <c r="AF127" s="196">
        <v>34</v>
      </c>
      <c r="AG127" s="197">
        <f>IF(AE127=0," ",IF(ISBLANK(AE127)," ",AE127*AF127))</f>
        <v>499.79999999999995</v>
      </c>
      <c r="AH127" s="196" t="s">
        <v>451</v>
      </c>
      <c r="AI127" s="198" t="s">
        <v>269</v>
      </c>
      <c r="AJ127" s="50">
        <v>14.88</v>
      </c>
      <c r="AK127" s="51">
        <v>63</v>
      </c>
      <c r="AL127" s="51">
        <v>937.44</v>
      </c>
      <c r="AM127" s="51" t="s">
        <v>467</v>
      </c>
      <c r="AN127" s="52" t="s">
        <v>492</v>
      </c>
      <c r="AO127" s="50"/>
      <c r="AP127" s="57"/>
      <c r="AQ127" s="57"/>
      <c r="AR127" s="57"/>
      <c r="AS127" s="52"/>
      <c r="AT127" s="50">
        <v>14.64</v>
      </c>
      <c r="AU127" s="51">
        <v>18.2</v>
      </c>
      <c r="AV127" s="51">
        <f>IF(AT127=0," ",IF(ISBLANK(AT127)," ",AT127*AU127))</f>
        <v>266.44799999999998</v>
      </c>
      <c r="AW127" s="51" t="s">
        <v>501</v>
      </c>
      <c r="AX127" s="52" t="s">
        <v>511</v>
      </c>
      <c r="AY127" s="50"/>
      <c r="AZ127" s="57"/>
      <c r="BA127" s="57"/>
      <c r="BB127" s="57"/>
      <c r="BC127" s="52"/>
      <c r="BD127" s="50"/>
      <c r="BE127" s="57"/>
      <c r="BF127" s="57"/>
      <c r="BG127" s="57"/>
      <c r="BH127" s="52"/>
      <c r="BI127" s="50"/>
      <c r="BJ127" s="57"/>
      <c r="BK127" s="57"/>
      <c r="BL127" s="57"/>
      <c r="BM127" s="52"/>
      <c r="BN127" s="53"/>
      <c r="BO127" s="53"/>
      <c r="BP127" s="249"/>
    </row>
    <row r="128" spans="1:68" ht="30" x14ac:dyDescent="0.4">
      <c r="B128" s="54"/>
      <c r="C128" s="55"/>
      <c r="D128" s="41">
        <f t="shared" si="32"/>
        <v>12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27"/>
        <v>14.76</v>
      </c>
      <c r="L128" s="47">
        <f t="shared" si="28"/>
        <v>14.879999999999999</v>
      </c>
      <c r="M128" s="48">
        <f t="shared" si="29"/>
        <v>15</v>
      </c>
      <c r="N128" s="48">
        <f t="shared" si="30"/>
        <v>15.120000000000001</v>
      </c>
      <c r="O128" s="49">
        <f t="shared" si="31"/>
        <v>15.24</v>
      </c>
      <c r="P128" s="50"/>
      <c r="Q128" s="51"/>
      <c r="R128" s="51"/>
      <c r="S128" s="51"/>
      <c r="T128" s="52"/>
      <c r="U128" s="175"/>
      <c r="V128" s="176"/>
      <c r="W128" s="176"/>
      <c r="X128" s="176"/>
      <c r="Y128" s="176"/>
      <c r="Z128" s="50"/>
      <c r="AA128" s="51"/>
      <c r="AB128" s="51"/>
      <c r="AC128" s="51"/>
      <c r="AD128" s="51"/>
      <c r="AE128" s="50"/>
      <c r="AF128" s="51"/>
      <c r="AG128" s="51"/>
      <c r="AH128" s="51"/>
      <c r="AI128" s="52"/>
      <c r="AJ128" s="50"/>
      <c r="AK128" s="51"/>
      <c r="AL128" s="51"/>
      <c r="AM128" s="51"/>
      <c r="AN128" s="52"/>
      <c r="AO128" s="175"/>
      <c r="AP128" s="176"/>
      <c r="AQ128" s="176"/>
      <c r="AR128" s="176"/>
      <c r="AS128" s="176"/>
      <c r="AT128" s="50"/>
      <c r="AU128" s="51"/>
      <c r="AV128" s="51"/>
      <c r="AW128" s="51"/>
      <c r="AX128" s="51"/>
      <c r="AY128" s="175"/>
      <c r="AZ128" s="176"/>
      <c r="BA128" s="176"/>
      <c r="BB128" s="176"/>
      <c r="BC128" s="176"/>
      <c r="BD128" s="50"/>
      <c r="BE128" s="51"/>
      <c r="BF128" s="51"/>
      <c r="BG128" s="51"/>
      <c r="BH128" s="52"/>
      <c r="BI128" s="175"/>
      <c r="BJ128" s="176"/>
      <c r="BK128" s="176"/>
      <c r="BL128" s="176"/>
      <c r="BM128" s="188"/>
      <c r="BN128" s="53"/>
      <c r="BO128" s="53"/>
      <c r="BP128" s="248"/>
    </row>
    <row r="129" spans="2:68" ht="30" x14ac:dyDescent="0.4">
      <c r="B129" s="56"/>
      <c r="C129" s="55"/>
      <c r="D129" s="41">
        <f t="shared" si="32"/>
        <v>12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27"/>
        <v>14.76</v>
      </c>
      <c r="L129" s="47">
        <f t="shared" si="28"/>
        <v>14.879999999999999</v>
      </c>
      <c r="M129" s="48">
        <f t="shared" si="29"/>
        <v>15</v>
      </c>
      <c r="N129" s="48">
        <f t="shared" si="30"/>
        <v>15.120000000000001</v>
      </c>
      <c r="O129" s="49">
        <f t="shared" si="31"/>
        <v>15.24</v>
      </c>
      <c r="P129" s="50"/>
      <c r="Q129" s="51"/>
      <c r="R129" s="51"/>
      <c r="S129" s="51"/>
      <c r="T129" s="52"/>
      <c r="U129" s="175"/>
      <c r="V129" s="176"/>
      <c r="W129" s="176"/>
      <c r="X129" s="176"/>
      <c r="Y129" s="176"/>
      <c r="Z129" s="50"/>
      <c r="AA129" s="51"/>
      <c r="AB129" s="51"/>
      <c r="AC129" s="51"/>
      <c r="AD129" s="51"/>
      <c r="AE129" s="175"/>
      <c r="AF129" s="176"/>
      <c r="AG129" s="176"/>
      <c r="AH129" s="176"/>
      <c r="AI129" s="188"/>
      <c r="AJ129" s="50"/>
      <c r="AK129" s="51"/>
      <c r="AL129" s="51"/>
      <c r="AM129" s="51"/>
      <c r="AN129" s="52"/>
      <c r="AO129" s="175"/>
      <c r="AP129" s="176"/>
      <c r="AQ129" s="176"/>
      <c r="AR129" s="176"/>
      <c r="AS129" s="176"/>
      <c r="AT129" s="50"/>
      <c r="AU129" s="51"/>
      <c r="AV129" s="51"/>
      <c r="AW129" s="51"/>
      <c r="AX129" s="51"/>
      <c r="AY129" s="175"/>
      <c r="AZ129" s="176"/>
      <c r="BA129" s="176"/>
      <c r="BB129" s="176"/>
      <c r="BC129" s="176"/>
      <c r="BD129" s="50"/>
      <c r="BE129" s="51"/>
      <c r="BF129" s="51"/>
      <c r="BG129" s="51"/>
      <c r="BH129" s="52"/>
      <c r="BI129" s="175"/>
      <c r="BJ129" s="176"/>
      <c r="BK129" s="176"/>
      <c r="BL129" s="176"/>
      <c r="BM129" s="188"/>
      <c r="BN129" s="53"/>
      <c r="BO129" s="53"/>
      <c r="BP129" s="248"/>
    </row>
    <row r="130" spans="2:68" ht="54" x14ac:dyDescent="0.4">
      <c r="B130" s="71" t="s">
        <v>19</v>
      </c>
      <c r="C130" s="40" t="str">
        <f>C17</f>
        <v>Столовая свекла н/у, кг</v>
      </c>
      <c r="D130" s="41">
        <f t="shared" si="32"/>
        <v>10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27"/>
        <v>12.8</v>
      </c>
      <c r="L130" s="47">
        <f t="shared" si="28"/>
        <v>12.9</v>
      </c>
      <c r="M130" s="48">
        <f t="shared" si="29"/>
        <v>13</v>
      </c>
      <c r="N130" s="48">
        <f t="shared" si="30"/>
        <v>13.1</v>
      </c>
      <c r="O130" s="49">
        <f t="shared" si="31"/>
        <v>13.2</v>
      </c>
      <c r="P130" s="50"/>
      <c r="Q130" s="51"/>
      <c r="R130" s="51"/>
      <c r="S130" s="51"/>
      <c r="T130" s="52"/>
      <c r="U130" s="50">
        <v>12.8</v>
      </c>
      <c r="V130" s="51">
        <v>25</v>
      </c>
      <c r="W130" s="51">
        <v>320</v>
      </c>
      <c r="X130" s="51" t="s">
        <v>405</v>
      </c>
      <c r="Y130" s="52" t="s">
        <v>419</v>
      </c>
      <c r="Z130" s="50"/>
      <c r="AA130" s="51"/>
      <c r="AB130" s="51"/>
      <c r="AC130" s="51"/>
      <c r="AD130" s="52"/>
      <c r="AE130" s="50"/>
      <c r="AF130" s="51"/>
      <c r="AG130" s="51"/>
      <c r="AH130" s="51"/>
      <c r="AI130" s="52"/>
      <c r="AJ130" s="50">
        <v>12.9</v>
      </c>
      <c r="AK130" s="51">
        <v>55</v>
      </c>
      <c r="AL130" s="51">
        <v>709.5</v>
      </c>
      <c r="AM130" s="51" t="s">
        <v>467</v>
      </c>
      <c r="AN130" s="52" t="s">
        <v>492</v>
      </c>
      <c r="AO130" s="50"/>
      <c r="AP130" s="57"/>
      <c r="AQ130" s="57"/>
      <c r="AR130" s="57"/>
      <c r="AS130" s="52"/>
      <c r="AT130" s="50">
        <v>12.7</v>
      </c>
      <c r="AU130" s="51">
        <v>9.3000000000000007</v>
      </c>
      <c r="AV130" s="51">
        <f>IF(AT130=0," ",IF(ISBLANK(AT130)," ",AT130*AU130))</f>
        <v>118.11</v>
      </c>
      <c r="AW130" s="51" t="s">
        <v>501</v>
      </c>
      <c r="AX130" s="52" t="s">
        <v>511</v>
      </c>
      <c r="AY130" s="50">
        <v>12.8</v>
      </c>
      <c r="AZ130" s="51">
        <v>54</v>
      </c>
      <c r="BA130" s="51">
        <f>IF(AY130=0," ",IF(ISBLANK(AY130)," ",AY130*AZ130))</f>
        <v>691.2</v>
      </c>
      <c r="BB130" s="51" t="s">
        <v>521</v>
      </c>
      <c r="BC130" s="52" t="s">
        <v>285</v>
      </c>
      <c r="BD130" s="271">
        <v>12.7</v>
      </c>
      <c r="BE130" s="272">
        <v>32.5</v>
      </c>
      <c r="BF130" s="272">
        <f>BE130*BD130</f>
        <v>412.75</v>
      </c>
      <c r="BG130" s="272" t="s">
        <v>540</v>
      </c>
      <c r="BH130" s="273" t="s">
        <v>541</v>
      </c>
      <c r="BI130" s="50"/>
      <c r="BJ130" s="57"/>
      <c r="BK130" s="57"/>
      <c r="BL130" s="57"/>
      <c r="BM130" s="52"/>
      <c r="BN130" s="53"/>
      <c r="BO130" s="53"/>
      <c r="BP130" s="249"/>
    </row>
    <row r="131" spans="2:68" ht="30" x14ac:dyDescent="0.4">
      <c r="B131" s="73"/>
      <c r="C131" s="74"/>
      <c r="D131" s="41">
        <f t="shared" si="32"/>
        <v>10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27"/>
        <v>12.8</v>
      </c>
      <c r="L131" s="47">
        <f t="shared" si="28"/>
        <v>12.9</v>
      </c>
      <c r="M131" s="48">
        <f t="shared" si="29"/>
        <v>13</v>
      </c>
      <c r="N131" s="48">
        <f t="shared" si="30"/>
        <v>13.1</v>
      </c>
      <c r="O131" s="49">
        <f t="shared" si="31"/>
        <v>13.2</v>
      </c>
      <c r="P131" s="50"/>
      <c r="Q131" s="51"/>
      <c r="R131" s="51"/>
      <c r="S131" s="51"/>
      <c r="T131" s="52"/>
      <c r="U131" s="50"/>
      <c r="V131" s="57"/>
      <c r="W131" s="57"/>
      <c r="X131" s="57"/>
      <c r="Y131" s="52"/>
      <c r="Z131" s="50"/>
      <c r="AA131" s="51"/>
      <c r="AB131" s="51"/>
      <c r="AC131" s="51"/>
      <c r="AD131" s="52"/>
      <c r="AE131" s="50"/>
      <c r="AF131" s="51"/>
      <c r="AG131" s="51"/>
      <c r="AH131" s="51"/>
      <c r="AI131" s="52"/>
      <c r="AJ131" s="50"/>
      <c r="AK131" s="57"/>
      <c r="AL131" s="57"/>
      <c r="AM131" s="57"/>
      <c r="AN131" s="52"/>
      <c r="AO131" s="50"/>
      <c r="AP131" s="57"/>
      <c r="AQ131" s="57"/>
      <c r="AR131" s="57"/>
      <c r="AS131" s="52"/>
      <c r="AT131" s="50"/>
      <c r="AU131" s="51"/>
      <c r="AV131" s="51"/>
      <c r="AW131" s="51"/>
      <c r="AX131" s="51"/>
      <c r="AY131" s="50"/>
      <c r="AZ131" s="57"/>
      <c r="BA131" s="57"/>
      <c r="BB131" s="57"/>
      <c r="BC131" s="52"/>
      <c r="BD131" s="271"/>
      <c r="BE131" s="272"/>
      <c r="BF131" s="272"/>
      <c r="BG131" s="272"/>
      <c r="BH131" s="273"/>
      <c r="BI131" s="50"/>
      <c r="BJ131" s="57"/>
      <c r="BK131" s="57"/>
      <c r="BL131" s="57"/>
      <c r="BM131" s="52"/>
      <c r="BN131" s="53"/>
      <c r="BO131" s="53"/>
      <c r="BP131" s="248"/>
    </row>
    <row r="132" spans="2:68" ht="30" x14ac:dyDescent="0.4">
      <c r="B132" s="73"/>
      <c r="C132" s="74"/>
      <c r="D132" s="41">
        <f t="shared" si="32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27"/>
        <v>12.8</v>
      </c>
      <c r="L132" s="47">
        <f t="shared" si="28"/>
        <v>12.9</v>
      </c>
      <c r="M132" s="48">
        <f t="shared" si="29"/>
        <v>13</v>
      </c>
      <c r="N132" s="48">
        <f t="shared" si="30"/>
        <v>13.1</v>
      </c>
      <c r="O132" s="49">
        <f t="shared" si="31"/>
        <v>13.2</v>
      </c>
      <c r="P132" s="50"/>
      <c r="Q132" s="51"/>
      <c r="R132" s="51"/>
      <c r="S132" s="51"/>
      <c r="T132" s="52"/>
      <c r="U132" s="50"/>
      <c r="V132" s="57"/>
      <c r="W132" s="57"/>
      <c r="X132" s="57"/>
      <c r="Y132" s="52"/>
      <c r="Z132" s="50"/>
      <c r="AA132" s="51"/>
      <c r="AB132" s="51"/>
      <c r="AC132" s="51"/>
      <c r="AD132" s="52"/>
      <c r="AE132" s="50"/>
      <c r="AF132" s="51"/>
      <c r="AG132" s="51"/>
      <c r="AH132" s="51"/>
      <c r="AI132" s="52"/>
      <c r="AJ132" s="50"/>
      <c r="AK132" s="57"/>
      <c r="AL132" s="57"/>
      <c r="AM132" s="57"/>
      <c r="AN132" s="52"/>
      <c r="AO132" s="50"/>
      <c r="AP132" s="57"/>
      <c r="AQ132" s="57"/>
      <c r="AR132" s="57"/>
      <c r="AS132" s="52"/>
      <c r="AT132" s="50"/>
      <c r="AU132" s="51"/>
      <c r="AV132" s="51"/>
      <c r="AW132" s="51"/>
      <c r="AX132" s="51"/>
      <c r="AY132" s="50"/>
      <c r="AZ132" s="57"/>
      <c r="BA132" s="57"/>
      <c r="BB132" s="57"/>
      <c r="BC132" s="52"/>
      <c r="BD132" s="271"/>
      <c r="BE132" s="272"/>
      <c r="BF132" s="272"/>
      <c r="BG132" s="272"/>
      <c r="BH132" s="273"/>
      <c r="BI132" s="50"/>
      <c r="BJ132" s="57"/>
      <c r="BK132" s="57"/>
      <c r="BL132" s="57"/>
      <c r="BM132" s="52"/>
      <c r="BN132" s="53"/>
      <c r="BO132" s="53"/>
      <c r="BP132" s="248"/>
    </row>
    <row r="133" spans="2:68" ht="72" x14ac:dyDescent="0.4">
      <c r="B133" s="71" t="s">
        <v>21</v>
      </c>
      <c r="C133" s="40" t="str">
        <f>C20</f>
        <v>Лук репчатый н/у, кг</v>
      </c>
      <c r="D133" s="41">
        <f t="shared" si="32"/>
        <v>13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27"/>
        <v>16.64</v>
      </c>
      <c r="L133" s="47">
        <f t="shared" si="28"/>
        <v>16.899999999999999</v>
      </c>
      <c r="M133" s="48">
        <f t="shared" si="29"/>
        <v>17.16</v>
      </c>
      <c r="N133" s="48">
        <f t="shared" si="30"/>
        <v>17.29</v>
      </c>
      <c r="O133" s="49">
        <f t="shared" si="31"/>
        <v>17.420000000000002</v>
      </c>
      <c r="P133" s="50"/>
      <c r="Q133" s="57"/>
      <c r="R133" s="57"/>
      <c r="S133" s="57"/>
      <c r="T133" s="52"/>
      <c r="U133" s="50">
        <v>16.600000000000001</v>
      </c>
      <c r="V133" s="51">
        <v>10</v>
      </c>
      <c r="W133" s="51">
        <v>166</v>
      </c>
      <c r="X133" s="51" t="s">
        <v>405</v>
      </c>
      <c r="Y133" s="52" t="s">
        <v>418</v>
      </c>
      <c r="Z133" s="50"/>
      <c r="AA133" s="57"/>
      <c r="AB133" s="57"/>
      <c r="AC133" s="57"/>
      <c r="AD133" s="52"/>
      <c r="AE133" s="195"/>
      <c r="AF133" s="196"/>
      <c r="AG133" s="197"/>
      <c r="AH133" s="196"/>
      <c r="AI133" s="198"/>
      <c r="AJ133" s="50">
        <v>16.899999999999999</v>
      </c>
      <c r="AK133" s="51">
        <v>57</v>
      </c>
      <c r="AL133" s="51">
        <v>963.6</v>
      </c>
      <c r="AM133" s="51" t="s">
        <v>467</v>
      </c>
      <c r="AN133" s="52" t="s">
        <v>492</v>
      </c>
      <c r="AO133" s="50"/>
      <c r="AP133" s="57"/>
      <c r="AQ133" s="57"/>
      <c r="AR133" s="57"/>
      <c r="AS133" s="52"/>
      <c r="AT133" s="50">
        <v>16.510000000000002</v>
      </c>
      <c r="AU133" s="51">
        <v>21.2</v>
      </c>
      <c r="AV133" s="51">
        <f t="shared" ref="AV133:AV140" si="33">IF(AT133=0," ",IF(ISBLANK(AT133)," ",AT133*AU133))</f>
        <v>350.012</v>
      </c>
      <c r="AW133" s="51" t="s">
        <v>501</v>
      </c>
      <c r="AX133" s="52" t="s">
        <v>511</v>
      </c>
      <c r="AY133" s="50">
        <v>16.510000000000002</v>
      </c>
      <c r="AZ133" s="51">
        <v>30</v>
      </c>
      <c r="BA133" s="51">
        <v>495.3</v>
      </c>
      <c r="BB133" s="51" t="s">
        <v>514</v>
      </c>
      <c r="BC133" s="52" t="s">
        <v>285</v>
      </c>
      <c r="BD133" s="271"/>
      <c r="BE133" s="272"/>
      <c r="BF133" s="272" t="str">
        <f>IF(BD133=0," ",IF(ISBLANK(BD133)," ",BD133*BE133))</f>
        <v xml:space="preserve"> </v>
      </c>
      <c r="BG133" s="272"/>
      <c r="BH133" s="273"/>
      <c r="BI133" s="50"/>
      <c r="BJ133" s="57"/>
      <c r="BK133" s="57"/>
      <c r="BL133" s="57"/>
      <c r="BM133" s="52"/>
      <c r="BN133" s="53">
        <f t="shared" ref="BN133:BN164" si="34">MIN($P133,$U133,$Z133,$AE133,$AJ133,$AO133,$AT133,$AY133,$BD133,$BI133)</f>
        <v>16.510000000000002</v>
      </c>
      <c r="BO133" s="53">
        <f t="shared" ref="BO133:BO164" si="35">MAX($P133,$U133,$Z133,$AE133,$AJ133,$AO133,$AT133,$AY133,$BD133,$BI133)</f>
        <v>16.899999999999999</v>
      </c>
      <c r="BP133" s="249"/>
    </row>
    <row r="134" spans="2:68" ht="30" x14ac:dyDescent="0.4">
      <c r="B134" s="73"/>
      <c r="C134" s="74"/>
      <c r="D134" s="41">
        <f t="shared" si="32"/>
        <v>13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27"/>
        <v>16.64</v>
      </c>
      <c r="L134" s="47">
        <f t="shared" si="28"/>
        <v>16.899999999999999</v>
      </c>
      <c r="M134" s="48">
        <f t="shared" si="29"/>
        <v>17.16</v>
      </c>
      <c r="N134" s="48">
        <f t="shared" si="30"/>
        <v>17.29</v>
      </c>
      <c r="O134" s="49">
        <f t="shared" si="31"/>
        <v>17.420000000000002</v>
      </c>
      <c r="P134" s="50"/>
      <c r="Q134" s="51"/>
      <c r="R134" s="51"/>
      <c r="S134" s="51"/>
      <c r="T134" s="52"/>
      <c r="U134" s="50"/>
      <c r="V134" s="57"/>
      <c r="W134" s="57"/>
      <c r="X134" s="57"/>
      <c r="Y134" s="52"/>
      <c r="Z134" s="50"/>
      <c r="AA134" s="57"/>
      <c r="AB134" s="57"/>
      <c r="AC134" s="57"/>
      <c r="AD134" s="52"/>
      <c r="AE134" s="50"/>
      <c r="AF134" s="51"/>
      <c r="AG134" s="51"/>
      <c r="AH134" s="51"/>
      <c r="AI134" s="52"/>
      <c r="AJ134" s="50"/>
      <c r="AK134" s="51"/>
      <c r="AL134" s="51"/>
      <c r="AM134" s="51"/>
      <c r="AN134" s="52"/>
      <c r="AO134" s="50"/>
      <c r="AP134" s="57"/>
      <c r="AQ134" s="57"/>
      <c r="AR134" s="57"/>
      <c r="AS134" s="52"/>
      <c r="AT134" s="50"/>
      <c r="AU134" s="51"/>
      <c r="AV134" s="51" t="str">
        <f t="shared" si="33"/>
        <v xml:space="preserve"> </v>
      </c>
      <c r="AW134" s="51"/>
      <c r="AX134" s="52"/>
      <c r="AY134" s="50"/>
      <c r="AZ134" s="51"/>
      <c r="BA134" s="51" t="str">
        <f t="shared" ref="BA134:BA140" si="36">IF(AY134=0," ",IF(ISBLANK(AY134)," ",AY134*AZ134))</f>
        <v xml:space="preserve"> </v>
      </c>
      <c r="BB134" s="51"/>
      <c r="BC134" s="52"/>
      <c r="BD134" s="271"/>
      <c r="BE134" s="272"/>
      <c r="BF134" s="272" t="str">
        <f>IF(BD134=0," ",IF(ISBLANK(BD134)," ",BD134*BE134))</f>
        <v xml:space="preserve"> </v>
      </c>
      <c r="BG134" s="272"/>
      <c r="BH134" s="273"/>
      <c r="BI134" s="50"/>
      <c r="BJ134" s="57"/>
      <c r="BK134" s="57"/>
      <c r="BL134" s="57"/>
      <c r="BM134" s="52"/>
      <c r="BN134" s="53">
        <f t="shared" si="34"/>
        <v>0</v>
      </c>
      <c r="BO134" s="53">
        <f t="shared" si="35"/>
        <v>0</v>
      </c>
      <c r="BP134" s="248"/>
    </row>
    <row r="135" spans="2:68" ht="30" x14ac:dyDescent="0.4">
      <c r="B135" s="73"/>
      <c r="C135" s="74"/>
      <c r="D135" s="41">
        <f t="shared" si="32"/>
        <v>13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27"/>
        <v>16.64</v>
      </c>
      <c r="L135" s="47">
        <f t="shared" si="28"/>
        <v>16.899999999999999</v>
      </c>
      <c r="M135" s="48">
        <f t="shared" si="29"/>
        <v>17.16</v>
      </c>
      <c r="N135" s="48">
        <f t="shared" si="30"/>
        <v>17.29</v>
      </c>
      <c r="O135" s="49">
        <f t="shared" si="31"/>
        <v>17.420000000000002</v>
      </c>
      <c r="P135" s="50"/>
      <c r="Q135" s="51"/>
      <c r="R135" s="51"/>
      <c r="S135" s="51"/>
      <c r="T135" s="52"/>
      <c r="U135" s="50"/>
      <c r="V135" s="57"/>
      <c r="W135" s="57"/>
      <c r="X135" s="57"/>
      <c r="Y135" s="52"/>
      <c r="Z135" s="50"/>
      <c r="AA135" s="57"/>
      <c r="AB135" s="57"/>
      <c r="AC135" s="57"/>
      <c r="AD135" s="52"/>
      <c r="AE135" s="50"/>
      <c r="AF135" s="51"/>
      <c r="AG135" s="51"/>
      <c r="AH135" s="51"/>
      <c r="AI135" s="52"/>
      <c r="AJ135" s="50"/>
      <c r="AK135" s="51"/>
      <c r="AL135" s="51"/>
      <c r="AM135" s="51"/>
      <c r="AN135" s="52"/>
      <c r="AO135" s="50"/>
      <c r="AP135" s="57"/>
      <c r="AQ135" s="57"/>
      <c r="AR135" s="57"/>
      <c r="AS135" s="52"/>
      <c r="AT135" s="50"/>
      <c r="AU135" s="51"/>
      <c r="AV135" s="51" t="str">
        <f t="shared" si="33"/>
        <v xml:space="preserve"> </v>
      </c>
      <c r="AW135" s="51"/>
      <c r="AX135" s="52"/>
      <c r="AY135" s="50"/>
      <c r="AZ135" s="51"/>
      <c r="BA135" s="51" t="str">
        <f t="shared" si="36"/>
        <v xml:space="preserve"> </v>
      </c>
      <c r="BB135" s="51"/>
      <c r="BC135" s="52"/>
      <c r="BD135" s="271"/>
      <c r="BE135" s="272"/>
      <c r="BF135" s="272" t="str">
        <f>IF(BD135=0," ",IF(ISBLANK(BD135)," ",BD135*BE135))</f>
        <v xml:space="preserve"> </v>
      </c>
      <c r="BG135" s="272"/>
      <c r="BH135" s="273"/>
      <c r="BI135" s="50"/>
      <c r="BJ135" s="57"/>
      <c r="BK135" s="57"/>
      <c r="BL135" s="57"/>
      <c r="BM135" s="52"/>
      <c r="BN135" s="53">
        <f t="shared" si="34"/>
        <v>0</v>
      </c>
      <c r="BO135" s="53">
        <f t="shared" si="35"/>
        <v>0</v>
      </c>
      <c r="BP135" s="248"/>
    </row>
    <row r="136" spans="2:68" ht="54" x14ac:dyDescent="0.4">
      <c r="B136" s="71" t="s">
        <v>23</v>
      </c>
      <c r="C136" s="40" t="str">
        <f>C23</f>
        <v>Капуста н/у, кг</v>
      </c>
      <c r="D136" s="41">
        <f t="shared" si="32"/>
        <v>9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27"/>
        <v>10.71</v>
      </c>
      <c r="L136" s="47">
        <f t="shared" si="28"/>
        <v>10.8</v>
      </c>
      <c r="M136" s="48">
        <f t="shared" si="29"/>
        <v>10.89</v>
      </c>
      <c r="N136" s="48">
        <f t="shared" si="30"/>
        <v>10.98</v>
      </c>
      <c r="O136" s="49">
        <f t="shared" si="31"/>
        <v>10.98</v>
      </c>
      <c r="P136" s="50"/>
      <c r="Q136" s="57"/>
      <c r="R136" s="57"/>
      <c r="S136" s="57"/>
      <c r="T136" s="52"/>
      <c r="U136" s="50">
        <v>10.7</v>
      </c>
      <c r="V136" s="51">
        <v>25</v>
      </c>
      <c r="W136" s="51">
        <v>267.5</v>
      </c>
      <c r="X136" s="51" t="s">
        <v>405</v>
      </c>
      <c r="Y136" s="52" t="s">
        <v>419</v>
      </c>
      <c r="Z136" s="50">
        <v>10.6</v>
      </c>
      <c r="AA136" s="51">
        <v>59.4</v>
      </c>
      <c r="AB136" s="51">
        <v>629.64</v>
      </c>
      <c r="AC136" s="51" t="s">
        <v>438</v>
      </c>
      <c r="AD136" s="52" t="s">
        <v>445</v>
      </c>
      <c r="AE136" s="195">
        <v>10.7</v>
      </c>
      <c r="AF136" s="196">
        <v>51.7</v>
      </c>
      <c r="AG136" s="197">
        <f>IF(AE136=0," ",IF(ISBLANK(AE136)," ",AE136*AF136))</f>
        <v>553.18999999999994</v>
      </c>
      <c r="AH136" s="196" t="s">
        <v>451</v>
      </c>
      <c r="AI136" s="198" t="s">
        <v>269</v>
      </c>
      <c r="AJ136" s="50">
        <v>10.8</v>
      </c>
      <c r="AK136" s="51">
        <v>110</v>
      </c>
      <c r="AL136" s="51">
        <v>1187.9000000000001</v>
      </c>
      <c r="AM136" s="51" t="s">
        <v>467</v>
      </c>
      <c r="AN136" s="52" t="s">
        <v>492</v>
      </c>
      <c r="AO136" s="50"/>
      <c r="AP136" s="57"/>
      <c r="AQ136" s="57"/>
      <c r="AR136" s="57"/>
      <c r="AS136" s="52"/>
      <c r="AT136" s="50">
        <v>10.62</v>
      </c>
      <c r="AU136" s="51">
        <v>34.299999999999997</v>
      </c>
      <c r="AV136" s="51">
        <f t="shared" si="33"/>
        <v>364.26599999999996</v>
      </c>
      <c r="AW136" s="51" t="s">
        <v>501</v>
      </c>
      <c r="AX136" s="52" t="s">
        <v>511</v>
      </c>
      <c r="AY136" s="50"/>
      <c r="AZ136" s="51"/>
      <c r="BA136" s="51"/>
      <c r="BB136" s="51"/>
      <c r="BC136" s="52"/>
      <c r="BD136" s="271">
        <v>10.7</v>
      </c>
      <c r="BE136" s="272">
        <v>110.6</v>
      </c>
      <c r="BF136" s="272">
        <f>IF(BD136=0," ",IF(ISBLANK(BD136)," ",BD136*BE136))</f>
        <v>1183.4199999999998</v>
      </c>
      <c r="BG136" s="272" t="s">
        <v>542</v>
      </c>
      <c r="BH136" s="273" t="s">
        <v>541</v>
      </c>
      <c r="BI136" s="50"/>
      <c r="BJ136" s="57"/>
      <c r="BK136" s="57"/>
      <c r="BL136" s="57"/>
      <c r="BM136" s="52"/>
      <c r="BN136" s="53">
        <f t="shared" si="34"/>
        <v>10.6</v>
      </c>
      <c r="BO136" s="53">
        <f t="shared" si="35"/>
        <v>10.8</v>
      </c>
      <c r="BP136" s="249"/>
    </row>
    <row r="137" spans="2:68" ht="30" x14ac:dyDescent="0.4">
      <c r="B137" s="73"/>
      <c r="C137" s="74"/>
      <c r="D137" s="41">
        <f t="shared" si="32"/>
        <v>9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27"/>
        <v>10.71</v>
      </c>
      <c r="L137" s="47">
        <f t="shared" si="28"/>
        <v>10.8</v>
      </c>
      <c r="M137" s="48">
        <f t="shared" si="29"/>
        <v>10.89</v>
      </c>
      <c r="N137" s="48">
        <f t="shared" si="30"/>
        <v>10.98</v>
      </c>
      <c r="O137" s="49">
        <f t="shared" si="31"/>
        <v>10.98</v>
      </c>
      <c r="P137" s="50"/>
      <c r="Q137" s="51"/>
      <c r="R137" s="51"/>
      <c r="S137" s="51"/>
      <c r="T137" s="52"/>
      <c r="U137" s="50"/>
      <c r="V137" s="57"/>
      <c r="W137" s="57"/>
      <c r="X137" s="57"/>
      <c r="Y137" s="52"/>
      <c r="Z137" s="50"/>
      <c r="AA137" s="51"/>
      <c r="AB137" s="51"/>
      <c r="AC137" s="51"/>
      <c r="AD137" s="52"/>
      <c r="AE137" s="50"/>
      <c r="AF137" s="51"/>
      <c r="AG137" s="51"/>
      <c r="AH137" s="51"/>
      <c r="AI137" s="52"/>
      <c r="AJ137" s="50"/>
      <c r="AK137" s="51"/>
      <c r="AL137" s="51"/>
      <c r="AM137" s="51"/>
      <c r="AN137" s="52"/>
      <c r="AO137" s="50"/>
      <c r="AP137" s="57"/>
      <c r="AQ137" s="57"/>
      <c r="AR137" s="57"/>
      <c r="AS137" s="52"/>
      <c r="AT137" s="50"/>
      <c r="AU137" s="51"/>
      <c r="AV137" s="51" t="str">
        <f t="shared" si="33"/>
        <v xml:space="preserve"> </v>
      </c>
      <c r="AW137" s="51"/>
      <c r="AX137" s="52"/>
      <c r="AY137" s="50"/>
      <c r="AZ137" s="51"/>
      <c r="BA137" s="51" t="str">
        <f t="shared" si="36"/>
        <v xml:space="preserve"> </v>
      </c>
      <c r="BB137" s="51"/>
      <c r="BC137" s="52"/>
      <c r="BD137" s="50"/>
      <c r="BE137" s="57"/>
      <c r="BF137" s="57"/>
      <c r="BG137" s="57"/>
      <c r="BH137" s="52"/>
      <c r="BI137" s="50"/>
      <c r="BJ137" s="57"/>
      <c r="BK137" s="57"/>
      <c r="BL137" s="57"/>
      <c r="BM137" s="52"/>
      <c r="BN137" s="53">
        <f t="shared" si="34"/>
        <v>0</v>
      </c>
      <c r="BO137" s="53">
        <f t="shared" si="35"/>
        <v>0</v>
      </c>
      <c r="BP137" s="248"/>
    </row>
    <row r="138" spans="2:68" ht="30" x14ac:dyDescent="0.4">
      <c r="B138" s="75"/>
      <c r="C138" s="76"/>
      <c r="D138" s="41">
        <f t="shared" si="32"/>
        <v>9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27"/>
        <v>10.71</v>
      </c>
      <c r="L138" s="47">
        <f t="shared" si="28"/>
        <v>10.8</v>
      </c>
      <c r="M138" s="48">
        <f t="shared" si="29"/>
        <v>10.89</v>
      </c>
      <c r="N138" s="48">
        <f t="shared" si="30"/>
        <v>10.98</v>
      </c>
      <c r="O138" s="49">
        <f t="shared" si="31"/>
        <v>10.98</v>
      </c>
      <c r="P138" s="50"/>
      <c r="Q138" s="51"/>
      <c r="R138" s="51"/>
      <c r="S138" s="51"/>
      <c r="T138" s="52"/>
      <c r="U138" s="50"/>
      <c r="V138" s="57"/>
      <c r="W138" s="57"/>
      <c r="X138" s="57"/>
      <c r="Y138" s="52"/>
      <c r="Z138" s="50"/>
      <c r="AA138" s="51"/>
      <c r="AB138" s="51"/>
      <c r="AC138" s="51"/>
      <c r="AD138" s="52"/>
      <c r="AE138" s="50"/>
      <c r="AF138" s="51"/>
      <c r="AG138" s="51"/>
      <c r="AH138" s="51"/>
      <c r="AI138" s="52"/>
      <c r="AJ138" s="50"/>
      <c r="AK138" s="51"/>
      <c r="AL138" s="51"/>
      <c r="AM138" s="51"/>
      <c r="AN138" s="52"/>
      <c r="AO138" s="50"/>
      <c r="AP138" s="57"/>
      <c r="AQ138" s="57"/>
      <c r="AR138" s="57"/>
      <c r="AS138" s="52"/>
      <c r="AT138" s="50"/>
      <c r="AU138" s="51"/>
      <c r="AV138" s="51" t="str">
        <f t="shared" si="33"/>
        <v xml:space="preserve"> </v>
      </c>
      <c r="AW138" s="51"/>
      <c r="AX138" s="52"/>
      <c r="AY138" s="50"/>
      <c r="AZ138" s="51"/>
      <c r="BA138" s="51" t="str">
        <f t="shared" si="36"/>
        <v xml:space="preserve"> </v>
      </c>
      <c r="BB138" s="51"/>
      <c r="BC138" s="52"/>
      <c r="BD138" s="50"/>
      <c r="BE138" s="57"/>
      <c r="BF138" s="57"/>
      <c r="BG138" s="57"/>
      <c r="BH138" s="52"/>
      <c r="BI138" s="50"/>
      <c r="BJ138" s="57"/>
      <c r="BK138" s="57"/>
      <c r="BL138" s="57"/>
      <c r="BM138" s="52"/>
      <c r="BN138" s="53">
        <f t="shared" si="34"/>
        <v>0</v>
      </c>
      <c r="BO138" s="53">
        <f t="shared" si="35"/>
        <v>0</v>
      </c>
      <c r="BP138" s="248"/>
    </row>
    <row r="139" spans="2:68" ht="58.5" x14ac:dyDescent="0.4">
      <c r="B139" s="60" t="s">
        <v>25</v>
      </c>
      <c r="C139" s="61" t="s">
        <v>26</v>
      </c>
      <c r="D139" s="41">
        <f t="shared" si="32"/>
        <v>0</v>
      </c>
      <c r="E139" s="62"/>
      <c r="F139" s="63"/>
      <c r="G139" s="64"/>
      <c r="H139" s="64"/>
      <c r="I139" s="64"/>
      <c r="J139" s="65"/>
      <c r="K139" s="46">
        <f t="shared" si="27"/>
        <v>0</v>
      </c>
      <c r="L139" s="47">
        <f t="shared" si="28"/>
        <v>0</v>
      </c>
      <c r="M139" s="48">
        <f t="shared" si="29"/>
        <v>0</v>
      </c>
      <c r="N139" s="48">
        <f t="shared" si="30"/>
        <v>0</v>
      </c>
      <c r="O139" s="49">
        <f t="shared" si="31"/>
        <v>0</v>
      </c>
      <c r="P139" s="66"/>
      <c r="Q139" s="67"/>
      <c r="R139" s="68"/>
      <c r="S139" s="67"/>
      <c r="T139" s="69"/>
      <c r="U139" s="66"/>
      <c r="V139" s="67"/>
      <c r="W139" s="68"/>
      <c r="X139" s="67"/>
      <c r="Y139" s="69"/>
      <c r="Z139" s="66"/>
      <c r="AA139" s="67"/>
      <c r="AB139" s="68"/>
      <c r="AC139" s="67"/>
      <c r="AD139" s="69"/>
      <c r="AE139" s="66"/>
      <c r="AF139" s="67"/>
      <c r="AG139" s="68"/>
      <c r="AH139" s="67"/>
      <c r="AI139" s="69"/>
      <c r="AJ139" s="66"/>
      <c r="AK139" s="67"/>
      <c r="AL139" s="68"/>
      <c r="AM139" s="67"/>
      <c r="AN139" s="69"/>
      <c r="AO139" s="66"/>
      <c r="AP139" s="67"/>
      <c r="AQ139" s="68"/>
      <c r="AR139" s="67"/>
      <c r="AS139" s="69"/>
      <c r="AT139" s="66"/>
      <c r="AU139" s="67"/>
      <c r="AV139" s="68" t="str">
        <f t="shared" si="33"/>
        <v xml:space="preserve"> </v>
      </c>
      <c r="AW139" s="67"/>
      <c r="AX139" s="69"/>
      <c r="AY139" s="66"/>
      <c r="AZ139" s="67"/>
      <c r="BA139" s="68" t="str">
        <f t="shared" si="36"/>
        <v xml:space="preserve"> </v>
      </c>
      <c r="BB139" s="67"/>
      <c r="BC139" s="69"/>
      <c r="BD139" s="66"/>
      <c r="BE139" s="67"/>
      <c r="BF139" s="68"/>
      <c r="BG139" s="67"/>
      <c r="BH139" s="69"/>
      <c r="BI139" s="66"/>
      <c r="BJ139" s="67"/>
      <c r="BK139" s="68"/>
      <c r="BL139" s="67"/>
      <c r="BM139" s="69"/>
      <c r="BN139" s="53">
        <f t="shared" si="34"/>
        <v>0</v>
      </c>
      <c r="BO139" s="53">
        <f t="shared" si="35"/>
        <v>0</v>
      </c>
      <c r="BP139" s="248"/>
    </row>
    <row r="140" spans="2:68" ht="72" x14ac:dyDescent="0.4">
      <c r="B140" s="71" t="s">
        <v>28</v>
      </c>
      <c r="C140" s="40" t="str">
        <f>C27</f>
        <v>Куриные яйца 1 категории, 10 шт</v>
      </c>
      <c r="D140" s="41">
        <f t="shared" si="32"/>
        <v>46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27"/>
        <v>54.74</v>
      </c>
      <c r="L140" s="47">
        <f t="shared" si="28"/>
        <v>55.2</v>
      </c>
      <c r="M140" s="48">
        <f t="shared" si="29"/>
        <v>55.66</v>
      </c>
      <c r="N140" s="48">
        <f t="shared" si="30"/>
        <v>56.12</v>
      </c>
      <c r="O140" s="49">
        <f t="shared" si="31"/>
        <v>56.58</v>
      </c>
      <c r="P140" s="50"/>
      <c r="Q140" s="57"/>
      <c r="R140" s="57"/>
      <c r="S140" s="57"/>
      <c r="T140" s="52"/>
      <c r="U140" s="50">
        <v>54</v>
      </c>
      <c r="V140" s="51">
        <v>12</v>
      </c>
      <c r="W140" s="51">
        <v>648</v>
      </c>
      <c r="X140" s="51" t="s">
        <v>405</v>
      </c>
      <c r="Y140" s="52" t="s">
        <v>420</v>
      </c>
      <c r="Z140" s="50">
        <v>54.7</v>
      </c>
      <c r="AA140" s="51">
        <v>27</v>
      </c>
      <c r="AB140" s="51">
        <v>1476.9</v>
      </c>
      <c r="AC140" s="51" t="s">
        <v>425</v>
      </c>
      <c r="AD140" s="52" t="s">
        <v>446</v>
      </c>
      <c r="AE140" s="50"/>
      <c r="AF140" s="51"/>
      <c r="AG140" s="51"/>
      <c r="AH140" s="51"/>
      <c r="AI140" s="52"/>
      <c r="AJ140" s="50">
        <v>42.4</v>
      </c>
      <c r="AK140" s="51">
        <v>180</v>
      </c>
      <c r="AL140" s="51">
        <v>7632</v>
      </c>
      <c r="AM140" s="51" t="s">
        <v>252</v>
      </c>
      <c r="AN140" s="52" t="s">
        <v>492</v>
      </c>
      <c r="AO140" s="50"/>
      <c r="AP140" s="57"/>
      <c r="AQ140" s="57"/>
      <c r="AR140" s="57"/>
      <c r="AS140" s="52"/>
      <c r="AT140" s="50">
        <v>52.4</v>
      </c>
      <c r="AU140" s="51">
        <v>6</v>
      </c>
      <c r="AV140" s="51">
        <f t="shared" si="33"/>
        <v>314.39999999999998</v>
      </c>
      <c r="AW140" s="51" t="s">
        <v>502</v>
      </c>
      <c r="AX140" s="52" t="s">
        <v>511</v>
      </c>
      <c r="AY140" s="50">
        <v>47.8</v>
      </c>
      <c r="AZ140" s="51">
        <v>36</v>
      </c>
      <c r="BA140" s="51">
        <f t="shared" si="36"/>
        <v>1720.8</v>
      </c>
      <c r="BB140" s="51" t="s">
        <v>514</v>
      </c>
      <c r="BC140" s="52" t="s">
        <v>285</v>
      </c>
      <c r="BD140" s="50"/>
      <c r="BE140" s="57"/>
      <c r="BF140" s="57"/>
      <c r="BG140" s="57"/>
      <c r="BH140" s="52"/>
      <c r="BI140" s="50">
        <v>5.2</v>
      </c>
      <c r="BJ140" s="51">
        <v>360</v>
      </c>
      <c r="BK140" s="51">
        <v>1872</v>
      </c>
      <c r="BL140" s="51" t="s">
        <v>547</v>
      </c>
      <c r="BM140" s="52" t="s">
        <v>572</v>
      </c>
      <c r="BN140" s="53">
        <f t="shared" si="34"/>
        <v>5.2</v>
      </c>
      <c r="BO140" s="53">
        <f t="shared" si="35"/>
        <v>54.7</v>
      </c>
      <c r="BP140" s="248"/>
    </row>
    <row r="141" spans="2:68" ht="36" x14ac:dyDescent="0.4">
      <c r="B141" s="73"/>
      <c r="C141" s="74"/>
      <c r="D141" s="41">
        <f t="shared" si="32"/>
        <v>46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27"/>
        <v>54.74</v>
      </c>
      <c r="L141" s="47">
        <f t="shared" si="28"/>
        <v>55.2</v>
      </c>
      <c r="M141" s="48">
        <f t="shared" si="29"/>
        <v>55.66</v>
      </c>
      <c r="N141" s="48">
        <f t="shared" si="30"/>
        <v>56.12</v>
      </c>
      <c r="O141" s="49">
        <f t="shared" si="31"/>
        <v>56.58</v>
      </c>
      <c r="P141" s="50"/>
      <c r="Q141" s="51"/>
      <c r="R141" s="51"/>
      <c r="S141" s="51"/>
      <c r="T141" s="52"/>
      <c r="U141" s="50"/>
      <c r="V141" s="51"/>
      <c r="W141" s="51"/>
      <c r="X141" s="51"/>
      <c r="Y141" s="52"/>
      <c r="Z141" s="50"/>
      <c r="AA141" s="51"/>
      <c r="AB141" s="51"/>
      <c r="AC141" s="51"/>
      <c r="AD141" s="51"/>
      <c r="AE141" s="175"/>
      <c r="AF141" s="176"/>
      <c r="AG141" s="176"/>
      <c r="AH141" s="176"/>
      <c r="AI141" s="188"/>
      <c r="AJ141" s="50"/>
      <c r="AK141" s="51"/>
      <c r="AL141" s="51"/>
      <c r="AM141" s="51"/>
      <c r="AN141" s="52"/>
      <c r="AO141" s="50"/>
      <c r="AP141" s="57"/>
      <c r="AQ141" s="57"/>
      <c r="AR141" s="57"/>
      <c r="AS141" s="52"/>
      <c r="AT141" s="50"/>
      <c r="AU141" s="57"/>
      <c r="AV141" s="57"/>
      <c r="AW141" s="57"/>
      <c r="AX141" s="52"/>
      <c r="AY141" s="50"/>
      <c r="AZ141" s="51"/>
      <c r="BA141" s="51"/>
      <c r="BB141" s="51"/>
      <c r="BC141" s="52"/>
      <c r="BD141" s="50"/>
      <c r="BE141" s="51"/>
      <c r="BF141" s="51"/>
      <c r="BG141" s="51"/>
      <c r="BH141" s="52"/>
      <c r="BI141" s="50">
        <v>5.2</v>
      </c>
      <c r="BJ141" s="51">
        <v>360</v>
      </c>
      <c r="BK141" s="51">
        <v>1872</v>
      </c>
      <c r="BL141" s="51" t="s">
        <v>547</v>
      </c>
      <c r="BM141" s="52" t="s">
        <v>573</v>
      </c>
      <c r="BN141" s="53">
        <f t="shared" si="34"/>
        <v>5.2</v>
      </c>
      <c r="BO141" s="53">
        <f t="shared" si="35"/>
        <v>5.2</v>
      </c>
      <c r="BP141" s="248"/>
    </row>
    <row r="142" spans="2:68" ht="30" x14ac:dyDescent="0.4">
      <c r="B142" s="75"/>
      <c r="C142" s="76"/>
      <c r="D142" s="41">
        <f t="shared" si="32"/>
        <v>46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27"/>
        <v>54.74</v>
      </c>
      <c r="L142" s="47">
        <f t="shared" si="28"/>
        <v>55.2</v>
      </c>
      <c r="M142" s="48">
        <f t="shared" si="29"/>
        <v>55.66</v>
      </c>
      <c r="N142" s="48">
        <f t="shared" si="30"/>
        <v>56.12</v>
      </c>
      <c r="O142" s="49">
        <f t="shared" si="31"/>
        <v>56.58</v>
      </c>
      <c r="P142" s="50"/>
      <c r="Q142" s="51"/>
      <c r="R142" s="51"/>
      <c r="S142" s="51"/>
      <c r="T142" s="52"/>
      <c r="U142" s="50"/>
      <c r="V142" s="51"/>
      <c r="W142" s="51"/>
      <c r="X142" s="51"/>
      <c r="Y142" s="52"/>
      <c r="Z142" s="50"/>
      <c r="AA142" s="51"/>
      <c r="AB142" s="51"/>
      <c r="AC142" s="51"/>
      <c r="AD142" s="51"/>
      <c r="AE142" s="175"/>
      <c r="AF142" s="176"/>
      <c r="AG142" s="176"/>
      <c r="AH142" s="176"/>
      <c r="AI142" s="188"/>
      <c r="AJ142" s="50"/>
      <c r="AK142" s="51"/>
      <c r="AL142" s="51"/>
      <c r="AM142" s="51"/>
      <c r="AN142" s="52"/>
      <c r="AO142" s="50"/>
      <c r="AP142" s="51"/>
      <c r="AQ142" s="51"/>
      <c r="AR142" s="51"/>
      <c r="AS142" s="52"/>
      <c r="AT142" s="50"/>
      <c r="AU142" s="57"/>
      <c r="AV142" s="57"/>
      <c r="AW142" s="57"/>
      <c r="AX142" s="52"/>
      <c r="AY142" s="50"/>
      <c r="AZ142" s="51"/>
      <c r="BA142" s="51"/>
      <c r="BB142" s="51"/>
      <c r="BC142" s="52"/>
      <c r="BD142" s="50"/>
      <c r="BE142" s="51"/>
      <c r="BF142" s="51"/>
      <c r="BG142" s="51"/>
      <c r="BH142" s="52"/>
      <c r="BI142" s="175"/>
      <c r="BJ142" s="176"/>
      <c r="BK142" s="176"/>
      <c r="BL142" s="176"/>
      <c r="BM142" s="188"/>
      <c r="BN142" s="53">
        <f t="shared" si="34"/>
        <v>0</v>
      </c>
      <c r="BO142" s="53">
        <f t="shared" si="35"/>
        <v>0</v>
      </c>
      <c r="BP142" s="248"/>
    </row>
    <row r="143" spans="2:68" ht="36" x14ac:dyDescent="0.4">
      <c r="B143" s="77" t="s">
        <v>30</v>
      </c>
      <c r="C143" s="40" t="str">
        <f>C30</f>
        <v>Куриные яйца 2 категории, 10 шт</v>
      </c>
      <c r="D143" s="41">
        <f t="shared" si="32"/>
        <v>36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27"/>
        <v>42.84</v>
      </c>
      <c r="L143" s="47">
        <f t="shared" si="28"/>
        <v>43.2</v>
      </c>
      <c r="M143" s="48">
        <f t="shared" si="29"/>
        <v>43.56</v>
      </c>
      <c r="N143" s="48">
        <f t="shared" si="30"/>
        <v>43.92</v>
      </c>
      <c r="O143" s="49">
        <f t="shared" si="31"/>
        <v>44.28</v>
      </c>
      <c r="P143" s="50"/>
      <c r="Q143" s="51"/>
      <c r="R143" s="51"/>
      <c r="S143" s="51"/>
      <c r="T143" s="52"/>
      <c r="U143" s="50"/>
      <c r="V143" s="51"/>
      <c r="W143" s="51"/>
      <c r="X143" s="51"/>
      <c r="Y143" s="52"/>
      <c r="Z143" s="50"/>
      <c r="AA143" s="51"/>
      <c r="AB143" s="51"/>
      <c r="AC143" s="51"/>
      <c r="AD143" s="51"/>
      <c r="AE143" s="175"/>
      <c r="AF143" s="176"/>
      <c r="AG143" s="176"/>
      <c r="AH143" s="176"/>
      <c r="AI143" s="188"/>
      <c r="AJ143" s="50"/>
      <c r="AK143" s="51"/>
      <c r="AL143" s="51"/>
      <c r="AM143" s="51"/>
      <c r="AN143" s="52"/>
      <c r="AO143" s="50"/>
      <c r="AP143" s="51"/>
      <c r="AQ143" s="51"/>
      <c r="AR143" s="51"/>
      <c r="AS143" s="52"/>
      <c r="AT143" s="50"/>
      <c r="AU143" s="57"/>
      <c r="AV143" s="57"/>
      <c r="AW143" s="57"/>
      <c r="AX143" s="52"/>
      <c r="AY143" s="50"/>
      <c r="AZ143" s="51"/>
      <c r="BA143" s="51"/>
      <c r="BB143" s="51"/>
      <c r="BC143" s="52"/>
      <c r="BD143" s="50"/>
      <c r="BE143" s="51"/>
      <c r="BF143" s="51"/>
      <c r="BG143" s="51"/>
      <c r="BH143" s="52"/>
      <c r="BI143" s="175"/>
      <c r="BJ143" s="176"/>
      <c r="BK143" s="176"/>
      <c r="BL143" s="176"/>
      <c r="BM143" s="188"/>
      <c r="BN143" s="53">
        <f t="shared" si="34"/>
        <v>0</v>
      </c>
      <c r="BO143" s="53">
        <f t="shared" si="35"/>
        <v>0</v>
      </c>
      <c r="BP143" s="248"/>
    </row>
    <row r="144" spans="2:68" ht="30" x14ac:dyDescent="0.4">
      <c r="B144" s="79"/>
      <c r="C144" s="80"/>
      <c r="D144" s="41">
        <f t="shared" si="32"/>
        <v>36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27"/>
        <v>42.84</v>
      </c>
      <c r="L144" s="47">
        <f t="shared" si="28"/>
        <v>43.2</v>
      </c>
      <c r="M144" s="48">
        <f t="shared" si="29"/>
        <v>43.56</v>
      </c>
      <c r="N144" s="48">
        <f t="shared" si="30"/>
        <v>43.92</v>
      </c>
      <c r="O144" s="49">
        <f t="shared" si="31"/>
        <v>44.28</v>
      </c>
      <c r="P144" s="50"/>
      <c r="Q144" s="51"/>
      <c r="R144" s="51"/>
      <c r="S144" s="51"/>
      <c r="T144" s="52"/>
      <c r="U144" s="50"/>
      <c r="V144" s="51"/>
      <c r="W144" s="51"/>
      <c r="X144" s="51"/>
      <c r="Y144" s="52"/>
      <c r="Z144" s="50"/>
      <c r="AA144" s="51"/>
      <c r="AB144" s="51"/>
      <c r="AC144" s="51"/>
      <c r="AD144" s="51"/>
      <c r="AE144" s="175"/>
      <c r="AF144" s="176"/>
      <c r="AG144" s="176"/>
      <c r="AH144" s="176"/>
      <c r="AI144" s="188"/>
      <c r="AJ144" s="50"/>
      <c r="AK144" s="51"/>
      <c r="AL144" s="51"/>
      <c r="AM144" s="51"/>
      <c r="AN144" s="52"/>
      <c r="AO144" s="50"/>
      <c r="AP144" s="51"/>
      <c r="AQ144" s="51"/>
      <c r="AR144" s="51"/>
      <c r="AS144" s="52"/>
      <c r="AT144" s="50"/>
      <c r="AU144" s="57"/>
      <c r="AV144" s="57"/>
      <c r="AW144" s="57"/>
      <c r="AX144" s="52"/>
      <c r="AY144" s="50"/>
      <c r="AZ144" s="51"/>
      <c r="BA144" s="51"/>
      <c r="BB144" s="51"/>
      <c r="BC144" s="52"/>
      <c r="BD144" s="50"/>
      <c r="BE144" s="51"/>
      <c r="BF144" s="51"/>
      <c r="BG144" s="51"/>
      <c r="BH144" s="52"/>
      <c r="BI144" s="175"/>
      <c r="BJ144" s="176"/>
      <c r="BK144" s="176"/>
      <c r="BL144" s="176"/>
      <c r="BM144" s="188"/>
      <c r="BN144" s="53">
        <f t="shared" si="34"/>
        <v>0</v>
      </c>
      <c r="BO144" s="53">
        <f t="shared" si="35"/>
        <v>0</v>
      </c>
      <c r="BP144" s="248"/>
    </row>
    <row r="145" spans="2:68" ht="30" x14ac:dyDescent="0.4">
      <c r="B145" s="79"/>
      <c r="C145" s="80"/>
      <c r="D145" s="41">
        <f t="shared" si="32"/>
        <v>36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27"/>
        <v>42.84</v>
      </c>
      <c r="L145" s="47">
        <f t="shared" si="28"/>
        <v>43.2</v>
      </c>
      <c r="M145" s="48">
        <f t="shared" si="29"/>
        <v>43.56</v>
      </c>
      <c r="N145" s="48">
        <f t="shared" si="30"/>
        <v>43.92</v>
      </c>
      <c r="O145" s="49">
        <f t="shared" si="31"/>
        <v>44.28</v>
      </c>
      <c r="P145" s="50"/>
      <c r="Q145" s="51"/>
      <c r="R145" s="51"/>
      <c r="S145" s="51"/>
      <c r="T145" s="52"/>
      <c r="U145" s="50"/>
      <c r="V145" s="51"/>
      <c r="W145" s="51"/>
      <c r="X145" s="51"/>
      <c r="Y145" s="52"/>
      <c r="Z145" s="50"/>
      <c r="AA145" s="51"/>
      <c r="AB145" s="51"/>
      <c r="AC145" s="51"/>
      <c r="AD145" s="51"/>
      <c r="AE145" s="175"/>
      <c r="AF145" s="176"/>
      <c r="AG145" s="176"/>
      <c r="AH145" s="176"/>
      <c r="AI145" s="188"/>
      <c r="AJ145" s="50"/>
      <c r="AK145" s="51"/>
      <c r="AL145" s="51"/>
      <c r="AM145" s="51"/>
      <c r="AN145" s="52"/>
      <c r="AO145" s="50"/>
      <c r="AP145" s="51"/>
      <c r="AQ145" s="51"/>
      <c r="AR145" s="51"/>
      <c r="AS145" s="52"/>
      <c r="AT145" s="50"/>
      <c r="AU145" s="57"/>
      <c r="AV145" s="57"/>
      <c r="AW145" s="57"/>
      <c r="AX145" s="52"/>
      <c r="AY145" s="50"/>
      <c r="AZ145" s="51"/>
      <c r="BA145" s="51"/>
      <c r="BB145" s="51"/>
      <c r="BC145" s="52"/>
      <c r="BD145" s="50"/>
      <c r="BE145" s="51"/>
      <c r="BF145" s="51"/>
      <c r="BG145" s="51"/>
      <c r="BH145" s="52"/>
      <c r="BI145" s="175"/>
      <c r="BJ145" s="176"/>
      <c r="BK145" s="176"/>
      <c r="BL145" s="176"/>
      <c r="BM145" s="188"/>
      <c r="BN145" s="53">
        <f t="shared" si="34"/>
        <v>0</v>
      </c>
      <c r="BO145" s="53">
        <f t="shared" si="35"/>
        <v>0</v>
      </c>
      <c r="BP145" s="248"/>
    </row>
    <row r="146" spans="2:68" ht="30" x14ac:dyDescent="0.4">
      <c r="B146" s="81" t="s">
        <v>32</v>
      </c>
      <c r="C146" s="82" t="s">
        <v>33</v>
      </c>
      <c r="D146" s="41">
        <f t="shared" si="32"/>
        <v>0</v>
      </c>
      <c r="E146" s="62"/>
      <c r="F146" s="63"/>
      <c r="G146" s="64"/>
      <c r="H146" s="64"/>
      <c r="I146" s="64"/>
      <c r="J146" s="65"/>
      <c r="K146" s="46">
        <f t="shared" si="27"/>
        <v>0</v>
      </c>
      <c r="L146" s="47">
        <f t="shared" si="28"/>
        <v>0</v>
      </c>
      <c r="M146" s="48">
        <f t="shared" si="29"/>
        <v>0</v>
      </c>
      <c r="N146" s="48">
        <f t="shared" si="30"/>
        <v>0</v>
      </c>
      <c r="O146" s="49">
        <f t="shared" si="31"/>
        <v>0</v>
      </c>
      <c r="P146" s="66"/>
      <c r="Q146" s="67"/>
      <c r="R146" s="68"/>
      <c r="S146" s="67"/>
      <c r="T146" s="69"/>
      <c r="U146" s="66"/>
      <c r="V146" s="67"/>
      <c r="W146" s="68"/>
      <c r="X146" s="67"/>
      <c r="Y146" s="69"/>
      <c r="Z146" s="66"/>
      <c r="AA146" s="67"/>
      <c r="AB146" s="68"/>
      <c r="AC146" s="67"/>
      <c r="AD146" s="67"/>
      <c r="AE146" s="177"/>
      <c r="AF146" s="178"/>
      <c r="AG146" s="176"/>
      <c r="AH146" s="178"/>
      <c r="AI146" s="189"/>
      <c r="AJ146" s="66"/>
      <c r="AK146" s="67"/>
      <c r="AL146" s="68"/>
      <c r="AM146" s="67"/>
      <c r="AN146" s="69"/>
      <c r="AO146" s="66"/>
      <c r="AP146" s="67"/>
      <c r="AQ146" s="68"/>
      <c r="AR146" s="67"/>
      <c r="AS146" s="69"/>
      <c r="AT146" s="66"/>
      <c r="AU146" s="67"/>
      <c r="AV146" s="68"/>
      <c r="AW146" s="67"/>
      <c r="AX146" s="69"/>
      <c r="AY146" s="66"/>
      <c r="AZ146" s="67"/>
      <c r="BA146" s="68"/>
      <c r="BB146" s="67"/>
      <c r="BC146" s="69"/>
      <c r="BD146" s="66"/>
      <c r="BE146" s="67"/>
      <c r="BF146" s="68"/>
      <c r="BG146" s="67"/>
      <c r="BH146" s="69"/>
      <c r="BI146" s="177"/>
      <c r="BJ146" s="178"/>
      <c r="BK146" s="176"/>
      <c r="BL146" s="178"/>
      <c r="BM146" s="189"/>
      <c r="BN146" s="53">
        <f t="shared" si="34"/>
        <v>0</v>
      </c>
      <c r="BO146" s="53">
        <f t="shared" si="35"/>
        <v>0</v>
      </c>
      <c r="BP146" s="248"/>
    </row>
    <row r="147" spans="2:68" ht="39" x14ac:dyDescent="0.4">
      <c r="B147" s="79" t="s">
        <v>35</v>
      </c>
      <c r="C147" s="40" t="str">
        <f>C34</f>
        <v>Соль поваренная пищевая, кг</v>
      </c>
      <c r="D147" s="41">
        <f t="shared" si="32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27"/>
        <v>10.349</v>
      </c>
      <c r="L147" s="47">
        <f t="shared" si="28"/>
        <v>10.428000000000001</v>
      </c>
      <c r="M147" s="48">
        <f t="shared" si="29"/>
        <v>10.507</v>
      </c>
      <c r="N147" s="48">
        <f t="shared" si="30"/>
        <v>10.586</v>
      </c>
      <c r="O147" s="49">
        <f t="shared" si="31"/>
        <v>10.665000000000001</v>
      </c>
      <c r="P147" s="84"/>
      <c r="Q147" s="85"/>
      <c r="R147" s="51"/>
      <c r="S147" s="85"/>
      <c r="T147" s="86"/>
      <c r="U147" s="84"/>
      <c r="V147" s="85"/>
      <c r="W147" s="51"/>
      <c r="X147" s="51"/>
      <c r="Y147" s="52"/>
      <c r="Z147" s="84"/>
      <c r="AA147" s="85"/>
      <c r="AB147" s="57"/>
      <c r="AC147" s="85"/>
      <c r="AD147" s="86"/>
      <c r="AE147" s="246"/>
      <c r="AF147" s="244"/>
      <c r="AG147" s="197"/>
      <c r="AH147" s="244"/>
      <c r="AI147" s="254"/>
      <c r="AJ147" s="84">
        <v>10.41</v>
      </c>
      <c r="AK147" s="85">
        <v>60</v>
      </c>
      <c r="AL147" s="51">
        <v>625</v>
      </c>
      <c r="AM147" s="85" t="s">
        <v>467</v>
      </c>
      <c r="AN147" s="86" t="s">
        <v>492</v>
      </c>
      <c r="AO147" s="84"/>
      <c r="AP147" s="85"/>
      <c r="AQ147" s="51"/>
      <c r="AR147" s="85"/>
      <c r="AS147" s="86"/>
      <c r="AT147" s="84"/>
      <c r="AU147" s="85"/>
      <c r="AV147" s="57"/>
      <c r="AW147" s="85"/>
      <c r="AX147" s="86"/>
      <c r="AY147" s="84"/>
      <c r="AZ147" s="85"/>
      <c r="BA147" s="57"/>
      <c r="BB147" s="85"/>
      <c r="BC147" s="86"/>
      <c r="BD147" s="84"/>
      <c r="BE147" s="85"/>
      <c r="BF147" s="57"/>
      <c r="BG147" s="85"/>
      <c r="BH147" s="86"/>
      <c r="BI147" s="84"/>
      <c r="BJ147" s="85"/>
      <c r="BK147" s="57"/>
      <c r="BL147" s="57"/>
      <c r="BM147" s="52"/>
      <c r="BN147" s="53">
        <f t="shared" si="34"/>
        <v>10.41</v>
      </c>
      <c r="BO147" s="53">
        <f t="shared" si="35"/>
        <v>10.41</v>
      </c>
      <c r="BP147" s="249"/>
    </row>
    <row r="148" spans="2:68" ht="30" x14ac:dyDescent="0.4">
      <c r="B148" s="79"/>
      <c r="C148" s="80"/>
      <c r="D148" s="41">
        <f t="shared" si="32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27"/>
        <v>10.349</v>
      </c>
      <c r="L148" s="47">
        <f t="shared" si="28"/>
        <v>10.428000000000001</v>
      </c>
      <c r="M148" s="48">
        <f t="shared" si="29"/>
        <v>10.507</v>
      </c>
      <c r="N148" s="48">
        <f t="shared" si="30"/>
        <v>10.586</v>
      </c>
      <c r="O148" s="49">
        <f t="shared" si="31"/>
        <v>10.665000000000001</v>
      </c>
      <c r="P148" s="84"/>
      <c r="Q148" s="85"/>
      <c r="R148" s="51"/>
      <c r="S148" s="85"/>
      <c r="T148" s="86"/>
      <c r="U148" s="177"/>
      <c r="V148" s="178"/>
      <c r="W148" s="176"/>
      <c r="X148" s="178"/>
      <c r="Y148" s="178"/>
      <c r="Z148" s="84"/>
      <c r="AA148" s="85"/>
      <c r="AB148" s="51"/>
      <c r="AC148" s="85"/>
      <c r="AD148" s="85"/>
      <c r="AE148" s="177"/>
      <c r="AF148" s="178"/>
      <c r="AG148" s="176"/>
      <c r="AH148" s="178"/>
      <c r="AI148" s="189"/>
      <c r="AJ148" s="84"/>
      <c r="AK148" s="85"/>
      <c r="AL148" s="51"/>
      <c r="AM148" s="85"/>
      <c r="AN148" s="86"/>
      <c r="AO148" s="84"/>
      <c r="AP148" s="85"/>
      <c r="AQ148" s="51"/>
      <c r="AR148" s="85"/>
      <c r="AS148" s="86"/>
      <c r="AT148" s="84"/>
      <c r="AU148" s="85"/>
      <c r="AV148" s="51"/>
      <c r="AW148" s="85"/>
      <c r="AX148" s="85"/>
      <c r="AY148" s="84"/>
      <c r="AZ148" s="85"/>
      <c r="BA148" s="51"/>
      <c r="BB148" s="85"/>
      <c r="BC148" s="86"/>
      <c r="BD148" s="84"/>
      <c r="BE148" s="85"/>
      <c r="BF148" s="51"/>
      <c r="BG148" s="85"/>
      <c r="BH148" s="86"/>
      <c r="BI148" s="177"/>
      <c r="BJ148" s="178"/>
      <c r="BK148" s="176"/>
      <c r="BL148" s="178"/>
      <c r="BM148" s="189"/>
      <c r="BN148" s="53">
        <f t="shared" si="34"/>
        <v>0</v>
      </c>
      <c r="BO148" s="53">
        <f t="shared" si="35"/>
        <v>0</v>
      </c>
      <c r="BP148" s="248"/>
    </row>
    <row r="149" spans="2:68" ht="30" x14ac:dyDescent="0.4">
      <c r="B149" s="79"/>
      <c r="C149" s="80"/>
      <c r="D149" s="41">
        <f t="shared" si="32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27"/>
        <v>10.349</v>
      </c>
      <c r="L149" s="47">
        <f t="shared" si="28"/>
        <v>10.428000000000001</v>
      </c>
      <c r="M149" s="48">
        <f t="shared" si="29"/>
        <v>10.507</v>
      </c>
      <c r="N149" s="48">
        <f t="shared" si="30"/>
        <v>10.586</v>
      </c>
      <c r="O149" s="49">
        <f t="shared" si="31"/>
        <v>10.665000000000001</v>
      </c>
      <c r="P149" s="50"/>
      <c r="Q149" s="51"/>
      <c r="R149" s="51"/>
      <c r="S149" s="51"/>
      <c r="T149" s="52"/>
      <c r="U149" s="175"/>
      <c r="V149" s="176"/>
      <c r="W149" s="176"/>
      <c r="X149" s="176"/>
      <c r="Y149" s="176"/>
      <c r="Z149" s="50"/>
      <c r="AA149" s="51"/>
      <c r="AB149" s="51"/>
      <c r="AC149" s="51"/>
      <c r="AD149" s="51"/>
      <c r="AE149" s="175"/>
      <c r="AF149" s="176"/>
      <c r="AG149" s="176"/>
      <c r="AH149" s="176"/>
      <c r="AI149" s="188"/>
      <c r="AJ149" s="50"/>
      <c r="AK149" s="51"/>
      <c r="AL149" s="51"/>
      <c r="AM149" s="51"/>
      <c r="AN149" s="52"/>
      <c r="AO149" s="50"/>
      <c r="AP149" s="51"/>
      <c r="AQ149" s="51"/>
      <c r="AR149" s="51"/>
      <c r="AS149" s="52"/>
      <c r="AT149" s="50"/>
      <c r="AU149" s="51"/>
      <c r="AV149" s="51"/>
      <c r="AW149" s="51"/>
      <c r="AX149" s="51"/>
      <c r="AY149" s="50"/>
      <c r="AZ149" s="51"/>
      <c r="BA149" s="51"/>
      <c r="BB149" s="51"/>
      <c r="BC149" s="52"/>
      <c r="BD149" s="50"/>
      <c r="BE149" s="51"/>
      <c r="BF149" s="51"/>
      <c r="BG149" s="51"/>
      <c r="BH149" s="52"/>
      <c r="BI149" s="175"/>
      <c r="BJ149" s="176"/>
      <c r="BK149" s="176"/>
      <c r="BL149" s="176"/>
      <c r="BM149" s="188"/>
      <c r="BN149" s="53">
        <f t="shared" si="34"/>
        <v>0</v>
      </c>
      <c r="BO149" s="53">
        <f t="shared" si="35"/>
        <v>0</v>
      </c>
      <c r="BP149" s="248"/>
    </row>
    <row r="150" spans="2:68" ht="58.5" x14ac:dyDescent="0.4">
      <c r="B150" s="81" t="s">
        <v>37</v>
      </c>
      <c r="C150" s="82" t="s">
        <v>38</v>
      </c>
      <c r="D150" s="41">
        <f t="shared" si="32"/>
        <v>0</v>
      </c>
      <c r="E150" s="62"/>
      <c r="F150" s="63"/>
      <c r="G150" s="64"/>
      <c r="H150" s="64"/>
      <c r="I150" s="64"/>
      <c r="J150" s="65"/>
      <c r="K150" s="46">
        <f t="shared" si="27"/>
        <v>0</v>
      </c>
      <c r="L150" s="47">
        <f t="shared" si="28"/>
        <v>0</v>
      </c>
      <c r="M150" s="48">
        <f t="shared" si="29"/>
        <v>0</v>
      </c>
      <c r="N150" s="48">
        <f t="shared" si="30"/>
        <v>0</v>
      </c>
      <c r="O150" s="49">
        <f t="shared" si="31"/>
        <v>0</v>
      </c>
      <c r="P150" s="66"/>
      <c r="Q150" s="67"/>
      <c r="R150" s="68"/>
      <c r="S150" s="67"/>
      <c r="T150" s="69"/>
      <c r="U150" s="177"/>
      <c r="V150" s="178"/>
      <c r="W150" s="176"/>
      <c r="X150" s="178"/>
      <c r="Y150" s="178"/>
      <c r="Z150" s="66"/>
      <c r="AA150" s="67"/>
      <c r="AB150" s="68"/>
      <c r="AC150" s="67"/>
      <c r="AD150" s="67"/>
      <c r="AE150" s="177"/>
      <c r="AF150" s="178"/>
      <c r="AG150" s="176"/>
      <c r="AH150" s="178"/>
      <c r="AI150" s="189"/>
      <c r="AJ150" s="66"/>
      <c r="AK150" s="67"/>
      <c r="AL150" s="68"/>
      <c r="AM150" s="67"/>
      <c r="AN150" s="69"/>
      <c r="AO150" s="66"/>
      <c r="AP150" s="67"/>
      <c r="AQ150" s="68"/>
      <c r="AR150" s="67"/>
      <c r="AS150" s="69"/>
      <c r="AT150" s="66"/>
      <c r="AU150" s="67"/>
      <c r="AV150" s="68"/>
      <c r="AW150" s="67"/>
      <c r="AX150" s="67"/>
      <c r="AY150" s="66"/>
      <c r="AZ150" s="67"/>
      <c r="BA150" s="68"/>
      <c r="BB150" s="67"/>
      <c r="BC150" s="69"/>
      <c r="BD150" s="66"/>
      <c r="BE150" s="67"/>
      <c r="BF150" s="68"/>
      <c r="BG150" s="67"/>
      <c r="BH150" s="69"/>
      <c r="BI150" s="177"/>
      <c r="BJ150" s="178"/>
      <c r="BK150" s="176"/>
      <c r="BL150" s="178"/>
      <c r="BM150" s="189"/>
      <c r="BN150" s="53">
        <f t="shared" si="34"/>
        <v>0</v>
      </c>
      <c r="BO150" s="53">
        <f t="shared" si="35"/>
        <v>0</v>
      </c>
      <c r="BP150" s="248"/>
    </row>
    <row r="151" spans="2:68" ht="36" x14ac:dyDescent="0.4">
      <c r="B151" s="79" t="s">
        <v>40</v>
      </c>
      <c r="C151" s="40" t="str">
        <f>C38</f>
        <v>Мясо КРС высшей упитанности в убойном весе</v>
      </c>
      <c r="D151" s="41">
        <f t="shared" si="32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27"/>
        <v>208.38600000000002</v>
      </c>
      <c r="L151" s="47">
        <f t="shared" si="28"/>
        <v>210.429</v>
      </c>
      <c r="M151" s="48">
        <f t="shared" si="29"/>
        <v>212.47200000000001</v>
      </c>
      <c r="N151" s="48">
        <f t="shared" si="30"/>
        <v>214.51500000000001</v>
      </c>
      <c r="O151" s="49">
        <f t="shared" si="31"/>
        <v>214.51500000000001</v>
      </c>
      <c r="P151" s="50"/>
      <c r="Q151" s="51"/>
      <c r="R151" s="51"/>
      <c r="S151" s="51"/>
      <c r="T151" s="52"/>
      <c r="U151" s="175"/>
      <c r="V151" s="176"/>
      <c r="W151" s="176"/>
      <c r="X151" s="176"/>
      <c r="Y151" s="176"/>
      <c r="Z151" s="50"/>
      <c r="AA151" s="51"/>
      <c r="AB151" s="51"/>
      <c r="AC151" s="51"/>
      <c r="AD151" s="51"/>
      <c r="AE151" s="175"/>
      <c r="AF151" s="176"/>
      <c r="AG151" s="176"/>
      <c r="AH151" s="176"/>
      <c r="AI151" s="188"/>
      <c r="AJ151" s="50"/>
      <c r="AK151" s="51"/>
      <c r="AL151" s="51"/>
      <c r="AM151" s="51"/>
      <c r="AN151" s="52"/>
      <c r="AO151" s="50"/>
      <c r="AP151" s="51"/>
      <c r="AQ151" s="51"/>
      <c r="AR151" s="51"/>
      <c r="AS151" s="52"/>
      <c r="AT151" s="50"/>
      <c r="AU151" s="51"/>
      <c r="AV151" s="51"/>
      <c r="AW151" s="51"/>
      <c r="AX151" s="51"/>
      <c r="AY151" s="50"/>
      <c r="AZ151" s="51"/>
      <c r="BA151" s="51"/>
      <c r="BB151" s="51"/>
      <c r="BC151" s="52"/>
      <c r="BD151" s="50"/>
      <c r="BE151" s="51"/>
      <c r="BF151" s="51"/>
      <c r="BG151" s="51"/>
      <c r="BH151" s="52"/>
      <c r="BI151" s="175"/>
      <c r="BJ151" s="176"/>
      <c r="BK151" s="176"/>
      <c r="BL151" s="176"/>
      <c r="BM151" s="188"/>
      <c r="BN151" s="53">
        <f t="shared" si="34"/>
        <v>0</v>
      </c>
      <c r="BO151" s="53">
        <f t="shared" si="35"/>
        <v>0</v>
      </c>
      <c r="BP151" s="248"/>
    </row>
    <row r="152" spans="2:68" ht="30" x14ac:dyDescent="0.4">
      <c r="B152" s="79"/>
      <c r="C152" s="80"/>
      <c r="D152" s="41">
        <f t="shared" si="32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27"/>
        <v>208.38600000000002</v>
      </c>
      <c r="L152" s="47">
        <f t="shared" si="28"/>
        <v>210.429</v>
      </c>
      <c r="M152" s="48">
        <f t="shared" si="29"/>
        <v>212.47200000000001</v>
      </c>
      <c r="N152" s="48">
        <f t="shared" si="30"/>
        <v>214.51500000000001</v>
      </c>
      <c r="O152" s="49">
        <f t="shared" si="31"/>
        <v>214.51500000000001</v>
      </c>
      <c r="P152" s="50"/>
      <c r="Q152" s="51"/>
      <c r="R152" s="51"/>
      <c r="S152" s="51"/>
      <c r="T152" s="52"/>
      <c r="U152" s="175"/>
      <c r="V152" s="176"/>
      <c r="W152" s="176"/>
      <c r="X152" s="176"/>
      <c r="Y152" s="176"/>
      <c r="Z152" s="50"/>
      <c r="AA152" s="51"/>
      <c r="AB152" s="51"/>
      <c r="AC152" s="51"/>
      <c r="AD152" s="51"/>
      <c r="AE152" s="175"/>
      <c r="AF152" s="176"/>
      <c r="AG152" s="176"/>
      <c r="AH152" s="176"/>
      <c r="AI152" s="188"/>
      <c r="AJ152" s="50"/>
      <c r="AK152" s="51"/>
      <c r="AL152" s="51"/>
      <c r="AM152" s="51"/>
      <c r="AN152" s="52"/>
      <c r="AO152" s="50"/>
      <c r="AP152" s="51"/>
      <c r="AQ152" s="51"/>
      <c r="AR152" s="51"/>
      <c r="AS152" s="52"/>
      <c r="AT152" s="50"/>
      <c r="AU152" s="51"/>
      <c r="AV152" s="51"/>
      <c r="AW152" s="51"/>
      <c r="AX152" s="51"/>
      <c r="AY152" s="50"/>
      <c r="AZ152" s="51"/>
      <c r="BA152" s="51"/>
      <c r="BB152" s="51"/>
      <c r="BC152" s="52"/>
      <c r="BD152" s="50"/>
      <c r="BE152" s="51"/>
      <c r="BF152" s="51"/>
      <c r="BG152" s="51"/>
      <c r="BH152" s="52"/>
      <c r="BI152" s="175"/>
      <c r="BJ152" s="176"/>
      <c r="BK152" s="176"/>
      <c r="BL152" s="176"/>
      <c r="BM152" s="188"/>
      <c r="BN152" s="53">
        <f t="shared" si="34"/>
        <v>0</v>
      </c>
      <c r="BO152" s="53">
        <f t="shared" si="35"/>
        <v>0</v>
      </c>
      <c r="BP152" s="248"/>
    </row>
    <row r="153" spans="2:68" ht="30" x14ac:dyDescent="0.4">
      <c r="B153" s="79"/>
      <c r="C153" s="80"/>
      <c r="D153" s="41">
        <f t="shared" si="32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27"/>
        <v>208.38600000000002</v>
      </c>
      <c r="L153" s="47">
        <f t="shared" si="28"/>
        <v>210.429</v>
      </c>
      <c r="M153" s="48">
        <f t="shared" si="29"/>
        <v>212.47200000000001</v>
      </c>
      <c r="N153" s="48">
        <f t="shared" si="30"/>
        <v>214.51500000000001</v>
      </c>
      <c r="O153" s="49">
        <f t="shared" si="31"/>
        <v>214.51500000000001</v>
      </c>
      <c r="P153" s="50"/>
      <c r="Q153" s="51"/>
      <c r="R153" s="51"/>
      <c r="S153" s="51"/>
      <c r="T153" s="52"/>
      <c r="U153" s="175"/>
      <c r="V153" s="176"/>
      <c r="W153" s="176"/>
      <c r="X153" s="176"/>
      <c r="Y153" s="176"/>
      <c r="Z153" s="50"/>
      <c r="AA153" s="51"/>
      <c r="AB153" s="51"/>
      <c r="AC153" s="51"/>
      <c r="AD153" s="51"/>
      <c r="AE153" s="175"/>
      <c r="AF153" s="176"/>
      <c r="AG153" s="176"/>
      <c r="AH153" s="176"/>
      <c r="AI153" s="188"/>
      <c r="AJ153" s="50"/>
      <c r="AK153" s="51"/>
      <c r="AL153" s="51"/>
      <c r="AM153" s="51"/>
      <c r="AN153" s="52"/>
      <c r="AO153" s="50"/>
      <c r="AP153" s="51"/>
      <c r="AQ153" s="51"/>
      <c r="AR153" s="51"/>
      <c r="AS153" s="52"/>
      <c r="AT153" s="50"/>
      <c r="AU153" s="51"/>
      <c r="AV153" s="51"/>
      <c r="AW153" s="51"/>
      <c r="AX153" s="51"/>
      <c r="AY153" s="50"/>
      <c r="AZ153" s="51"/>
      <c r="BA153" s="51"/>
      <c r="BB153" s="51"/>
      <c r="BC153" s="52"/>
      <c r="BD153" s="50"/>
      <c r="BE153" s="51"/>
      <c r="BF153" s="51"/>
      <c r="BG153" s="51"/>
      <c r="BH153" s="52"/>
      <c r="BI153" s="175"/>
      <c r="BJ153" s="176"/>
      <c r="BK153" s="176"/>
      <c r="BL153" s="176"/>
      <c r="BM153" s="188"/>
      <c r="BN153" s="53">
        <f t="shared" si="34"/>
        <v>0</v>
      </c>
      <c r="BO153" s="53">
        <f t="shared" si="35"/>
        <v>0</v>
      </c>
      <c r="BP153" s="248"/>
    </row>
    <row r="154" spans="2:68" ht="36" x14ac:dyDescent="0.4">
      <c r="B154" s="79" t="s">
        <v>41</v>
      </c>
      <c r="C154" s="40" t="str">
        <f>C41</f>
        <v>Мясо КРС средней упитанности в убойном весе</v>
      </c>
      <c r="D154" s="41">
        <f t="shared" si="32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27"/>
        <v>199.10399999999998</v>
      </c>
      <c r="L154" s="47">
        <f t="shared" si="28"/>
        <v>201.05599999999998</v>
      </c>
      <c r="M154" s="48">
        <f t="shared" si="29"/>
        <v>203.00799999999998</v>
      </c>
      <c r="N154" s="48">
        <f t="shared" si="30"/>
        <v>204.95999999999998</v>
      </c>
      <c r="O154" s="49">
        <f t="shared" si="31"/>
        <v>204.95999999999998</v>
      </c>
      <c r="P154" s="50"/>
      <c r="Q154" s="51"/>
      <c r="R154" s="51"/>
      <c r="S154" s="51"/>
      <c r="T154" s="52"/>
      <c r="U154" s="175"/>
      <c r="V154" s="176"/>
      <c r="W154" s="176"/>
      <c r="X154" s="176"/>
      <c r="Y154" s="176"/>
      <c r="Z154" s="50"/>
      <c r="AA154" s="51"/>
      <c r="AB154" s="51"/>
      <c r="AC154" s="51"/>
      <c r="AD154" s="51"/>
      <c r="AE154" s="195"/>
      <c r="AF154" s="196"/>
      <c r="AG154" s="197"/>
      <c r="AH154" s="196"/>
      <c r="AI154" s="198"/>
      <c r="AJ154" s="50"/>
      <c r="AK154" s="51"/>
      <c r="AL154" s="51"/>
      <c r="AM154" s="51"/>
      <c r="AN154" s="52"/>
      <c r="AO154" s="50"/>
      <c r="AP154" s="51"/>
      <c r="AQ154" s="51"/>
      <c r="AR154" s="51"/>
      <c r="AS154" s="52"/>
      <c r="AT154" s="50"/>
      <c r="AU154" s="51"/>
      <c r="AV154" s="51"/>
      <c r="AW154" s="51"/>
      <c r="AX154" s="51"/>
      <c r="AY154" s="50"/>
      <c r="AZ154" s="51"/>
      <c r="BA154" s="51"/>
      <c r="BB154" s="51"/>
      <c r="BC154" s="52"/>
      <c r="BD154" s="50"/>
      <c r="BE154" s="51"/>
      <c r="BF154" s="51"/>
      <c r="BG154" s="51"/>
      <c r="BH154" s="52"/>
      <c r="BI154" s="175"/>
      <c r="BJ154" s="176"/>
      <c r="BK154" s="176"/>
      <c r="BL154" s="176"/>
      <c r="BM154" s="188"/>
      <c r="BN154" s="53">
        <f t="shared" si="34"/>
        <v>0</v>
      </c>
      <c r="BO154" s="53">
        <f t="shared" si="35"/>
        <v>0</v>
      </c>
      <c r="BP154" s="248"/>
    </row>
    <row r="155" spans="2:68" ht="30" x14ac:dyDescent="0.4">
      <c r="B155" s="79"/>
      <c r="C155" s="80"/>
      <c r="D155" s="41">
        <f t="shared" si="32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ref="K155:K182" si="37">$D155+($D155*(SUM($E155%,F155%)))</f>
        <v>199.10399999999998</v>
      </c>
      <c r="L155" s="47">
        <f t="shared" ref="L155:L182" si="38">$D155+(($D155*SUM($E155,G155)/100))</f>
        <v>201.05599999999998</v>
      </c>
      <c r="M155" s="48">
        <f t="shared" ref="M155:M182" si="39">$D155+(($D155*($E155+H155)/100))</f>
        <v>203.00799999999998</v>
      </c>
      <c r="N155" s="48">
        <f t="shared" ref="N155:N182" si="40">$D155+(($D155*($E155+I155)/100))</f>
        <v>204.95999999999998</v>
      </c>
      <c r="O155" s="49">
        <f t="shared" ref="O155:O182" si="41">$D155+(($D155*($E155+J155)/100))</f>
        <v>204.95999999999998</v>
      </c>
      <c r="P155" s="50"/>
      <c r="Q155" s="51"/>
      <c r="R155" s="51"/>
      <c r="S155" s="51"/>
      <c r="T155" s="52"/>
      <c r="U155" s="175"/>
      <c r="V155" s="176"/>
      <c r="W155" s="176"/>
      <c r="X155" s="176"/>
      <c r="Y155" s="176"/>
      <c r="Z155" s="50"/>
      <c r="AA155" s="51"/>
      <c r="AB155" s="51"/>
      <c r="AC155" s="51"/>
      <c r="AD155" s="51"/>
      <c r="AE155" s="175"/>
      <c r="AF155" s="176"/>
      <c r="AG155" s="176"/>
      <c r="AH155" s="176"/>
      <c r="AI155" s="188"/>
      <c r="AJ155" s="50"/>
      <c r="AK155" s="51"/>
      <c r="AL155" s="51"/>
      <c r="AM155" s="51"/>
      <c r="AN155" s="52"/>
      <c r="AO155" s="50"/>
      <c r="AP155" s="51"/>
      <c r="AQ155" s="51"/>
      <c r="AR155" s="51"/>
      <c r="AS155" s="52"/>
      <c r="AT155" s="50"/>
      <c r="AU155" s="51"/>
      <c r="AV155" s="51"/>
      <c r="AW155" s="51"/>
      <c r="AX155" s="51"/>
      <c r="AY155" s="50"/>
      <c r="AZ155" s="51"/>
      <c r="BA155" s="51"/>
      <c r="BB155" s="51"/>
      <c r="BC155" s="52"/>
      <c r="BD155" s="50"/>
      <c r="BE155" s="51"/>
      <c r="BF155" s="51"/>
      <c r="BG155" s="51"/>
      <c r="BH155" s="52"/>
      <c r="BI155" s="175"/>
      <c r="BJ155" s="176"/>
      <c r="BK155" s="176"/>
      <c r="BL155" s="176"/>
      <c r="BM155" s="188"/>
      <c r="BN155" s="53">
        <f t="shared" si="34"/>
        <v>0</v>
      </c>
      <c r="BO155" s="53">
        <f t="shared" si="35"/>
        <v>0</v>
      </c>
      <c r="BP155" s="248"/>
    </row>
    <row r="156" spans="2:68" ht="30" x14ac:dyDescent="0.4">
      <c r="B156" s="79"/>
      <c r="C156" s="80"/>
      <c r="D156" s="41">
        <f t="shared" ref="D156:D187" si="42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37"/>
        <v>199.10399999999998</v>
      </c>
      <c r="L156" s="47">
        <f t="shared" si="38"/>
        <v>201.05599999999998</v>
      </c>
      <c r="M156" s="48">
        <f t="shared" si="39"/>
        <v>203.00799999999998</v>
      </c>
      <c r="N156" s="48">
        <f t="shared" si="40"/>
        <v>204.95999999999998</v>
      </c>
      <c r="O156" s="49">
        <f t="shared" si="41"/>
        <v>204.95999999999998</v>
      </c>
      <c r="P156" s="50"/>
      <c r="Q156" s="51"/>
      <c r="R156" s="51"/>
      <c r="S156" s="51"/>
      <c r="T156" s="52"/>
      <c r="U156" s="175"/>
      <c r="V156" s="176"/>
      <c r="W156" s="176"/>
      <c r="X156" s="176"/>
      <c r="Y156" s="176"/>
      <c r="Z156" s="50"/>
      <c r="AA156" s="51"/>
      <c r="AB156" s="51"/>
      <c r="AC156" s="51"/>
      <c r="AD156" s="51"/>
      <c r="AE156" s="175"/>
      <c r="AF156" s="176"/>
      <c r="AG156" s="176"/>
      <c r="AH156" s="176"/>
      <c r="AI156" s="188"/>
      <c r="AJ156" s="50"/>
      <c r="AK156" s="51"/>
      <c r="AL156" s="51"/>
      <c r="AM156" s="51"/>
      <c r="AN156" s="52"/>
      <c r="AO156" s="50"/>
      <c r="AP156" s="51"/>
      <c r="AQ156" s="51"/>
      <c r="AR156" s="51"/>
      <c r="AS156" s="52"/>
      <c r="AT156" s="50"/>
      <c r="AU156" s="51"/>
      <c r="AV156" s="51"/>
      <c r="AW156" s="51"/>
      <c r="AX156" s="51"/>
      <c r="AY156" s="50"/>
      <c r="AZ156" s="51"/>
      <c r="BA156" s="51"/>
      <c r="BB156" s="51"/>
      <c r="BC156" s="52"/>
      <c r="BD156" s="50"/>
      <c r="BE156" s="51"/>
      <c r="BF156" s="51"/>
      <c r="BG156" s="51"/>
      <c r="BH156" s="52"/>
      <c r="BI156" s="175"/>
      <c r="BJ156" s="176"/>
      <c r="BK156" s="176"/>
      <c r="BL156" s="176"/>
      <c r="BM156" s="188"/>
      <c r="BN156" s="53">
        <f t="shared" si="34"/>
        <v>0</v>
      </c>
      <c r="BO156" s="53">
        <f t="shared" si="35"/>
        <v>0</v>
      </c>
      <c r="BP156" s="248"/>
    </row>
    <row r="157" spans="2:68" ht="36" x14ac:dyDescent="0.4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42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37"/>
        <v>220.11600000000001</v>
      </c>
      <c r="L157" s="47">
        <f t="shared" si="38"/>
        <v>222.274</v>
      </c>
      <c r="M157" s="48">
        <f t="shared" si="39"/>
        <v>224.43200000000002</v>
      </c>
      <c r="N157" s="48">
        <f t="shared" si="40"/>
        <v>226.59</v>
      </c>
      <c r="O157" s="49">
        <f t="shared" si="41"/>
        <v>226.59</v>
      </c>
      <c r="P157" s="50"/>
      <c r="Q157" s="51"/>
      <c r="R157" s="51"/>
      <c r="S157" s="51"/>
      <c r="T157" s="52"/>
      <c r="U157" s="175"/>
      <c r="V157" s="176"/>
      <c r="W157" s="176"/>
      <c r="X157" s="176"/>
      <c r="Y157" s="176"/>
      <c r="Z157" s="50"/>
      <c r="AA157" s="51"/>
      <c r="AB157" s="51"/>
      <c r="AC157" s="51"/>
      <c r="AD157" s="51"/>
      <c r="AE157" s="175"/>
      <c r="AF157" s="176"/>
      <c r="AG157" s="176"/>
      <c r="AH157" s="176"/>
      <c r="AI157" s="188"/>
      <c r="AJ157" s="50"/>
      <c r="AK157" s="51"/>
      <c r="AL157" s="51"/>
      <c r="AM157" s="51"/>
      <c r="AN157" s="52"/>
      <c r="AO157" s="50"/>
      <c r="AP157" s="51"/>
      <c r="AQ157" s="51"/>
      <c r="AR157" s="51"/>
      <c r="AS157" s="52"/>
      <c r="AT157" s="50"/>
      <c r="AU157" s="51"/>
      <c r="AV157" s="51"/>
      <c r="AW157" s="51"/>
      <c r="AX157" s="51"/>
      <c r="AY157" s="50"/>
      <c r="AZ157" s="51"/>
      <c r="BA157" s="51"/>
      <c r="BB157" s="51"/>
      <c r="BC157" s="52"/>
      <c r="BD157" s="50"/>
      <c r="BE157" s="51"/>
      <c r="BF157" s="51"/>
      <c r="BG157" s="51"/>
      <c r="BH157" s="52"/>
      <c r="BI157" s="175"/>
      <c r="BJ157" s="176"/>
      <c r="BK157" s="176"/>
      <c r="BL157" s="176"/>
      <c r="BM157" s="188"/>
      <c r="BN157" s="53">
        <f t="shared" si="34"/>
        <v>0</v>
      </c>
      <c r="BO157" s="53">
        <f t="shared" si="35"/>
        <v>0</v>
      </c>
      <c r="BP157" s="248"/>
    </row>
    <row r="158" spans="2:68" ht="30" x14ac:dyDescent="0.4">
      <c r="B158" s="79"/>
      <c r="C158" s="80"/>
      <c r="D158" s="41">
        <f t="shared" si="42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37"/>
        <v>220.11600000000001</v>
      </c>
      <c r="L158" s="47">
        <f t="shared" si="38"/>
        <v>222.274</v>
      </c>
      <c r="M158" s="48">
        <f t="shared" si="39"/>
        <v>224.43200000000002</v>
      </c>
      <c r="N158" s="48">
        <f t="shared" si="40"/>
        <v>226.59</v>
      </c>
      <c r="O158" s="49">
        <f t="shared" si="41"/>
        <v>226.59</v>
      </c>
      <c r="P158" s="50"/>
      <c r="Q158" s="51"/>
      <c r="R158" s="51"/>
      <c r="S158" s="51"/>
      <c r="T158" s="52"/>
      <c r="U158" s="175"/>
      <c r="V158" s="176"/>
      <c r="W158" s="176"/>
      <c r="X158" s="176"/>
      <c r="Y158" s="176"/>
      <c r="Z158" s="50"/>
      <c r="AA158" s="51"/>
      <c r="AB158" s="51"/>
      <c r="AC158" s="51"/>
      <c r="AD158" s="51"/>
      <c r="AE158" s="175"/>
      <c r="AF158" s="176"/>
      <c r="AG158" s="176"/>
      <c r="AH158" s="176"/>
      <c r="AI158" s="188"/>
      <c r="AJ158" s="50"/>
      <c r="AK158" s="51"/>
      <c r="AL158" s="51"/>
      <c r="AM158" s="51"/>
      <c r="AN158" s="52"/>
      <c r="AO158" s="50"/>
      <c r="AP158" s="51"/>
      <c r="AQ158" s="51"/>
      <c r="AR158" s="51"/>
      <c r="AS158" s="52"/>
      <c r="AT158" s="50"/>
      <c r="AU158" s="51"/>
      <c r="AV158" s="51"/>
      <c r="AW158" s="51"/>
      <c r="AX158" s="51"/>
      <c r="AY158" s="50"/>
      <c r="AZ158" s="51"/>
      <c r="BA158" s="51"/>
      <c r="BB158" s="51"/>
      <c r="BC158" s="52"/>
      <c r="BD158" s="50"/>
      <c r="BE158" s="51"/>
      <c r="BF158" s="51"/>
      <c r="BG158" s="51"/>
      <c r="BH158" s="52"/>
      <c r="BI158" s="175"/>
      <c r="BJ158" s="176"/>
      <c r="BK158" s="176"/>
      <c r="BL158" s="176"/>
      <c r="BM158" s="188"/>
      <c r="BN158" s="53">
        <f t="shared" si="34"/>
        <v>0</v>
      </c>
      <c r="BO158" s="53">
        <f t="shared" si="35"/>
        <v>0</v>
      </c>
      <c r="BP158" s="248"/>
    </row>
    <row r="159" spans="2:68" ht="30" x14ac:dyDescent="0.4">
      <c r="B159" s="79"/>
      <c r="C159" s="80"/>
      <c r="D159" s="41">
        <f t="shared" si="42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37"/>
        <v>220.11600000000001</v>
      </c>
      <c r="L159" s="47">
        <f t="shared" si="38"/>
        <v>222.274</v>
      </c>
      <c r="M159" s="48">
        <f t="shared" si="39"/>
        <v>224.43200000000002</v>
      </c>
      <c r="N159" s="48">
        <f t="shared" si="40"/>
        <v>226.59</v>
      </c>
      <c r="O159" s="49">
        <f t="shared" si="41"/>
        <v>226.59</v>
      </c>
      <c r="P159" s="50"/>
      <c r="Q159" s="51"/>
      <c r="R159" s="51"/>
      <c r="S159" s="51"/>
      <c r="T159" s="52"/>
      <c r="U159" s="175"/>
      <c r="V159" s="176"/>
      <c r="W159" s="176"/>
      <c r="X159" s="176"/>
      <c r="Y159" s="176"/>
      <c r="Z159" s="50"/>
      <c r="AA159" s="51"/>
      <c r="AB159" s="51"/>
      <c r="AC159" s="51"/>
      <c r="AD159" s="51"/>
      <c r="AE159" s="175"/>
      <c r="AF159" s="176"/>
      <c r="AG159" s="176"/>
      <c r="AH159" s="176"/>
      <c r="AI159" s="188"/>
      <c r="AJ159" s="50"/>
      <c r="AK159" s="51"/>
      <c r="AL159" s="51"/>
      <c r="AM159" s="51"/>
      <c r="AN159" s="52"/>
      <c r="AO159" s="50"/>
      <c r="AP159" s="51"/>
      <c r="AQ159" s="51"/>
      <c r="AR159" s="51"/>
      <c r="AS159" s="52"/>
      <c r="AT159" s="50"/>
      <c r="AU159" s="51"/>
      <c r="AV159" s="51"/>
      <c r="AW159" s="51"/>
      <c r="AX159" s="51"/>
      <c r="AY159" s="50"/>
      <c r="AZ159" s="51"/>
      <c r="BA159" s="51"/>
      <c r="BB159" s="51"/>
      <c r="BC159" s="52"/>
      <c r="BD159" s="50"/>
      <c r="BE159" s="51"/>
      <c r="BF159" s="51"/>
      <c r="BG159" s="51"/>
      <c r="BH159" s="52"/>
      <c r="BI159" s="175"/>
      <c r="BJ159" s="176"/>
      <c r="BK159" s="176"/>
      <c r="BL159" s="176"/>
      <c r="BM159" s="188"/>
      <c r="BN159" s="53">
        <f t="shared" si="34"/>
        <v>0</v>
      </c>
      <c r="BO159" s="53">
        <f t="shared" si="35"/>
        <v>0</v>
      </c>
      <c r="BP159" s="248"/>
    </row>
    <row r="160" spans="2:68" ht="36" x14ac:dyDescent="0.4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42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37"/>
        <v>215.83199999999999</v>
      </c>
      <c r="L160" s="47">
        <f t="shared" si="38"/>
        <v>217.94800000000001</v>
      </c>
      <c r="M160" s="48">
        <f t="shared" si="39"/>
        <v>220.06399999999999</v>
      </c>
      <c r="N160" s="48">
        <f t="shared" si="40"/>
        <v>222.18</v>
      </c>
      <c r="O160" s="49">
        <f t="shared" si="41"/>
        <v>222.18</v>
      </c>
      <c r="P160" s="50"/>
      <c r="Q160" s="51"/>
      <c r="R160" s="51"/>
      <c r="S160" s="51"/>
      <c r="T160" s="52"/>
      <c r="U160" s="175"/>
      <c r="V160" s="176"/>
      <c r="W160" s="176"/>
      <c r="X160" s="176"/>
      <c r="Y160" s="176"/>
      <c r="Z160" s="50"/>
      <c r="AA160" s="51"/>
      <c r="AB160" s="51"/>
      <c r="AC160" s="51"/>
      <c r="AD160" s="51"/>
      <c r="AE160" s="175"/>
      <c r="AF160" s="176"/>
      <c r="AG160" s="176"/>
      <c r="AH160" s="176"/>
      <c r="AI160" s="188"/>
      <c r="AJ160" s="50"/>
      <c r="AK160" s="51"/>
      <c r="AL160" s="51"/>
      <c r="AM160" s="51"/>
      <c r="AN160" s="52"/>
      <c r="AO160" s="50"/>
      <c r="AP160" s="51"/>
      <c r="AQ160" s="51"/>
      <c r="AR160" s="51"/>
      <c r="AS160" s="52"/>
      <c r="AT160" s="50"/>
      <c r="AU160" s="51"/>
      <c r="AV160" s="51"/>
      <c r="AW160" s="51"/>
      <c r="AX160" s="51"/>
      <c r="AY160" s="50"/>
      <c r="AZ160" s="51"/>
      <c r="BA160" s="51"/>
      <c r="BB160" s="51"/>
      <c r="BC160" s="52"/>
      <c r="BD160" s="50"/>
      <c r="BE160" s="51"/>
      <c r="BF160" s="51"/>
      <c r="BG160" s="51"/>
      <c r="BH160" s="52"/>
      <c r="BI160" s="175"/>
      <c r="BJ160" s="176"/>
      <c r="BK160" s="176"/>
      <c r="BL160" s="176"/>
      <c r="BM160" s="188"/>
      <c r="BN160" s="53">
        <f t="shared" si="34"/>
        <v>0</v>
      </c>
      <c r="BO160" s="53">
        <f t="shared" si="35"/>
        <v>0</v>
      </c>
      <c r="BP160" s="248"/>
    </row>
    <row r="161" spans="2:68" ht="30" x14ac:dyDescent="0.4">
      <c r="B161" s="79"/>
      <c r="C161" s="80"/>
      <c r="D161" s="41">
        <f t="shared" si="42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37"/>
        <v>215.83199999999999</v>
      </c>
      <c r="L161" s="47">
        <f t="shared" si="38"/>
        <v>217.94800000000001</v>
      </c>
      <c r="M161" s="48">
        <f t="shared" si="39"/>
        <v>220.06399999999999</v>
      </c>
      <c r="N161" s="48">
        <f t="shared" si="40"/>
        <v>222.18</v>
      </c>
      <c r="O161" s="49">
        <f t="shared" si="41"/>
        <v>222.18</v>
      </c>
      <c r="P161" s="50"/>
      <c r="Q161" s="51"/>
      <c r="R161" s="51"/>
      <c r="S161" s="51"/>
      <c r="T161" s="52"/>
      <c r="U161" s="175"/>
      <c r="V161" s="176"/>
      <c r="W161" s="176"/>
      <c r="X161" s="176"/>
      <c r="Y161" s="176"/>
      <c r="Z161" s="50"/>
      <c r="AA161" s="51"/>
      <c r="AB161" s="51"/>
      <c r="AC161" s="51"/>
      <c r="AD161" s="51"/>
      <c r="AE161" s="175"/>
      <c r="AF161" s="176"/>
      <c r="AG161" s="176"/>
      <c r="AH161" s="176"/>
      <c r="AI161" s="188"/>
      <c r="AJ161" s="50"/>
      <c r="AK161" s="51"/>
      <c r="AL161" s="51"/>
      <c r="AM161" s="51"/>
      <c r="AN161" s="52"/>
      <c r="AO161" s="50"/>
      <c r="AP161" s="51"/>
      <c r="AQ161" s="51"/>
      <c r="AR161" s="51"/>
      <c r="AS161" s="52"/>
      <c r="AT161" s="50"/>
      <c r="AU161" s="51"/>
      <c r="AV161" s="51"/>
      <c r="AW161" s="51"/>
      <c r="AX161" s="51"/>
      <c r="AY161" s="50"/>
      <c r="AZ161" s="51"/>
      <c r="BA161" s="51"/>
      <c r="BB161" s="51"/>
      <c r="BC161" s="52"/>
      <c r="BD161" s="50"/>
      <c r="BE161" s="51"/>
      <c r="BF161" s="51"/>
      <c r="BG161" s="51"/>
      <c r="BH161" s="52"/>
      <c r="BI161" s="175"/>
      <c r="BJ161" s="176"/>
      <c r="BK161" s="176"/>
      <c r="BL161" s="176"/>
      <c r="BM161" s="188"/>
      <c r="BN161" s="53">
        <f t="shared" si="34"/>
        <v>0</v>
      </c>
      <c r="BO161" s="53">
        <f t="shared" si="35"/>
        <v>0</v>
      </c>
      <c r="BP161" s="248"/>
    </row>
    <row r="162" spans="2:68" ht="30" x14ac:dyDescent="0.4">
      <c r="B162" s="79"/>
      <c r="C162" s="80"/>
      <c r="D162" s="41">
        <f t="shared" si="42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37"/>
        <v>215.83199999999999</v>
      </c>
      <c r="L162" s="47">
        <f t="shared" si="38"/>
        <v>217.94800000000001</v>
      </c>
      <c r="M162" s="48">
        <f t="shared" si="39"/>
        <v>220.06399999999999</v>
      </c>
      <c r="N162" s="48">
        <f t="shared" si="40"/>
        <v>222.18</v>
      </c>
      <c r="O162" s="49">
        <f t="shared" si="41"/>
        <v>222.18</v>
      </c>
      <c r="P162" s="50"/>
      <c r="Q162" s="51"/>
      <c r="R162" s="51"/>
      <c r="S162" s="51"/>
      <c r="T162" s="52"/>
      <c r="U162" s="175"/>
      <c r="V162" s="176"/>
      <c r="W162" s="176"/>
      <c r="X162" s="176"/>
      <c r="Y162" s="176"/>
      <c r="Z162" s="50"/>
      <c r="AA162" s="51"/>
      <c r="AB162" s="51"/>
      <c r="AC162" s="51"/>
      <c r="AD162" s="51"/>
      <c r="AE162" s="175"/>
      <c r="AF162" s="176"/>
      <c r="AG162" s="176"/>
      <c r="AH162" s="176"/>
      <c r="AI162" s="188"/>
      <c r="AJ162" s="50"/>
      <c r="AK162" s="51"/>
      <c r="AL162" s="51"/>
      <c r="AM162" s="51"/>
      <c r="AN162" s="52"/>
      <c r="AO162" s="50"/>
      <c r="AP162" s="51"/>
      <c r="AQ162" s="51"/>
      <c r="AR162" s="51"/>
      <c r="AS162" s="52"/>
      <c r="AT162" s="50"/>
      <c r="AU162" s="51"/>
      <c r="AV162" s="51"/>
      <c r="AW162" s="51"/>
      <c r="AX162" s="51"/>
      <c r="AY162" s="50"/>
      <c r="AZ162" s="51"/>
      <c r="BA162" s="51"/>
      <c r="BB162" s="51"/>
      <c r="BC162" s="52"/>
      <c r="BD162" s="50"/>
      <c r="BE162" s="51"/>
      <c r="BF162" s="51"/>
      <c r="BG162" s="51"/>
      <c r="BH162" s="52"/>
      <c r="BI162" s="175"/>
      <c r="BJ162" s="176"/>
      <c r="BK162" s="176"/>
      <c r="BL162" s="176"/>
      <c r="BM162" s="188"/>
      <c r="BN162" s="53">
        <f t="shared" si="34"/>
        <v>0</v>
      </c>
      <c r="BO162" s="53">
        <f t="shared" si="35"/>
        <v>0</v>
      </c>
      <c r="BP162" s="248"/>
    </row>
    <row r="163" spans="2:68" ht="36" x14ac:dyDescent="0.4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42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37"/>
        <v>215.83199999999999</v>
      </c>
      <c r="L163" s="47">
        <f t="shared" si="38"/>
        <v>217.94800000000001</v>
      </c>
      <c r="M163" s="48">
        <f t="shared" si="39"/>
        <v>220.06399999999999</v>
      </c>
      <c r="N163" s="48">
        <f t="shared" si="40"/>
        <v>222.18</v>
      </c>
      <c r="O163" s="49">
        <f t="shared" si="41"/>
        <v>222.18</v>
      </c>
      <c r="P163" s="50"/>
      <c r="Q163" s="51"/>
      <c r="R163" s="51"/>
      <c r="S163" s="51"/>
      <c r="T163" s="52"/>
      <c r="U163" s="175"/>
      <c r="V163" s="176"/>
      <c r="W163" s="176"/>
      <c r="X163" s="176"/>
      <c r="Y163" s="176"/>
      <c r="Z163" s="50"/>
      <c r="AA163" s="51"/>
      <c r="AB163" s="51"/>
      <c r="AC163" s="51"/>
      <c r="AD163" s="51"/>
      <c r="AE163" s="175"/>
      <c r="AF163" s="176"/>
      <c r="AG163" s="176"/>
      <c r="AH163" s="176"/>
      <c r="AI163" s="188"/>
      <c r="AJ163" s="50"/>
      <c r="AK163" s="51"/>
      <c r="AL163" s="51"/>
      <c r="AM163" s="51"/>
      <c r="AN163" s="52"/>
      <c r="AO163" s="50"/>
      <c r="AP163" s="51"/>
      <c r="AQ163" s="51"/>
      <c r="AR163" s="51"/>
      <c r="AS163" s="52"/>
      <c r="AT163" s="50"/>
      <c r="AU163" s="51"/>
      <c r="AV163" s="51"/>
      <c r="AW163" s="51"/>
      <c r="AX163" s="51"/>
      <c r="AY163" s="50"/>
      <c r="AZ163" s="51"/>
      <c r="BA163" s="51"/>
      <c r="BB163" s="51"/>
      <c r="BC163" s="52"/>
      <c r="BD163" s="50"/>
      <c r="BE163" s="51"/>
      <c r="BF163" s="51"/>
      <c r="BG163" s="51"/>
      <c r="BH163" s="52"/>
      <c r="BI163" s="175"/>
      <c r="BJ163" s="176"/>
      <c r="BK163" s="176"/>
      <c r="BL163" s="176"/>
      <c r="BM163" s="188"/>
      <c r="BN163" s="53">
        <f t="shared" si="34"/>
        <v>0</v>
      </c>
      <c r="BO163" s="53">
        <f t="shared" si="35"/>
        <v>0</v>
      </c>
      <c r="BP163" s="248"/>
    </row>
    <row r="164" spans="2:68" ht="30" x14ac:dyDescent="0.4">
      <c r="B164" s="79"/>
      <c r="C164" s="80"/>
      <c r="D164" s="41">
        <f t="shared" si="42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37"/>
        <v>215.83199999999999</v>
      </c>
      <c r="L164" s="47">
        <f t="shared" si="38"/>
        <v>217.94800000000001</v>
      </c>
      <c r="M164" s="48">
        <f t="shared" si="39"/>
        <v>220.06399999999999</v>
      </c>
      <c r="N164" s="48">
        <f t="shared" si="40"/>
        <v>222.18</v>
      </c>
      <c r="O164" s="49">
        <f t="shared" si="41"/>
        <v>222.18</v>
      </c>
      <c r="P164" s="50"/>
      <c r="Q164" s="51"/>
      <c r="R164" s="51"/>
      <c r="S164" s="51"/>
      <c r="T164" s="52"/>
      <c r="U164" s="175"/>
      <c r="V164" s="176"/>
      <c r="W164" s="176"/>
      <c r="X164" s="176"/>
      <c r="Y164" s="176"/>
      <c r="Z164" s="50"/>
      <c r="AA164" s="51"/>
      <c r="AB164" s="51"/>
      <c r="AC164" s="51"/>
      <c r="AD164" s="51"/>
      <c r="AE164" s="175"/>
      <c r="AF164" s="176"/>
      <c r="AG164" s="176"/>
      <c r="AH164" s="176"/>
      <c r="AI164" s="188"/>
      <c r="AJ164" s="50"/>
      <c r="AK164" s="51"/>
      <c r="AL164" s="51"/>
      <c r="AM164" s="51"/>
      <c r="AN164" s="52"/>
      <c r="AO164" s="50"/>
      <c r="AP164" s="51"/>
      <c r="AQ164" s="51"/>
      <c r="AR164" s="51"/>
      <c r="AS164" s="52"/>
      <c r="AT164" s="50"/>
      <c r="AU164" s="51"/>
      <c r="AV164" s="51"/>
      <c r="AW164" s="51"/>
      <c r="AX164" s="51"/>
      <c r="AY164" s="50"/>
      <c r="AZ164" s="51"/>
      <c r="BA164" s="51"/>
      <c r="BB164" s="51"/>
      <c r="BC164" s="52"/>
      <c r="BD164" s="50"/>
      <c r="BE164" s="51"/>
      <c r="BF164" s="51"/>
      <c r="BG164" s="51"/>
      <c r="BH164" s="52"/>
      <c r="BI164" s="175"/>
      <c r="BJ164" s="176"/>
      <c r="BK164" s="176"/>
      <c r="BL164" s="176"/>
      <c r="BM164" s="188"/>
      <c r="BN164" s="53">
        <f t="shared" si="34"/>
        <v>0</v>
      </c>
      <c r="BO164" s="53">
        <f t="shared" si="35"/>
        <v>0</v>
      </c>
      <c r="BP164" s="248"/>
    </row>
    <row r="165" spans="2:68" ht="30" x14ac:dyDescent="0.4">
      <c r="B165" s="79"/>
      <c r="C165" s="80"/>
      <c r="D165" s="41">
        <f t="shared" si="42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37"/>
        <v>215.83199999999999</v>
      </c>
      <c r="L165" s="47">
        <f t="shared" si="38"/>
        <v>217.94800000000001</v>
      </c>
      <c r="M165" s="48">
        <f t="shared" si="39"/>
        <v>220.06399999999999</v>
      </c>
      <c r="N165" s="48">
        <f t="shared" si="40"/>
        <v>222.18</v>
      </c>
      <c r="O165" s="49">
        <f t="shared" si="41"/>
        <v>222.18</v>
      </c>
      <c r="P165" s="50"/>
      <c r="Q165" s="51"/>
      <c r="R165" s="51"/>
      <c r="S165" s="51"/>
      <c r="T165" s="52"/>
      <c r="U165" s="175"/>
      <c r="V165" s="176"/>
      <c r="W165" s="176"/>
      <c r="X165" s="176"/>
      <c r="Y165" s="176"/>
      <c r="Z165" s="50"/>
      <c r="AA165" s="51"/>
      <c r="AB165" s="51"/>
      <c r="AC165" s="51"/>
      <c r="AD165" s="51"/>
      <c r="AE165" s="175"/>
      <c r="AF165" s="176"/>
      <c r="AG165" s="176"/>
      <c r="AH165" s="176"/>
      <c r="AI165" s="188"/>
      <c r="AJ165" s="50"/>
      <c r="AK165" s="51"/>
      <c r="AL165" s="51"/>
      <c r="AM165" s="51"/>
      <c r="AN165" s="52"/>
      <c r="AO165" s="50"/>
      <c r="AP165" s="51"/>
      <c r="AQ165" s="51"/>
      <c r="AR165" s="51"/>
      <c r="AS165" s="52"/>
      <c r="AT165" s="50"/>
      <c r="AU165" s="51"/>
      <c r="AV165" s="51"/>
      <c r="AW165" s="51"/>
      <c r="AX165" s="51"/>
      <c r="AY165" s="50"/>
      <c r="AZ165" s="51"/>
      <c r="BA165" s="51"/>
      <c r="BB165" s="51"/>
      <c r="BC165" s="52"/>
      <c r="BD165" s="50"/>
      <c r="BE165" s="51"/>
      <c r="BF165" s="51"/>
      <c r="BG165" s="51"/>
      <c r="BH165" s="52"/>
      <c r="BI165" s="175"/>
      <c r="BJ165" s="176"/>
      <c r="BK165" s="176"/>
      <c r="BL165" s="176"/>
      <c r="BM165" s="188"/>
      <c r="BN165" s="53">
        <f t="shared" ref="BN165:BN196" si="43">MIN($P165,$U165,$Z165,$AE165,$AJ165,$AO165,$AT165,$AY165,$BD165,$BI165)</f>
        <v>0</v>
      </c>
      <c r="BO165" s="53">
        <f t="shared" ref="BO165:BO196" si="44">MAX($P165,$U165,$Z165,$AE165,$AJ165,$AO165,$AT165,$AY165,$BD165,$BI165)</f>
        <v>0</v>
      </c>
      <c r="BP165" s="248"/>
    </row>
    <row r="166" spans="2:68" ht="36" x14ac:dyDescent="0.4">
      <c r="B166" s="79" t="s">
        <v>45</v>
      </c>
      <c r="C166" s="40" t="str">
        <f>C53</f>
        <v>Свинина 2 категории в убойном весе, кг</v>
      </c>
      <c r="D166" s="41">
        <f t="shared" si="42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37"/>
        <v>130.96800000000002</v>
      </c>
      <c r="L166" s="47">
        <f t="shared" si="38"/>
        <v>132.25200000000001</v>
      </c>
      <c r="M166" s="48">
        <f t="shared" si="39"/>
        <v>133.536</v>
      </c>
      <c r="N166" s="48">
        <f t="shared" si="40"/>
        <v>134.82</v>
      </c>
      <c r="O166" s="49">
        <f t="shared" si="41"/>
        <v>134.82</v>
      </c>
      <c r="P166" s="50"/>
      <c r="Q166" s="51"/>
      <c r="R166" s="51"/>
      <c r="S166" s="51"/>
      <c r="T166" s="52"/>
      <c r="U166" s="175"/>
      <c r="V166" s="176"/>
      <c r="W166" s="176"/>
      <c r="X166" s="176"/>
      <c r="Y166" s="176"/>
      <c r="Z166" s="50"/>
      <c r="AA166" s="51"/>
      <c r="AB166" s="51"/>
      <c r="AC166" s="51"/>
      <c r="AD166" s="51"/>
      <c r="AE166" s="175"/>
      <c r="AF166" s="176"/>
      <c r="AG166" s="176"/>
      <c r="AH166" s="176"/>
      <c r="AI166" s="188"/>
      <c r="AJ166" s="50"/>
      <c r="AK166" s="51"/>
      <c r="AL166" s="51"/>
      <c r="AM166" s="51"/>
      <c r="AN166" s="52"/>
      <c r="AO166" s="50"/>
      <c r="AP166" s="51"/>
      <c r="AQ166" s="51"/>
      <c r="AR166" s="51"/>
      <c r="AS166" s="52"/>
      <c r="AT166" s="50"/>
      <c r="AU166" s="51"/>
      <c r="AV166" s="51"/>
      <c r="AW166" s="51"/>
      <c r="AX166" s="51"/>
      <c r="AY166" s="50"/>
      <c r="AZ166" s="51"/>
      <c r="BA166" s="51"/>
      <c r="BB166" s="51"/>
      <c r="BC166" s="52"/>
      <c r="BD166" s="50"/>
      <c r="BE166" s="51"/>
      <c r="BF166" s="51"/>
      <c r="BG166" s="51"/>
      <c r="BH166" s="52"/>
      <c r="BI166" s="175"/>
      <c r="BJ166" s="176"/>
      <c r="BK166" s="176"/>
      <c r="BL166" s="176"/>
      <c r="BM166" s="188"/>
      <c r="BN166" s="53">
        <f t="shared" si="43"/>
        <v>0</v>
      </c>
      <c r="BO166" s="53">
        <f t="shared" si="44"/>
        <v>0</v>
      </c>
      <c r="BP166" s="248"/>
    </row>
    <row r="167" spans="2:68" ht="30" x14ac:dyDescent="0.4">
      <c r="B167" s="79"/>
      <c r="C167" s="80"/>
      <c r="D167" s="41">
        <f t="shared" si="42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37"/>
        <v>130.96800000000002</v>
      </c>
      <c r="L167" s="47">
        <f t="shared" si="38"/>
        <v>132.25200000000001</v>
      </c>
      <c r="M167" s="48">
        <f t="shared" si="39"/>
        <v>133.536</v>
      </c>
      <c r="N167" s="48">
        <f t="shared" si="40"/>
        <v>134.82</v>
      </c>
      <c r="O167" s="49">
        <f t="shared" si="41"/>
        <v>134.82</v>
      </c>
      <c r="P167" s="50"/>
      <c r="Q167" s="51"/>
      <c r="R167" s="51"/>
      <c r="S167" s="51"/>
      <c r="T167" s="52"/>
      <c r="U167" s="175"/>
      <c r="V167" s="176"/>
      <c r="W167" s="176"/>
      <c r="X167" s="176"/>
      <c r="Y167" s="176"/>
      <c r="Z167" s="50"/>
      <c r="AA167" s="51"/>
      <c r="AB167" s="51"/>
      <c r="AC167" s="51"/>
      <c r="AD167" s="51"/>
      <c r="AE167" s="175"/>
      <c r="AF167" s="176"/>
      <c r="AG167" s="176"/>
      <c r="AH167" s="176"/>
      <c r="AI167" s="188"/>
      <c r="AJ167" s="50"/>
      <c r="AK167" s="51"/>
      <c r="AL167" s="51"/>
      <c r="AM167" s="51"/>
      <c r="AN167" s="52"/>
      <c r="AO167" s="50"/>
      <c r="AP167" s="51"/>
      <c r="AQ167" s="51"/>
      <c r="AR167" s="51"/>
      <c r="AS167" s="52"/>
      <c r="AT167" s="50"/>
      <c r="AU167" s="51"/>
      <c r="AV167" s="51"/>
      <c r="AW167" s="51"/>
      <c r="AX167" s="51"/>
      <c r="AY167" s="50"/>
      <c r="AZ167" s="51"/>
      <c r="BA167" s="51"/>
      <c r="BB167" s="51"/>
      <c r="BC167" s="52"/>
      <c r="BD167" s="50"/>
      <c r="BE167" s="51"/>
      <c r="BF167" s="51"/>
      <c r="BG167" s="51"/>
      <c r="BH167" s="52"/>
      <c r="BI167" s="175"/>
      <c r="BJ167" s="176"/>
      <c r="BK167" s="176"/>
      <c r="BL167" s="176"/>
      <c r="BM167" s="188"/>
      <c r="BN167" s="53">
        <f t="shared" si="43"/>
        <v>0</v>
      </c>
      <c r="BO167" s="53">
        <f t="shared" si="44"/>
        <v>0</v>
      </c>
      <c r="BP167" s="248"/>
    </row>
    <row r="168" spans="2:68" ht="30" x14ac:dyDescent="0.4">
      <c r="B168" s="79"/>
      <c r="C168" s="80"/>
      <c r="D168" s="41">
        <f t="shared" si="42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37"/>
        <v>130.96800000000002</v>
      </c>
      <c r="L168" s="47">
        <f t="shared" si="38"/>
        <v>132.25200000000001</v>
      </c>
      <c r="M168" s="48">
        <f t="shared" si="39"/>
        <v>133.536</v>
      </c>
      <c r="N168" s="48">
        <f t="shared" si="40"/>
        <v>134.82</v>
      </c>
      <c r="O168" s="49">
        <f t="shared" si="41"/>
        <v>134.82</v>
      </c>
      <c r="P168" s="50"/>
      <c r="Q168" s="51"/>
      <c r="R168" s="51"/>
      <c r="S168" s="51"/>
      <c r="T168" s="52"/>
      <c r="U168" s="175"/>
      <c r="V168" s="176"/>
      <c r="W168" s="176"/>
      <c r="X168" s="176"/>
      <c r="Y168" s="176"/>
      <c r="Z168" s="50"/>
      <c r="AA168" s="51"/>
      <c r="AB168" s="51"/>
      <c r="AC168" s="51"/>
      <c r="AD168" s="51"/>
      <c r="AE168" s="175"/>
      <c r="AF168" s="176"/>
      <c r="AG168" s="176"/>
      <c r="AH168" s="176"/>
      <c r="AI168" s="188"/>
      <c r="AJ168" s="50"/>
      <c r="AK168" s="51"/>
      <c r="AL168" s="51"/>
      <c r="AM168" s="51"/>
      <c r="AN168" s="52"/>
      <c r="AO168" s="50"/>
      <c r="AP168" s="51"/>
      <c r="AQ168" s="51"/>
      <c r="AR168" s="51"/>
      <c r="AS168" s="52"/>
      <c r="AT168" s="50"/>
      <c r="AU168" s="51"/>
      <c r="AV168" s="51"/>
      <c r="AW168" s="51"/>
      <c r="AX168" s="51"/>
      <c r="AY168" s="50"/>
      <c r="AZ168" s="51"/>
      <c r="BA168" s="51"/>
      <c r="BB168" s="51"/>
      <c r="BC168" s="52"/>
      <c r="BD168" s="50"/>
      <c r="BE168" s="51"/>
      <c r="BF168" s="51"/>
      <c r="BG168" s="51"/>
      <c r="BH168" s="52"/>
      <c r="BI168" s="175"/>
      <c r="BJ168" s="176"/>
      <c r="BK168" s="176"/>
      <c r="BL168" s="176"/>
      <c r="BM168" s="188"/>
      <c r="BN168" s="53">
        <f t="shared" si="43"/>
        <v>0</v>
      </c>
      <c r="BO168" s="53">
        <f t="shared" si="44"/>
        <v>0</v>
      </c>
      <c r="BP168" s="248"/>
    </row>
    <row r="169" spans="2:68" ht="54" x14ac:dyDescent="0.4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42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37"/>
        <v>264.28200000000004</v>
      </c>
      <c r="L169" s="47">
        <f t="shared" si="38"/>
        <v>266.87300000000005</v>
      </c>
      <c r="M169" s="48">
        <f t="shared" si="39"/>
        <v>269.464</v>
      </c>
      <c r="N169" s="48">
        <f t="shared" si="40"/>
        <v>272.05500000000001</v>
      </c>
      <c r="O169" s="49">
        <f t="shared" si="41"/>
        <v>272.05500000000001</v>
      </c>
      <c r="P169" s="50">
        <v>230</v>
      </c>
      <c r="Q169" s="51">
        <v>50</v>
      </c>
      <c r="R169" s="51">
        <f>IF(P169=0," ",IF(ISBLANK(P169)," ",P169*Q169))</f>
        <v>11500</v>
      </c>
      <c r="S169" s="51" t="s">
        <v>371</v>
      </c>
      <c r="T169" s="52" t="s">
        <v>401</v>
      </c>
      <c r="U169" s="50">
        <v>215</v>
      </c>
      <c r="V169" s="51">
        <v>22.6</v>
      </c>
      <c r="W169" s="51">
        <v>4859</v>
      </c>
      <c r="X169" s="51" t="s">
        <v>405</v>
      </c>
      <c r="Y169" s="52" t="s">
        <v>421</v>
      </c>
      <c r="Z169" s="50"/>
      <c r="AA169" s="57"/>
      <c r="AB169" s="57"/>
      <c r="AC169" s="57"/>
      <c r="AD169" s="52"/>
      <c r="AE169" s="175"/>
      <c r="AF169" s="176"/>
      <c r="AG169" s="176"/>
      <c r="AH169" s="176"/>
      <c r="AI169" s="188"/>
      <c r="AJ169" s="50"/>
      <c r="AK169" s="51"/>
      <c r="AL169" s="51"/>
      <c r="AM169" s="51"/>
      <c r="AN169" s="52"/>
      <c r="AO169" s="50"/>
      <c r="AP169" s="51"/>
      <c r="AQ169" s="51"/>
      <c r="AR169" s="51"/>
      <c r="AS169" s="52"/>
      <c r="AT169" s="50"/>
      <c r="AU169" s="57"/>
      <c r="AV169" s="57"/>
      <c r="AW169" s="57"/>
      <c r="AX169" s="52"/>
      <c r="AY169" s="50"/>
      <c r="AZ169" s="51"/>
      <c r="BA169" s="51"/>
      <c r="BB169" s="51"/>
      <c r="BC169" s="52"/>
      <c r="BD169" s="50"/>
      <c r="BE169" s="57"/>
      <c r="BF169" s="57"/>
      <c r="BG169" s="57"/>
      <c r="BH169" s="52"/>
      <c r="BI169" s="50"/>
      <c r="BJ169" s="57"/>
      <c r="BK169" s="57"/>
      <c r="BL169" s="57"/>
      <c r="BM169" s="52"/>
      <c r="BN169" s="53">
        <f t="shared" si="43"/>
        <v>215</v>
      </c>
      <c r="BO169" s="53">
        <f t="shared" si="44"/>
        <v>230</v>
      </c>
      <c r="BP169" s="248"/>
    </row>
    <row r="170" spans="2:68" ht="36" x14ac:dyDescent="0.4">
      <c r="B170" s="79"/>
      <c r="C170" s="80"/>
      <c r="D170" s="41">
        <f t="shared" si="42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37"/>
        <v>264.28200000000004</v>
      </c>
      <c r="L170" s="47">
        <f t="shared" si="38"/>
        <v>266.87300000000005</v>
      </c>
      <c r="M170" s="48">
        <f t="shared" si="39"/>
        <v>269.464</v>
      </c>
      <c r="N170" s="48">
        <f t="shared" si="40"/>
        <v>272.05500000000001</v>
      </c>
      <c r="O170" s="49">
        <f t="shared" si="41"/>
        <v>272.05500000000001</v>
      </c>
      <c r="P170" s="50"/>
      <c r="Q170" s="51"/>
      <c r="R170" s="51"/>
      <c r="S170" s="51"/>
      <c r="T170" s="52"/>
      <c r="U170" s="50">
        <v>235</v>
      </c>
      <c r="V170" s="51">
        <v>79.400000000000006</v>
      </c>
      <c r="W170" s="51">
        <v>18659</v>
      </c>
      <c r="X170" s="51" t="s">
        <v>405</v>
      </c>
      <c r="Y170" s="52" t="s">
        <v>422</v>
      </c>
      <c r="Z170" s="50"/>
      <c r="AA170" s="51"/>
      <c r="AB170" s="51"/>
      <c r="AC170" s="51"/>
      <c r="AD170" s="51"/>
      <c r="AE170" s="175"/>
      <c r="AF170" s="176"/>
      <c r="AG170" s="176"/>
      <c r="AH170" s="176"/>
      <c r="AI170" s="188"/>
      <c r="AJ170" s="50"/>
      <c r="AK170" s="51"/>
      <c r="AL170" s="51"/>
      <c r="AM170" s="51"/>
      <c r="AN170" s="52"/>
      <c r="AO170" s="50"/>
      <c r="AP170" s="51"/>
      <c r="AQ170" s="51"/>
      <c r="AR170" s="51"/>
      <c r="AS170" s="52"/>
      <c r="AT170" s="50"/>
      <c r="AU170" s="51"/>
      <c r="AV170" s="51"/>
      <c r="AW170" s="51"/>
      <c r="AX170" s="51"/>
      <c r="AY170" s="50"/>
      <c r="AZ170" s="51"/>
      <c r="BA170" s="51"/>
      <c r="BB170" s="51"/>
      <c r="BC170" s="52"/>
      <c r="BD170" s="50"/>
      <c r="BE170" s="51"/>
      <c r="BF170" s="51"/>
      <c r="BG170" s="51"/>
      <c r="BH170" s="52"/>
      <c r="BI170" s="50"/>
      <c r="BJ170" s="51"/>
      <c r="BK170" s="51"/>
      <c r="BL170" s="51"/>
      <c r="BM170" s="52"/>
      <c r="BN170" s="53">
        <f t="shared" si="43"/>
        <v>235</v>
      </c>
      <c r="BO170" s="53">
        <f t="shared" si="44"/>
        <v>235</v>
      </c>
      <c r="BP170" s="248"/>
    </row>
    <row r="171" spans="2:68" ht="54" x14ac:dyDescent="0.4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42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37"/>
        <v>237.35399999999998</v>
      </c>
      <c r="L171" s="47">
        <f t="shared" si="38"/>
        <v>239.68099999999998</v>
      </c>
      <c r="M171" s="48">
        <f t="shared" si="39"/>
        <v>242.00799999999998</v>
      </c>
      <c r="N171" s="48">
        <f t="shared" si="40"/>
        <v>244.33499999999998</v>
      </c>
      <c r="O171" s="49">
        <f t="shared" si="41"/>
        <v>244.33499999999998</v>
      </c>
      <c r="P171" s="50"/>
      <c r="Q171" s="51"/>
      <c r="R171" s="51"/>
      <c r="S171" s="51"/>
      <c r="T171" s="52"/>
      <c r="U171" s="50"/>
      <c r="V171" s="51"/>
      <c r="W171" s="51"/>
      <c r="X171" s="51"/>
      <c r="Y171" s="52"/>
      <c r="Z171" s="50"/>
      <c r="AA171" s="51"/>
      <c r="AB171" s="51"/>
      <c r="AC171" s="51"/>
      <c r="AD171" s="51"/>
      <c r="AE171" s="175"/>
      <c r="AF171" s="176"/>
      <c r="AG171" s="176"/>
      <c r="AH171" s="176"/>
      <c r="AI171" s="188"/>
      <c r="AJ171" s="50"/>
      <c r="AK171" s="51"/>
      <c r="AL171" s="51"/>
      <c r="AM171" s="51"/>
      <c r="AN171" s="52"/>
      <c r="AO171" s="50"/>
      <c r="AP171" s="51"/>
      <c r="AQ171" s="51"/>
      <c r="AR171" s="51"/>
      <c r="AS171" s="52"/>
      <c r="AT171" s="50"/>
      <c r="AU171" s="51"/>
      <c r="AV171" s="51"/>
      <c r="AW171" s="51"/>
      <c r="AX171" s="51"/>
      <c r="AY171" s="50"/>
      <c r="AZ171" s="51"/>
      <c r="BA171" s="51"/>
      <c r="BB171" s="51"/>
      <c r="BC171" s="52"/>
      <c r="BD171" s="50"/>
      <c r="BE171" s="51"/>
      <c r="BF171" s="51"/>
      <c r="BG171" s="51"/>
      <c r="BH171" s="52"/>
      <c r="BI171" s="175"/>
      <c r="BJ171" s="176"/>
      <c r="BK171" s="176"/>
      <c r="BL171" s="176"/>
      <c r="BM171" s="188"/>
      <c r="BN171" s="53">
        <f t="shared" si="43"/>
        <v>0</v>
      </c>
      <c r="BO171" s="53">
        <f t="shared" si="44"/>
        <v>0</v>
      </c>
      <c r="BP171" s="248"/>
    </row>
    <row r="172" spans="2:68" ht="30" x14ac:dyDescent="0.4">
      <c r="B172" s="79"/>
      <c r="C172" s="80"/>
      <c r="D172" s="41">
        <f t="shared" si="42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37"/>
        <v>237.35399999999998</v>
      </c>
      <c r="L172" s="47">
        <f t="shared" si="38"/>
        <v>239.68099999999998</v>
      </c>
      <c r="M172" s="48">
        <f t="shared" si="39"/>
        <v>242.00799999999998</v>
      </c>
      <c r="N172" s="48">
        <f t="shared" si="40"/>
        <v>244.33499999999998</v>
      </c>
      <c r="O172" s="49">
        <f t="shared" si="41"/>
        <v>244.33499999999998</v>
      </c>
      <c r="P172" s="50"/>
      <c r="Q172" s="51"/>
      <c r="R172" s="51"/>
      <c r="S172" s="51"/>
      <c r="T172" s="52"/>
      <c r="U172" s="175"/>
      <c r="V172" s="176"/>
      <c r="W172" s="176"/>
      <c r="X172" s="176"/>
      <c r="Y172" s="176"/>
      <c r="Z172" s="50"/>
      <c r="AA172" s="51"/>
      <c r="AB172" s="51"/>
      <c r="AC172" s="51"/>
      <c r="AD172" s="51"/>
      <c r="AE172" s="175"/>
      <c r="AF172" s="176"/>
      <c r="AG172" s="176"/>
      <c r="AH172" s="176"/>
      <c r="AI172" s="188"/>
      <c r="AJ172" s="50"/>
      <c r="AK172" s="51"/>
      <c r="AL172" s="51"/>
      <c r="AM172" s="51"/>
      <c r="AN172" s="52"/>
      <c r="AO172" s="50"/>
      <c r="AP172" s="51"/>
      <c r="AQ172" s="51"/>
      <c r="AR172" s="51"/>
      <c r="AS172" s="52"/>
      <c r="AT172" s="50"/>
      <c r="AU172" s="51"/>
      <c r="AV172" s="51"/>
      <c r="AW172" s="51"/>
      <c r="AX172" s="51"/>
      <c r="AY172" s="50"/>
      <c r="AZ172" s="51"/>
      <c r="BA172" s="51"/>
      <c r="BB172" s="51"/>
      <c r="BC172" s="52"/>
      <c r="BD172" s="50"/>
      <c r="BE172" s="51"/>
      <c r="BF172" s="51"/>
      <c r="BG172" s="51"/>
      <c r="BH172" s="52"/>
      <c r="BI172" s="175"/>
      <c r="BJ172" s="176"/>
      <c r="BK172" s="176"/>
      <c r="BL172" s="176"/>
      <c r="BM172" s="188"/>
      <c r="BN172" s="53">
        <f t="shared" si="43"/>
        <v>0</v>
      </c>
      <c r="BO172" s="53">
        <f t="shared" si="44"/>
        <v>0</v>
      </c>
      <c r="BP172" s="248"/>
    </row>
    <row r="173" spans="2:68" ht="30" x14ac:dyDescent="0.4">
      <c r="B173" s="79"/>
      <c r="C173" s="80"/>
      <c r="D173" s="41">
        <f t="shared" si="42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37"/>
        <v>237.35399999999998</v>
      </c>
      <c r="L173" s="47">
        <f t="shared" si="38"/>
        <v>239.68099999999998</v>
      </c>
      <c r="M173" s="48">
        <f t="shared" si="39"/>
        <v>242.00799999999998</v>
      </c>
      <c r="N173" s="48">
        <f t="shared" si="40"/>
        <v>244.33499999999998</v>
      </c>
      <c r="O173" s="49">
        <f t="shared" si="41"/>
        <v>244.33499999999998</v>
      </c>
      <c r="P173" s="50"/>
      <c r="Q173" s="51"/>
      <c r="R173" s="51"/>
      <c r="S173" s="51"/>
      <c r="T173" s="52"/>
      <c r="U173" s="175"/>
      <c r="V173" s="176"/>
      <c r="W173" s="176"/>
      <c r="X173" s="176"/>
      <c r="Y173" s="176"/>
      <c r="Z173" s="50"/>
      <c r="AA173" s="51"/>
      <c r="AB173" s="51"/>
      <c r="AC173" s="51"/>
      <c r="AD173" s="51"/>
      <c r="AE173" s="175"/>
      <c r="AF173" s="176"/>
      <c r="AG173" s="176"/>
      <c r="AH173" s="176"/>
      <c r="AI173" s="188"/>
      <c r="AJ173" s="50"/>
      <c r="AK173" s="51"/>
      <c r="AL173" s="51"/>
      <c r="AM173" s="51"/>
      <c r="AN173" s="52"/>
      <c r="AO173" s="50"/>
      <c r="AP173" s="51"/>
      <c r="AQ173" s="51"/>
      <c r="AR173" s="51"/>
      <c r="AS173" s="52"/>
      <c r="AT173" s="50"/>
      <c r="AU173" s="51"/>
      <c r="AV173" s="51"/>
      <c r="AW173" s="51"/>
      <c r="AX173" s="51"/>
      <c r="AY173" s="50"/>
      <c r="AZ173" s="51"/>
      <c r="BA173" s="51"/>
      <c r="BB173" s="51"/>
      <c r="BC173" s="52"/>
      <c r="BD173" s="50"/>
      <c r="BE173" s="51"/>
      <c r="BF173" s="51"/>
      <c r="BG173" s="51"/>
      <c r="BH173" s="52"/>
      <c r="BI173" s="175"/>
      <c r="BJ173" s="176"/>
      <c r="BK173" s="176"/>
      <c r="BL173" s="176"/>
      <c r="BM173" s="188"/>
      <c r="BN173" s="53">
        <f t="shared" si="43"/>
        <v>0</v>
      </c>
      <c r="BO173" s="53">
        <f t="shared" si="44"/>
        <v>0</v>
      </c>
      <c r="BP173" s="248"/>
    </row>
    <row r="174" spans="2:68" ht="54" x14ac:dyDescent="0.4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42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37"/>
        <v>291.20999999999998</v>
      </c>
      <c r="L174" s="47">
        <f t="shared" si="38"/>
        <v>294.065</v>
      </c>
      <c r="M174" s="48">
        <f t="shared" si="39"/>
        <v>296.92</v>
      </c>
      <c r="N174" s="48">
        <f t="shared" si="40"/>
        <v>299.77499999999998</v>
      </c>
      <c r="O174" s="49">
        <f t="shared" si="41"/>
        <v>299.77499999999998</v>
      </c>
      <c r="P174" s="50"/>
      <c r="Q174" s="51"/>
      <c r="R174" s="51"/>
      <c r="S174" s="51"/>
      <c r="T174" s="52"/>
      <c r="U174" s="175"/>
      <c r="V174" s="176"/>
      <c r="W174" s="176"/>
      <c r="X174" s="176"/>
      <c r="Y174" s="176"/>
      <c r="Z174" s="50"/>
      <c r="AA174" s="51"/>
      <c r="AB174" s="51"/>
      <c r="AC174" s="51"/>
      <c r="AD174" s="51"/>
      <c r="AE174" s="175"/>
      <c r="AF174" s="176"/>
      <c r="AG174" s="176"/>
      <c r="AH174" s="176"/>
      <c r="AI174" s="188"/>
      <c r="AJ174" s="50">
        <v>253</v>
      </c>
      <c r="AK174" s="51">
        <v>166</v>
      </c>
      <c r="AL174" s="51">
        <v>41998</v>
      </c>
      <c r="AM174" s="51" t="s">
        <v>252</v>
      </c>
      <c r="AN174" s="52" t="s">
        <v>492</v>
      </c>
      <c r="AO174" s="50"/>
      <c r="AP174" s="51"/>
      <c r="AQ174" s="51"/>
      <c r="AR174" s="51"/>
      <c r="AS174" s="52"/>
      <c r="AT174" s="50"/>
      <c r="AU174" s="51"/>
      <c r="AV174" s="51"/>
      <c r="AW174" s="51"/>
      <c r="AX174" s="51"/>
      <c r="AY174" s="50"/>
      <c r="AZ174" s="51"/>
      <c r="BA174" s="51"/>
      <c r="BB174" s="51"/>
      <c r="BC174" s="52"/>
      <c r="BD174" s="50"/>
      <c r="BE174" s="51"/>
      <c r="BF174" s="51"/>
      <c r="BG174" s="51"/>
      <c r="BH174" s="52"/>
      <c r="BI174" s="175"/>
      <c r="BJ174" s="176"/>
      <c r="BK174" s="176"/>
      <c r="BL174" s="176"/>
      <c r="BM174" s="188"/>
      <c r="BN174" s="53">
        <f t="shared" si="43"/>
        <v>253</v>
      </c>
      <c r="BO174" s="53">
        <f t="shared" si="44"/>
        <v>253</v>
      </c>
      <c r="BP174" s="248"/>
    </row>
    <row r="175" spans="2:68" ht="30" x14ac:dyDescent="0.4">
      <c r="B175" s="79"/>
      <c r="C175" s="80"/>
      <c r="D175" s="41">
        <f t="shared" si="42"/>
        <v>0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37"/>
        <v>0</v>
      </c>
      <c r="L175" s="47">
        <f t="shared" si="38"/>
        <v>0</v>
      </c>
      <c r="M175" s="48">
        <f t="shared" si="39"/>
        <v>0</v>
      </c>
      <c r="N175" s="48">
        <f t="shared" si="40"/>
        <v>0</v>
      </c>
      <c r="O175" s="49">
        <f t="shared" si="41"/>
        <v>0</v>
      </c>
      <c r="P175" s="50"/>
      <c r="Q175" s="51"/>
      <c r="R175" s="51"/>
      <c r="S175" s="51"/>
      <c r="T175" s="52"/>
      <c r="U175" s="175"/>
      <c r="V175" s="176"/>
      <c r="W175" s="176"/>
      <c r="X175" s="176"/>
      <c r="Y175" s="176"/>
      <c r="Z175" s="50"/>
      <c r="AA175" s="51"/>
      <c r="AB175" s="51"/>
      <c r="AC175" s="51"/>
      <c r="AD175" s="51"/>
      <c r="AE175" s="175"/>
      <c r="AF175" s="176"/>
      <c r="AG175" s="176"/>
      <c r="AH175" s="176"/>
      <c r="AI175" s="188"/>
      <c r="AJ175" s="50"/>
      <c r="AK175" s="51"/>
      <c r="AL175" s="51"/>
      <c r="AM175" s="51"/>
      <c r="AN175" s="52"/>
      <c r="AO175" s="50"/>
      <c r="AP175" s="51"/>
      <c r="AQ175" s="51"/>
      <c r="AR175" s="51"/>
      <c r="AS175" s="52"/>
      <c r="AT175" s="50"/>
      <c r="AU175" s="51"/>
      <c r="AV175" s="51"/>
      <c r="AW175" s="51"/>
      <c r="AX175" s="51"/>
      <c r="AY175" s="50"/>
      <c r="AZ175" s="51"/>
      <c r="BA175" s="51"/>
      <c r="BB175" s="51"/>
      <c r="BC175" s="52"/>
      <c r="BD175" s="50"/>
      <c r="BE175" s="51"/>
      <c r="BF175" s="51"/>
      <c r="BG175" s="51"/>
      <c r="BH175" s="52"/>
      <c r="BI175" s="175"/>
      <c r="BJ175" s="176"/>
      <c r="BK175" s="176"/>
      <c r="BL175" s="176"/>
      <c r="BM175" s="188"/>
      <c r="BN175" s="53">
        <f t="shared" si="43"/>
        <v>0</v>
      </c>
      <c r="BO175" s="53">
        <f t="shared" si="44"/>
        <v>0</v>
      </c>
      <c r="BP175" s="248"/>
    </row>
    <row r="176" spans="2:68" ht="30" x14ac:dyDescent="0.4">
      <c r="B176" s="79"/>
      <c r="C176" s="80"/>
      <c r="D176" s="41">
        <f t="shared" si="42"/>
        <v>0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37"/>
        <v>0</v>
      </c>
      <c r="L176" s="47">
        <f t="shared" si="38"/>
        <v>0</v>
      </c>
      <c r="M176" s="48">
        <f t="shared" si="39"/>
        <v>0</v>
      </c>
      <c r="N176" s="48">
        <f t="shared" si="40"/>
        <v>0</v>
      </c>
      <c r="O176" s="49">
        <f t="shared" si="41"/>
        <v>0</v>
      </c>
      <c r="P176" s="50"/>
      <c r="Q176" s="51"/>
      <c r="R176" s="51"/>
      <c r="S176" s="51"/>
      <c r="T176" s="52"/>
      <c r="U176" s="175"/>
      <c r="V176" s="176"/>
      <c r="W176" s="176"/>
      <c r="X176" s="176"/>
      <c r="Y176" s="176"/>
      <c r="Z176" s="50"/>
      <c r="AA176" s="51"/>
      <c r="AB176" s="51"/>
      <c r="AC176" s="51"/>
      <c r="AD176" s="51"/>
      <c r="AE176" s="175"/>
      <c r="AF176" s="176"/>
      <c r="AG176" s="176"/>
      <c r="AH176" s="176"/>
      <c r="AI176" s="188"/>
      <c r="AJ176" s="50"/>
      <c r="AK176" s="51"/>
      <c r="AL176" s="51"/>
      <c r="AM176" s="51"/>
      <c r="AN176" s="52"/>
      <c r="AO176" s="50"/>
      <c r="AP176" s="51"/>
      <c r="AQ176" s="51"/>
      <c r="AR176" s="51"/>
      <c r="AS176" s="52"/>
      <c r="AT176" s="50"/>
      <c r="AU176" s="51"/>
      <c r="AV176" s="51"/>
      <c r="AW176" s="51"/>
      <c r="AX176" s="51"/>
      <c r="AY176" s="50"/>
      <c r="AZ176" s="51"/>
      <c r="BA176" s="51"/>
      <c r="BB176" s="51"/>
      <c r="BC176" s="52"/>
      <c r="BD176" s="50"/>
      <c r="BE176" s="51"/>
      <c r="BF176" s="51"/>
      <c r="BG176" s="51"/>
      <c r="BH176" s="52"/>
      <c r="BI176" s="175"/>
      <c r="BJ176" s="176"/>
      <c r="BK176" s="176"/>
      <c r="BL176" s="176"/>
      <c r="BM176" s="188"/>
      <c r="BN176" s="53">
        <f t="shared" si="43"/>
        <v>0</v>
      </c>
      <c r="BO176" s="53">
        <f t="shared" si="44"/>
        <v>0</v>
      </c>
      <c r="BP176" s="248"/>
    </row>
    <row r="177" spans="2:68" ht="36" x14ac:dyDescent="0.4">
      <c r="B177" s="79" t="s">
        <v>127</v>
      </c>
      <c r="C177" s="40" t="str">
        <f>C64</f>
        <v>Свинина 2 категории (ГОСТ Р53221-2008)*, кг</v>
      </c>
      <c r="D177" s="41">
        <f t="shared" si="42"/>
        <v>206.8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si="37"/>
        <v>210.93600000000001</v>
      </c>
      <c r="L177" s="47">
        <f t="shared" si="38"/>
        <v>213.00400000000002</v>
      </c>
      <c r="M177" s="48">
        <f t="shared" si="39"/>
        <v>215.072</v>
      </c>
      <c r="N177" s="48">
        <f t="shared" si="40"/>
        <v>217.14000000000001</v>
      </c>
      <c r="O177" s="49">
        <f t="shared" si="41"/>
        <v>217.14000000000001</v>
      </c>
      <c r="P177" s="50"/>
      <c r="Q177" s="51"/>
      <c r="R177" s="51"/>
      <c r="S177" s="51"/>
      <c r="T177" s="52"/>
      <c r="U177" s="175"/>
      <c r="V177" s="176"/>
      <c r="W177" s="176"/>
      <c r="X177" s="176"/>
      <c r="Y177" s="176"/>
      <c r="Z177" s="50"/>
      <c r="AA177" s="51"/>
      <c r="AB177" s="51"/>
      <c r="AC177" s="51"/>
      <c r="AD177" s="51"/>
      <c r="AE177" s="175"/>
      <c r="AF177" s="176"/>
      <c r="AG177" s="176"/>
      <c r="AH177" s="176"/>
      <c r="AI177" s="188"/>
      <c r="AJ177" s="50"/>
      <c r="AK177" s="51"/>
      <c r="AL177" s="51"/>
      <c r="AM177" s="51"/>
      <c r="AN177" s="52"/>
      <c r="AO177" s="50"/>
      <c r="AP177" s="51"/>
      <c r="AQ177" s="51"/>
      <c r="AR177" s="51"/>
      <c r="AS177" s="52"/>
      <c r="AT177" s="50"/>
      <c r="AU177" s="51"/>
      <c r="AV177" s="51"/>
      <c r="AW177" s="51"/>
      <c r="AX177" s="51"/>
      <c r="AY177" s="50"/>
      <c r="AZ177" s="51"/>
      <c r="BA177" s="51"/>
      <c r="BB177" s="51"/>
      <c r="BC177" s="52"/>
      <c r="BD177" s="50"/>
      <c r="BE177" s="51"/>
      <c r="BF177" s="51"/>
      <c r="BG177" s="51"/>
      <c r="BH177" s="52"/>
      <c r="BI177" s="175"/>
      <c r="BJ177" s="176"/>
      <c r="BK177" s="176"/>
      <c r="BL177" s="176"/>
      <c r="BM177" s="188"/>
      <c r="BN177" s="53">
        <f t="shared" si="43"/>
        <v>0</v>
      </c>
      <c r="BO177" s="53">
        <f t="shared" si="44"/>
        <v>0</v>
      </c>
      <c r="BP177" s="248"/>
    </row>
    <row r="178" spans="2:68" ht="30" x14ac:dyDescent="0.4">
      <c r="B178" s="79"/>
      <c r="C178" s="80"/>
      <c r="D178" s="41">
        <f t="shared" si="42"/>
        <v>206.8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37"/>
        <v>210.93600000000001</v>
      </c>
      <c r="L178" s="47">
        <f t="shared" si="38"/>
        <v>213.00400000000002</v>
      </c>
      <c r="M178" s="48">
        <f t="shared" si="39"/>
        <v>215.072</v>
      </c>
      <c r="N178" s="48">
        <f t="shared" si="40"/>
        <v>217.14000000000001</v>
      </c>
      <c r="O178" s="49">
        <f t="shared" si="41"/>
        <v>217.14000000000001</v>
      </c>
      <c r="P178" s="50"/>
      <c r="Q178" s="51"/>
      <c r="R178" s="51"/>
      <c r="S178" s="51"/>
      <c r="T178" s="52"/>
      <c r="U178" s="175"/>
      <c r="V178" s="176"/>
      <c r="W178" s="176"/>
      <c r="X178" s="176"/>
      <c r="Y178" s="176"/>
      <c r="Z178" s="50"/>
      <c r="AA178" s="51"/>
      <c r="AB178" s="51"/>
      <c r="AC178" s="51"/>
      <c r="AD178" s="51"/>
      <c r="AE178" s="175"/>
      <c r="AF178" s="176"/>
      <c r="AG178" s="176"/>
      <c r="AH178" s="176"/>
      <c r="AI178" s="188"/>
      <c r="AJ178" s="50"/>
      <c r="AK178" s="51"/>
      <c r="AL178" s="51"/>
      <c r="AM178" s="51"/>
      <c r="AN178" s="52"/>
      <c r="AO178" s="50"/>
      <c r="AP178" s="51"/>
      <c r="AQ178" s="51"/>
      <c r="AR178" s="51"/>
      <c r="AS178" s="52"/>
      <c r="AT178" s="50"/>
      <c r="AU178" s="51"/>
      <c r="AV178" s="51"/>
      <c r="AW178" s="51"/>
      <c r="AX178" s="51"/>
      <c r="AY178" s="50"/>
      <c r="AZ178" s="51"/>
      <c r="BA178" s="51"/>
      <c r="BB178" s="51"/>
      <c r="BC178" s="52"/>
      <c r="BD178" s="50"/>
      <c r="BE178" s="51"/>
      <c r="BF178" s="51"/>
      <c r="BG178" s="51"/>
      <c r="BH178" s="52"/>
      <c r="BI178" s="175"/>
      <c r="BJ178" s="176"/>
      <c r="BK178" s="176"/>
      <c r="BL178" s="176"/>
      <c r="BM178" s="188"/>
      <c r="BN178" s="53">
        <f t="shared" si="43"/>
        <v>0</v>
      </c>
      <c r="BO178" s="53">
        <f t="shared" si="44"/>
        <v>0</v>
      </c>
      <c r="BP178" s="248"/>
    </row>
    <row r="179" spans="2:68" ht="30" x14ac:dyDescent="0.4">
      <c r="B179" s="79"/>
      <c r="C179" s="80"/>
      <c r="D179" s="41">
        <f t="shared" si="42"/>
        <v>206.8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37"/>
        <v>210.93600000000001</v>
      </c>
      <c r="L179" s="47">
        <f t="shared" si="38"/>
        <v>213.00400000000002</v>
      </c>
      <c r="M179" s="48">
        <f t="shared" si="39"/>
        <v>215.072</v>
      </c>
      <c r="N179" s="48">
        <f t="shared" si="40"/>
        <v>217.14000000000001</v>
      </c>
      <c r="O179" s="49">
        <f t="shared" si="41"/>
        <v>217.14000000000001</v>
      </c>
      <c r="P179" s="50"/>
      <c r="Q179" s="51"/>
      <c r="R179" s="51"/>
      <c r="S179" s="51"/>
      <c r="T179" s="52"/>
      <c r="U179" s="175"/>
      <c r="V179" s="176"/>
      <c r="W179" s="176"/>
      <c r="X179" s="176"/>
      <c r="Y179" s="176"/>
      <c r="Z179" s="50"/>
      <c r="AA179" s="51"/>
      <c r="AB179" s="51"/>
      <c r="AC179" s="51"/>
      <c r="AD179" s="51"/>
      <c r="AE179" s="175"/>
      <c r="AF179" s="176"/>
      <c r="AG179" s="176"/>
      <c r="AH179" s="176"/>
      <c r="AI179" s="188"/>
      <c r="AJ179" s="50"/>
      <c r="AK179" s="51"/>
      <c r="AL179" s="51"/>
      <c r="AM179" s="51"/>
      <c r="AN179" s="52"/>
      <c r="AO179" s="50"/>
      <c r="AP179" s="51"/>
      <c r="AQ179" s="51"/>
      <c r="AR179" s="51"/>
      <c r="AS179" s="52"/>
      <c r="AT179" s="50"/>
      <c r="AU179" s="51"/>
      <c r="AV179" s="51"/>
      <c r="AW179" s="51"/>
      <c r="AX179" s="51"/>
      <c r="AY179" s="50"/>
      <c r="AZ179" s="51"/>
      <c r="BA179" s="51"/>
      <c r="BB179" s="51"/>
      <c r="BC179" s="52"/>
      <c r="BD179" s="50"/>
      <c r="BE179" s="51"/>
      <c r="BF179" s="51"/>
      <c r="BG179" s="51"/>
      <c r="BH179" s="52"/>
      <c r="BI179" s="175"/>
      <c r="BJ179" s="176"/>
      <c r="BK179" s="176"/>
      <c r="BL179" s="176"/>
      <c r="BM179" s="188"/>
      <c r="BN179" s="53">
        <f t="shared" si="43"/>
        <v>0</v>
      </c>
      <c r="BO179" s="53">
        <f t="shared" si="44"/>
        <v>0</v>
      </c>
      <c r="BP179" s="248"/>
    </row>
    <row r="180" spans="2:68" ht="58.5" x14ac:dyDescent="0.4">
      <c r="B180" s="81" t="s">
        <v>47</v>
      </c>
      <c r="C180" s="82" t="s">
        <v>48</v>
      </c>
      <c r="D180" s="41">
        <f t="shared" si="42"/>
        <v>0</v>
      </c>
      <c r="E180" s="62"/>
      <c r="F180" s="63"/>
      <c r="G180" s="64"/>
      <c r="H180" s="64"/>
      <c r="I180" s="64"/>
      <c r="J180" s="65"/>
      <c r="K180" s="46">
        <f t="shared" si="37"/>
        <v>0</v>
      </c>
      <c r="L180" s="47">
        <f t="shared" si="38"/>
        <v>0</v>
      </c>
      <c r="M180" s="48">
        <f t="shared" si="39"/>
        <v>0</v>
      </c>
      <c r="N180" s="48">
        <f t="shared" si="40"/>
        <v>0</v>
      </c>
      <c r="O180" s="49">
        <f t="shared" si="41"/>
        <v>0</v>
      </c>
      <c r="P180" s="66"/>
      <c r="Q180" s="67"/>
      <c r="R180" s="68"/>
      <c r="S180" s="67"/>
      <c r="T180" s="69"/>
      <c r="U180" s="177"/>
      <c r="V180" s="178"/>
      <c r="W180" s="176"/>
      <c r="X180" s="178"/>
      <c r="Y180" s="178"/>
      <c r="Z180" s="66"/>
      <c r="AA180" s="67"/>
      <c r="AB180" s="68"/>
      <c r="AC180" s="67"/>
      <c r="AD180" s="67"/>
      <c r="AE180" s="177"/>
      <c r="AF180" s="178"/>
      <c r="AG180" s="176"/>
      <c r="AH180" s="178"/>
      <c r="AI180" s="189"/>
      <c r="AJ180" s="66"/>
      <c r="AK180" s="67"/>
      <c r="AL180" s="68"/>
      <c r="AM180" s="67"/>
      <c r="AN180" s="69"/>
      <c r="AO180" s="66"/>
      <c r="AP180" s="67"/>
      <c r="AQ180" s="68"/>
      <c r="AR180" s="67"/>
      <c r="AS180" s="69"/>
      <c r="AT180" s="66"/>
      <c r="AU180" s="67"/>
      <c r="AV180" s="68"/>
      <c r="AW180" s="67"/>
      <c r="AX180" s="67"/>
      <c r="AY180" s="66"/>
      <c r="AZ180" s="67"/>
      <c r="BA180" s="68"/>
      <c r="BB180" s="67"/>
      <c r="BC180" s="69"/>
      <c r="BD180" s="66"/>
      <c r="BE180" s="67"/>
      <c r="BF180" s="68"/>
      <c r="BG180" s="67"/>
      <c r="BH180" s="69"/>
      <c r="BI180" s="177"/>
      <c r="BJ180" s="178"/>
      <c r="BK180" s="176"/>
      <c r="BL180" s="178"/>
      <c r="BM180" s="189"/>
      <c r="BN180" s="53">
        <f t="shared" si="43"/>
        <v>0</v>
      </c>
      <c r="BO180" s="53">
        <f t="shared" si="44"/>
        <v>0</v>
      </c>
      <c r="BP180" s="248"/>
    </row>
    <row r="181" spans="2:68" ht="36" x14ac:dyDescent="0.4">
      <c r="B181" s="79" t="s">
        <v>50</v>
      </c>
      <c r="C181" s="40" t="str">
        <f>C68</f>
        <v>Мясо цыплят бройлеров, кг</v>
      </c>
      <c r="D181" s="41">
        <f t="shared" si="42"/>
        <v>113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37"/>
        <v>124.3</v>
      </c>
      <c r="L181" s="47">
        <f t="shared" si="38"/>
        <v>125.43</v>
      </c>
      <c r="M181" s="48">
        <f t="shared" si="39"/>
        <v>126.56</v>
      </c>
      <c r="N181" s="48">
        <f t="shared" si="40"/>
        <v>127.69</v>
      </c>
      <c r="O181" s="49">
        <f t="shared" si="41"/>
        <v>128.82</v>
      </c>
      <c r="P181" s="50"/>
      <c r="Q181" s="57"/>
      <c r="R181" s="57"/>
      <c r="S181" s="57"/>
      <c r="T181" s="52"/>
      <c r="U181" s="50"/>
      <c r="V181" s="57"/>
      <c r="W181" s="57"/>
      <c r="X181" s="57"/>
      <c r="Y181" s="52"/>
      <c r="Z181" s="50">
        <v>124.3</v>
      </c>
      <c r="AA181" s="51">
        <v>28</v>
      </c>
      <c r="AB181" s="51">
        <v>3480.4</v>
      </c>
      <c r="AC181" s="51" t="s">
        <v>425</v>
      </c>
      <c r="AD181" s="52" t="s">
        <v>446</v>
      </c>
      <c r="AE181" s="195">
        <v>126</v>
      </c>
      <c r="AF181" s="196">
        <v>26.4</v>
      </c>
      <c r="AG181" s="197">
        <f>IF(AE181=0," ",IF(ISBLANK(AE181)," ",AE181*AF181))</f>
        <v>3326.3999999999996</v>
      </c>
      <c r="AH181" s="196" t="s">
        <v>453</v>
      </c>
      <c r="AI181" s="198" t="s">
        <v>465</v>
      </c>
      <c r="AJ181" s="50">
        <v>124</v>
      </c>
      <c r="AK181" s="51">
        <v>90</v>
      </c>
      <c r="AL181" s="51">
        <v>11160</v>
      </c>
      <c r="AM181" s="51" t="s">
        <v>473</v>
      </c>
      <c r="AN181" s="52" t="s">
        <v>493</v>
      </c>
      <c r="AO181" s="50"/>
      <c r="AP181" s="51"/>
      <c r="AQ181" s="51"/>
      <c r="AR181" s="51"/>
      <c r="AS181" s="52"/>
      <c r="AT181" s="50">
        <v>123.17</v>
      </c>
      <c r="AU181" s="51">
        <v>14</v>
      </c>
      <c r="AV181" s="51">
        <f>IF(AT181=0," ",IF(ISBLANK(AT181)," ",AT181*AU181))</f>
        <v>1724.38</v>
      </c>
      <c r="AW181" s="51" t="s">
        <v>502</v>
      </c>
      <c r="AX181" s="52" t="s">
        <v>511</v>
      </c>
      <c r="AY181" s="50">
        <v>124</v>
      </c>
      <c r="AZ181" s="51">
        <v>91</v>
      </c>
      <c r="BA181" s="51">
        <v>11284</v>
      </c>
      <c r="BB181" s="51" t="s">
        <v>522</v>
      </c>
      <c r="BC181" s="52" t="s">
        <v>285</v>
      </c>
      <c r="BD181" s="50"/>
      <c r="BE181" s="57"/>
      <c r="BF181" s="57"/>
      <c r="BG181" s="57"/>
      <c r="BH181" s="52"/>
      <c r="BI181" s="50">
        <v>123</v>
      </c>
      <c r="BJ181" s="51">
        <v>154</v>
      </c>
      <c r="BK181" s="51">
        <v>18942</v>
      </c>
      <c r="BL181" s="51" t="s">
        <v>547</v>
      </c>
      <c r="BM181" s="52" t="s">
        <v>573</v>
      </c>
      <c r="BN181" s="53">
        <f t="shared" si="43"/>
        <v>123</v>
      </c>
      <c r="BO181" s="53">
        <f t="shared" si="44"/>
        <v>126</v>
      </c>
      <c r="BP181" s="248"/>
    </row>
    <row r="182" spans="2:68" ht="30" x14ac:dyDescent="0.4">
      <c r="B182" s="79"/>
      <c r="C182" s="80"/>
      <c r="D182" s="41">
        <f t="shared" si="42"/>
        <v>113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37"/>
        <v>124.3</v>
      </c>
      <c r="L182" s="47">
        <f t="shared" si="38"/>
        <v>125.43</v>
      </c>
      <c r="M182" s="48">
        <f t="shared" si="39"/>
        <v>126.56</v>
      </c>
      <c r="N182" s="48">
        <f t="shared" si="40"/>
        <v>127.69</v>
      </c>
      <c r="O182" s="49">
        <f t="shared" si="41"/>
        <v>128.82</v>
      </c>
      <c r="P182" s="50"/>
      <c r="Q182" s="51"/>
      <c r="R182" s="51"/>
      <c r="S182" s="51"/>
      <c r="T182" s="52"/>
      <c r="U182" s="50"/>
      <c r="V182" s="57"/>
      <c r="W182" s="57"/>
      <c r="X182" s="57"/>
      <c r="Y182" s="52"/>
      <c r="Z182" s="50"/>
      <c r="AA182" s="51"/>
      <c r="AB182" s="51"/>
      <c r="AC182" s="51"/>
      <c r="AD182" s="52"/>
      <c r="AE182" s="175"/>
      <c r="AF182" s="176"/>
      <c r="AG182" s="176"/>
      <c r="AH182" s="176"/>
      <c r="AI182" s="188"/>
      <c r="AJ182" s="50"/>
      <c r="AK182" s="51"/>
      <c r="AL182" s="51"/>
      <c r="AM182" s="51"/>
      <c r="AN182" s="52"/>
      <c r="AO182" s="50"/>
      <c r="AP182" s="51"/>
      <c r="AQ182" s="51"/>
      <c r="AR182" s="51"/>
      <c r="AS182" s="52"/>
      <c r="AT182" s="50"/>
      <c r="AU182" s="51"/>
      <c r="AV182" s="51"/>
      <c r="AW182" s="51"/>
      <c r="AX182" s="52"/>
      <c r="AY182" s="50"/>
      <c r="AZ182" s="51"/>
      <c r="BA182" s="51" t="str">
        <f>IF(AY182=0," ",IF(ISBLANK(AY182)," ",AY182*AZ182))</f>
        <v xml:space="preserve"> </v>
      </c>
      <c r="BB182" s="51"/>
      <c r="BC182" s="52"/>
      <c r="BD182" s="50"/>
      <c r="BE182" s="57"/>
      <c r="BF182" s="57"/>
      <c r="BG182" s="57"/>
      <c r="BH182" s="52"/>
      <c r="BI182" s="50"/>
      <c r="BJ182" s="57"/>
      <c r="BK182" s="57"/>
      <c r="BL182" s="57"/>
      <c r="BM182" s="52"/>
      <c r="BN182" s="53">
        <f t="shared" si="43"/>
        <v>0</v>
      </c>
      <c r="BO182" s="53">
        <f t="shared" si="44"/>
        <v>0</v>
      </c>
      <c r="BP182" s="248"/>
    </row>
    <row r="183" spans="2:68" ht="30" x14ac:dyDescent="0.4">
      <c r="B183" s="79"/>
      <c r="C183" s="80"/>
      <c r="D183" s="41">
        <f t="shared" si="42"/>
        <v>113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50"/>
      <c r="V183" s="57"/>
      <c r="W183" s="57"/>
      <c r="X183" s="57"/>
      <c r="Y183" s="52"/>
      <c r="Z183" s="50"/>
      <c r="AA183" s="51"/>
      <c r="AB183" s="51"/>
      <c r="AC183" s="51"/>
      <c r="AD183" s="52"/>
      <c r="AE183" s="175"/>
      <c r="AF183" s="176"/>
      <c r="AG183" s="176"/>
      <c r="AH183" s="176"/>
      <c r="AI183" s="188"/>
      <c r="AJ183" s="50"/>
      <c r="AK183" s="51"/>
      <c r="AL183" s="51"/>
      <c r="AM183" s="51"/>
      <c r="AN183" s="52"/>
      <c r="AO183" s="50"/>
      <c r="AP183" s="51"/>
      <c r="AQ183" s="51"/>
      <c r="AR183" s="51"/>
      <c r="AS183" s="52"/>
      <c r="AT183" s="50"/>
      <c r="AU183" s="51"/>
      <c r="AV183" s="51"/>
      <c r="AW183" s="51"/>
      <c r="AX183" s="52"/>
      <c r="AY183" s="50"/>
      <c r="AZ183" s="51"/>
      <c r="BA183" s="51"/>
      <c r="BB183" s="51"/>
      <c r="BC183" s="52"/>
      <c r="BD183" s="50"/>
      <c r="BE183" s="57"/>
      <c r="BF183" s="57"/>
      <c r="BG183" s="57"/>
      <c r="BH183" s="52"/>
      <c r="BI183" s="175"/>
      <c r="BJ183" s="176"/>
      <c r="BK183" s="176"/>
      <c r="BL183" s="176"/>
      <c r="BM183" s="188"/>
      <c r="BN183" s="53">
        <f t="shared" si="43"/>
        <v>0</v>
      </c>
      <c r="BO183" s="53">
        <f t="shared" si="44"/>
        <v>0</v>
      </c>
      <c r="BP183" s="248"/>
    </row>
    <row r="184" spans="2:68" ht="39" x14ac:dyDescent="0.4">
      <c r="B184" s="81" t="s">
        <v>53</v>
      </c>
      <c r="C184" s="82" t="s">
        <v>54</v>
      </c>
      <c r="D184" s="41">
        <f t="shared" si="42"/>
        <v>0</v>
      </c>
      <c r="E184" s="89"/>
      <c r="F184" s="90"/>
      <c r="G184" s="91"/>
      <c r="H184" s="91"/>
      <c r="I184" s="91"/>
      <c r="J184" s="92"/>
      <c r="K184" s="46">
        <f t="shared" ref="K184:K209" si="45">$D184+($D184*(SUM($E184%,F184%)))</f>
        <v>0</v>
      </c>
      <c r="L184" s="47">
        <f t="shared" ref="L184:L209" si="46">$D184+(($D184*SUM($E184,G184)/100))</f>
        <v>0</v>
      </c>
      <c r="M184" s="48">
        <f t="shared" ref="M184:M209" si="47">$D184+(($D184*($E184+H184)/100))</f>
        <v>0</v>
      </c>
      <c r="N184" s="48">
        <f t="shared" ref="N184:N209" si="48">$D184+(($D184*($E184+I184)/100))</f>
        <v>0</v>
      </c>
      <c r="O184" s="49">
        <f t="shared" ref="O184:O209" si="49">$D184+(($D184*($E184+J184)/100))</f>
        <v>0</v>
      </c>
      <c r="P184" s="93"/>
      <c r="Q184" s="94"/>
      <c r="R184" s="68"/>
      <c r="S184" s="94"/>
      <c r="T184" s="95"/>
      <c r="U184" s="93"/>
      <c r="V184" s="94"/>
      <c r="W184" s="68"/>
      <c r="X184" s="94"/>
      <c r="Y184" s="95"/>
      <c r="Z184" s="93"/>
      <c r="AA184" s="94"/>
      <c r="AB184" s="68"/>
      <c r="AC184" s="94"/>
      <c r="AD184" s="95"/>
      <c r="AE184" s="179"/>
      <c r="AF184" s="180"/>
      <c r="AG184" s="176"/>
      <c r="AH184" s="180"/>
      <c r="AI184" s="190"/>
      <c r="AJ184" s="93"/>
      <c r="AK184" s="94"/>
      <c r="AL184" s="68"/>
      <c r="AM184" s="94"/>
      <c r="AN184" s="95"/>
      <c r="AO184" s="93"/>
      <c r="AP184" s="94"/>
      <c r="AQ184" s="68"/>
      <c r="AR184" s="94"/>
      <c r="AS184" s="95"/>
      <c r="AT184" s="93"/>
      <c r="AU184" s="94"/>
      <c r="AV184" s="68"/>
      <c r="AW184" s="94"/>
      <c r="AX184" s="95"/>
      <c r="AY184" s="93"/>
      <c r="AZ184" s="94"/>
      <c r="BA184" s="68" t="str">
        <f>IF(AY184=0," ",IF(ISBLANK(AY184)," ",AY184*AZ184))</f>
        <v xml:space="preserve"> </v>
      </c>
      <c r="BB184" s="94"/>
      <c r="BC184" s="95"/>
      <c r="BD184" s="93"/>
      <c r="BE184" s="94"/>
      <c r="BF184" s="68"/>
      <c r="BG184" s="94"/>
      <c r="BH184" s="95"/>
      <c r="BI184" s="179"/>
      <c r="BJ184" s="180"/>
      <c r="BK184" s="176"/>
      <c r="BL184" s="180"/>
      <c r="BM184" s="190"/>
      <c r="BN184" s="53">
        <f t="shared" si="43"/>
        <v>0</v>
      </c>
      <c r="BO184" s="53">
        <f t="shared" si="44"/>
        <v>0</v>
      </c>
      <c r="BP184" s="248"/>
    </row>
    <row r="185" spans="2:68" ht="72" x14ac:dyDescent="0.4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42"/>
        <v>66.7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45"/>
        <v>70.701999999999998</v>
      </c>
      <c r="L185" s="47">
        <f t="shared" si="46"/>
        <v>71.369</v>
      </c>
      <c r="M185" s="48">
        <f t="shared" si="47"/>
        <v>72.036000000000001</v>
      </c>
      <c r="N185" s="48">
        <f t="shared" si="48"/>
        <v>72.703000000000003</v>
      </c>
      <c r="O185" s="49">
        <f t="shared" si="49"/>
        <v>73.37</v>
      </c>
      <c r="P185" s="50"/>
      <c r="Q185" s="51"/>
      <c r="R185" s="51"/>
      <c r="S185" s="51"/>
      <c r="T185" s="52"/>
      <c r="U185" s="50"/>
      <c r="V185" s="57"/>
      <c r="W185" s="57"/>
      <c r="X185" s="57"/>
      <c r="Y185" s="52"/>
      <c r="Z185" s="50">
        <v>70.55</v>
      </c>
      <c r="AA185" s="51">
        <v>27</v>
      </c>
      <c r="AB185" s="51">
        <v>1905</v>
      </c>
      <c r="AC185" s="51" t="s">
        <v>438</v>
      </c>
      <c r="AD185" s="52" t="s">
        <v>447</v>
      </c>
      <c r="AE185" s="50"/>
      <c r="AF185" s="51"/>
      <c r="AG185" s="51"/>
      <c r="AH185" s="51"/>
      <c r="AI185" s="52"/>
      <c r="AJ185" s="50">
        <v>70</v>
      </c>
      <c r="AK185" s="51">
        <v>37.5</v>
      </c>
      <c r="AL185" s="51">
        <v>2625</v>
      </c>
      <c r="AM185" s="51" t="s">
        <v>473</v>
      </c>
      <c r="AN185" s="52" t="s">
        <v>494</v>
      </c>
      <c r="AO185" s="50"/>
      <c r="AP185" s="51"/>
      <c r="AQ185" s="51"/>
      <c r="AR185" s="51"/>
      <c r="AS185" s="52"/>
      <c r="AT185" s="50"/>
      <c r="AU185" s="57"/>
      <c r="AV185" s="57"/>
      <c r="AW185" s="57"/>
      <c r="AX185" s="52"/>
      <c r="AY185" s="50">
        <v>64.61</v>
      </c>
      <c r="AZ185" s="51">
        <v>69.552000000000007</v>
      </c>
      <c r="BA185" s="51">
        <v>4494</v>
      </c>
      <c r="BB185" s="51" t="s">
        <v>518</v>
      </c>
      <c r="BC185" s="52" t="s">
        <v>285</v>
      </c>
      <c r="BD185" s="271">
        <v>70</v>
      </c>
      <c r="BE185" s="272">
        <v>28</v>
      </c>
      <c r="BF185" s="272">
        <f>IF(BD185=0," ",IF(ISBLANK(BD185)," ",BD185*BE185))</f>
        <v>1960</v>
      </c>
      <c r="BG185" s="272" t="s">
        <v>540</v>
      </c>
      <c r="BH185" s="273" t="s">
        <v>541</v>
      </c>
      <c r="BI185" s="175"/>
      <c r="BJ185" s="176"/>
      <c r="BK185" s="176"/>
      <c r="BL185" s="176"/>
      <c r="BM185" s="188"/>
      <c r="BN185" s="53">
        <f t="shared" si="43"/>
        <v>64.61</v>
      </c>
      <c r="BO185" s="53">
        <f t="shared" si="44"/>
        <v>70.55</v>
      </c>
      <c r="BP185" s="249"/>
    </row>
    <row r="186" spans="2:68" ht="30" x14ac:dyDescent="0.4">
      <c r="B186" s="79"/>
      <c r="C186" s="80"/>
      <c r="D186" s="41">
        <f t="shared" si="42"/>
        <v>66.7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45"/>
        <v>70.701999999999998</v>
      </c>
      <c r="L186" s="47">
        <f t="shared" si="46"/>
        <v>71.369</v>
      </c>
      <c r="M186" s="48">
        <f t="shared" si="47"/>
        <v>72.036000000000001</v>
      </c>
      <c r="N186" s="48">
        <f t="shared" si="48"/>
        <v>72.703000000000003</v>
      </c>
      <c r="O186" s="49">
        <f t="shared" si="49"/>
        <v>73.37</v>
      </c>
      <c r="P186" s="50"/>
      <c r="Q186" s="51"/>
      <c r="R186" s="51"/>
      <c r="S186" s="51"/>
      <c r="T186" s="52"/>
      <c r="U186" s="50"/>
      <c r="V186" s="51"/>
      <c r="W186" s="51"/>
      <c r="X186" s="51"/>
      <c r="Y186" s="52"/>
      <c r="Z186" s="50"/>
      <c r="AA186" s="51"/>
      <c r="AB186" s="51"/>
      <c r="AC186" s="51"/>
      <c r="AD186" s="52"/>
      <c r="AE186" s="50"/>
      <c r="AF186" s="51"/>
      <c r="AG186" s="51"/>
      <c r="AH186" s="51"/>
      <c r="AI186" s="52"/>
      <c r="AJ186" s="50"/>
      <c r="AK186" s="57"/>
      <c r="AL186" s="57"/>
      <c r="AM186" s="57"/>
      <c r="AN186" s="52"/>
      <c r="AO186" s="175"/>
      <c r="AP186" s="176"/>
      <c r="AQ186" s="176"/>
      <c r="AR186" s="176"/>
      <c r="AS186" s="176"/>
      <c r="AT186" s="50"/>
      <c r="AU186" s="57"/>
      <c r="AV186" s="57"/>
      <c r="AW186" s="57"/>
      <c r="AX186" s="52"/>
      <c r="AY186" s="50"/>
      <c r="AZ186" s="51"/>
      <c r="BA186" s="51"/>
      <c r="BB186" s="51"/>
      <c r="BC186" s="52"/>
      <c r="BD186" s="50"/>
      <c r="BE186" s="57"/>
      <c r="BF186" s="57"/>
      <c r="BG186" s="57"/>
      <c r="BH186" s="52"/>
      <c r="BI186" s="175"/>
      <c r="BJ186" s="176"/>
      <c r="BK186" s="176"/>
      <c r="BL186" s="176"/>
      <c r="BM186" s="188"/>
      <c r="BN186" s="53">
        <f t="shared" si="43"/>
        <v>0</v>
      </c>
      <c r="BO186" s="53">
        <f t="shared" si="44"/>
        <v>0</v>
      </c>
      <c r="BP186" s="248"/>
    </row>
    <row r="187" spans="2:68" ht="30" x14ac:dyDescent="0.4">
      <c r="B187" s="79"/>
      <c r="C187" s="80"/>
      <c r="D187" s="41">
        <f t="shared" si="42"/>
        <v>66.7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45"/>
        <v>70.701999999999998</v>
      </c>
      <c r="L187" s="47">
        <f t="shared" si="46"/>
        <v>71.369</v>
      </c>
      <c r="M187" s="48">
        <f t="shared" si="47"/>
        <v>72.036000000000001</v>
      </c>
      <c r="N187" s="48">
        <f t="shared" si="48"/>
        <v>72.703000000000003</v>
      </c>
      <c r="O187" s="49">
        <f t="shared" si="49"/>
        <v>73.37</v>
      </c>
      <c r="P187" s="50"/>
      <c r="Q187" s="51"/>
      <c r="R187" s="51"/>
      <c r="S187" s="51"/>
      <c r="T187" s="52"/>
      <c r="U187" s="50"/>
      <c r="V187" s="51"/>
      <c r="W187" s="51"/>
      <c r="X187" s="51"/>
      <c r="Y187" s="52"/>
      <c r="Z187" s="50"/>
      <c r="AA187" s="51"/>
      <c r="AB187" s="51"/>
      <c r="AC187" s="51"/>
      <c r="AD187" s="52"/>
      <c r="AE187" s="175"/>
      <c r="AF187" s="176"/>
      <c r="AG187" s="176"/>
      <c r="AH187" s="176"/>
      <c r="AI187" s="188"/>
      <c r="AJ187" s="50"/>
      <c r="AK187" s="57"/>
      <c r="AL187" s="57"/>
      <c r="AM187" s="57"/>
      <c r="AN187" s="52"/>
      <c r="AO187" s="175"/>
      <c r="AP187" s="176"/>
      <c r="AQ187" s="176"/>
      <c r="AR187" s="176"/>
      <c r="AS187" s="176"/>
      <c r="AT187" s="50"/>
      <c r="AU187" s="57"/>
      <c r="AV187" s="57"/>
      <c r="AW187" s="57"/>
      <c r="AX187" s="52"/>
      <c r="AY187" s="50"/>
      <c r="AZ187" s="51"/>
      <c r="BA187" s="51"/>
      <c r="BB187" s="51"/>
      <c r="BC187" s="52"/>
      <c r="BD187" s="50"/>
      <c r="BE187" s="57"/>
      <c r="BF187" s="57"/>
      <c r="BG187" s="57"/>
      <c r="BH187" s="52"/>
      <c r="BI187" s="175"/>
      <c r="BJ187" s="176"/>
      <c r="BK187" s="176"/>
      <c r="BL187" s="176"/>
      <c r="BM187" s="188"/>
      <c r="BN187" s="53">
        <f t="shared" si="43"/>
        <v>0</v>
      </c>
      <c r="BO187" s="53">
        <f t="shared" si="44"/>
        <v>0</v>
      </c>
      <c r="BP187" s="248"/>
    </row>
    <row r="188" spans="2:68" ht="30" x14ac:dyDescent="0.4">
      <c r="B188" s="81" t="s">
        <v>58</v>
      </c>
      <c r="C188" s="82" t="s">
        <v>59</v>
      </c>
      <c r="D188" s="41">
        <f t="shared" ref="D188:D219" si="50">D75</f>
        <v>0</v>
      </c>
      <c r="E188" s="62"/>
      <c r="F188" s="63"/>
      <c r="G188" s="64"/>
      <c r="H188" s="64"/>
      <c r="I188" s="64"/>
      <c r="J188" s="65"/>
      <c r="K188" s="46">
        <f t="shared" si="45"/>
        <v>0</v>
      </c>
      <c r="L188" s="47">
        <f t="shared" si="46"/>
        <v>0</v>
      </c>
      <c r="M188" s="48">
        <f t="shared" si="47"/>
        <v>0</v>
      </c>
      <c r="N188" s="48">
        <f t="shared" si="48"/>
        <v>0</v>
      </c>
      <c r="O188" s="49">
        <f t="shared" si="49"/>
        <v>0</v>
      </c>
      <c r="P188" s="66"/>
      <c r="Q188" s="67"/>
      <c r="R188" s="68"/>
      <c r="S188" s="67"/>
      <c r="T188" s="69"/>
      <c r="U188" s="66"/>
      <c r="V188" s="67"/>
      <c r="W188" s="68"/>
      <c r="X188" s="67"/>
      <c r="Y188" s="69"/>
      <c r="Z188" s="66"/>
      <c r="AA188" s="67"/>
      <c r="AB188" s="68"/>
      <c r="AC188" s="67"/>
      <c r="AD188" s="69"/>
      <c r="AE188" s="177"/>
      <c r="AF188" s="178"/>
      <c r="AG188" s="176"/>
      <c r="AH188" s="178"/>
      <c r="AI188" s="189"/>
      <c r="AJ188" s="66"/>
      <c r="AK188" s="67"/>
      <c r="AL188" s="68"/>
      <c r="AM188" s="67"/>
      <c r="AN188" s="69"/>
      <c r="AO188" s="177"/>
      <c r="AP188" s="178"/>
      <c r="AQ188" s="176"/>
      <c r="AR188" s="178"/>
      <c r="AS188" s="178"/>
      <c r="AT188" s="66"/>
      <c r="AU188" s="67"/>
      <c r="AV188" s="68"/>
      <c r="AW188" s="67"/>
      <c r="AX188" s="69"/>
      <c r="AY188" s="66"/>
      <c r="AZ188" s="67"/>
      <c r="BA188" s="68"/>
      <c r="BB188" s="67"/>
      <c r="BC188" s="69"/>
      <c r="BD188" s="66"/>
      <c r="BE188" s="67"/>
      <c r="BF188" s="68"/>
      <c r="BG188" s="67"/>
      <c r="BH188" s="69"/>
      <c r="BI188" s="177"/>
      <c r="BJ188" s="178"/>
      <c r="BK188" s="176"/>
      <c r="BL188" s="178"/>
      <c r="BM188" s="189"/>
      <c r="BN188" s="53">
        <f t="shared" si="43"/>
        <v>0</v>
      </c>
      <c r="BO188" s="53">
        <f t="shared" si="44"/>
        <v>0</v>
      </c>
      <c r="BP188" s="248"/>
    </row>
    <row r="189" spans="2:68" ht="54" x14ac:dyDescent="0.4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50"/>
        <v>34.700000000000003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45"/>
        <v>40.252000000000002</v>
      </c>
      <c r="L189" s="47">
        <f t="shared" si="46"/>
        <v>40.599000000000004</v>
      </c>
      <c r="M189" s="48">
        <f t="shared" si="47"/>
        <v>40.946000000000005</v>
      </c>
      <c r="N189" s="48">
        <f t="shared" si="48"/>
        <v>41.293000000000006</v>
      </c>
      <c r="O189" s="49">
        <f t="shared" si="49"/>
        <v>41.64</v>
      </c>
      <c r="P189" s="50"/>
      <c r="Q189" s="51"/>
      <c r="R189" s="51"/>
      <c r="S189" s="51"/>
      <c r="T189" s="52"/>
      <c r="U189" s="50">
        <v>38</v>
      </c>
      <c r="V189" s="51">
        <v>5.4</v>
      </c>
      <c r="W189" s="51">
        <v>205.2</v>
      </c>
      <c r="X189" s="51" t="s">
        <v>408</v>
      </c>
      <c r="Y189" s="52" t="s">
        <v>423</v>
      </c>
      <c r="Z189" s="50">
        <v>40.25</v>
      </c>
      <c r="AA189" s="51">
        <v>26</v>
      </c>
      <c r="AB189" s="51">
        <v>1046.5</v>
      </c>
      <c r="AC189" s="51" t="s">
        <v>425</v>
      </c>
      <c r="AD189" s="52" t="s">
        <v>448</v>
      </c>
      <c r="AE189" s="195"/>
      <c r="AF189" s="196"/>
      <c r="AG189" s="197"/>
      <c r="AH189" s="196"/>
      <c r="AI189" s="218"/>
      <c r="AJ189" s="50">
        <v>39</v>
      </c>
      <c r="AK189" s="51">
        <v>45</v>
      </c>
      <c r="AL189" s="51">
        <v>1755</v>
      </c>
      <c r="AM189" s="51" t="s">
        <v>252</v>
      </c>
      <c r="AN189" s="52" t="s">
        <v>492</v>
      </c>
      <c r="AO189" s="50">
        <v>41</v>
      </c>
      <c r="AP189" s="51">
        <v>10</v>
      </c>
      <c r="AQ189" s="51">
        <v>410</v>
      </c>
      <c r="AR189" s="51" t="s">
        <v>473</v>
      </c>
      <c r="AS189" s="52" t="s">
        <v>500</v>
      </c>
      <c r="AT189" s="50">
        <v>39.9</v>
      </c>
      <c r="AU189" s="51">
        <v>10</v>
      </c>
      <c r="AV189" s="51">
        <f>IF(AT189=0," ",IF(ISBLANK(AT189)," ",AT189*AU189))</f>
        <v>399</v>
      </c>
      <c r="AW189" s="51" t="s">
        <v>502</v>
      </c>
      <c r="AX189" s="52" t="s">
        <v>511</v>
      </c>
      <c r="AY189" s="50"/>
      <c r="AZ189" s="57"/>
      <c r="BA189" s="57"/>
      <c r="BB189" s="57"/>
      <c r="BC189" s="52"/>
      <c r="BD189" s="50"/>
      <c r="BE189" s="57"/>
      <c r="BF189" s="57"/>
      <c r="BG189" s="57"/>
      <c r="BH189" s="52"/>
      <c r="BI189" s="50"/>
      <c r="BJ189" s="57"/>
      <c r="BK189" s="57"/>
      <c r="BL189" s="57"/>
      <c r="BM189" s="52"/>
      <c r="BN189" s="53">
        <f t="shared" si="43"/>
        <v>38</v>
      </c>
      <c r="BO189" s="53">
        <f t="shared" si="44"/>
        <v>41</v>
      </c>
      <c r="BP189" s="248"/>
    </row>
    <row r="190" spans="2:68" ht="30" x14ac:dyDescent="0.4">
      <c r="B190" s="79"/>
      <c r="C190" s="80"/>
      <c r="D190" s="41">
        <f t="shared" si="50"/>
        <v>34.700000000000003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45"/>
        <v>40.252000000000002</v>
      </c>
      <c r="L190" s="47">
        <f t="shared" si="46"/>
        <v>40.599000000000004</v>
      </c>
      <c r="M190" s="48">
        <f t="shared" si="47"/>
        <v>40.946000000000005</v>
      </c>
      <c r="N190" s="48">
        <f t="shared" si="48"/>
        <v>41.293000000000006</v>
      </c>
      <c r="O190" s="49">
        <f t="shared" si="49"/>
        <v>41.64</v>
      </c>
      <c r="P190" s="50"/>
      <c r="Q190" s="51"/>
      <c r="R190" s="51"/>
      <c r="S190" s="51"/>
      <c r="T190" s="52"/>
      <c r="U190" s="50"/>
      <c r="V190" s="57"/>
      <c r="W190" s="57"/>
      <c r="X190" s="57"/>
      <c r="Y190" s="52"/>
      <c r="Z190" s="50"/>
      <c r="AA190" s="57"/>
      <c r="AB190" s="57"/>
      <c r="AC190" s="57"/>
      <c r="AD190" s="52"/>
      <c r="AE190" s="175"/>
      <c r="AF190" s="176"/>
      <c r="AG190" s="176"/>
      <c r="AH190" s="176"/>
      <c r="AI190" s="188"/>
      <c r="AJ190" s="50"/>
      <c r="AK190" s="57"/>
      <c r="AL190" s="57"/>
      <c r="AM190" s="57"/>
      <c r="AN190" s="52"/>
      <c r="AO190" s="50"/>
      <c r="AP190" s="57"/>
      <c r="AQ190" s="57"/>
      <c r="AR190" s="57"/>
      <c r="AS190" s="52"/>
      <c r="AT190" s="50"/>
      <c r="AU190" s="57"/>
      <c r="AV190" s="57"/>
      <c r="AW190" s="57"/>
      <c r="AX190" s="52"/>
      <c r="AY190" s="50"/>
      <c r="AZ190" s="51"/>
      <c r="BA190" s="51"/>
      <c r="BB190" s="51"/>
      <c r="BC190" s="52"/>
      <c r="BD190" s="50"/>
      <c r="BE190" s="57"/>
      <c r="BF190" s="57"/>
      <c r="BG190" s="57"/>
      <c r="BH190" s="52"/>
      <c r="BI190" s="50"/>
      <c r="BJ190" s="57"/>
      <c r="BK190" s="57"/>
      <c r="BL190" s="57"/>
      <c r="BM190" s="52"/>
      <c r="BN190" s="53">
        <f t="shared" si="43"/>
        <v>0</v>
      </c>
      <c r="BO190" s="53">
        <f t="shared" si="44"/>
        <v>0</v>
      </c>
      <c r="BP190" s="248"/>
    </row>
    <row r="191" spans="2:68" ht="30" x14ac:dyDescent="0.4">
      <c r="B191" s="79"/>
      <c r="C191" s="80"/>
      <c r="D191" s="41">
        <f t="shared" si="50"/>
        <v>34.700000000000003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45"/>
        <v>40.252000000000002</v>
      </c>
      <c r="L191" s="47">
        <f t="shared" si="46"/>
        <v>40.599000000000004</v>
      </c>
      <c r="M191" s="48">
        <f t="shared" si="47"/>
        <v>40.946000000000005</v>
      </c>
      <c r="N191" s="48">
        <f t="shared" si="48"/>
        <v>41.293000000000006</v>
      </c>
      <c r="O191" s="49">
        <f t="shared" si="49"/>
        <v>41.64</v>
      </c>
      <c r="P191" s="50"/>
      <c r="Q191" s="51"/>
      <c r="R191" s="51"/>
      <c r="S191" s="51"/>
      <c r="T191" s="52"/>
      <c r="U191" s="50"/>
      <c r="V191" s="57"/>
      <c r="W191" s="57"/>
      <c r="X191" s="57"/>
      <c r="Y191" s="52"/>
      <c r="Z191" s="50"/>
      <c r="AA191" s="57"/>
      <c r="AB191" s="57"/>
      <c r="AC191" s="57"/>
      <c r="AD191" s="52"/>
      <c r="AE191" s="175"/>
      <c r="AF191" s="176"/>
      <c r="AG191" s="176"/>
      <c r="AH191" s="176"/>
      <c r="AI191" s="188"/>
      <c r="AJ191" s="50"/>
      <c r="AK191" s="57"/>
      <c r="AL191" s="57"/>
      <c r="AM191" s="57"/>
      <c r="AN191" s="52"/>
      <c r="AO191" s="50"/>
      <c r="AP191" s="57"/>
      <c r="AQ191" s="57"/>
      <c r="AR191" s="57"/>
      <c r="AS191" s="52"/>
      <c r="AT191" s="50"/>
      <c r="AU191" s="57"/>
      <c r="AV191" s="57"/>
      <c r="AW191" s="57"/>
      <c r="AX191" s="52"/>
      <c r="AY191" s="50"/>
      <c r="AZ191" s="51"/>
      <c r="BA191" s="51"/>
      <c r="BB191" s="51"/>
      <c r="BC191" s="52"/>
      <c r="BD191" s="50"/>
      <c r="BE191" s="57"/>
      <c r="BF191" s="57"/>
      <c r="BG191" s="57"/>
      <c r="BH191" s="52"/>
      <c r="BI191" s="50"/>
      <c r="BJ191" s="57"/>
      <c r="BK191" s="57"/>
      <c r="BL191" s="57"/>
      <c r="BM191" s="52"/>
      <c r="BN191" s="53">
        <f t="shared" si="43"/>
        <v>0</v>
      </c>
      <c r="BO191" s="53">
        <f t="shared" si="44"/>
        <v>0</v>
      </c>
      <c r="BP191" s="248"/>
    </row>
    <row r="192" spans="2:68" s="128" customFormat="1" ht="54" x14ac:dyDescent="0.4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50"/>
        <v>37.6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45"/>
        <v>43.616</v>
      </c>
      <c r="L192" s="47">
        <f t="shared" si="46"/>
        <v>43.992000000000004</v>
      </c>
      <c r="M192" s="48">
        <f t="shared" si="47"/>
        <v>44.368000000000002</v>
      </c>
      <c r="N192" s="48">
        <f t="shared" si="48"/>
        <v>44.744</v>
      </c>
      <c r="O192" s="49">
        <f t="shared" si="49"/>
        <v>45.120000000000005</v>
      </c>
      <c r="P192" s="50">
        <v>36</v>
      </c>
      <c r="Q192" s="51">
        <v>100</v>
      </c>
      <c r="R192" s="51">
        <f>IF(P192=0," ",IF(ISBLANK(P192)," ",P192*Q192))</f>
        <v>3600</v>
      </c>
      <c r="S192" s="51" t="s">
        <v>395</v>
      </c>
      <c r="T192" s="52" t="s">
        <v>402</v>
      </c>
      <c r="U192" s="50"/>
      <c r="V192" s="57"/>
      <c r="W192" s="57"/>
      <c r="X192" s="57"/>
      <c r="Y192" s="52"/>
      <c r="Z192" s="50"/>
      <c r="AA192" s="57"/>
      <c r="AB192" s="57"/>
      <c r="AC192" s="57"/>
      <c r="AD192" s="52"/>
      <c r="AE192" s="50"/>
      <c r="AF192" s="51"/>
      <c r="AG192" s="51"/>
      <c r="AH192" s="51"/>
      <c r="AI192" s="52"/>
      <c r="AJ192" s="50"/>
      <c r="AK192" s="57"/>
      <c r="AL192" s="57"/>
      <c r="AM192" s="57"/>
      <c r="AN192" s="52"/>
      <c r="AO192" s="50"/>
      <c r="AP192" s="57"/>
      <c r="AQ192" s="57"/>
      <c r="AR192" s="57"/>
      <c r="AS192" s="52"/>
      <c r="AT192" s="50"/>
      <c r="AU192" s="57"/>
      <c r="AV192" s="57"/>
      <c r="AW192" s="57"/>
      <c r="AX192" s="52"/>
      <c r="AY192" s="50"/>
      <c r="AZ192" s="51"/>
      <c r="BA192" s="51"/>
      <c r="BB192" s="51"/>
      <c r="BC192" s="52"/>
      <c r="BD192" s="50"/>
      <c r="BE192" s="57"/>
      <c r="BF192" s="57"/>
      <c r="BG192" s="57"/>
      <c r="BH192" s="52"/>
      <c r="BI192" s="50"/>
      <c r="BJ192" s="57"/>
      <c r="BK192" s="57"/>
      <c r="BL192" s="57"/>
      <c r="BM192" s="52"/>
      <c r="BN192" s="53">
        <f t="shared" si="43"/>
        <v>36</v>
      </c>
      <c r="BO192" s="53">
        <f t="shared" si="44"/>
        <v>36</v>
      </c>
      <c r="BP192" s="248"/>
    </row>
    <row r="193" spans="2:68" s="128" customFormat="1" ht="30" x14ac:dyDescent="0.4">
      <c r="B193" s="79"/>
      <c r="C193" s="80"/>
      <c r="D193" s="41">
        <f t="shared" si="50"/>
        <v>37.6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45"/>
        <v>43.616</v>
      </c>
      <c r="L193" s="47">
        <f t="shared" si="46"/>
        <v>43.992000000000004</v>
      </c>
      <c r="M193" s="48">
        <f t="shared" si="47"/>
        <v>44.368000000000002</v>
      </c>
      <c r="N193" s="48">
        <f t="shared" si="48"/>
        <v>44.744</v>
      </c>
      <c r="O193" s="49">
        <f t="shared" si="49"/>
        <v>45.120000000000005</v>
      </c>
      <c r="P193" s="50"/>
      <c r="Q193" s="51"/>
      <c r="R193" s="51"/>
      <c r="S193" s="51"/>
      <c r="T193" s="52"/>
      <c r="U193" s="50"/>
      <c r="V193" s="57"/>
      <c r="W193" s="57"/>
      <c r="X193" s="57"/>
      <c r="Y193" s="52"/>
      <c r="Z193" s="50"/>
      <c r="AA193" s="57"/>
      <c r="AB193" s="57"/>
      <c r="AC193" s="57"/>
      <c r="AD193" s="52"/>
      <c r="AE193" s="50"/>
      <c r="AF193" s="51"/>
      <c r="AG193" s="51"/>
      <c r="AH193" s="51"/>
      <c r="AI193" s="52"/>
      <c r="AJ193" s="50"/>
      <c r="AK193" s="57"/>
      <c r="AL193" s="57"/>
      <c r="AM193" s="57"/>
      <c r="AN193" s="52"/>
      <c r="AO193" s="50"/>
      <c r="AP193" s="57"/>
      <c r="AQ193" s="57"/>
      <c r="AR193" s="57"/>
      <c r="AS193" s="52"/>
      <c r="AT193" s="50"/>
      <c r="AU193" s="57"/>
      <c r="AV193" s="57"/>
      <c r="AW193" s="57"/>
      <c r="AX193" s="52"/>
      <c r="AY193" s="50"/>
      <c r="AZ193" s="51"/>
      <c r="BA193" s="51"/>
      <c r="BB193" s="51"/>
      <c r="BC193" s="52"/>
      <c r="BD193" s="50"/>
      <c r="BE193" s="57"/>
      <c r="BF193" s="57"/>
      <c r="BG193" s="57"/>
      <c r="BH193" s="52"/>
      <c r="BI193" s="50"/>
      <c r="BJ193" s="57"/>
      <c r="BK193" s="57"/>
      <c r="BL193" s="57"/>
      <c r="BM193" s="52"/>
      <c r="BN193" s="53">
        <f t="shared" si="43"/>
        <v>0</v>
      </c>
      <c r="BO193" s="53">
        <f t="shared" si="44"/>
        <v>0</v>
      </c>
      <c r="BP193" s="248"/>
    </row>
    <row r="194" spans="2:68" s="128" customFormat="1" ht="30" x14ac:dyDescent="0.4">
      <c r="B194" s="79"/>
      <c r="C194" s="80"/>
      <c r="D194" s="41">
        <f t="shared" si="50"/>
        <v>37.6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45"/>
        <v>43.616</v>
      </c>
      <c r="L194" s="47">
        <f t="shared" si="46"/>
        <v>43.992000000000004</v>
      </c>
      <c r="M194" s="48">
        <f t="shared" si="47"/>
        <v>44.368000000000002</v>
      </c>
      <c r="N194" s="48">
        <f t="shared" si="48"/>
        <v>44.744</v>
      </c>
      <c r="O194" s="49">
        <f t="shared" si="49"/>
        <v>45.120000000000005</v>
      </c>
      <c r="P194" s="50"/>
      <c r="Q194" s="51"/>
      <c r="R194" s="51"/>
      <c r="S194" s="51"/>
      <c r="T194" s="52"/>
      <c r="U194" s="50"/>
      <c r="V194" s="57"/>
      <c r="W194" s="57"/>
      <c r="X194" s="57"/>
      <c r="Y194" s="52"/>
      <c r="Z194" s="50"/>
      <c r="AA194" s="57"/>
      <c r="AB194" s="57"/>
      <c r="AC194" s="57"/>
      <c r="AD194" s="52"/>
      <c r="AE194" s="50"/>
      <c r="AF194" s="51"/>
      <c r="AG194" s="51"/>
      <c r="AH194" s="51"/>
      <c r="AI194" s="52"/>
      <c r="AJ194" s="50"/>
      <c r="AK194" s="57"/>
      <c r="AL194" s="57"/>
      <c r="AM194" s="57"/>
      <c r="AN194" s="52"/>
      <c r="AO194" s="50"/>
      <c r="AP194" s="57"/>
      <c r="AQ194" s="57"/>
      <c r="AR194" s="57"/>
      <c r="AS194" s="52"/>
      <c r="AT194" s="50"/>
      <c r="AU194" s="57"/>
      <c r="AV194" s="57"/>
      <c r="AW194" s="57"/>
      <c r="AX194" s="52"/>
      <c r="AY194" s="50"/>
      <c r="AZ194" s="51"/>
      <c r="BA194" s="51"/>
      <c r="BB194" s="51"/>
      <c r="BC194" s="52"/>
      <c r="BD194" s="50"/>
      <c r="BE194" s="57"/>
      <c r="BF194" s="57"/>
      <c r="BG194" s="57"/>
      <c r="BH194" s="52"/>
      <c r="BI194" s="50"/>
      <c r="BJ194" s="57"/>
      <c r="BK194" s="57"/>
      <c r="BL194" s="57"/>
      <c r="BM194" s="52"/>
      <c r="BN194" s="53">
        <f t="shared" si="43"/>
        <v>0</v>
      </c>
      <c r="BO194" s="53">
        <f t="shared" si="44"/>
        <v>0</v>
      </c>
      <c r="BP194" s="248"/>
    </row>
    <row r="195" spans="2:68" ht="72" x14ac:dyDescent="0.4">
      <c r="B195" s="79" t="s">
        <v>131</v>
      </c>
      <c r="C195" s="40" t="str">
        <f>C82</f>
        <v>Сливочное масло, кг</v>
      </c>
      <c r="D195" s="41">
        <f t="shared" si="50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45"/>
        <v>407</v>
      </c>
      <c r="L195" s="47">
        <f t="shared" si="46"/>
        <v>410.7</v>
      </c>
      <c r="M195" s="48">
        <f t="shared" si="47"/>
        <v>414.4</v>
      </c>
      <c r="N195" s="48">
        <f t="shared" si="48"/>
        <v>418.1</v>
      </c>
      <c r="O195" s="49">
        <f t="shared" si="49"/>
        <v>421.8</v>
      </c>
      <c r="P195" s="50"/>
      <c r="Q195" s="57"/>
      <c r="R195" s="57"/>
      <c r="S195" s="57"/>
      <c r="T195" s="52"/>
      <c r="U195" s="50">
        <v>355</v>
      </c>
      <c r="V195" s="51">
        <v>6.31</v>
      </c>
      <c r="W195" s="51">
        <v>2240.0500000000002</v>
      </c>
      <c r="X195" s="51" t="s">
        <v>408</v>
      </c>
      <c r="Y195" s="52" t="s">
        <v>423</v>
      </c>
      <c r="Z195" s="50">
        <v>400</v>
      </c>
      <c r="AA195" s="51">
        <v>8</v>
      </c>
      <c r="AB195" s="51">
        <v>3200</v>
      </c>
      <c r="AC195" s="51" t="s">
        <v>425</v>
      </c>
      <c r="AD195" s="52" t="s">
        <v>446</v>
      </c>
      <c r="AE195" s="195">
        <v>414</v>
      </c>
      <c r="AF195" s="196">
        <v>10</v>
      </c>
      <c r="AG195" s="197">
        <f>IF(AE195=0," ",IF(ISBLANK(AE195)," ",AE195*AF195))</f>
        <v>4140</v>
      </c>
      <c r="AH195" s="196" t="s">
        <v>453</v>
      </c>
      <c r="AI195" s="198" t="s">
        <v>465</v>
      </c>
      <c r="AJ195" s="50"/>
      <c r="AK195" s="57"/>
      <c r="AL195" s="57"/>
      <c r="AM195" s="57"/>
      <c r="AN195" s="52"/>
      <c r="AO195" s="50"/>
      <c r="AP195" s="57"/>
      <c r="AQ195" s="57"/>
      <c r="AR195" s="57"/>
      <c r="AS195" s="52"/>
      <c r="AT195" s="50"/>
      <c r="AU195" s="57"/>
      <c r="AV195" s="57"/>
      <c r="AW195" s="57"/>
      <c r="AX195" s="52"/>
      <c r="AY195" s="50">
        <v>403.3</v>
      </c>
      <c r="AZ195" s="51">
        <v>15</v>
      </c>
      <c r="BA195" s="51">
        <v>6049.5</v>
      </c>
      <c r="BB195" s="51" t="s">
        <v>523</v>
      </c>
      <c r="BC195" s="52" t="s">
        <v>285</v>
      </c>
      <c r="BD195" s="271">
        <v>407</v>
      </c>
      <c r="BE195" s="272">
        <v>20</v>
      </c>
      <c r="BF195" s="272">
        <f>IF(BD195=0," ",IF(ISBLANK(BD195)," ",BD195*BE195))</f>
        <v>8140</v>
      </c>
      <c r="BG195" s="272" t="s">
        <v>543</v>
      </c>
      <c r="BH195" s="273" t="s">
        <v>541</v>
      </c>
      <c r="BI195" s="50">
        <v>403</v>
      </c>
      <c r="BJ195" s="51">
        <v>10</v>
      </c>
      <c r="BK195" s="51">
        <v>4030</v>
      </c>
      <c r="BL195" s="51" t="s">
        <v>547</v>
      </c>
      <c r="BM195" s="52" t="s">
        <v>573</v>
      </c>
      <c r="BN195" s="53">
        <f t="shared" si="43"/>
        <v>355</v>
      </c>
      <c r="BO195" s="53">
        <f t="shared" si="44"/>
        <v>414</v>
      </c>
      <c r="BP195" s="248"/>
    </row>
    <row r="196" spans="2:68" ht="30" x14ac:dyDescent="0.4">
      <c r="B196" s="79"/>
      <c r="C196" s="80"/>
      <c r="D196" s="41">
        <f t="shared" si="50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45"/>
        <v>407</v>
      </c>
      <c r="L196" s="47">
        <f t="shared" si="46"/>
        <v>410.7</v>
      </c>
      <c r="M196" s="48">
        <f t="shared" si="47"/>
        <v>414.4</v>
      </c>
      <c r="N196" s="48">
        <f t="shared" si="48"/>
        <v>418.1</v>
      </c>
      <c r="O196" s="49">
        <f t="shared" si="49"/>
        <v>421.8</v>
      </c>
      <c r="P196" s="50"/>
      <c r="Q196" s="51"/>
      <c r="R196" s="51"/>
      <c r="S196" s="51"/>
      <c r="T196" s="52"/>
      <c r="U196" s="50"/>
      <c r="V196" s="51"/>
      <c r="W196" s="51" t="str">
        <f>IF(U196=0," ",IF(ISBLANK(U196)," ",U196*V196))</f>
        <v xml:space="preserve"> </v>
      </c>
      <c r="X196" s="51"/>
      <c r="Y196" s="52"/>
      <c r="Z196" s="50"/>
      <c r="AA196" s="57"/>
      <c r="AB196" s="57"/>
      <c r="AC196" s="57"/>
      <c r="AD196" s="52"/>
      <c r="AE196" s="50"/>
      <c r="AF196" s="51"/>
      <c r="AG196" s="51"/>
      <c r="AH196" s="51"/>
      <c r="AI196" s="52"/>
      <c r="AJ196" s="50"/>
      <c r="AK196" s="57"/>
      <c r="AL196" s="57"/>
      <c r="AM196" s="57"/>
      <c r="AN196" s="52"/>
      <c r="AO196" s="50"/>
      <c r="AP196" s="57"/>
      <c r="AQ196" s="57"/>
      <c r="AR196" s="57"/>
      <c r="AS196" s="52"/>
      <c r="AT196" s="50"/>
      <c r="AU196" s="57"/>
      <c r="AV196" s="57"/>
      <c r="AW196" s="57"/>
      <c r="AX196" s="52"/>
      <c r="AY196" s="50"/>
      <c r="AZ196" s="57"/>
      <c r="BA196" s="57"/>
      <c r="BB196" s="57"/>
      <c r="BC196" s="52"/>
      <c r="BD196" s="50"/>
      <c r="BE196" s="57"/>
      <c r="BF196" s="57"/>
      <c r="BG196" s="57"/>
      <c r="BH196" s="52"/>
      <c r="BI196" s="50"/>
      <c r="BJ196" s="57"/>
      <c r="BK196" s="57"/>
      <c r="BL196" s="57"/>
      <c r="BM196" s="52"/>
      <c r="BN196" s="53">
        <f t="shared" si="43"/>
        <v>0</v>
      </c>
      <c r="BO196" s="53">
        <f t="shared" si="44"/>
        <v>0</v>
      </c>
      <c r="BP196" s="248"/>
    </row>
    <row r="197" spans="2:68" ht="30" x14ac:dyDescent="0.4">
      <c r="B197" s="79"/>
      <c r="C197" s="80"/>
      <c r="D197" s="41">
        <f t="shared" si="50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45"/>
        <v>407</v>
      </c>
      <c r="L197" s="47">
        <f t="shared" si="46"/>
        <v>410.7</v>
      </c>
      <c r="M197" s="48">
        <f t="shared" si="47"/>
        <v>414.4</v>
      </c>
      <c r="N197" s="48">
        <f t="shared" si="48"/>
        <v>418.1</v>
      </c>
      <c r="O197" s="49">
        <f t="shared" si="49"/>
        <v>421.8</v>
      </c>
      <c r="P197" s="50"/>
      <c r="Q197" s="51"/>
      <c r="R197" s="51"/>
      <c r="S197" s="51"/>
      <c r="T197" s="52"/>
      <c r="U197" s="50"/>
      <c r="V197" s="51"/>
      <c r="W197" s="51" t="str">
        <f>IF(U197=0," ",IF(ISBLANK(U197)," ",U197*V197))</f>
        <v xml:space="preserve"> </v>
      </c>
      <c r="X197" s="51"/>
      <c r="Y197" s="52"/>
      <c r="Z197" s="50"/>
      <c r="AA197" s="57"/>
      <c r="AB197" s="57"/>
      <c r="AC197" s="57"/>
      <c r="AD197" s="52"/>
      <c r="AE197" s="50"/>
      <c r="AF197" s="51"/>
      <c r="AG197" s="51"/>
      <c r="AH197" s="51"/>
      <c r="AI197" s="52"/>
      <c r="AJ197" s="50"/>
      <c r="AK197" s="57"/>
      <c r="AL197" s="57"/>
      <c r="AM197" s="57"/>
      <c r="AN197" s="52"/>
      <c r="AO197" s="50"/>
      <c r="AP197" s="57"/>
      <c r="AQ197" s="57"/>
      <c r="AR197" s="57"/>
      <c r="AS197" s="52"/>
      <c r="AT197" s="50"/>
      <c r="AU197" s="57"/>
      <c r="AV197" s="57"/>
      <c r="AW197" s="57"/>
      <c r="AX197" s="52"/>
      <c r="AY197" s="50"/>
      <c r="AZ197" s="57"/>
      <c r="BA197" s="57"/>
      <c r="BB197" s="57"/>
      <c r="BC197" s="52"/>
      <c r="BD197" s="50"/>
      <c r="BE197" s="57"/>
      <c r="BF197" s="57"/>
      <c r="BG197" s="57"/>
      <c r="BH197" s="52"/>
      <c r="BI197" s="50"/>
      <c r="BJ197" s="57"/>
      <c r="BK197" s="57"/>
      <c r="BL197" s="57"/>
      <c r="BM197" s="52"/>
      <c r="BN197" s="53">
        <f t="shared" ref="BN197:BN230" si="51">MIN($P197,$U197,$Z197,$AE197,$AJ197,$AO197,$AT197,$AY197,$BD197,$BI197)</f>
        <v>0</v>
      </c>
      <c r="BO197" s="53">
        <f t="shared" ref="BO197:BO230" si="52">MAX($P197,$U197,$Z197,$AE197,$AJ197,$AO197,$AT197,$AY197,$BD197,$BI197)</f>
        <v>0</v>
      </c>
      <c r="BP197" s="248"/>
    </row>
    <row r="198" spans="2:68" ht="39" x14ac:dyDescent="0.4">
      <c r="B198" s="81" t="s">
        <v>65</v>
      </c>
      <c r="C198" s="82" t="s">
        <v>66</v>
      </c>
      <c r="D198" s="41">
        <f t="shared" si="50"/>
        <v>0</v>
      </c>
      <c r="E198" s="62"/>
      <c r="F198" s="63"/>
      <c r="G198" s="64"/>
      <c r="H198" s="64"/>
      <c r="I198" s="64"/>
      <c r="J198" s="65"/>
      <c r="K198" s="46">
        <f t="shared" si="45"/>
        <v>0</v>
      </c>
      <c r="L198" s="47">
        <f t="shared" si="46"/>
        <v>0</v>
      </c>
      <c r="M198" s="48">
        <f t="shared" si="47"/>
        <v>0</v>
      </c>
      <c r="N198" s="48">
        <f t="shared" si="48"/>
        <v>0</v>
      </c>
      <c r="O198" s="49">
        <f t="shared" si="49"/>
        <v>0</v>
      </c>
      <c r="P198" s="66"/>
      <c r="Q198" s="67"/>
      <c r="R198" s="68"/>
      <c r="S198" s="67"/>
      <c r="T198" s="69"/>
      <c r="U198" s="66"/>
      <c r="V198" s="67"/>
      <c r="W198" s="68" t="str">
        <f>IF(U198=0," ",IF(ISBLANK(U198)," ",U198*V198))</f>
        <v xml:space="preserve"> </v>
      </c>
      <c r="X198" s="67"/>
      <c r="Y198" s="69"/>
      <c r="Z198" s="66"/>
      <c r="AA198" s="67"/>
      <c r="AB198" s="68"/>
      <c r="AC198" s="67"/>
      <c r="AD198" s="69"/>
      <c r="AE198" s="66"/>
      <c r="AF198" s="67"/>
      <c r="AG198" s="68"/>
      <c r="AH198" s="67"/>
      <c r="AI198" s="69"/>
      <c r="AJ198" s="66"/>
      <c r="AK198" s="67"/>
      <c r="AL198" s="68"/>
      <c r="AM198" s="67"/>
      <c r="AN198" s="69"/>
      <c r="AO198" s="66"/>
      <c r="AP198" s="67"/>
      <c r="AQ198" s="68"/>
      <c r="AR198" s="67"/>
      <c r="AS198" s="69"/>
      <c r="AT198" s="66"/>
      <c r="AU198" s="67"/>
      <c r="AV198" s="68"/>
      <c r="AW198" s="67"/>
      <c r="AX198" s="69"/>
      <c r="AY198" s="66"/>
      <c r="AZ198" s="67"/>
      <c r="BA198" s="68"/>
      <c r="BB198" s="67"/>
      <c r="BC198" s="69"/>
      <c r="BD198" s="66"/>
      <c r="BE198" s="67"/>
      <c r="BF198" s="68"/>
      <c r="BG198" s="67"/>
      <c r="BH198" s="69"/>
      <c r="BI198" s="66"/>
      <c r="BJ198" s="67"/>
      <c r="BK198" s="68"/>
      <c r="BL198" s="67"/>
      <c r="BM198" s="69"/>
      <c r="BN198" s="53">
        <f t="shared" si="51"/>
        <v>0</v>
      </c>
      <c r="BO198" s="53">
        <f t="shared" si="52"/>
        <v>0</v>
      </c>
      <c r="BP198" s="248"/>
    </row>
    <row r="199" spans="2:68" ht="36" x14ac:dyDescent="0.4">
      <c r="B199" s="79" t="s">
        <v>68</v>
      </c>
      <c r="C199" s="40" t="str">
        <f>C86</f>
        <v>Пропаренный шелушеный рис, кг</v>
      </c>
      <c r="D199" s="41">
        <f t="shared" si="50"/>
        <v>45.9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45"/>
        <v>48.195</v>
      </c>
      <c r="L199" s="47">
        <f t="shared" si="46"/>
        <v>48.653999999999996</v>
      </c>
      <c r="M199" s="48">
        <f t="shared" si="47"/>
        <v>49.113</v>
      </c>
      <c r="N199" s="48">
        <f t="shared" si="48"/>
        <v>49.571999999999996</v>
      </c>
      <c r="O199" s="49">
        <f t="shared" si="49"/>
        <v>50.030999999999999</v>
      </c>
      <c r="P199" s="50">
        <v>38</v>
      </c>
      <c r="Q199" s="51">
        <v>23.4</v>
      </c>
      <c r="R199" s="51">
        <f>IF(P199=0," ",IF(ISBLANK(P199)," ",P199*Q199))</f>
        <v>889.19999999999993</v>
      </c>
      <c r="S199" s="51" t="s">
        <v>371</v>
      </c>
      <c r="T199" s="52" t="s">
        <v>403</v>
      </c>
      <c r="U199" s="50">
        <v>48.1</v>
      </c>
      <c r="V199" s="51">
        <v>25</v>
      </c>
      <c r="W199" s="51">
        <v>1202.5</v>
      </c>
      <c r="X199" s="51" t="s">
        <v>405</v>
      </c>
      <c r="Y199" s="52" t="s">
        <v>418</v>
      </c>
      <c r="Z199" s="50">
        <v>47.2</v>
      </c>
      <c r="AA199" s="51">
        <v>25</v>
      </c>
      <c r="AB199" s="51">
        <v>1180</v>
      </c>
      <c r="AC199" s="51" t="s">
        <v>428</v>
      </c>
      <c r="AD199" s="52" t="s">
        <v>449</v>
      </c>
      <c r="AE199" s="195"/>
      <c r="AF199" s="196"/>
      <c r="AG199" s="197"/>
      <c r="AH199" s="196"/>
      <c r="AI199" s="198"/>
      <c r="AJ199" s="50">
        <v>32</v>
      </c>
      <c r="AK199" s="51">
        <v>25</v>
      </c>
      <c r="AL199" s="51">
        <v>800</v>
      </c>
      <c r="AM199" s="51" t="s">
        <v>467</v>
      </c>
      <c r="AN199" s="52" t="s">
        <v>492</v>
      </c>
      <c r="AO199" s="50"/>
      <c r="AP199" s="57"/>
      <c r="AQ199" s="57"/>
      <c r="AR199" s="57"/>
      <c r="AS199" s="52"/>
      <c r="AT199" s="50"/>
      <c r="AU199" s="57"/>
      <c r="AV199" s="57"/>
      <c r="AW199" s="57"/>
      <c r="AX199" s="52"/>
      <c r="AY199" s="50"/>
      <c r="AZ199" s="57"/>
      <c r="BA199" s="57"/>
      <c r="BB199" s="57"/>
      <c r="BC199" s="52"/>
      <c r="BD199" s="50"/>
      <c r="BE199" s="57"/>
      <c r="BF199" s="57"/>
      <c r="BG199" s="57"/>
      <c r="BH199" s="52"/>
      <c r="BI199" s="50"/>
      <c r="BJ199" s="57"/>
      <c r="BK199" s="57"/>
      <c r="BL199" s="57"/>
      <c r="BM199" s="52"/>
      <c r="BN199" s="53">
        <f t="shared" si="51"/>
        <v>32</v>
      </c>
      <c r="BO199" s="53">
        <f t="shared" si="52"/>
        <v>48.1</v>
      </c>
      <c r="BP199" s="249"/>
    </row>
    <row r="200" spans="2:68" ht="30" x14ac:dyDescent="0.4">
      <c r="B200" s="79"/>
      <c r="C200" s="80"/>
      <c r="D200" s="41">
        <f t="shared" si="50"/>
        <v>45.9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45"/>
        <v>48.195</v>
      </c>
      <c r="L200" s="47">
        <f t="shared" si="46"/>
        <v>48.653999999999996</v>
      </c>
      <c r="M200" s="48">
        <f t="shared" si="47"/>
        <v>49.113</v>
      </c>
      <c r="N200" s="48">
        <f t="shared" si="48"/>
        <v>49.571999999999996</v>
      </c>
      <c r="O200" s="49">
        <f t="shared" si="49"/>
        <v>50.030999999999999</v>
      </c>
      <c r="P200" s="50"/>
      <c r="Q200" s="57"/>
      <c r="R200" s="57"/>
      <c r="S200" s="57"/>
      <c r="T200" s="52"/>
      <c r="U200" s="50"/>
      <c r="V200" s="57"/>
      <c r="W200" s="57"/>
      <c r="X200" s="57"/>
      <c r="Y200" s="52"/>
      <c r="Z200" s="50"/>
      <c r="AA200" s="51"/>
      <c r="AB200" s="51"/>
      <c r="AC200" s="51"/>
      <c r="AD200" s="52"/>
      <c r="AE200" s="50"/>
      <c r="AF200" s="51"/>
      <c r="AG200" s="51"/>
      <c r="AH200" s="51"/>
      <c r="AI200" s="52"/>
      <c r="AJ200" s="50"/>
      <c r="AK200" s="51"/>
      <c r="AL200" s="51"/>
      <c r="AM200" s="51"/>
      <c r="AN200" s="52"/>
      <c r="AO200" s="50"/>
      <c r="AP200" s="57"/>
      <c r="AQ200" s="57"/>
      <c r="AR200" s="57"/>
      <c r="AS200" s="52"/>
      <c r="AT200" s="50"/>
      <c r="AU200" s="57"/>
      <c r="AV200" s="57"/>
      <c r="AW200" s="57"/>
      <c r="AX200" s="52"/>
      <c r="AY200" s="50"/>
      <c r="AZ200" s="57"/>
      <c r="BA200" s="57"/>
      <c r="BB200" s="57"/>
      <c r="BC200" s="52"/>
      <c r="BD200" s="50"/>
      <c r="BE200" s="57"/>
      <c r="BF200" s="57"/>
      <c r="BG200" s="57"/>
      <c r="BH200" s="52"/>
      <c r="BI200" s="50"/>
      <c r="BJ200" s="57"/>
      <c r="BK200" s="57"/>
      <c r="BL200" s="57"/>
      <c r="BM200" s="52"/>
      <c r="BN200" s="53">
        <f t="shared" si="51"/>
        <v>0</v>
      </c>
      <c r="BO200" s="53">
        <f t="shared" si="52"/>
        <v>0</v>
      </c>
      <c r="BP200" s="248"/>
    </row>
    <row r="201" spans="2:68" ht="30" x14ac:dyDescent="0.4">
      <c r="B201" s="79"/>
      <c r="C201" s="80"/>
      <c r="D201" s="41">
        <f t="shared" si="50"/>
        <v>45.9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45"/>
        <v>48.195</v>
      </c>
      <c r="L201" s="47">
        <f t="shared" si="46"/>
        <v>48.653999999999996</v>
      </c>
      <c r="M201" s="48">
        <f t="shared" si="47"/>
        <v>49.113</v>
      </c>
      <c r="N201" s="48">
        <f t="shared" si="48"/>
        <v>49.571999999999996</v>
      </c>
      <c r="O201" s="49">
        <f t="shared" si="49"/>
        <v>50.030999999999999</v>
      </c>
      <c r="P201" s="50"/>
      <c r="Q201" s="57"/>
      <c r="R201" s="57"/>
      <c r="S201" s="57"/>
      <c r="T201" s="52"/>
      <c r="U201" s="50"/>
      <c r="V201" s="57"/>
      <c r="W201" s="57"/>
      <c r="X201" s="57"/>
      <c r="Y201" s="52"/>
      <c r="Z201" s="50"/>
      <c r="AA201" s="51"/>
      <c r="AB201" s="51"/>
      <c r="AC201" s="51"/>
      <c r="AD201" s="52"/>
      <c r="AE201" s="50"/>
      <c r="AF201" s="51"/>
      <c r="AG201" s="51"/>
      <c r="AH201" s="51"/>
      <c r="AI201" s="52"/>
      <c r="AJ201" s="50"/>
      <c r="AK201" s="51"/>
      <c r="AL201" s="51"/>
      <c r="AM201" s="51"/>
      <c r="AN201" s="52"/>
      <c r="AO201" s="50"/>
      <c r="AP201" s="57"/>
      <c r="AQ201" s="57"/>
      <c r="AR201" s="57"/>
      <c r="AS201" s="52"/>
      <c r="AT201" s="50"/>
      <c r="AU201" s="57"/>
      <c r="AV201" s="57"/>
      <c r="AW201" s="57"/>
      <c r="AX201" s="52"/>
      <c r="AY201" s="50"/>
      <c r="AZ201" s="57"/>
      <c r="BA201" s="57"/>
      <c r="BB201" s="57"/>
      <c r="BC201" s="52"/>
      <c r="BD201" s="50"/>
      <c r="BE201" s="57"/>
      <c r="BF201" s="57"/>
      <c r="BG201" s="57"/>
      <c r="BH201" s="52"/>
      <c r="BI201" s="50"/>
      <c r="BJ201" s="57"/>
      <c r="BK201" s="57"/>
      <c r="BL201" s="57"/>
      <c r="BM201" s="52"/>
      <c r="BN201" s="53">
        <f t="shared" si="51"/>
        <v>0</v>
      </c>
      <c r="BO201" s="53">
        <f t="shared" si="52"/>
        <v>0</v>
      </c>
      <c r="BP201" s="248"/>
    </row>
    <row r="202" spans="2:68" ht="54" x14ac:dyDescent="0.4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50"/>
        <v>19.2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45"/>
        <v>22.847999999999999</v>
      </c>
      <c r="L202" s="47">
        <f t="shared" si="46"/>
        <v>23.04</v>
      </c>
      <c r="M202" s="48">
        <f t="shared" si="47"/>
        <v>23.231999999999999</v>
      </c>
      <c r="N202" s="48">
        <f t="shared" si="48"/>
        <v>23.423999999999999</v>
      </c>
      <c r="O202" s="49">
        <f t="shared" si="49"/>
        <v>23.616</v>
      </c>
      <c r="P202" s="50"/>
      <c r="Q202" s="57"/>
      <c r="R202" s="57"/>
      <c r="S202" s="57"/>
      <c r="T202" s="52"/>
      <c r="U202" s="50"/>
      <c r="V202" s="57"/>
      <c r="W202" s="57"/>
      <c r="X202" s="57"/>
      <c r="Y202" s="52"/>
      <c r="Z202" s="50">
        <v>22.45</v>
      </c>
      <c r="AA202" s="51">
        <v>25</v>
      </c>
      <c r="AB202" s="51">
        <v>561.25</v>
      </c>
      <c r="AC202" s="51" t="s">
        <v>428</v>
      </c>
      <c r="AD202" s="52" t="s">
        <v>449</v>
      </c>
      <c r="AE202" s="195"/>
      <c r="AF202" s="196"/>
      <c r="AG202" s="197"/>
      <c r="AH202" s="196"/>
      <c r="AI202" s="198"/>
      <c r="AJ202" s="50">
        <v>23.04</v>
      </c>
      <c r="AK202" s="51">
        <v>5</v>
      </c>
      <c r="AL202" s="51">
        <v>115.2</v>
      </c>
      <c r="AM202" s="51" t="s">
        <v>467</v>
      </c>
      <c r="AN202" s="52" t="s">
        <v>492</v>
      </c>
      <c r="AO202" s="50">
        <v>22.6</v>
      </c>
      <c r="AP202" s="51">
        <v>100</v>
      </c>
      <c r="AQ202" s="51">
        <v>2260</v>
      </c>
      <c r="AR202" s="51" t="s">
        <v>473</v>
      </c>
      <c r="AS202" s="52" t="s">
        <v>500</v>
      </c>
      <c r="AT202" s="50"/>
      <c r="AU202" s="57"/>
      <c r="AV202" s="57"/>
      <c r="AW202" s="57"/>
      <c r="AX202" s="52"/>
      <c r="AY202" s="50"/>
      <c r="AZ202" s="57"/>
      <c r="BA202" s="57"/>
      <c r="BB202" s="57"/>
      <c r="BC202" s="52"/>
      <c r="BD202" s="271">
        <v>22.7</v>
      </c>
      <c r="BE202" s="272">
        <v>200</v>
      </c>
      <c r="BF202" s="272">
        <f>IF(BD202=0," ",IF(ISBLANK(BD202)," ",BD202*BE202))</f>
        <v>4540</v>
      </c>
      <c r="BG202" s="272" t="s">
        <v>540</v>
      </c>
      <c r="BH202" s="273" t="s">
        <v>541</v>
      </c>
      <c r="BI202" s="50"/>
      <c r="BJ202" s="57"/>
      <c r="BK202" s="57"/>
      <c r="BL202" s="57"/>
      <c r="BM202" s="52"/>
      <c r="BN202" s="53">
        <f t="shared" si="51"/>
        <v>22.45</v>
      </c>
      <c r="BO202" s="53">
        <f t="shared" si="52"/>
        <v>23.04</v>
      </c>
      <c r="BP202" s="249"/>
    </row>
    <row r="203" spans="2:68" ht="30" x14ac:dyDescent="0.4">
      <c r="B203" s="79"/>
      <c r="C203" s="80"/>
      <c r="D203" s="41">
        <f t="shared" si="50"/>
        <v>19.2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45"/>
        <v>22.847999999999999</v>
      </c>
      <c r="L203" s="47">
        <f t="shared" si="46"/>
        <v>23.04</v>
      </c>
      <c r="M203" s="48">
        <f t="shared" si="47"/>
        <v>23.231999999999999</v>
      </c>
      <c r="N203" s="48">
        <f t="shared" si="48"/>
        <v>23.423999999999999</v>
      </c>
      <c r="O203" s="49">
        <f t="shared" si="49"/>
        <v>23.616</v>
      </c>
      <c r="P203" s="50"/>
      <c r="Q203" s="57"/>
      <c r="R203" s="57"/>
      <c r="S203" s="57"/>
      <c r="T203" s="52"/>
      <c r="U203" s="50"/>
      <c r="V203" s="57"/>
      <c r="W203" s="57"/>
      <c r="X203" s="57"/>
      <c r="Y203" s="52"/>
      <c r="Z203" s="50"/>
      <c r="AA203" s="51"/>
      <c r="AB203" s="51"/>
      <c r="AC203" s="51"/>
      <c r="AD203" s="52"/>
      <c r="AE203" s="50"/>
      <c r="AF203" s="51"/>
      <c r="AG203" s="51"/>
      <c r="AH203" s="51"/>
      <c r="AI203" s="52"/>
      <c r="AJ203" s="50"/>
      <c r="AK203" s="51"/>
      <c r="AL203" s="51"/>
      <c r="AM203" s="51"/>
      <c r="AN203" s="52"/>
      <c r="AO203" s="50"/>
      <c r="AP203" s="51"/>
      <c r="AQ203" s="51"/>
      <c r="AR203" s="51"/>
      <c r="AS203" s="52"/>
      <c r="AT203" s="50"/>
      <c r="AU203" s="57"/>
      <c r="AV203" s="57"/>
      <c r="AW203" s="57"/>
      <c r="AX203" s="52"/>
      <c r="AY203" s="50"/>
      <c r="AZ203" s="57"/>
      <c r="BA203" s="57"/>
      <c r="BB203" s="57"/>
      <c r="BC203" s="52"/>
      <c r="BD203" s="271"/>
      <c r="BE203" s="272"/>
      <c r="BF203" s="272" t="str">
        <f t="shared" ref="BF203:BF208" si="53">IF(BD203=0," ",IF(ISBLANK(BD203)," ",BD203*BE203))</f>
        <v xml:space="preserve"> </v>
      </c>
      <c r="BG203" s="272"/>
      <c r="BH203" s="273"/>
      <c r="BI203" s="50"/>
      <c r="BJ203" s="57"/>
      <c r="BK203" s="57"/>
      <c r="BL203" s="57"/>
      <c r="BM203" s="52"/>
      <c r="BN203" s="53">
        <f t="shared" si="51"/>
        <v>0</v>
      </c>
      <c r="BO203" s="53">
        <f t="shared" si="52"/>
        <v>0</v>
      </c>
      <c r="BP203" s="248"/>
    </row>
    <row r="204" spans="2:68" ht="30" x14ac:dyDescent="0.4">
      <c r="B204" s="79"/>
      <c r="C204" s="80"/>
      <c r="D204" s="41">
        <f t="shared" si="50"/>
        <v>19.2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45"/>
        <v>22.847999999999999</v>
      </c>
      <c r="L204" s="47">
        <f t="shared" si="46"/>
        <v>23.04</v>
      </c>
      <c r="M204" s="48">
        <f t="shared" si="47"/>
        <v>23.231999999999999</v>
      </c>
      <c r="N204" s="48">
        <f t="shared" si="48"/>
        <v>23.423999999999999</v>
      </c>
      <c r="O204" s="49">
        <f t="shared" si="49"/>
        <v>23.616</v>
      </c>
      <c r="P204" s="50"/>
      <c r="Q204" s="57"/>
      <c r="R204" s="57"/>
      <c r="S204" s="57"/>
      <c r="T204" s="52"/>
      <c r="U204" s="50"/>
      <c r="V204" s="57"/>
      <c r="W204" s="57"/>
      <c r="X204" s="57"/>
      <c r="Y204" s="52"/>
      <c r="Z204" s="50"/>
      <c r="AA204" s="51"/>
      <c r="AB204" s="51" t="str">
        <f t="shared" ref="AB204:AB214" si="54">IF(Z204=0," ",IF(ISBLANK(Z204)," ",Z204*AA204))</f>
        <v xml:space="preserve"> </v>
      </c>
      <c r="AC204" s="51"/>
      <c r="AD204" s="52"/>
      <c r="AE204" s="50"/>
      <c r="AF204" s="51"/>
      <c r="AG204" s="51"/>
      <c r="AH204" s="51"/>
      <c r="AI204" s="52"/>
      <c r="AJ204" s="50"/>
      <c r="AK204" s="51"/>
      <c r="AL204" s="51"/>
      <c r="AM204" s="51"/>
      <c r="AN204" s="52"/>
      <c r="AO204" s="50"/>
      <c r="AP204" s="51"/>
      <c r="AQ204" s="51"/>
      <c r="AR204" s="51"/>
      <c r="AS204" s="52"/>
      <c r="AT204" s="50"/>
      <c r="AU204" s="57"/>
      <c r="AV204" s="57"/>
      <c r="AW204" s="57"/>
      <c r="AX204" s="52"/>
      <c r="AY204" s="50"/>
      <c r="AZ204" s="57"/>
      <c r="BA204" s="57"/>
      <c r="BB204" s="57"/>
      <c r="BC204" s="52"/>
      <c r="BD204" s="271"/>
      <c r="BE204" s="272"/>
      <c r="BF204" s="272" t="str">
        <f t="shared" si="53"/>
        <v xml:space="preserve"> </v>
      </c>
      <c r="BG204" s="272"/>
      <c r="BH204" s="273"/>
      <c r="BI204" s="50"/>
      <c r="BJ204" s="57"/>
      <c r="BK204" s="57"/>
      <c r="BL204" s="57"/>
      <c r="BM204" s="52"/>
      <c r="BN204" s="53">
        <f t="shared" si="51"/>
        <v>0</v>
      </c>
      <c r="BO204" s="53">
        <f t="shared" si="52"/>
        <v>0</v>
      </c>
      <c r="BP204" s="248"/>
    </row>
    <row r="205" spans="2:68" ht="30" x14ac:dyDescent="0.4">
      <c r="B205" s="79" t="s">
        <v>72</v>
      </c>
      <c r="C205" s="40" t="str">
        <f>C92</f>
        <v>Мука ржано - обдирная, кг</v>
      </c>
      <c r="D205" s="41">
        <f t="shared" si="50"/>
        <v>17.5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45"/>
        <v>20.824999999999999</v>
      </c>
      <c r="L205" s="47">
        <f t="shared" si="46"/>
        <v>21</v>
      </c>
      <c r="M205" s="48">
        <f t="shared" si="47"/>
        <v>21.175000000000001</v>
      </c>
      <c r="N205" s="48">
        <f t="shared" si="48"/>
        <v>21.35</v>
      </c>
      <c r="O205" s="49">
        <f t="shared" si="49"/>
        <v>21.524999999999999</v>
      </c>
      <c r="P205" s="50"/>
      <c r="Q205" s="57"/>
      <c r="R205" s="57"/>
      <c r="S205" s="57"/>
      <c r="T205" s="52"/>
      <c r="U205" s="50"/>
      <c r="V205" s="57"/>
      <c r="W205" s="57"/>
      <c r="X205" s="57"/>
      <c r="Y205" s="52"/>
      <c r="Z205" s="50"/>
      <c r="AA205" s="51"/>
      <c r="AB205" s="51" t="str">
        <f t="shared" si="54"/>
        <v xml:space="preserve"> </v>
      </c>
      <c r="AC205" s="51"/>
      <c r="AD205" s="52"/>
      <c r="AE205" s="50"/>
      <c r="AF205" s="51"/>
      <c r="AG205" s="51"/>
      <c r="AH205" s="51"/>
      <c r="AI205" s="52"/>
      <c r="AJ205" s="50"/>
      <c r="AK205" s="51"/>
      <c r="AL205" s="51"/>
      <c r="AM205" s="51"/>
      <c r="AN205" s="52"/>
      <c r="AO205" s="50"/>
      <c r="AP205" s="51"/>
      <c r="AQ205" s="51"/>
      <c r="AR205" s="51"/>
      <c r="AS205" s="52"/>
      <c r="AT205" s="50"/>
      <c r="AU205" s="57"/>
      <c r="AV205" s="57"/>
      <c r="AW205" s="57"/>
      <c r="AX205" s="52"/>
      <c r="AY205" s="50"/>
      <c r="AZ205" s="57"/>
      <c r="BA205" s="57"/>
      <c r="BB205" s="57"/>
      <c r="BC205" s="52"/>
      <c r="BD205" s="271"/>
      <c r="BE205" s="272"/>
      <c r="BF205" s="272"/>
      <c r="BG205" s="272"/>
      <c r="BH205" s="273"/>
      <c r="BI205" s="50"/>
      <c r="BJ205" s="57"/>
      <c r="BK205" s="57"/>
      <c r="BL205" s="57"/>
      <c r="BM205" s="52"/>
      <c r="BN205" s="53">
        <f t="shared" si="51"/>
        <v>0</v>
      </c>
      <c r="BO205" s="53">
        <f t="shared" si="52"/>
        <v>0</v>
      </c>
      <c r="BP205" s="248"/>
    </row>
    <row r="206" spans="2:68" ht="30" x14ac:dyDescent="0.4">
      <c r="B206" s="79"/>
      <c r="C206" s="80"/>
      <c r="D206" s="41">
        <f t="shared" si="50"/>
        <v>17.5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45"/>
        <v>20.824999999999999</v>
      </c>
      <c r="L206" s="47">
        <f t="shared" si="46"/>
        <v>21</v>
      </c>
      <c r="M206" s="48">
        <f t="shared" si="47"/>
        <v>21.175000000000001</v>
      </c>
      <c r="N206" s="48">
        <f t="shared" si="48"/>
        <v>21.35</v>
      </c>
      <c r="O206" s="49">
        <f t="shared" si="49"/>
        <v>21.524999999999999</v>
      </c>
      <c r="P206" s="50"/>
      <c r="Q206" s="57"/>
      <c r="R206" s="57"/>
      <c r="S206" s="57"/>
      <c r="T206" s="52"/>
      <c r="U206" s="50"/>
      <c r="V206" s="57"/>
      <c r="W206" s="57"/>
      <c r="X206" s="57"/>
      <c r="Y206" s="52"/>
      <c r="Z206" s="50"/>
      <c r="AA206" s="51"/>
      <c r="AB206" s="51" t="str">
        <f t="shared" si="54"/>
        <v xml:space="preserve"> </v>
      </c>
      <c r="AC206" s="51"/>
      <c r="AD206" s="52"/>
      <c r="AE206" s="50"/>
      <c r="AF206" s="51"/>
      <c r="AG206" s="51"/>
      <c r="AH206" s="51"/>
      <c r="AI206" s="52"/>
      <c r="AJ206" s="50"/>
      <c r="AK206" s="51"/>
      <c r="AL206" s="51"/>
      <c r="AM206" s="51"/>
      <c r="AN206" s="52"/>
      <c r="AO206" s="50"/>
      <c r="AP206" s="51"/>
      <c r="AQ206" s="51"/>
      <c r="AR206" s="51"/>
      <c r="AS206" s="52"/>
      <c r="AT206" s="50"/>
      <c r="AU206" s="57"/>
      <c r="AV206" s="57"/>
      <c r="AW206" s="57"/>
      <c r="AX206" s="52"/>
      <c r="AY206" s="50"/>
      <c r="AZ206" s="57"/>
      <c r="BA206" s="57"/>
      <c r="BB206" s="57"/>
      <c r="BC206" s="52"/>
      <c r="BD206" s="271"/>
      <c r="BE206" s="272"/>
      <c r="BF206" s="272" t="str">
        <f t="shared" si="53"/>
        <v xml:space="preserve"> </v>
      </c>
      <c r="BG206" s="272"/>
      <c r="BH206" s="273"/>
      <c r="BI206" s="50"/>
      <c r="BJ206" s="57"/>
      <c r="BK206" s="57"/>
      <c r="BL206" s="57"/>
      <c r="BM206" s="52"/>
      <c r="BN206" s="53">
        <f t="shared" si="51"/>
        <v>0</v>
      </c>
      <c r="BO206" s="53">
        <f t="shared" si="52"/>
        <v>0</v>
      </c>
      <c r="BP206" s="248"/>
    </row>
    <row r="207" spans="2:68" ht="30" x14ac:dyDescent="0.4">
      <c r="B207" s="79"/>
      <c r="C207" s="80"/>
      <c r="D207" s="41">
        <f t="shared" si="50"/>
        <v>17.5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45"/>
        <v>20.824999999999999</v>
      </c>
      <c r="L207" s="47">
        <f t="shared" si="46"/>
        <v>21</v>
      </c>
      <c r="M207" s="48">
        <f t="shared" si="47"/>
        <v>21.175000000000001</v>
      </c>
      <c r="N207" s="48">
        <f t="shared" si="48"/>
        <v>21.35</v>
      </c>
      <c r="O207" s="49">
        <f t="shared" si="49"/>
        <v>21.524999999999999</v>
      </c>
      <c r="P207" s="50"/>
      <c r="Q207" s="57"/>
      <c r="R207" s="57"/>
      <c r="S207" s="57"/>
      <c r="T207" s="52"/>
      <c r="U207" s="50"/>
      <c r="V207" s="57"/>
      <c r="W207" s="57"/>
      <c r="X207" s="57"/>
      <c r="Y207" s="52"/>
      <c r="Z207" s="50"/>
      <c r="AA207" s="51"/>
      <c r="AB207" s="51" t="str">
        <f t="shared" si="54"/>
        <v xml:space="preserve"> </v>
      </c>
      <c r="AC207" s="51"/>
      <c r="AD207" s="52"/>
      <c r="AE207" s="50"/>
      <c r="AF207" s="51"/>
      <c r="AG207" s="51"/>
      <c r="AH207" s="51"/>
      <c r="AI207" s="52"/>
      <c r="AJ207" s="50"/>
      <c r="AK207" s="51"/>
      <c r="AL207" s="51"/>
      <c r="AM207" s="51"/>
      <c r="AN207" s="52"/>
      <c r="AO207" s="50"/>
      <c r="AP207" s="51"/>
      <c r="AQ207" s="51"/>
      <c r="AR207" s="51"/>
      <c r="AS207" s="52"/>
      <c r="AT207" s="50"/>
      <c r="AU207" s="57"/>
      <c r="AV207" s="57"/>
      <c r="AW207" s="57"/>
      <c r="AX207" s="52"/>
      <c r="AY207" s="50"/>
      <c r="AZ207" s="57"/>
      <c r="BA207" s="57"/>
      <c r="BB207" s="57"/>
      <c r="BC207" s="52"/>
      <c r="BD207" s="271"/>
      <c r="BE207" s="272"/>
      <c r="BF207" s="272" t="str">
        <f t="shared" si="53"/>
        <v xml:space="preserve"> </v>
      </c>
      <c r="BG207" s="272"/>
      <c r="BH207" s="273"/>
      <c r="BI207" s="50"/>
      <c r="BJ207" s="57"/>
      <c r="BK207" s="57"/>
      <c r="BL207" s="57"/>
      <c r="BM207" s="52"/>
      <c r="BN207" s="53">
        <f t="shared" si="51"/>
        <v>0</v>
      </c>
      <c r="BO207" s="53">
        <f t="shared" si="52"/>
        <v>0</v>
      </c>
      <c r="BP207" s="248"/>
    </row>
    <row r="208" spans="2:68" ht="54" x14ac:dyDescent="0.4">
      <c r="B208" s="79" t="s">
        <v>75</v>
      </c>
      <c r="C208" s="40" t="str">
        <f>C95</f>
        <v>Гречневая крупа, кг</v>
      </c>
      <c r="D208" s="41">
        <f t="shared" si="50"/>
        <v>39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45"/>
        <v>41.73</v>
      </c>
      <c r="L208" s="47">
        <f t="shared" si="46"/>
        <v>42.12</v>
      </c>
      <c r="M208" s="48">
        <f t="shared" si="47"/>
        <v>42.51</v>
      </c>
      <c r="N208" s="48">
        <f t="shared" si="48"/>
        <v>42.9</v>
      </c>
      <c r="O208" s="49">
        <f t="shared" si="49"/>
        <v>43.29</v>
      </c>
      <c r="P208" s="50"/>
      <c r="Q208" s="57"/>
      <c r="R208" s="57"/>
      <c r="S208" s="57"/>
      <c r="T208" s="52"/>
      <c r="U208" s="50"/>
      <c r="V208" s="57"/>
      <c r="W208" s="57"/>
      <c r="X208" s="57"/>
      <c r="Y208" s="52"/>
      <c r="Z208" s="50"/>
      <c r="AA208" s="51"/>
      <c r="AB208" s="51"/>
      <c r="AC208" s="51"/>
      <c r="AD208" s="52"/>
      <c r="AE208" s="195"/>
      <c r="AF208" s="196"/>
      <c r="AG208" s="197"/>
      <c r="AH208" s="196"/>
      <c r="AI208" s="198"/>
      <c r="AJ208" s="50">
        <v>42.12</v>
      </c>
      <c r="AK208" s="51">
        <v>75</v>
      </c>
      <c r="AL208" s="51">
        <v>3159</v>
      </c>
      <c r="AM208" s="51" t="s">
        <v>467</v>
      </c>
      <c r="AN208" s="52" t="s">
        <v>492</v>
      </c>
      <c r="AO208" s="50"/>
      <c r="AP208" s="51"/>
      <c r="AQ208" s="51"/>
      <c r="AR208" s="51"/>
      <c r="AS208" s="52"/>
      <c r="AT208" s="50"/>
      <c r="AU208" s="57"/>
      <c r="AV208" s="57"/>
      <c r="AW208" s="57"/>
      <c r="AX208" s="52"/>
      <c r="AY208" s="50"/>
      <c r="AZ208" s="57"/>
      <c r="BA208" s="57"/>
      <c r="BB208" s="57"/>
      <c r="BC208" s="52"/>
      <c r="BD208" s="271">
        <v>41.6</v>
      </c>
      <c r="BE208" s="272">
        <v>25</v>
      </c>
      <c r="BF208" s="272">
        <f t="shared" si="53"/>
        <v>1040</v>
      </c>
      <c r="BG208" s="272" t="s">
        <v>540</v>
      </c>
      <c r="BH208" s="273" t="s">
        <v>541</v>
      </c>
      <c r="BI208" s="50"/>
      <c r="BJ208" s="57"/>
      <c r="BK208" s="57"/>
      <c r="BL208" s="57"/>
      <c r="BM208" s="52"/>
      <c r="BN208" s="53">
        <f t="shared" si="51"/>
        <v>41.6</v>
      </c>
      <c r="BO208" s="53">
        <f t="shared" si="52"/>
        <v>42.12</v>
      </c>
      <c r="BP208" s="249"/>
    </row>
    <row r="209" spans="2:68" ht="30" x14ac:dyDescent="0.4">
      <c r="B209" s="79"/>
      <c r="C209" s="80"/>
      <c r="D209" s="41">
        <f t="shared" si="50"/>
        <v>39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45"/>
        <v>41.73</v>
      </c>
      <c r="L209" s="47">
        <f t="shared" si="46"/>
        <v>42.12</v>
      </c>
      <c r="M209" s="48">
        <f t="shared" si="47"/>
        <v>42.51</v>
      </c>
      <c r="N209" s="48">
        <f t="shared" si="48"/>
        <v>42.9</v>
      </c>
      <c r="O209" s="49">
        <f t="shared" si="49"/>
        <v>43.29</v>
      </c>
      <c r="P209" s="50"/>
      <c r="Q209" s="57"/>
      <c r="R209" s="57"/>
      <c r="S209" s="57"/>
      <c r="T209" s="52"/>
      <c r="U209" s="50"/>
      <c r="V209" s="57"/>
      <c r="W209" s="57"/>
      <c r="X209" s="57"/>
      <c r="Y209" s="52"/>
      <c r="Z209" s="50"/>
      <c r="AA209" s="51"/>
      <c r="AB209" s="51" t="str">
        <f t="shared" si="54"/>
        <v xml:space="preserve"> </v>
      </c>
      <c r="AC209" s="51"/>
      <c r="AD209" s="52"/>
      <c r="AE209" s="50"/>
      <c r="AF209" s="51"/>
      <c r="AG209" s="51"/>
      <c r="AH209" s="51"/>
      <c r="AI209" s="52"/>
      <c r="AJ209" s="50"/>
      <c r="AK209" s="57"/>
      <c r="AL209" s="57"/>
      <c r="AM209" s="57"/>
      <c r="AN209" s="52"/>
      <c r="AO209" s="50"/>
      <c r="AP209" s="51"/>
      <c r="AQ209" s="51"/>
      <c r="AR209" s="51"/>
      <c r="AS209" s="52"/>
      <c r="AT209" s="50"/>
      <c r="AU209" s="57"/>
      <c r="AV209" s="57"/>
      <c r="AW209" s="57"/>
      <c r="AX209" s="52"/>
      <c r="AY209" s="50"/>
      <c r="AZ209" s="57"/>
      <c r="BA209" s="57"/>
      <c r="BB209" s="57"/>
      <c r="BC209" s="52"/>
      <c r="BD209" s="50"/>
      <c r="BE209" s="57"/>
      <c r="BF209" s="57"/>
      <c r="BG209" s="57"/>
      <c r="BH209" s="52"/>
      <c r="BI209" s="50"/>
      <c r="BJ209" s="57"/>
      <c r="BK209" s="57"/>
      <c r="BL209" s="57"/>
      <c r="BM209" s="52"/>
      <c r="BN209" s="53">
        <f t="shared" si="51"/>
        <v>0</v>
      </c>
      <c r="BO209" s="53">
        <f t="shared" si="52"/>
        <v>0</v>
      </c>
      <c r="BP209" s="248"/>
    </row>
    <row r="210" spans="2:68" ht="30" x14ac:dyDescent="0.4">
      <c r="B210" s="79"/>
      <c r="C210" s="80"/>
      <c r="D210" s="41">
        <f t="shared" si="50"/>
        <v>39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ref="K210:K230" si="55">$D210+($D210*(SUM($E210%,F210%)))</f>
        <v>41.73</v>
      </c>
      <c r="L210" s="47">
        <f t="shared" ref="L210:L230" si="56">$D210+(($D210*SUM($E210,G210)/100))</f>
        <v>42.12</v>
      </c>
      <c r="M210" s="48">
        <f t="shared" ref="M210:M230" si="57">$D210+(($D210*($E210+H210)/100))</f>
        <v>42.51</v>
      </c>
      <c r="N210" s="48">
        <f t="shared" ref="N210:N230" si="58">$D210+(($D210*($E210+I210)/100))</f>
        <v>42.9</v>
      </c>
      <c r="O210" s="49">
        <f t="shared" ref="O210:O230" si="59">$D210+(($D210*($E210+J210)/100))</f>
        <v>43.29</v>
      </c>
      <c r="P210" s="50"/>
      <c r="Q210" s="57"/>
      <c r="R210" s="57"/>
      <c r="S210" s="57"/>
      <c r="T210" s="52"/>
      <c r="U210" s="50"/>
      <c r="V210" s="57"/>
      <c r="W210" s="57"/>
      <c r="X210" s="57"/>
      <c r="Y210" s="52"/>
      <c r="Z210" s="50"/>
      <c r="AA210" s="51"/>
      <c r="AB210" s="51" t="str">
        <f t="shared" si="54"/>
        <v xml:space="preserve"> </v>
      </c>
      <c r="AC210" s="51"/>
      <c r="AD210" s="52"/>
      <c r="AE210" s="50"/>
      <c r="AF210" s="51"/>
      <c r="AG210" s="51"/>
      <c r="AH210" s="51"/>
      <c r="AI210" s="52"/>
      <c r="AJ210" s="50"/>
      <c r="AK210" s="57"/>
      <c r="AL210" s="57"/>
      <c r="AM210" s="57"/>
      <c r="AN210" s="52"/>
      <c r="AO210" s="50"/>
      <c r="AP210" s="51"/>
      <c r="AQ210" s="51"/>
      <c r="AR210" s="51"/>
      <c r="AS210" s="52"/>
      <c r="AT210" s="50"/>
      <c r="AU210" s="57"/>
      <c r="AV210" s="57"/>
      <c r="AW210" s="57"/>
      <c r="AX210" s="52"/>
      <c r="AY210" s="50"/>
      <c r="AZ210" s="57"/>
      <c r="BA210" s="57"/>
      <c r="BB210" s="57"/>
      <c r="BC210" s="52"/>
      <c r="BD210" s="50"/>
      <c r="BE210" s="57"/>
      <c r="BF210" s="57"/>
      <c r="BG210" s="57"/>
      <c r="BH210" s="52"/>
      <c r="BI210" s="50"/>
      <c r="BJ210" s="57"/>
      <c r="BK210" s="57"/>
      <c r="BL210" s="57"/>
      <c r="BM210" s="52"/>
      <c r="BN210" s="53">
        <f t="shared" si="51"/>
        <v>0</v>
      </c>
      <c r="BO210" s="53">
        <f t="shared" si="52"/>
        <v>0</v>
      </c>
      <c r="BP210" s="248"/>
    </row>
    <row r="211" spans="2:68" ht="30" x14ac:dyDescent="0.4">
      <c r="B211" s="79" t="s">
        <v>78</v>
      </c>
      <c r="C211" s="40" t="str">
        <f>C98</f>
        <v>Пшено (крупа из просо), кг</v>
      </c>
      <c r="D211" s="41">
        <f t="shared" si="50"/>
        <v>27.9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55"/>
        <v>28.736999999999998</v>
      </c>
      <c r="L211" s="47">
        <f t="shared" si="56"/>
        <v>29.015999999999998</v>
      </c>
      <c r="M211" s="48">
        <f t="shared" si="57"/>
        <v>29.294999999999998</v>
      </c>
      <c r="N211" s="48">
        <f t="shared" si="58"/>
        <v>29.573999999999998</v>
      </c>
      <c r="O211" s="49">
        <f t="shared" si="59"/>
        <v>29.852999999999998</v>
      </c>
      <c r="P211" s="50"/>
      <c r="Q211" s="57"/>
      <c r="R211" s="57"/>
      <c r="S211" s="57"/>
      <c r="T211" s="52"/>
      <c r="U211" s="50"/>
      <c r="V211" s="57"/>
      <c r="W211" s="57"/>
      <c r="X211" s="57"/>
      <c r="Y211" s="52"/>
      <c r="Z211" s="50"/>
      <c r="AA211" s="51"/>
      <c r="AB211" s="51" t="str">
        <f t="shared" si="54"/>
        <v xml:space="preserve"> </v>
      </c>
      <c r="AC211" s="51"/>
      <c r="AD211" s="52"/>
      <c r="AE211" s="195"/>
      <c r="AF211" s="196"/>
      <c r="AG211" s="197"/>
      <c r="AH211" s="196"/>
      <c r="AI211" s="198"/>
      <c r="AJ211" s="50"/>
      <c r="AK211" s="57"/>
      <c r="AL211" s="57"/>
      <c r="AM211" s="57"/>
      <c r="AN211" s="52"/>
      <c r="AO211" s="50"/>
      <c r="AP211" s="51"/>
      <c r="AQ211" s="51"/>
      <c r="AR211" s="51"/>
      <c r="AS211" s="52"/>
      <c r="AT211" s="50"/>
      <c r="AU211" s="57"/>
      <c r="AV211" s="57"/>
      <c r="AW211" s="57"/>
      <c r="AX211" s="52"/>
      <c r="AY211" s="50"/>
      <c r="AZ211" s="57"/>
      <c r="BA211" s="57"/>
      <c r="BB211" s="57"/>
      <c r="BC211" s="52"/>
      <c r="BD211" s="50"/>
      <c r="BE211" s="57"/>
      <c r="BF211" s="57"/>
      <c r="BG211" s="57"/>
      <c r="BH211" s="52"/>
      <c r="BI211" s="50"/>
      <c r="BJ211" s="57"/>
      <c r="BK211" s="57"/>
      <c r="BL211" s="57"/>
      <c r="BM211" s="52"/>
      <c r="BN211" s="53">
        <f t="shared" si="51"/>
        <v>0</v>
      </c>
      <c r="BO211" s="53">
        <f t="shared" si="52"/>
        <v>0</v>
      </c>
      <c r="BP211" s="249"/>
    </row>
    <row r="212" spans="2:68" ht="30" x14ac:dyDescent="0.4">
      <c r="B212" s="79"/>
      <c r="C212" s="80"/>
      <c r="D212" s="41">
        <f t="shared" si="50"/>
        <v>27.9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55"/>
        <v>28.736999999999998</v>
      </c>
      <c r="L212" s="47">
        <f t="shared" si="56"/>
        <v>29.015999999999998</v>
      </c>
      <c r="M212" s="48">
        <f t="shared" si="57"/>
        <v>29.294999999999998</v>
      </c>
      <c r="N212" s="48">
        <f t="shared" si="58"/>
        <v>29.573999999999998</v>
      </c>
      <c r="O212" s="49">
        <f t="shared" si="59"/>
        <v>29.852999999999998</v>
      </c>
      <c r="P212" s="50"/>
      <c r="Q212" s="57"/>
      <c r="R212" s="57"/>
      <c r="S212" s="57"/>
      <c r="T212" s="52"/>
      <c r="U212" s="50"/>
      <c r="V212" s="57"/>
      <c r="W212" s="57"/>
      <c r="X212" s="57"/>
      <c r="Y212" s="52"/>
      <c r="Z212" s="50"/>
      <c r="AA212" s="51"/>
      <c r="AB212" s="51" t="str">
        <f t="shared" si="54"/>
        <v xml:space="preserve"> </v>
      </c>
      <c r="AC212" s="51"/>
      <c r="AD212" s="52"/>
      <c r="AE212" s="195"/>
      <c r="AF212" s="196"/>
      <c r="AG212" s="197"/>
      <c r="AH212" s="196"/>
      <c r="AI212" s="198"/>
      <c r="AJ212" s="50"/>
      <c r="AK212" s="57"/>
      <c r="AL212" s="57"/>
      <c r="AM212" s="57"/>
      <c r="AN212" s="52"/>
      <c r="AO212" s="50"/>
      <c r="AP212" s="51"/>
      <c r="AQ212" s="51"/>
      <c r="AR212" s="51"/>
      <c r="AS212" s="52"/>
      <c r="AT212" s="50"/>
      <c r="AU212" s="57"/>
      <c r="AV212" s="57"/>
      <c r="AW212" s="57"/>
      <c r="AX212" s="52"/>
      <c r="AY212" s="50"/>
      <c r="AZ212" s="57"/>
      <c r="BA212" s="57"/>
      <c r="BB212" s="57"/>
      <c r="BC212" s="52"/>
      <c r="BD212" s="50"/>
      <c r="BE212" s="57"/>
      <c r="BF212" s="57"/>
      <c r="BG212" s="57"/>
      <c r="BH212" s="52"/>
      <c r="BI212" s="50"/>
      <c r="BJ212" s="57"/>
      <c r="BK212" s="57"/>
      <c r="BL212" s="57"/>
      <c r="BM212" s="52"/>
      <c r="BN212" s="53">
        <f t="shared" si="51"/>
        <v>0</v>
      </c>
      <c r="BO212" s="53">
        <f t="shared" si="52"/>
        <v>0</v>
      </c>
      <c r="BP212" s="248"/>
    </row>
    <row r="213" spans="2:68" ht="30" x14ac:dyDescent="0.4">
      <c r="B213" s="79"/>
      <c r="C213" s="80"/>
      <c r="D213" s="41">
        <f t="shared" si="50"/>
        <v>27.9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55"/>
        <v>28.736999999999998</v>
      </c>
      <c r="L213" s="47">
        <f t="shared" si="56"/>
        <v>29.015999999999998</v>
      </c>
      <c r="M213" s="48">
        <f t="shared" si="57"/>
        <v>29.294999999999998</v>
      </c>
      <c r="N213" s="48">
        <f t="shared" si="58"/>
        <v>29.573999999999998</v>
      </c>
      <c r="O213" s="49">
        <f t="shared" si="59"/>
        <v>29.852999999999998</v>
      </c>
      <c r="P213" s="50"/>
      <c r="Q213" s="57"/>
      <c r="R213" s="57"/>
      <c r="S213" s="57"/>
      <c r="T213" s="52"/>
      <c r="U213" s="50"/>
      <c r="V213" s="57"/>
      <c r="W213" s="57"/>
      <c r="X213" s="57"/>
      <c r="Y213" s="52"/>
      <c r="Z213" s="50"/>
      <c r="AA213" s="51"/>
      <c r="AB213" s="51" t="str">
        <f t="shared" si="54"/>
        <v xml:space="preserve"> </v>
      </c>
      <c r="AC213" s="51"/>
      <c r="AD213" s="52"/>
      <c r="AE213" s="195"/>
      <c r="AF213" s="196"/>
      <c r="AG213" s="197"/>
      <c r="AH213" s="196"/>
      <c r="AI213" s="198"/>
      <c r="AJ213" s="50"/>
      <c r="AK213" s="57"/>
      <c r="AL213" s="57"/>
      <c r="AM213" s="57"/>
      <c r="AN213" s="52"/>
      <c r="AO213" s="50"/>
      <c r="AP213" s="51"/>
      <c r="AQ213" s="51"/>
      <c r="AR213" s="51"/>
      <c r="AS213" s="52"/>
      <c r="AT213" s="50"/>
      <c r="AU213" s="57"/>
      <c r="AV213" s="57"/>
      <c r="AW213" s="57"/>
      <c r="AX213" s="52"/>
      <c r="AY213" s="50"/>
      <c r="AZ213" s="57"/>
      <c r="BA213" s="57"/>
      <c r="BB213" s="57"/>
      <c r="BC213" s="52"/>
      <c r="BD213" s="50"/>
      <c r="BE213" s="57"/>
      <c r="BF213" s="57"/>
      <c r="BG213" s="57"/>
      <c r="BH213" s="52"/>
      <c r="BI213" s="50"/>
      <c r="BJ213" s="57"/>
      <c r="BK213" s="57"/>
      <c r="BL213" s="57"/>
      <c r="BM213" s="52"/>
      <c r="BN213" s="53">
        <f t="shared" si="51"/>
        <v>0</v>
      </c>
      <c r="BO213" s="53">
        <f t="shared" si="52"/>
        <v>0</v>
      </c>
      <c r="BP213" s="248"/>
    </row>
    <row r="214" spans="2:68" ht="78" x14ac:dyDescent="0.4">
      <c r="B214" s="81" t="s">
        <v>81</v>
      </c>
      <c r="C214" s="82" t="s">
        <v>82</v>
      </c>
      <c r="D214" s="41">
        <f t="shared" si="50"/>
        <v>0</v>
      </c>
      <c r="E214" s="62"/>
      <c r="F214" s="63"/>
      <c r="G214" s="64"/>
      <c r="H214" s="64"/>
      <c r="I214" s="64"/>
      <c r="J214" s="65"/>
      <c r="K214" s="46">
        <f t="shared" si="55"/>
        <v>0</v>
      </c>
      <c r="L214" s="47">
        <f t="shared" si="56"/>
        <v>0</v>
      </c>
      <c r="M214" s="48">
        <f t="shared" si="57"/>
        <v>0</v>
      </c>
      <c r="N214" s="48">
        <f t="shared" si="58"/>
        <v>0</v>
      </c>
      <c r="O214" s="49">
        <f t="shared" si="59"/>
        <v>0</v>
      </c>
      <c r="P214" s="66"/>
      <c r="Q214" s="67"/>
      <c r="R214" s="68"/>
      <c r="S214" s="67"/>
      <c r="T214" s="69"/>
      <c r="U214" s="66"/>
      <c r="V214" s="67"/>
      <c r="W214" s="68"/>
      <c r="X214" s="67"/>
      <c r="Y214" s="69"/>
      <c r="Z214" s="66"/>
      <c r="AA214" s="67"/>
      <c r="AB214" s="68" t="str">
        <f t="shared" si="54"/>
        <v xml:space="preserve"> </v>
      </c>
      <c r="AC214" s="67"/>
      <c r="AD214" s="69"/>
      <c r="AE214" s="199"/>
      <c r="AF214" s="200"/>
      <c r="AG214" s="201"/>
      <c r="AH214" s="200"/>
      <c r="AI214" s="202"/>
      <c r="AJ214" s="66"/>
      <c r="AK214" s="67"/>
      <c r="AL214" s="68"/>
      <c r="AM214" s="67"/>
      <c r="AN214" s="69"/>
      <c r="AO214" s="66"/>
      <c r="AP214" s="67"/>
      <c r="AQ214" s="68"/>
      <c r="AR214" s="67"/>
      <c r="AS214" s="69"/>
      <c r="AT214" s="66"/>
      <c r="AU214" s="67"/>
      <c r="AV214" s="68"/>
      <c r="AW214" s="67"/>
      <c r="AX214" s="69"/>
      <c r="AY214" s="66"/>
      <c r="AZ214" s="67"/>
      <c r="BA214" s="68"/>
      <c r="BB214" s="67"/>
      <c r="BC214" s="69"/>
      <c r="BD214" s="66"/>
      <c r="BE214" s="67"/>
      <c r="BF214" s="68"/>
      <c r="BG214" s="67"/>
      <c r="BH214" s="69"/>
      <c r="BI214" s="66"/>
      <c r="BJ214" s="67"/>
      <c r="BK214" s="68"/>
      <c r="BL214" s="67"/>
      <c r="BM214" s="69"/>
      <c r="BN214" s="53">
        <f t="shared" si="51"/>
        <v>0</v>
      </c>
      <c r="BO214" s="53">
        <f t="shared" si="52"/>
        <v>0</v>
      </c>
      <c r="BP214" s="248"/>
    </row>
    <row r="215" spans="2:68" ht="90" x14ac:dyDescent="0.4">
      <c r="B215" s="79" t="s">
        <v>84</v>
      </c>
      <c r="C215" s="40" t="str">
        <f>C102</f>
        <v>Хлеб ржано - пшеничный формовой, 0,7 кг</v>
      </c>
      <c r="D215" s="41">
        <f t="shared" si="50"/>
        <v>23.3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55"/>
        <v>23.999000000000002</v>
      </c>
      <c r="L215" s="47">
        <f t="shared" si="56"/>
        <v>24.231999999999999</v>
      </c>
      <c r="M215" s="48">
        <f t="shared" si="57"/>
        <v>24.465</v>
      </c>
      <c r="N215" s="48">
        <f t="shared" si="58"/>
        <v>24.698</v>
      </c>
      <c r="O215" s="49">
        <f t="shared" si="59"/>
        <v>24.931000000000001</v>
      </c>
      <c r="P215" s="50">
        <v>22</v>
      </c>
      <c r="Q215" s="51">
        <v>127</v>
      </c>
      <c r="R215" s="51">
        <f>IF(P215=0," ",IF(ISBLANK(P215)," ",P215*Q215))</f>
        <v>2794</v>
      </c>
      <c r="S215" s="51" t="s">
        <v>396</v>
      </c>
      <c r="T215" s="52" t="s">
        <v>404</v>
      </c>
      <c r="U215" s="50"/>
      <c r="V215" s="57"/>
      <c r="W215" s="57"/>
      <c r="X215" s="57"/>
      <c r="Y215" s="52"/>
      <c r="Z215" s="50">
        <v>21.73</v>
      </c>
      <c r="AA215" s="51">
        <v>114</v>
      </c>
      <c r="AB215" s="51">
        <v>2477.2199999999998</v>
      </c>
      <c r="AC215" s="51" t="s">
        <v>430</v>
      </c>
      <c r="AD215" s="52" t="s">
        <v>450</v>
      </c>
      <c r="AE215" s="195">
        <v>22</v>
      </c>
      <c r="AF215" s="196">
        <v>103</v>
      </c>
      <c r="AG215" s="197">
        <f>IF(AE215=0," ",IF(ISBLANK(AE215)," ",AE215*AF215))</f>
        <v>2266</v>
      </c>
      <c r="AH215" s="196" t="s">
        <v>459</v>
      </c>
      <c r="AI215" s="198" t="s">
        <v>466</v>
      </c>
      <c r="AJ215" s="50"/>
      <c r="AK215" s="57"/>
      <c r="AL215" s="57"/>
      <c r="AM215" s="57"/>
      <c r="AN215" s="52"/>
      <c r="AO215" s="50"/>
      <c r="AP215" s="57"/>
      <c r="AQ215" s="57"/>
      <c r="AR215" s="57"/>
      <c r="AS215" s="52"/>
      <c r="AT215" s="50">
        <v>21.1</v>
      </c>
      <c r="AU215" s="51">
        <v>37</v>
      </c>
      <c r="AV215" s="51">
        <f>IF(AT215=0," ",IF(ISBLANK(AT215)," ",AT215*AU215))</f>
        <v>780.7</v>
      </c>
      <c r="AW215" s="51" t="s">
        <v>504</v>
      </c>
      <c r="AX215" s="52" t="s">
        <v>512</v>
      </c>
      <c r="AY215" s="50">
        <v>19.18</v>
      </c>
      <c r="AZ215" s="51">
        <v>49</v>
      </c>
      <c r="BA215" s="51">
        <v>939.82</v>
      </c>
      <c r="BB215" s="51" t="s">
        <v>524</v>
      </c>
      <c r="BC215" s="52" t="s">
        <v>285</v>
      </c>
      <c r="BD215" s="271">
        <v>20.5</v>
      </c>
      <c r="BE215" s="272">
        <v>52</v>
      </c>
      <c r="BF215" s="272">
        <f>IF(BD215=0," ",IF(ISBLANK(BD215)," ",BD215*BE215))</f>
        <v>1066</v>
      </c>
      <c r="BG215" s="272" t="s">
        <v>538</v>
      </c>
      <c r="BH215" s="273" t="s">
        <v>544</v>
      </c>
      <c r="BI215" s="50">
        <v>22.5</v>
      </c>
      <c r="BJ215" s="51">
        <v>48</v>
      </c>
      <c r="BK215" s="51">
        <f>BI215*BJ215</f>
        <v>1080</v>
      </c>
      <c r="BL215" s="51" t="s">
        <v>550</v>
      </c>
      <c r="BM215" s="52" t="s">
        <v>574</v>
      </c>
      <c r="BN215" s="53">
        <f t="shared" si="51"/>
        <v>19.18</v>
      </c>
      <c r="BO215" s="53">
        <f t="shared" si="52"/>
        <v>22.5</v>
      </c>
      <c r="BP215" s="248"/>
    </row>
    <row r="216" spans="2:68" ht="54" x14ac:dyDescent="0.4">
      <c r="B216" s="79"/>
      <c r="C216" s="80"/>
      <c r="D216" s="41">
        <f t="shared" si="50"/>
        <v>23.3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55"/>
        <v>23.999000000000002</v>
      </c>
      <c r="L216" s="47">
        <f t="shared" si="56"/>
        <v>24.231999999999999</v>
      </c>
      <c r="M216" s="48">
        <f t="shared" si="57"/>
        <v>24.465</v>
      </c>
      <c r="N216" s="48">
        <f t="shared" si="58"/>
        <v>24.698</v>
      </c>
      <c r="O216" s="49">
        <f t="shared" si="59"/>
        <v>24.931000000000001</v>
      </c>
      <c r="P216" s="50"/>
      <c r="Q216" s="57"/>
      <c r="R216" s="57"/>
      <c r="S216" s="57"/>
      <c r="T216" s="52"/>
      <c r="U216" s="50"/>
      <c r="V216" s="57"/>
      <c r="W216" s="57"/>
      <c r="X216" s="57"/>
      <c r="Y216" s="52"/>
      <c r="Z216" s="50"/>
      <c r="AA216" s="51"/>
      <c r="AB216" s="51"/>
      <c r="AC216" s="51"/>
      <c r="AD216" s="52"/>
      <c r="AE216" s="195"/>
      <c r="AF216" s="196"/>
      <c r="AG216" s="197"/>
      <c r="AH216" s="196"/>
      <c r="AI216" s="198"/>
      <c r="AJ216" s="50"/>
      <c r="AK216" s="57"/>
      <c r="AL216" s="57"/>
      <c r="AM216" s="57"/>
      <c r="AN216" s="52"/>
      <c r="AO216" s="50"/>
      <c r="AP216" s="51"/>
      <c r="AQ216" s="51"/>
      <c r="AR216" s="51"/>
      <c r="AS216" s="52"/>
      <c r="AT216" s="50"/>
      <c r="AU216" s="57"/>
      <c r="AV216" s="57"/>
      <c r="AW216" s="57"/>
      <c r="AX216" s="52"/>
      <c r="AY216" s="50"/>
      <c r="AZ216" s="57"/>
      <c r="BA216" s="57"/>
      <c r="BB216" s="57"/>
      <c r="BC216" s="52"/>
      <c r="BD216" s="50"/>
      <c r="BE216" s="57"/>
      <c r="BF216" s="57"/>
      <c r="BG216" s="57"/>
      <c r="BH216" s="52"/>
      <c r="BI216" s="50">
        <v>22.5</v>
      </c>
      <c r="BJ216" s="51">
        <v>48</v>
      </c>
      <c r="BK216" s="51">
        <f>BI216*BJ216</f>
        <v>1080</v>
      </c>
      <c r="BL216" s="51" t="s">
        <v>550</v>
      </c>
      <c r="BM216" s="52" t="s">
        <v>575</v>
      </c>
      <c r="BN216" s="53">
        <f t="shared" si="51"/>
        <v>22.5</v>
      </c>
      <c r="BO216" s="53">
        <f t="shared" si="52"/>
        <v>22.5</v>
      </c>
      <c r="BP216" s="248"/>
    </row>
    <row r="217" spans="2:68" ht="54" x14ac:dyDescent="0.4">
      <c r="B217" s="79"/>
      <c r="C217" s="80"/>
      <c r="D217" s="41">
        <f t="shared" si="50"/>
        <v>23.3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55"/>
        <v>23.999000000000002</v>
      </c>
      <c r="L217" s="47">
        <f t="shared" si="56"/>
        <v>24.231999999999999</v>
      </c>
      <c r="M217" s="48">
        <f t="shared" si="57"/>
        <v>24.465</v>
      </c>
      <c r="N217" s="48">
        <f t="shared" si="58"/>
        <v>24.698</v>
      </c>
      <c r="O217" s="49">
        <f t="shared" si="59"/>
        <v>24.931000000000001</v>
      </c>
      <c r="P217" s="50"/>
      <c r="Q217" s="57"/>
      <c r="R217" s="57"/>
      <c r="S217" s="57"/>
      <c r="T217" s="52"/>
      <c r="U217" s="50"/>
      <c r="V217" s="57"/>
      <c r="W217" s="57"/>
      <c r="X217" s="57"/>
      <c r="Y217" s="52"/>
      <c r="Z217" s="50"/>
      <c r="AA217" s="51"/>
      <c r="AB217" s="51"/>
      <c r="AC217" s="51"/>
      <c r="AD217" s="52"/>
      <c r="AE217" s="50"/>
      <c r="AF217" s="51"/>
      <c r="AG217" s="51"/>
      <c r="AH217" s="51"/>
      <c r="AI217" s="52"/>
      <c r="AJ217" s="50"/>
      <c r="AK217" s="57"/>
      <c r="AL217" s="57"/>
      <c r="AM217" s="57"/>
      <c r="AN217" s="52"/>
      <c r="AO217" s="50"/>
      <c r="AP217" s="51"/>
      <c r="AQ217" s="51"/>
      <c r="AR217" s="51"/>
      <c r="AS217" s="52"/>
      <c r="AT217" s="50"/>
      <c r="AU217" s="57"/>
      <c r="AV217" s="57"/>
      <c r="AW217" s="57"/>
      <c r="AX217" s="52"/>
      <c r="AY217" s="50"/>
      <c r="AZ217" s="57"/>
      <c r="BA217" s="57"/>
      <c r="BB217" s="57"/>
      <c r="BC217" s="52"/>
      <c r="BD217" s="50"/>
      <c r="BE217" s="57"/>
      <c r="BF217" s="57"/>
      <c r="BG217" s="57"/>
      <c r="BH217" s="52"/>
      <c r="BI217" s="50">
        <v>22.5</v>
      </c>
      <c r="BJ217" s="51">
        <v>48</v>
      </c>
      <c r="BK217" s="51">
        <f>BI217*BJ217</f>
        <v>1080</v>
      </c>
      <c r="BL217" s="51" t="s">
        <v>550</v>
      </c>
      <c r="BM217" s="52" t="s">
        <v>576</v>
      </c>
      <c r="BN217" s="53">
        <f t="shared" si="51"/>
        <v>22.5</v>
      </c>
      <c r="BO217" s="53">
        <f t="shared" si="52"/>
        <v>22.5</v>
      </c>
      <c r="BP217" s="248"/>
    </row>
    <row r="218" spans="2:68" ht="54" x14ac:dyDescent="0.4">
      <c r="B218" s="79" t="s">
        <v>85</v>
      </c>
      <c r="C218" s="40" t="str">
        <f>C105</f>
        <v>Хлеб "Дарницкий" подовый,0,7 кг</v>
      </c>
      <c r="D218" s="41">
        <f t="shared" si="50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55"/>
        <v>23.071999999999999</v>
      </c>
      <c r="L218" s="47">
        <f t="shared" si="56"/>
        <v>23.295999999999999</v>
      </c>
      <c r="M218" s="48">
        <f t="shared" si="57"/>
        <v>23.52</v>
      </c>
      <c r="N218" s="48">
        <f t="shared" si="58"/>
        <v>23.744</v>
      </c>
      <c r="O218" s="49">
        <f t="shared" si="59"/>
        <v>23.968</v>
      </c>
      <c r="P218" s="50"/>
      <c r="Q218" s="57"/>
      <c r="R218" s="57"/>
      <c r="S218" s="57"/>
      <c r="T218" s="52"/>
      <c r="U218" s="50">
        <v>22.6</v>
      </c>
      <c r="V218" s="51">
        <v>41</v>
      </c>
      <c r="W218" s="51">
        <v>926.6</v>
      </c>
      <c r="X218" s="51" t="s">
        <v>410</v>
      </c>
      <c r="Y218" s="52" t="s">
        <v>424</v>
      </c>
      <c r="Z218" s="50"/>
      <c r="AA218" s="51"/>
      <c r="AB218" s="51"/>
      <c r="AC218" s="51"/>
      <c r="AD218" s="52"/>
      <c r="AE218" s="50"/>
      <c r="AF218" s="51"/>
      <c r="AG218" s="51"/>
      <c r="AH218" s="51"/>
      <c r="AI218" s="52"/>
      <c r="AJ218" s="50">
        <v>22</v>
      </c>
      <c r="AK218" s="51">
        <v>152</v>
      </c>
      <c r="AL218" s="51">
        <v>3344</v>
      </c>
      <c r="AM218" s="51" t="s">
        <v>476</v>
      </c>
      <c r="AN218" s="52" t="s">
        <v>477</v>
      </c>
      <c r="AO218" s="50"/>
      <c r="AP218" s="51"/>
      <c r="AQ218" s="51"/>
      <c r="AR218" s="51"/>
      <c r="AS218" s="52"/>
      <c r="AT218" s="50"/>
      <c r="AU218" s="57"/>
      <c r="AV218" s="57"/>
      <c r="AW218" s="57"/>
      <c r="AX218" s="52"/>
      <c r="AY218" s="50"/>
      <c r="AZ218" s="57"/>
      <c r="BA218" s="57"/>
      <c r="BB218" s="57"/>
      <c r="BC218" s="52"/>
      <c r="BD218" s="50"/>
      <c r="BE218" s="57"/>
      <c r="BF218" s="57"/>
      <c r="BG218" s="57"/>
      <c r="BH218" s="52"/>
      <c r="BI218" s="50"/>
      <c r="BJ218" s="57"/>
      <c r="BK218" s="57"/>
      <c r="BL218" s="57"/>
      <c r="BM218" s="52"/>
      <c r="BN218" s="53">
        <f t="shared" si="51"/>
        <v>22</v>
      </c>
      <c r="BO218" s="53">
        <f t="shared" si="52"/>
        <v>22.6</v>
      </c>
      <c r="BP218" s="248"/>
    </row>
    <row r="219" spans="2:68" ht="30" x14ac:dyDescent="0.4">
      <c r="B219" s="79"/>
      <c r="C219" s="80"/>
      <c r="D219" s="41">
        <f t="shared" si="50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55"/>
        <v>23.071999999999999</v>
      </c>
      <c r="L219" s="47">
        <f t="shared" si="56"/>
        <v>23.295999999999999</v>
      </c>
      <c r="M219" s="48">
        <f t="shared" si="57"/>
        <v>23.52</v>
      </c>
      <c r="N219" s="48">
        <f t="shared" si="58"/>
        <v>23.744</v>
      </c>
      <c r="O219" s="49">
        <f t="shared" si="59"/>
        <v>23.968</v>
      </c>
      <c r="P219" s="50"/>
      <c r="Q219" s="57"/>
      <c r="R219" s="57"/>
      <c r="S219" s="57"/>
      <c r="T219" s="52"/>
      <c r="U219" s="50"/>
      <c r="V219" s="51"/>
      <c r="W219" s="51" t="str">
        <f>IF(U219=0," ",IF(ISBLANK(U219)," ",U219*V219))</f>
        <v xml:space="preserve"> </v>
      </c>
      <c r="X219" s="51"/>
      <c r="Y219" s="52"/>
      <c r="Z219" s="50"/>
      <c r="AA219" s="51"/>
      <c r="AB219" s="51"/>
      <c r="AC219" s="51"/>
      <c r="AD219" s="52"/>
      <c r="AE219" s="50"/>
      <c r="AF219" s="51"/>
      <c r="AG219" s="51"/>
      <c r="AH219" s="51"/>
      <c r="AI219" s="52"/>
      <c r="AJ219" s="50"/>
      <c r="AK219" s="51"/>
      <c r="AL219" s="51"/>
      <c r="AM219" s="51"/>
      <c r="AN219" s="52"/>
      <c r="AO219" s="50"/>
      <c r="AP219" s="51"/>
      <c r="AQ219" s="51"/>
      <c r="AR219" s="51"/>
      <c r="AS219" s="52"/>
      <c r="AT219" s="50"/>
      <c r="AU219" s="57"/>
      <c r="AV219" s="57"/>
      <c r="AW219" s="57"/>
      <c r="AX219" s="52"/>
      <c r="AY219" s="50"/>
      <c r="AZ219" s="57"/>
      <c r="BA219" s="57"/>
      <c r="BB219" s="57"/>
      <c r="BC219" s="52"/>
      <c r="BD219" s="50"/>
      <c r="BE219" s="57"/>
      <c r="BF219" s="57"/>
      <c r="BG219" s="57"/>
      <c r="BH219" s="52"/>
      <c r="BI219" s="50"/>
      <c r="BJ219" s="57"/>
      <c r="BK219" s="57"/>
      <c r="BL219" s="57"/>
      <c r="BM219" s="52"/>
      <c r="BN219" s="53">
        <f t="shared" si="51"/>
        <v>0</v>
      </c>
      <c r="BO219" s="53">
        <f t="shared" si="52"/>
        <v>0</v>
      </c>
      <c r="BP219" s="248"/>
    </row>
    <row r="220" spans="2:68" ht="30" x14ac:dyDescent="0.4">
      <c r="B220" s="79"/>
      <c r="C220" s="80"/>
      <c r="D220" s="41">
        <f t="shared" ref="D220:D230" si="60">D107</f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55"/>
        <v>23.071999999999999</v>
      </c>
      <c r="L220" s="47">
        <f t="shared" si="56"/>
        <v>23.295999999999999</v>
      </c>
      <c r="M220" s="48">
        <f t="shared" si="57"/>
        <v>23.52</v>
      </c>
      <c r="N220" s="48">
        <f t="shared" si="58"/>
        <v>23.744</v>
      </c>
      <c r="O220" s="49">
        <f t="shared" si="59"/>
        <v>23.968</v>
      </c>
      <c r="P220" s="50"/>
      <c r="Q220" s="57"/>
      <c r="R220" s="57"/>
      <c r="S220" s="57"/>
      <c r="T220" s="52"/>
      <c r="U220" s="50"/>
      <c r="V220" s="51"/>
      <c r="W220" s="51" t="str">
        <f>IF(U220=0," ",IF(ISBLANK(U220)," ",U220*V220))</f>
        <v xml:space="preserve"> </v>
      </c>
      <c r="X220" s="51"/>
      <c r="Y220" s="52"/>
      <c r="Z220" s="50"/>
      <c r="AA220" s="51"/>
      <c r="AB220" s="51"/>
      <c r="AC220" s="51"/>
      <c r="AD220" s="52"/>
      <c r="AE220" s="50"/>
      <c r="AF220" s="51"/>
      <c r="AG220" s="51"/>
      <c r="AH220" s="51"/>
      <c r="AI220" s="52"/>
      <c r="AJ220" s="50"/>
      <c r="AK220" s="51"/>
      <c r="AL220" s="51"/>
      <c r="AM220" s="51"/>
      <c r="AN220" s="52"/>
      <c r="AO220" s="50"/>
      <c r="AP220" s="51"/>
      <c r="AQ220" s="51"/>
      <c r="AR220" s="51"/>
      <c r="AS220" s="52"/>
      <c r="AT220" s="50"/>
      <c r="AU220" s="57"/>
      <c r="AV220" s="57"/>
      <c r="AW220" s="57"/>
      <c r="AX220" s="52"/>
      <c r="AY220" s="50"/>
      <c r="AZ220" s="57"/>
      <c r="BA220" s="57"/>
      <c r="BB220" s="57"/>
      <c r="BC220" s="52"/>
      <c r="BD220" s="50"/>
      <c r="BE220" s="57"/>
      <c r="BF220" s="57"/>
      <c r="BG220" s="57"/>
      <c r="BH220" s="52"/>
      <c r="BI220" s="50"/>
      <c r="BJ220" s="57"/>
      <c r="BK220" s="57"/>
      <c r="BL220" s="57"/>
      <c r="BM220" s="52"/>
      <c r="BN220" s="53">
        <f t="shared" si="51"/>
        <v>0</v>
      </c>
      <c r="BO220" s="53">
        <f t="shared" si="52"/>
        <v>0</v>
      </c>
      <c r="BP220" s="248"/>
    </row>
    <row r="221" spans="2:68" ht="90" x14ac:dyDescent="0.4">
      <c r="B221" s="79" t="s">
        <v>87</v>
      </c>
      <c r="C221" s="40" t="str">
        <f>C108</f>
        <v>Хлеб пшеничный формовой, 0,45 - 0,5 кг</v>
      </c>
      <c r="D221" s="41">
        <f t="shared" si="60"/>
        <v>22.9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55"/>
        <v>23.587</v>
      </c>
      <c r="L221" s="47">
        <f t="shared" si="56"/>
        <v>23.815999999999999</v>
      </c>
      <c r="M221" s="48">
        <f t="shared" si="57"/>
        <v>24.044999999999998</v>
      </c>
      <c r="N221" s="48">
        <f t="shared" si="58"/>
        <v>24.273999999999997</v>
      </c>
      <c r="O221" s="49">
        <f t="shared" si="59"/>
        <v>24.503</v>
      </c>
      <c r="P221" s="50"/>
      <c r="Q221" s="57"/>
      <c r="R221" s="57"/>
      <c r="S221" s="57"/>
      <c r="T221" s="52"/>
      <c r="U221" s="50">
        <v>22.1</v>
      </c>
      <c r="V221" s="51">
        <v>21</v>
      </c>
      <c r="W221" s="51">
        <v>464.1</v>
      </c>
      <c r="X221" s="51" t="s">
        <v>410</v>
      </c>
      <c r="Y221" s="52" t="s">
        <v>424</v>
      </c>
      <c r="Z221" s="50">
        <v>22.66</v>
      </c>
      <c r="AA221" s="51">
        <v>45</v>
      </c>
      <c r="AB221" s="51">
        <v>1019.7</v>
      </c>
      <c r="AC221" s="51" t="s">
        <v>430</v>
      </c>
      <c r="AD221" s="52" t="s">
        <v>450</v>
      </c>
      <c r="AE221" s="50"/>
      <c r="AF221" s="51"/>
      <c r="AG221" s="51"/>
      <c r="AH221" s="51"/>
      <c r="AI221" s="52"/>
      <c r="AJ221" s="50">
        <v>22</v>
      </c>
      <c r="AK221" s="51">
        <v>248</v>
      </c>
      <c r="AL221" s="51">
        <v>5456</v>
      </c>
      <c r="AM221" s="51" t="s">
        <v>476</v>
      </c>
      <c r="AN221" s="52" t="s">
        <v>477</v>
      </c>
      <c r="AO221" s="50"/>
      <c r="AP221" s="57"/>
      <c r="AQ221" s="57"/>
      <c r="AR221" s="57"/>
      <c r="AS221" s="52"/>
      <c r="AT221" s="50">
        <v>20.9</v>
      </c>
      <c r="AU221" s="51">
        <v>69</v>
      </c>
      <c r="AV221" s="51">
        <f>IF(AT221=0," ",IF(ISBLANK(AT221)," ",AT221*AU221))</f>
        <v>1442.1</v>
      </c>
      <c r="AW221" s="51" t="s">
        <v>504</v>
      </c>
      <c r="AX221" s="52" t="s">
        <v>512</v>
      </c>
      <c r="AY221" s="50">
        <v>19.829999999999998</v>
      </c>
      <c r="AZ221" s="51">
        <v>49</v>
      </c>
      <c r="BA221" s="51">
        <v>971.67</v>
      </c>
      <c r="BB221" s="51" t="s">
        <v>524</v>
      </c>
      <c r="BC221" s="52" t="s">
        <v>285</v>
      </c>
      <c r="BD221" s="50"/>
      <c r="BE221" s="57"/>
      <c r="BF221" s="57"/>
      <c r="BG221" s="57"/>
      <c r="BH221" s="52"/>
      <c r="BI221" s="50"/>
      <c r="BJ221" s="57"/>
      <c r="BK221" s="57"/>
      <c r="BL221" s="57"/>
      <c r="BM221" s="52"/>
      <c r="BN221" s="53">
        <f t="shared" si="51"/>
        <v>19.829999999999998</v>
      </c>
      <c r="BO221" s="53">
        <f t="shared" si="52"/>
        <v>22.66</v>
      </c>
      <c r="BP221" s="248"/>
    </row>
    <row r="222" spans="2:68" ht="30" x14ac:dyDescent="0.4">
      <c r="B222" s="79"/>
      <c r="C222" s="80"/>
      <c r="D222" s="41">
        <f t="shared" si="60"/>
        <v>22.9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55"/>
        <v>23.587</v>
      </c>
      <c r="L222" s="47">
        <f t="shared" si="56"/>
        <v>23.815999999999999</v>
      </c>
      <c r="M222" s="48">
        <f t="shared" si="57"/>
        <v>24.044999999999998</v>
      </c>
      <c r="N222" s="48">
        <f t="shared" si="58"/>
        <v>24.273999999999997</v>
      </c>
      <c r="O222" s="49">
        <f t="shared" si="59"/>
        <v>24.503</v>
      </c>
      <c r="P222" s="50"/>
      <c r="Q222" s="57"/>
      <c r="R222" s="57"/>
      <c r="S222" s="57"/>
      <c r="T222" s="52"/>
      <c r="U222" s="50"/>
      <c r="V222" s="51"/>
      <c r="W222" s="51"/>
      <c r="X222" s="51"/>
      <c r="Y222" s="52"/>
      <c r="Z222" s="50"/>
      <c r="AA222" s="57"/>
      <c r="AB222" s="57"/>
      <c r="AC222" s="57"/>
      <c r="AD222" s="52"/>
      <c r="AE222" s="50"/>
      <c r="AF222" s="51"/>
      <c r="AG222" s="51"/>
      <c r="AH222" s="51"/>
      <c r="AI222" s="52"/>
      <c r="AJ222" s="50"/>
      <c r="AK222" s="57"/>
      <c r="AL222" s="57"/>
      <c r="AM222" s="57"/>
      <c r="AN222" s="52"/>
      <c r="AO222" s="175"/>
      <c r="AP222" s="176"/>
      <c r="AQ222" s="176"/>
      <c r="AR222" s="176"/>
      <c r="AS222" s="176"/>
      <c r="AT222" s="50"/>
      <c r="AU222" s="57"/>
      <c r="AV222" s="57"/>
      <c r="AW222" s="57"/>
      <c r="AX222" s="52"/>
      <c r="AY222" s="50"/>
      <c r="AZ222" s="57"/>
      <c r="BA222" s="57"/>
      <c r="BB222" s="57"/>
      <c r="BC222" s="52"/>
      <c r="BD222" s="50"/>
      <c r="BE222" s="57"/>
      <c r="BF222" s="57"/>
      <c r="BG222" s="57"/>
      <c r="BH222" s="52"/>
      <c r="BI222" s="50"/>
      <c r="BJ222" s="57"/>
      <c r="BK222" s="57"/>
      <c r="BL222" s="57"/>
      <c r="BM222" s="52"/>
      <c r="BN222" s="53">
        <f t="shared" si="51"/>
        <v>0</v>
      </c>
      <c r="BO222" s="53">
        <f t="shared" si="52"/>
        <v>0</v>
      </c>
      <c r="BP222" s="248"/>
    </row>
    <row r="223" spans="2:68" ht="30" x14ac:dyDescent="0.4">
      <c r="B223" s="79"/>
      <c r="C223" s="80"/>
      <c r="D223" s="41">
        <f t="shared" si="60"/>
        <v>22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55"/>
        <v>22.66</v>
      </c>
      <c r="L223" s="47">
        <f t="shared" si="56"/>
        <v>22.88</v>
      </c>
      <c r="M223" s="48">
        <f t="shared" si="57"/>
        <v>23.1</v>
      </c>
      <c r="N223" s="48">
        <f t="shared" si="58"/>
        <v>23.32</v>
      </c>
      <c r="O223" s="49">
        <f t="shared" si="59"/>
        <v>23.54</v>
      </c>
      <c r="P223" s="50"/>
      <c r="Q223" s="57"/>
      <c r="R223" s="57"/>
      <c r="S223" s="57"/>
      <c r="T223" s="52"/>
      <c r="U223" s="50"/>
      <c r="V223" s="51"/>
      <c r="W223" s="51"/>
      <c r="X223" s="51"/>
      <c r="Y223" s="52"/>
      <c r="Z223" s="50"/>
      <c r="AA223" s="57"/>
      <c r="AB223" s="57"/>
      <c r="AC223" s="57"/>
      <c r="AD223" s="52"/>
      <c r="AE223" s="50"/>
      <c r="AF223" s="51"/>
      <c r="AG223" s="51"/>
      <c r="AH223" s="51"/>
      <c r="AI223" s="52"/>
      <c r="AJ223" s="50"/>
      <c r="AK223" s="57"/>
      <c r="AL223" s="57"/>
      <c r="AM223" s="57"/>
      <c r="AN223" s="52"/>
      <c r="AO223" s="175"/>
      <c r="AP223" s="176"/>
      <c r="AQ223" s="176"/>
      <c r="AR223" s="176"/>
      <c r="AS223" s="176"/>
      <c r="AT223" s="50"/>
      <c r="AU223" s="57"/>
      <c r="AV223" s="57"/>
      <c r="AW223" s="57"/>
      <c r="AX223" s="52"/>
      <c r="AY223" s="50"/>
      <c r="AZ223" s="57"/>
      <c r="BA223" s="57"/>
      <c r="BB223" s="57"/>
      <c r="BC223" s="52"/>
      <c r="BD223" s="50"/>
      <c r="BE223" s="57"/>
      <c r="BF223" s="57"/>
      <c r="BG223" s="57"/>
      <c r="BH223" s="52"/>
      <c r="BI223" s="50"/>
      <c r="BJ223" s="57"/>
      <c r="BK223" s="57"/>
      <c r="BL223" s="57"/>
      <c r="BM223" s="52"/>
      <c r="BN223" s="53">
        <f t="shared" si="51"/>
        <v>0</v>
      </c>
      <c r="BO223" s="53">
        <f t="shared" si="52"/>
        <v>0</v>
      </c>
      <c r="BP223" s="248"/>
    </row>
    <row r="224" spans="2:68" ht="54" x14ac:dyDescent="0.4">
      <c r="B224" s="79" t="s">
        <v>89</v>
      </c>
      <c r="C224" s="80" t="s">
        <v>90</v>
      </c>
      <c r="D224" s="41">
        <f t="shared" si="60"/>
        <v>21.3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55"/>
        <v>22.577999999999999</v>
      </c>
      <c r="L224" s="47">
        <f t="shared" si="56"/>
        <v>22.791</v>
      </c>
      <c r="M224" s="48">
        <f t="shared" si="57"/>
        <v>23.004000000000001</v>
      </c>
      <c r="N224" s="48">
        <f t="shared" si="58"/>
        <v>23.217000000000002</v>
      </c>
      <c r="O224" s="49">
        <f t="shared" si="59"/>
        <v>23.43</v>
      </c>
      <c r="P224" s="50">
        <v>20.535</v>
      </c>
      <c r="Q224" s="51">
        <v>300</v>
      </c>
      <c r="R224" s="51">
        <f>IF(P224=0," ",IF(ISBLANK(P224)," ",P224*Q224))</f>
        <v>6160.5</v>
      </c>
      <c r="S224" s="51" t="s">
        <v>396</v>
      </c>
      <c r="T224" s="52" t="s">
        <v>404</v>
      </c>
      <c r="U224" s="50"/>
      <c r="V224" s="51"/>
      <c r="W224" s="51"/>
      <c r="X224" s="51"/>
      <c r="Y224" s="52"/>
      <c r="Z224" s="50"/>
      <c r="AA224" s="57"/>
      <c r="AB224" s="57"/>
      <c r="AC224" s="57"/>
      <c r="AD224" s="52"/>
      <c r="AE224" s="50"/>
      <c r="AF224" s="51"/>
      <c r="AG224" s="51"/>
      <c r="AH224" s="51"/>
      <c r="AI224" s="52"/>
      <c r="AJ224" s="50"/>
      <c r="AK224" s="57"/>
      <c r="AL224" s="57"/>
      <c r="AM224" s="57"/>
      <c r="AN224" s="52"/>
      <c r="AO224" s="175"/>
      <c r="AP224" s="176"/>
      <c r="AQ224" s="176"/>
      <c r="AR224" s="176"/>
      <c r="AS224" s="176"/>
      <c r="AT224" s="50"/>
      <c r="AU224" s="57"/>
      <c r="AV224" s="57"/>
      <c r="AW224" s="57"/>
      <c r="AX224" s="52"/>
      <c r="AY224" s="50"/>
      <c r="AZ224" s="57"/>
      <c r="BA224" s="57"/>
      <c r="BB224" s="57"/>
      <c r="BC224" s="52"/>
      <c r="BD224" s="50"/>
      <c r="BE224" s="57"/>
      <c r="BF224" s="57"/>
      <c r="BG224" s="57"/>
      <c r="BH224" s="52"/>
      <c r="BI224" s="50">
        <v>21</v>
      </c>
      <c r="BJ224" s="51">
        <v>48</v>
      </c>
      <c r="BK224" s="51">
        <f>BI224*BJ224</f>
        <v>1008</v>
      </c>
      <c r="BL224" s="51" t="s">
        <v>550</v>
      </c>
      <c r="BM224" s="52" t="s">
        <v>577</v>
      </c>
      <c r="BN224" s="53">
        <f t="shared" si="51"/>
        <v>20.535</v>
      </c>
      <c r="BO224" s="53">
        <f t="shared" si="52"/>
        <v>21</v>
      </c>
      <c r="BP224" s="248"/>
    </row>
    <row r="225" spans="2:68" ht="54" x14ac:dyDescent="0.4">
      <c r="B225" s="79"/>
      <c r="C225" s="80"/>
      <c r="D225" s="41">
        <f t="shared" si="60"/>
        <v>21.3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55"/>
        <v>22.577999999999999</v>
      </c>
      <c r="L225" s="47">
        <f t="shared" si="56"/>
        <v>22.791</v>
      </c>
      <c r="M225" s="48">
        <f t="shared" si="57"/>
        <v>23.004000000000001</v>
      </c>
      <c r="N225" s="48">
        <f t="shared" si="58"/>
        <v>23.217000000000002</v>
      </c>
      <c r="O225" s="49">
        <f t="shared" si="59"/>
        <v>23.43</v>
      </c>
      <c r="P225" s="50"/>
      <c r="Q225" s="51"/>
      <c r="R225" s="51"/>
      <c r="S225" s="51"/>
      <c r="T225" s="52"/>
      <c r="U225" s="50"/>
      <c r="V225" s="51"/>
      <c r="W225" s="51"/>
      <c r="X225" s="51"/>
      <c r="Y225" s="52"/>
      <c r="Z225" s="50"/>
      <c r="AA225" s="57"/>
      <c r="AB225" s="57"/>
      <c r="AC225" s="57"/>
      <c r="AD225" s="52"/>
      <c r="AE225" s="50"/>
      <c r="AF225" s="51"/>
      <c r="AG225" s="51"/>
      <c r="AH225" s="51"/>
      <c r="AI225" s="52"/>
      <c r="AJ225" s="50"/>
      <c r="AK225" s="57"/>
      <c r="AL225" s="57"/>
      <c r="AM225" s="57"/>
      <c r="AN225" s="52"/>
      <c r="AO225" s="175"/>
      <c r="AP225" s="176"/>
      <c r="AQ225" s="176"/>
      <c r="AR225" s="176"/>
      <c r="AS225" s="176"/>
      <c r="AT225" s="50"/>
      <c r="AU225" s="57"/>
      <c r="AV225" s="57"/>
      <c r="AW225" s="57"/>
      <c r="AX225" s="52"/>
      <c r="AY225" s="50"/>
      <c r="AZ225" s="51"/>
      <c r="BA225" s="51"/>
      <c r="BB225" s="51"/>
      <c r="BC225" s="52"/>
      <c r="BD225" s="50"/>
      <c r="BE225" s="57"/>
      <c r="BF225" s="57"/>
      <c r="BG225" s="57"/>
      <c r="BH225" s="52"/>
      <c r="BI225" s="50">
        <v>21</v>
      </c>
      <c r="BJ225" s="51">
        <v>80</v>
      </c>
      <c r="BK225" s="51">
        <f>BI225*BJ225</f>
        <v>1680</v>
      </c>
      <c r="BL225" s="51" t="s">
        <v>550</v>
      </c>
      <c r="BM225" s="52" t="s">
        <v>578</v>
      </c>
      <c r="BN225" s="53">
        <f t="shared" si="51"/>
        <v>21</v>
      </c>
      <c r="BO225" s="53">
        <f t="shared" si="52"/>
        <v>21</v>
      </c>
      <c r="BP225" s="248"/>
    </row>
    <row r="226" spans="2:68" ht="54" x14ac:dyDescent="0.4">
      <c r="B226" s="79"/>
      <c r="C226" s="80"/>
      <c r="D226" s="41">
        <f t="shared" si="60"/>
        <v>21.3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55"/>
        <v>22.577999999999999</v>
      </c>
      <c r="L226" s="47">
        <f t="shared" si="56"/>
        <v>22.791</v>
      </c>
      <c r="M226" s="48">
        <f t="shared" si="57"/>
        <v>23.004000000000001</v>
      </c>
      <c r="N226" s="48">
        <f t="shared" si="58"/>
        <v>23.217000000000002</v>
      </c>
      <c r="O226" s="49">
        <f t="shared" si="59"/>
        <v>23.43</v>
      </c>
      <c r="P226" s="50"/>
      <c r="Q226" s="51"/>
      <c r="R226" s="51"/>
      <c r="S226" s="51"/>
      <c r="T226" s="52"/>
      <c r="U226" s="50"/>
      <c r="V226" s="51"/>
      <c r="W226" s="51"/>
      <c r="X226" s="51"/>
      <c r="Y226" s="52"/>
      <c r="Z226" s="50"/>
      <c r="AA226" s="57"/>
      <c r="AB226" s="57"/>
      <c r="AC226" s="57"/>
      <c r="AD226" s="52"/>
      <c r="AE226" s="50"/>
      <c r="AF226" s="51"/>
      <c r="AG226" s="51"/>
      <c r="AH226" s="51"/>
      <c r="AI226" s="52"/>
      <c r="AJ226" s="50"/>
      <c r="AK226" s="57"/>
      <c r="AL226" s="57"/>
      <c r="AM226" s="57"/>
      <c r="AN226" s="52"/>
      <c r="AO226" s="175"/>
      <c r="AP226" s="176"/>
      <c r="AQ226" s="176"/>
      <c r="AR226" s="176"/>
      <c r="AS226" s="176"/>
      <c r="AT226" s="50"/>
      <c r="AU226" s="57"/>
      <c r="AV226" s="57"/>
      <c r="AW226" s="57"/>
      <c r="AX226" s="52"/>
      <c r="AY226" s="50"/>
      <c r="AZ226" s="51"/>
      <c r="BA226" s="51"/>
      <c r="BB226" s="51"/>
      <c r="BC226" s="52"/>
      <c r="BD226" s="50"/>
      <c r="BE226" s="57"/>
      <c r="BF226" s="57"/>
      <c r="BG226" s="57"/>
      <c r="BH226" s="52"/>
      <c r="BI226" s="50">
        <v>21</v>
      </c>
      <c r="BJ226" s="51">
        <v>64</v>
      </c>
      <c r="BK226" s="51">
        <f>BI226*BJ226</f>
        <v>1344</v>
      </c>
      <c r="BL226" s="51" t="s">
        <v>550</v>
      </c>
      <c r="BM226" s="52" t="s">
        <v>579</v>
      </c>
      <c r="BN226" s="53">
        <f t="shared" si="51"/>
        <v>21</v>
      </c>
      <c r="BO226" s="53">
        <f t="shared" si="52"/>
        <v>21</v>
      </c>
      <c r="BP226" s="248"/>
    </row>
    <row r="227" spans="2:68" ht="30" x14ac:dyDescent="0.4">
      <c r="B227" s="81" t="s">
        <v>92</v>
      </c>
      <c r="C227" s="82" t="s">
        <v>93</v>
      </c>
      <c r="D227" s="41">
        <f t="shared" si="60"/>
        <v>0</v>
      </c>
      <c r="E227" s="62"/>
      <c r="F227" s="63"/>
      <c r="G227" s="64"/>
      <c r="H227" s="64"/>
      <c r="I227" s="64"/>
      <c r="J227" s="65"/>
      <c r="K227" s="46">
        <f t="shared" si="55"/>
        <v>0</v>
      </c>
      <c r="L227" s="47">
        <f t="shared" si="56"/>
        <v>0</v>
      </c>
      <c r="M227" s="48">
        <f t="shared" si="57"/>
        <v>0</v>
      </c>
      <c r="N227" s="48">
        <f t="shared" si="58"/>
        <v>0</v>
      </c>
      <c r="O227" s="49">
        <f t="shared" si="59"/>
        <v>0</v>
      </c>
      <c r="P227" s="66"/>
      <c r="Q227" s="67"/>
      <c r="R227" s="68"/>
      <c r="S227" s="67"/>
      <c r="T227" s="69"/>
      <c r="U227" s="66"/>
      <c r="V227" s="67"/>
      <c r="W227" s="68"/>
      <c r="X227" s="67"/>
      <c r="Y227" s="69"/>
      <c r="Z227" s="66"/>
      <c r="AA227" s="67"/>
      <c r="AB227" s="68"/>
      <c r="AC227" s="67"/>
      <c r="AD227" s="69"/>
      <c r="AE227" s="66"/>
      <c r="AF227" s="67"/>
      <c r="AG227" s="68"/>
      <c r="AH227" s="67"/>
      <c r="AI227" s="69"/>
      <c r="AJ227" s="66"/>
      <c r="AK227" s="67"/>
      <c r="AL227" s="68"/>
      <c r="AM227" s="67"/>
      <c r="AN227" s="69"/>
      <c r="AO227" s="177"/>
      <c r="AP227" s="178"/>
      <c r="AQ227" s="176"/>
      <c r="AR227" s="178"/>
      <c r="AS227" s="178"/>
      <c r="AT227" s="66"/>
      <c r="AU227" s="67"/>
      <c r="AV227" s="68"/>
      <c r="AW227" s="67"/>
      <c r="AX227" s="69"/>
      <c r="AY227" s="66"/>
      <c r="AZ227" s="67"/>
      <c r="BA227" s="68"/>
      <c r="BB227" s="67"/>
      <c r="BC227" s="69"/>
      <c r="BD227" s="66"/>
      <c r="BE227" s="67"/>
      <c r="BF227" s="68"/>
      <c r="BG227" s="67"/>
      <c r="BH227" s="69"/>
      <c r="BI227" s="66"/>
      <c r="BJ227" s="67"/>
      <c r="BK227" s="68"/>
      <c r="BL227" s="67"/>
      <c r="BM227" s="69"/>
      <c r="BN227" s="53">
        <f t="shared" si="51"/>
        <v>0</v>
      </c>
      <c r="BO227" s="53">
        <f t="shared" si="52"/>
        <v>0</v>
      </c>
      <c r="BP227" s="248"/>
    </row>
    <row r="228" spans="2:68" ht="36.75" thickBot="1" x14ac:dyDescent="0.45">
      <c r="B228" s="96" t="s">
        <v>95</v>
      </c>
      <c r="C228" s="40" t="str">
        <f>C115</f>
        <v>Сахар-песок, кг</v>
      </c>
      <c r="D228" s="41">
        <f t="shared" si="60"/>
        <v>22.7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55"/>
        <v>23.835000000000001</v>
      </c>
      <c r="L228" s="47">
        <f t="shared" si="56"/>
        <v>24.061999999999998</v>
      </c>
      <c r="M228" s="48">
        <f t="shared" si="57"/>
        <v>24.288999999999998</v>
      </c>
      <c r="N228" s="48">
        <f t="shared" si="58"/>
        <v>24.515999999999998</v>
      </c>
      <c r="O228" s="49">
        <f t="shared" si="59"/>
        <v>24.742999999999999</v>
      </c>
      <c r="P228" s="50"/>
      <c r="Q228" s="51"/>
      <c r="R228" s="51"/>
      <c r="S228" s="51"/>
      <c r="T228" s="52"/>
      <c r="U228" s="50"/>
      <c r="V228" s="51"/>
      <c r="W228" s="51"/>
      <c r="X228" s="51"/>
      <c r="Y228" s="52"/>
      <c r="Z228" s="50">
        <v>23.7</v>
      </c>
      <c r="AA228" s="51">
        <v>50</v>
      </c>
      <c r="AB228" s="51">
        <v>1185</v>
      </c>
      <c r="AC228" s="51" t="s">
        <v>438</v>
      </c>
      <c r="AD228" s="52" t="s">
        <v>447</v>
      </c>
      <c r="AE228" s="50"/>
      <c r="AF228" s="51"/>
      <c r="AG228" s="51"/>
      <c r="AH228" s="51"/>
      <c r="AI228" s="52"/>
      <c r="AJ228" s="50">
        <v>24.06</v>
      </c>
      <c r="AK228" s="51">
        <v>100</v>
      </c>
      <c r="AL228" s="51">
        <v>2406</v>
      </c>
      <c r="AM228" s="51" t="s">
        <v>467</v>
      </c>
      <c r="AN228" s="52" t="s">
        <v>492</v>
      </c>
      <c r="AO228" s="175"/>
      <c r="AP228" s="176"/>
      <c r="AQ228" s="176"/>
      <c r="AR228" s="176"/>
      <c r="AS228" s="176"/>
      <c r="AT228" s="50"/>
      <c r="AU228" s="57"/>
      <c r="AV228" s="57"/>
      <c r="AW228" s="57"/>
      <c r="AX228" s="52"/>
      <c r="AY228" s="50"/>
      <c r="AZ228" s="57"/>
      <c r="BA228" s="57"/>
      <c r="BB228" s="57"/>
      <c r="BC228" s="52"/>
      <c r="BD228" s="50"/>
      <c r="BE228" s="57"/>
      <c r="BF228" s="57"/>
      <c r="BG228" s="57"/>
      <c r="BH228" s="52"/>
      <c r="BI228" s="50"/>
      <c r="BJ228" s="57"/>
      <c r="BK228" s="57"/>
      <c r="BL228" s="57"/>
      <c r="BM228" s="52"/>
      <c r="BN228" s="53">
        <f t="shared" si="51"/>
        <v>23.7</v>
      </c>
      <c r="BO228" s="53">
        <f t="shared" si="52"/>
        <v>24.06</v>
      </c>
      <c r="BP228" s="249"/>
    </row>
    <row r="229" spans="2:68" ht="37.5" thickTop="1" thickBot="1" x14ac:dyDescent="0.45">
      <c r="B229" s="96"/>
      <c r="C229" s="97"/>
      <c r="D229" s="41">
        <f t="shared" si="60"/>
        <v>22.7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55"/>
        <v>23.835000000000001</v>
      </c>
      <c r="L229" s="47">
        <f t="shared" si="56"/>
        <v>24.061999999999998</v>
      </c>
      <c r="M229" s="48">
        <f t="shared" si="57"/>
        <v>24.288999999999998</v>
      </c>
      <c r="N229" s="48">
        <f t="shared" si="58"/>
        <v>24.515999999999998</v>
      </c>
      <c r="O229" s="49">
        <f t="shared" si="59"/>
        <v>24.742999999999999</v>
      </c>
      <c r="P229" s="50"/>
      <c r="Q229" s="51"/>
      <c r="R229" s="51"/>
      <c r="S229" s="51"/>
      <c r="T229" s="52"/>
      <c r="U229" s="175"/>
      <c r="V229" s="176"/>
      <c r="W229" s="176"/>
      <c r="X229" s="176"/>
      <c r="Y229" s="176"/>
      <c r="Z229" s="50">
        <v>23.2</v>
      </c>
      <c r="AA229" s="51">
        <v>150</v>
      </c>
      <c r="AB229" s="51">
        <f>IF(Z229=0," ",IF(ISBLANK(Z229)," ",Z229*AA229))</f>
        <v>3480</v>
      </c>
      <c r="AC229" s="51" t="s">
        <v>428</v>
      </c>
      <c r="AD229" s="52" t="s">
        <v>449</v>
      </c>
      <c r="AE229" s="175"/>
      <c r="AF229" s="176"/>
      <c r="AG229" s="176"/>
      <c r="AH229" s="176"/>
      <c r="AI229" s="188"/>
      <c r="AJ229" s="50"/>
      <c r="AK229" s="51"/>
      <c r="AL229" s="51"/>
      <c r="AM229" s="51"/>
      <c r="AN229" s="52"/>
      <c r="AO229" s="175"/>
      <c r="AP229" s="176"/>
      <c r="AQ229" s="176"/>
      <c r="AR229" s="176"/>
      <c r="AS229" s="176"/>
      <c r="AT229" s="50"/>
      <c r="AU229" s="51"/>
      <c r="AV229" s="51"/>
      <c r="AW229" s="51"/>
      <c r="AX229" s="51"/>
      <c r="AY229" s="175"/>
      <c r="AZ229" s="176"/>
      <c r="BA229" s="176"/>
      <c r="BB229" s="176"/>
      <c r="BC229" s="176"/>
      <c r="BD229" s="50"/>
      <c r="BE229" s="51"/>
      <c r="BF229" s="51"/>
      <c r="BG229" s="51"/>
      <c r="BH229" s="52"/>
      <c r="BI229" s="175"/>
      <c r="BJ229" s="176"/>
      <c r="BK229" s="176"/>
      <c r="BL229" s="176"/>
      <c r="BM229" s="188"/>
      <c r="BN229" s="53">
        <f t="shared" si="51"/>
        <v>23.2</v>
      </c>
      <c r="BO229" s="53">
        <f t="shared" si="52"/>
        <v>23.2</v>
      </c>
      <c r="BP229" s="248"/>
    </row>
    <row r="230" spans="2:68" ht="31.5" thickTop="1" thickBot="1" x14ac:dyDescent="0.45">
      <c r="B230" s="96"/>
      <c r="C230" s="97"/>
      <c r="D230" s="41">
        <f t="shared" si="60"/>
        <v>22.7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55"/>
        <v>23.835000000000001</v>
      </c>
      <c r="L230" s="47">
        <f t="shared" si="56"/>
        <v>24.061999999999998</v>
      </c>
      <c r="M230" s="48">
        <f t="shared" si="57"/>
        <v>24.288999999999998</v>
      </c>
      <c r="N230" s="48">
        <f t="shared" si="58"/>
        <v>24.515999999999998</v>
      </c>
      <c r="O230" s="49">
        <f t="shared" si="59"/>
        <v>24.742999999999999</v>
      </c>
      <c r="P230" s="50"/>
      <c r="Q230" s="51"/>
      <c r="R230" s="51"/>
      <c r="S230" s="51"/>
      <c r="T230" s="52"/>
      <c r="U230" s="175"/>
      <c r="V230" s="176"/>
      <c r="W230" s="176"/>
      <c r="X230" s="176"/>
      <c r="Y230" s="176"/>
      <c r="Z230" s="50"/>
      <c r="AA230" s="51"/>
      <c r="AB230" s="51"/>
      <c r="AC230" s="51"/>
      <c r="AD230" s="51"/>
      <c r="AE230" s="175"/>
      <c r="AF230" s="176"/>
      <c r="AG230" s="176"/>
      <c r="AH230" s="176"/>
      <c r="AI230" s="188"/>
      <c r="AJ230" s="50"/>
      <c r="AK230" s="51"/>
      <c r="AL230" s="51"/>
      <c r="AM230" s="51"/>
      <c r="AN230" s="52"/>
      <c r="AO230" s="175"/>
      <c r="AP230" s="176"/>
      <c r="AQ230" s="176"/>
      <c r="AR230" s="176"/>
      <c r="AS230" s="176"/>
      <c r="AT230" s="50"/>
      <c r="AU230" s="51"/>
      <c r="AV230" s="51"/>
      <c r="AW230" s="51"/>
      <c r="AX230" s="51"/>
      <c r="AY230" s="175"/>
      <c r="AZ230" s="176"/>
      <c r="BA230" s="176"/>
      <c r="BB230" s="176"/>
      <c r="BC230" s="176"/>
      <c r="BD230" s="50"/>
      <c r="BE230" s="51"/>
      <c r="BF230" s="51"/>
      <c r="BG230" s="51"/>
      <c r="BH230" s="52"/>
      <c r="BI230" s="175"/>
      <c r="BJ230" s="176"/>
      <c r="BK230" s="176"/>
      <c r="BL230" s="176"/>
      <c r="BM230" s="188"/>
      <c r="BN230" s="53">
        <f t="shared" si="51"/>
        <v>0</v>
      </c>
      <c r="BO230" s="53">
        <f t="shared" si="52"/>
        <v>0</v>
      </c>
      <c r="BP230" s="248"/>
    </row>
    <row r="231" spans="2:68" s="136" customFormat="1" ht="38.25" customHeight="1" thickTop="1" thickBot="1" x14ac:dyDescent="0.45">
      <c r="B231" s="140">
        <v>3</v>
      </c>
      <c r="K231" s="138"/>
      <c r="L231" s="138"/>
      <c r="M231" s="138"/>
      <c r="N231" s="138"/>
      <c r="O231" s="138"/>
      <c r="BP231" s="248"/>
    </row>
    <row r="232" spans="2:68" ht="54.75" customHeight="1" thickTop="1" x14ac:dyDescent="0.4">
      <c r="B232" s="298" t="s">
        <v>0</v>
      </c>
      <c r="C232" s="300" t="s">
        <v>1</v>
      </c>
      <c r="D232" s="327" t="str">
        <f>D6</f>
        <v>Средняя цена без учета доставки на 25.10.2019, рублей</v>
      </c>
      <c r="E232" s="305" t="s">
        <v>6</v>
      </c>
      <c r="F232" s="284" t="s">
        <v>7</v>
      </c>
      <c r="G232" s="285"/>
      <c r="H232" s="285"/>
      <c r="I232" s="285"/>
      <c r="J232" s="286"/>
      <c r="K232" s="309" t="s">
        <v>8</v>
      </c>
      <c r="L232" s="310"/>
      <c r="M232" s="310"/>
      <c r="N232" s="310"/>
      <c r="O232" s="311"/>
      <c r="P232" s="295" t="str">
        <f>'1 неделя'!P237:T237</f>
        <v>ГАПОУ ЧР "МЦК-ЧЭМК" Минобразования Чувашии</v>
      </c>
      <c r="Q232" s="296"/>
      <c r="R232" s="296"/>
      <c r="S232" s="296"/>
      <c r="T232" s="297"/>
      <c r="U232" s="318" t="str">
        <f>'1 неделя'!U237:Y237</f>
        <v xml:space="preserve">ГАПОУ "ВСХТ" </v>
      </c>
      <c r="V232" s="319"/>
      <c r="W232" s="319"/>
      <c r="X232" s="319"/>
      <c r="Y232" s="320"/>
      <c r="Z232" s="290" t="str">
        <f>'1 неделя'!Z237:AD237</f>
        <v xml:space="preserve">БОУ "Ибресинская общеобразовательная школа-интернат для обучающихся с ограниченными возможностями здоровья" </v>
      </c>
      <c r="AA232" s="291"/>
      <c r="AB232" s="291"/>
      <c r="AC232" s="291"/>
      <c r="AD232" s="292"/>
      <c r="AE232" s="318" t="str">
        <f>'1 неделя'!AE237:AI237</f>
        <v xml:space="preserve">БОУ " Калининская общеобразовательная школа-интернат для обучающихся с ограниченными возможностями здоровья" </v>
      </c>
      <c r="AF232" s="319"/>
      <c r="AG232" s="319"/>
      <c r="AH232" s="319"/>
      <c r="AI232" s="320"/>
      <c r="AJ232" s="295" t="str">
        <f>'1 неделя'!AJ237:AN237</f>
        <v>Наименование заказчика</v>
      </c>
      <c r="AK232" s="296"/>
      <c r="AL232" s="296"/>
      <c r="AM232" s="296"/>
      <c r="AN232" s="297"/>
      <c r="AO232" s="318" t="str">
        <f>'1 неделя'!AO237:AS237</f>
        <v>Наименование заказчика</v>
      </c>
      <c r="AP232" s="319"/>
      <c r="AQ232" s="319"/>
      <c r="AR232" s="319"/>
      <c r="AS232" s="320"/>
      <c r="AT232" s="295" t="str">
        <f>'1 неделя'!AT237:AX237</f>
        <v>Наименование заказчика</v>
      </c>
      <c r="AU232" s="296"/>
      <c r="AV232" s="296"/>
      <c r="AW232" s="296"/>
      <c r="AX232" s="297"/>
      <c r="AY232" s="318" t="str">
        <f>'1 неделя'!AY237:BC237</f>
        <v>Наименование заказчика</v>
      </c>
      <c r="AZ232" s="319"/>
      <c r="BA232" s="319"/>
      <c r="BB232" s="319"/>
      <c r="BC232" s="320"/>
      <c r="BD232" s="295" t="str">
        <f>'1 неделя'!BD237:BH237</f>
        <v>Наименование заказчика</v>
      </c>
      <c r="BE232" s="296"/>
      <c r="BF232" s="296"/>
      <c r="BG232" s="296"/>
      <c r="BH232" s="297"/>
      <c r="BI232" s="318" t="str">
        <f>'1 неделя'!BI237:BM237</f>
        <v>Наименование заказчика</v>
      </c>
      <c r="BJ232" s="319"/>
      <c r="BK232" s="319"/>
      <c r="BL232" s="319"/>
      <c r="BM232" s="320"/>
      <c r="BN232" s="293" t="s">
        <v>97</v>
      </c>
      <c r="BO232" s="293" t="s">
        <v>98</v>
      </c>
      <c r="BP232" s="248"/>
    </row>
    <row r="233" spans="2:68" ht="126.75" customHeight="1" thickBot="1" x14ac:dyDescent="0.45">
      <c r="B233" s="299"/>
      <c r="C233" s="301"/>
      <c r="D233" s="328"/>
      <c r="E233" s="306"/>
      <c r="F233" s="287"/>
      <c r="G233" s="288"/>
      <c r="H233" s="288"/>
      <c r="I233" s="288"/>
      <c r="J233" s="289"/>
      <c r="K233" s="312"/>
      <c r="L233" s="313"/>
      <c r="M233" s="313"/>
      <c r="N233" s="313"/>
      <c r="O233" s="314"/>
      <c r="P233" s="11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6" t="s">
        <v>2</v>
      </c>
      <c r="V233" s="167" t="s">
        <v>3</v>
      </c>
      <c r="W233" s="168" t="s">
        <v>4</v>
      </c>
      <c r="X233" s="168" t="s">
        <v>5</v>
      </c>
      <c r="Y233" s="168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2" t="s">
        <v>2</v>
      </c>
      <c r="AF233" s="168" t="s">
        <v>3</v>
      </c>
      <c r="AG233" s="168" t="s">
        <v>4</v>
      </c>
      <c r="AH233" s="168" t="s">
        <v>5</v>
      </c>
      <c r="AI233" s="168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2" t="s">
        <v>2</v>
      </c>
      <c r="AP233" s="168" t="s">
        <v>3</v>
      </c>
      <c r="AQ233" s="168" t="s">
        <v>4</v>
      </c>
      <c r="AR233" s="168" t="s">
        <v>5</v>
      </c>
      <c r="AS233" s="168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2" t="s">
        <v>2</v>
      </c>
      <c r="AZ233" s="168" t="s">
        <v>3</v>
      </c>
      <c r="BA233" s="168" t="s">
        <v>4</v>
      </c>
      <c r="BB233" s="168" t="s">
        <v>5</v>
      </c>
      <c r="BC233" s="168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2" t="s">
        <v>2</v>
      </c>
      <c r="BJ233" s="168" t="s">
        <v>3</v>
      </c>
      <c r="BK233" s="168" t="s">
        <v>4</v>
      </c>
      <c r="BL233" s="168" t="s">
        <v>5</v>
      </c>
      <c r="BM233" s="168" t="s">
        <v>119</v>
      </c>
      <c r="BN233" s="294"/>
      <c r="BO233" s="294"/>
      <c r="BP233" s="248"/>
    </row>
    <row r="234" spans="2:68" ht="55.5" thickTop="1" thickBot="1" x14ac:dyDescent="0.45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69"/>
      <c r="V234" s="170"/>
      <c r="W234" s="171"/>
      <c r="X234" s="171"/>
      <c r="Y234" s="171"/>
      <c r="Z234" s="26"/>
      <c r="AA234" s="25"/>
      <c r="AB234" s="25"/>
      <c r="AC234" s="25"/>
      <c r="AD234" s="25"/>
      <c r="AE234" s="183"/>
      <c r="AF234" s="171"/>
      <c r="AG234" s="171"/>
      <c r="AH234" s="171"/>
      <c r="AI234" s="184"/>
      <c r="AJ234" s="26"/>
      <c r="AK234" s="25"/>
      <c r="AL234" s="25"/>
      <c r="AM234" s="25"/>
      <c r="AN234" s="27"/>
      <c r="AO234" s="183"/>
      <c r="AP234" s="171"/>
      <c r="AQ234" s="171"/>
      <c r="AR234" s="171"/>
      <c r="AS234" s="171"/>
      <c r="AT234" s="26"/>
      <c r="AU234" s="25"/>
      <c r="AV234" s="25"/>
      <c r="AW234" s="25"/>
      <c r="AX234" s="25"/>
      <c r="AY234" s="183"/>
      <c r="AZ234" s="171"/>
      <c r="BA234" s="171"/>
      <c r="BB234" s="171"/>
      <c r="BC234" s="171"/>
      <c r="BD234" s="26"/>
      <c r="BE234" s="25"/>
      <c r="BF234" s="25"/>
      <c r="BG234" s="25"/>
      <c r="BH234" s="27"/>
      <c r="BI234" s="183"/>
      <c r="BJ234" s="171"/>
      <c r="BK234" s="171"/>
      <c r="BL234" s="171"/>
      <c r="BM234" s="171"/>
      <c r="BN234" s="294"/>
      <c r="BO234" s="294"/>
      <c r="BP234" s="248"/>
    </row>
    <row r="235" spans="2:68" ht="31.5" thickTop="1" thickBot="1" x14ac:dyDescent="0.45">
      <c r="B235" s="29" t="s">
        <v>9</v>
      </c>
      <c r="C235" s="30">
        <v>2</v>
      </c>
      <c r="D235" s="31">
        <v>3</v>
      </c>
      <c r="E235" s="32">
        <v>9</v>
      </c>
      <c r="F235" s="307">
        <v>10</v>
      </c>
      <c r="G235" s="307"/>
      <c r="H235" s="307"/>
      <c r="I235" s="307"/>
      <c r="J235" s="308"/>
      <c r="K235" s="315">
        <v>11</v>
      </c>
      <c r="L235" s="316"/>
      <c r="M235" s="316"/>
      <c r="N235" s="316"/>
      <c r="O235" s="317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2">
        <v>4</v>
      </c>
      <c r="V235" s="173">
        <v>5</v>
      </c>
      <c r="W235" s="174">
        <v>6</v>
      </c>
      <c r="X235" s="174">
        <v>7</v>
      </c>
      <c r="Y235" s="174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5">
        <v>4</v>
      </c>
      <c r="AF235" s="186">
        <v>5</v>
      </c>
      <c r="AG235" s="186">
        <v>6</v>
      </c>
      <c r="AH235" s="186">
        <v>7</v>
      </c>
      <c r="AI235" s="187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5">
        <v>4</v>
      </c>
      <c r="AP235" s="186">
        <v>5</v>
      </c>
      <c r="AQ235" s="186">
        <v>6</v>
      </c>
      <c r="AR235" s="186">
        <v>7</v>
      </c>
      <c r="AS235" s="186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5">
        <v>4</v>
      </c>
      <c r="AZ235" s="186">
        <v>5</v>
      </c>
      <c r="BA235" s="186">
        <v>6</v>
      </c>
      <c r="BB235" s="186">
        <v>7</v>
      </c>
      <c r="BC235" s="186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5">
        <v>4</v>
      </c>
      <c r="BJ235" s="186">
        <v>5</v>
      </c>
      <c r="BK235" s="186">
        <v>6</v>
      </c>
      <c r="BL235" s="186">
        <v>7</v>
      </c>
      <c r="BM235" s="186">
        <v>8</v>
      </c>
      <c r="BN235" s="37"/>
      <c r="BO235" s="37"/>
      <c r="BP235" s="248"/>
    </row>
    <row r="236" spans="2:68" ht="54.75" thickTop="1" x14ac:dyDescent="0.4">
      <c r="B236" s="54" t="s">
        <v>9</v>
      </c>
      <c r="C236" s="40" t="str">
        <f>C123</f>
        <v>Картофель, кг</v>
      </c>
      <c r="D236" s="41">
        <f t="shared" ref="D236:D267" si="61">D10</f>
        <v>7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67" si="62">$D236+($D236*(SUM($E236%,F236%)))</f>
        <v>8.33</v>
      </c>
      <c r="L236" s="47">
        <f t="shared" ref="L236:L267" si="63">$D236+(($D236*SUM($E236,G236)/100))</f>
        <v>8.4</v>
      </c>
      <c r="M236" s="48">
        <f t="shared" ref="M236:M267" si="64">$D236+(($D236*($E236+H236)/100))</f>
        <v>8.4700000000000006</v>
      </c>
      <c r="N236" s="48">
        <f t="shared" ref="N236:N267" si="65">$D236+(($D236*($E236+I236)/100))</f>
        <v>8.5399999999999991</v>
      </c>
      <c r="O236" s="49">
        <f t="shared" ref="O236:O267" si="66">$D236+(($D236*($E236+J236)/100))</f>
        <v>8.61</v>
      </c>
      <c r="P236" s="50">
        <f>R236/Q236</f>
        <v>8.4</v>
      </c>
      <c r="Q236" s="51">
        <v>703</v>
      </c>
      <c r="R236" s="51">
        <v>5905.2</v>
      </c>
      <c r="S236" s="51" t="s">
        <v>580</v>
      </c>
      <c r="T236" s="52" t="s">
        <v>590</v>
      </c>
      <c r="U236" s="50"/>
      <c r="V236" s="57"/>
      <c r="W236" s="57"/>
      <c r="X236" s="57"/>
      <c r="Y236" s="52"/>
      <c r="Z236" s="225"/>
      <c r="AA236" s="226"/>
      <c r="AB236" s="226"/>
      <c r="AC236" s="226"/>
      <c r="AD236" s="227"/>
      <c r="AE236" s="195"/>
      <c r="AF236" s="196"/>
      <c r="AG236" s="197"/>
      <c r="AH236" s="196"/>
      <c r="AI236" s="198"/>
      <c r="AJ236" s="50"/>
      <c r="AK236" s="51"/>
      <c r="AL236" s="51"/>
      <c r="AM236" s="51"/>
      <c r="AN236" s="52"/>
      <c r="AO236" s="175"/>
      <c r="AP236" s="176"/>
      <c r="AQ236" s="176"/>
      <c r="AR236" s="176"/>
      <c r="AS236" s="176"/>
      <c r="AT236" s="50"/>
      <c r="AU236" s="51"/>
      <c r="AV236" s="51"/>
      <c r="AW236" s="51"/>
      <c r="AX236" s="51"/>
      <c r="AY236" s="175"/>
      <c r="AZ236" s="176"/>
      <c r="BA236" s="176"/>
      <c r="BB236" s="176"/>
      <c r="BC236" s="176"/>
      <c r="BD236" s="50"/>
      <c r="BE236" s="51"/>
      <c r="BF236" s="51"/>
      <c r="BG236" s="51"/>
      <c r="BH236" s="52"/>
      <c r="BI236" s="175"/>
      <c r="BJ236" s="176"/>
      <c r="BK236" s="176"/>
      <c r="BL236" s="176"/>
      <c r="BM236" s="188"/>
      <c r="BN236" s="53"/>
      <c r="BO236" s="53"/>
      <c r="BP236" s="249"/>
    </row>
    <row r="237" spans="2:68" ht="30" x14ac:dyDescent="0.4">
      <c r="B237" s="54"/>
      <c r="C237" s="55"/>
      <c r="D237" s="41">
        <f t="shared" si="61"/>
        <v>7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62"/>
        <v>8.33</v>
      </c>
      <c r="L237" s="47">
        <f t="shared" si="63"/>
        <v>8.4</v>
      </c>
      <c r="M237" s="48">
        <f t="shared" si="64"/>
        <v>8.4700000000000006</v>
      </c>
      <c r="N237" s="48">
        <f t="shared" si="65"/>
        <v>8.5399999999999991</v>
      </c>
      <c r="O237" s="49">
        <f t="shared" si="66"/>
        <v>8.61</v>
      </c>
      <c r="P237" s="50"/>
      <c r="Q237" s="51"/>
      <c r="R237" s="51"/>
      <c r="S237" s="51"/>
      <c r="T237" s="52"/>
      <c r="U237" s="175"/>
      <c r="V237" s="176"/>
      <c r="W237" s="176"/>
      <c r="X237" s="176"/>
      <c r="Y237" s="176"/>
      <c r="Z237" s="50"/>
      <c r="AA237" s="51"/>
      <c r="AB237" s="51"/>
      <c r="AC237" s="51"/>
      <c r="AD237" s="52"/>
      <c r="AE237" s="175"/>
      <c r="AF237" s="176"/>
      <c r="AG237" s="176"/>
      <c r="AH237" s="176"/>
      <c r="AI237" s="188"/>
      <c r="AJ237" s="50"/>
      <c r="AK237" s="51"/>
      <c r="AL237" s="51"/>
      <c r="AM237" s="51"/>
      <c r="AN237" s="52"/>
      <c r="AO237" s="175"/>
      <c r="AP237" s="176"/>
      <c r="AQ237" s="176"/>
      <c r="AR237" s="176"/>
      <c r="AS237" s="176"/>
      <c r="AT237" s="50"/>
      <c r="AU237" s="51"/>
      <c r="AV237" s="51"/>
      <c r="AW237" s="51"/>
      <c r="AX237" s="51"/>
      <c r="AY237" s="175"/>
      <c r="AZ237" s="176"/>
      <c r="BA237" s="176"/>
      <c r="BB237" s="176"/>
      <c r="BC237" s="176"/>
      <c r="BD237" s="50"/>
      <c r="BE237" s="51"/>
      <c r="BF237" s="51"/>
      <c r="BG237" s="51"/>
      <c r="BH237" s="52"/>
      <c r="BI237" s="175"/>
      <c r="BJ237" s="176"/>
      <c r="BK237" s="176"/>
      <c r="BL237" s="176"/>
      <c r="BM237" s="188"/>
      <c r="BN237" s="53"/>
      <c r="BO237" s="53">
        <f>MAX($P237,$U237,$Z237,$AE237,$AJ237,$AO237,$AT237,$AY237,$BD237,$BI237)</f>
        <v>0</v>
      </c>
      <c r="BP237" s="248"/>
    </row>
    <row r="238" spans="2:68" ht="30" x14ac:dyDescent="0.4">
      <c r="B238" s="56"/>
      <c r="C238" s="58"/>
      <c r="D238" s="41">
        <f t="shared" si="61"/>
        <v>7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62"/>
        <v>8.33</v>
      </c>
      <c r="L238" s="47">
        <f t="shared" si="63"/>
        <v>8.4</v>
      </c>
      <c r="M238" s="48">
        <f t="shared" si="64"/>
        <v>8.4700000000000006</v>
      </c>
      <c r="N238" s="48">
        <f t="shared" si="65"/>
        <v>8.5399999999999991</v>
      </c>
      <c r="O238" s="49">
        <f t="shared" si="66"/>
        <v>8.61</v>
      </c>
      <c r="P238" s="50"/>
      <c r="Q238" s="51"/>
      <c r="R238" s="51"/>
      <c r="S238" s="51"/>
      <c r="T238" s="52"/>
      <c r="U238" s="175"/>
      <c r="V238" s="176"/>
      <c r="W238" s="176"/>
      <c r="X238" s="176"/>
      <c r="Y238" s="176"/>
      <c r="Z238" s="50"/>
      <c r="AA238" s="51"/>
      <c r="AB238" s="51"/>
      <c r="AC238" s="51"/>
      <c r="AD238" s="51"/>
      <c r="AE238" s="175"/>
      <c r="AF238" s="176"/>
      <c r="AG238" s="176"/>
      <c r="AH238" s="176"/>
      <c r="AI238" s="188"/>
      <c r="AJ238" s="50"/>
      <c r="AK238" s="51"/>
      <c r="AL238" s="51"/>
      <c r="AM238" s="51"/>
      <c r="AN238" s="52"/>
      <c r="AO238" s="175"/>
      <c r="AP238" s="176"/>
      <c r="AQ238" s="176"/>
      <c r="AR238" s="176"/>
      <c r="AS238" s="176"/>
      <c r="AT238" s="50"/>
      <c r="AU238" s="51"/>
      <c r="AV238" s="51"/>
      <c r="AW238" s="51"/>
      <c r="AX238" s="51"/>
      <c r="AY238" s="175"/>
      <c r="AZ238" s="176"/>
      <c r="BA238" s="176"/>
      <c r="BB238" s="176"/>
      <c r="BC238" s="176"/>
      <c r="BD238" s="50"/>
      <c r="BE238" s="51"/>
      <c r="BF238" s="51"/>
      <c r="BG238" s="51"/>
      <c r="BH238" s="52"/>
      <c r="BI238" s="175"/>
      <c r="BJ238" s="176"/>
      <c r="BK238" s="176"/>
      <c r="BL238" s="176"/>
      <c r="BM238" s="188"/>
      <c r="BN238" s="53"/>
      <c r="BO238" s="53">
        <f>MAX($P238,$U238,$Z238,$AE238,$AJ238,$AO238,$AT238,$AY238,$BD238,$BI238)</f>
        <v>0</v>
      </c>
      <c r="BP238" s="248"/>
    </row>
    <row r="239" spans="2:68" ht="58.5" customHeight="1" x14ac:dyDescent="0.4">
      <c r="B239" s="60">
        <v>2</v>
      </c>
      <c r="C239" s="61" t="s">
        <v>17</v>
      </c>
      <c r="D239" s="41">
        <f t="shared" si="61"/>
        <v>0</v>
      </c>
      <c r="E239" s="62"/>
      <c r="F239" s="63"/>
      <c r="G239" s="64"/>
      <c r="H239" s="64"/>
      <c r="I239" s="64"/>
      <c r="J239" s="65"/>
      <c r="K239" s="46">
        <f t="shared" si="62"/>
        <v>0</v>
      </c>
      <c r="L239" s="47">
        <f t="shared" si="63"/>
        <v>0</v>
      </c>
      <c r="M239" s="48">
        <f t="shared" si="64"/>
        <v>0</v>
      </c>
      <c r="N239" s="48">
        <f t="shared" si="65"/>
        <v>0</v>
      </c>
      <c r="O239" s="49">
        <f t="shared" si="66"/>
        <v>0</v>
      </c>
      <c r="P239" s="66"/>
      <c r="Q239" s="67"/>
      <c r="R239" s="68"/>
      <c r="S239" s="67"/>
      <c r="T239" s="69"/>
      <c r="U239" s="177"/>
      <c r="V239" s="178"/>
      <c r="W239" s="176"/>
      <c r="X239" s="178"/>
      <c r="Y239" s="178"/>
      <c r="Z239" s="66"/>
      <c r="AA239" s="67"/>
      <c r="AB239" s="68"/>
      <c r="AC239" s="67"/>
      <c r="AD239" s="67"/>
      <c r="AE239" s="177"/>
      <c r="AF239" s="178"/>
      <c r="AG239" s="176"/>
      <c r="AH239" s="178"/>
      <c r="AI239" s="189"/>
      <c r="AJ239" s="66"/>
      <c r="AK239" s="67"/>
      <c r="AL239" s="68"/>
      <c r="AM239" s="67"/>
      <c r="AN239" s="69"/>
      <c r="AO239" s="177"/>
      <c r="AP239" s="178"/>
      <c r="AQ239" s="176"/>
      <c r="AR239" s="178"/>
      <c r="AS239" s="178"/>
      <c r="AT239" s="66"/>
      <c r="AU239" s="67"/>
      <c r="AV239" s="68"/>
      <c r="AW239" s="67"/>
      <c r="AX239" s="67"/>
      <c r="AY239" s="177"/>
      <c r="AZ239" s="178"/>
      <c r="BA239" s="176"/>
      <c r="BB239" s="178"/>
      <c r="BC239" s="178"/>
      <c r="BD239" s="66"/>
      <c r="BE239" s="67"/>
      <c r="BF239" s="68"/>
      <c r="BG239" s="67"/>
      <c r="BH239" s="69"/>
      <c r="BI239" s="177"/>
      <c r="BJ239" s="178"/>
      <c r="BK239" s="176"/>
      <c r="BL239" s="178"/>
      <c r="BM239" s="189"/>
      <c r="BN239" s="53"/>
      <c r="BO239" s="53">
        <f>MAX($P239,$U239,$Z239,$AE239,$AJ239,$AO239,$AT239,$AY239,$BD239,$BI239)</f>
        <v>0</v>
      </c>
      <c r="BP239" s="248"/>
    </row>
    <row r="240" spans="2:68" ht="30" x14ac:dyDescent="0.4">
      <c r="B240" s="39" t="s">
        <v>118</v>
      </c>
      <c r="C240" s="40" t="str">
        <f>C127</f>
        <v>Столовая морковь н/у, кг</v>
      </c>
      <c r="D240" s="41">
        <f t="shared" si="61"/>
        <v>12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62"/>
        <v>14.76</v>
      </c>
      <c r="L240" s="47">
        <f t="shared" si="63"/>
        <v>14.879999999999999</v>
      </c>
      <c r="M240" s="48">
        <f t="shared" si="64"/>
        <v>15</v>
      </c>
      <c r="N240" s="48">
        <f t="shared" si="65"/>
        <v>15.120000000000001</v>
      </c>
      <c r="O240" s="49">
        <f t="shared" si="66"/>
        <v>15.24</v>
      </c>
      <c r="P240" s="50"/>
      <c r="Q240" s="57"/>
      <c r="R240" s="57"/>
      <c r="S240" s="57"/>
      <c r="T240" s="52"/>
      <c r="U240" s="50"/>
      <c r="V240" s="51"/>
      <c r="W240" s="51"/>
      <c r="X240" s="51"/>
      <c r="Y240" s="52"/>
      <c r="Z240" s="236"/>
      <c r="AA240" s="237"/>
      <c r="AB240" s="238"/>
      <c r="AC240" s="237"/>
      <c r="AD240" s="237"/>
      <c r="AE240" s="195"/>
      <c r="AF240" s="196"/>
      <c r="AG240" s="197"/>
      <c r="AH240" s="196"/>
      <c r="AI240" s="196"/>
      <c r="AJ240" s="50"/>
      <c r="AK240" s="51"/>
      <c r="AL240" s="51"/>
      <c r="AM240" s="51"/>
      <c r="AN240" s="52"/>
      <c r="AO240" s="50"/>
      <c r="AP240" s="51"/>
      <c r="AQ240" s="51"/>
      <c r="AR240" s="51"/>
      <c r="AS240" s="52"/>
      <c r="AT240" s="50"/>
      <c r="AU240" s="51"/>
      <c r="AV240" s="51"/>
      <c r="AW240" s="51"/>
      <c r="AX240" s="51"/>
      <c r="AY240" s="175"/>
      <c r="AZ240" s="176"/>
      <c r="BA240" s="176"/>
      <c r="BB240" s="176"/>
      <c r="BC240" s="176"/>
      <c r="BD240" s="50"/>
      <c r="BE240" s="51"/>
      <c r="BF240" s="51"/>
      <c r="BG240" s="51"/>
      <c r="BH240" s="52"/>
      <c r="BI240" s="175"/>
      <c r="BJ240" s="176"/>
      <c r="BK240" s="176"/>
      <c r="BL240" s="176"/>
      <c r="BM240" s="188"/>
      <c r="BN240" s="53"/>
      <c r="BO240" s="53"/>
      <c r="BP240" s="249"/>
    </row>
    <row r="241" spans="2:68" ht="30" x14ac:dyDescent="0.4">
      <c r="B241" s="54"/>
      <c r="C241" s="55"/>
      <c r="D241" s="41">
        <f t="shared" si="61"/>
        <v>12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62"/>
        <v>14.76</v>
      </c>
      <c r="L241" s="47">
        <f t="shared" si="63"/>
        <v>14.879999999999999</v>
      </c>
      <c r="M241" s="48">
        <f t="shared" si="64"/>
        <v>15</v>
      </c>
      <c r="N241" s="48">
        <f t="shared" si="65"/>
        <v>15.120000000000001</v>
      </c>
      <c r="O241" s="49">
        <f t="shared" si="66"/>
        <v>15.24</v>
      </c>
      <c r="P241" s="50"/>
      <c r="Q241" s="51"/>
      <c r="R241" s="51"/>
      <c r="S241" s="51"/>
      <c r="T241" s="52"/>
      <c r="U241" s="175"/>
      <c r="V241" s="176"/>
      <c r="W241" s="176"/>
      <c r="X241" s="176"/>
      <c r="Y241" s="176"/>
      <c r="Z241" s="236"/>
      <c r="AA241" s="237"/>
      <c r="AB241" s="238"/>
      <c r="AC241" s="237"/>
      <c r="AD241" s="237"/>
      <c r="AE241" s="175"/>
      <c r="AF241" s="176"/>
      <c r="AG241" s="176"/>
      <c r="AH241" s="176"/>
      <c r="AI241" s="188"/>
      <c r="AJ241" s="50"/>
      <c r="AK241" s="51"/>
      <c r="AL241" s="51"/>
      <c r="AM241" s="51"/>
      <c r="AN241" s="52"/>
      <c r="AO241" s="175"/>
      <c r="AP241" s="176"/>
      <c r="AQ241" s="176"/>
      <c r="AR241" s="176"/>
      <c r="AS241" s="176"/>
      <c r="AT241" s="50"/>
      <c r="AU241" s="51"/>
      <c r="AV241" s="51"/>
      <c r="AW241" s="51"/>
      <c r="AX241" s="51"/>
      <c r="AY241" s="175"/>
      <c r="AZ241" s="176"/>
      <c r="BA241" s="176"/>
      <c r="BB241" s="176"/>
      <c r="BC241" s="176"/>
      <c r="BD241" s="50"/>
      <c r="BE241" s="51"/>
      <c r="BF241" s="51"/>
      <c r="BG241" s="51"/>
      <c r="BH241" s="52"/>
      <c r="BI241" s="175"/>
      <c r="BJ241" s="176"/>
      <c r="BK241" s="176"/>
      <c r="BL241" s="176"/>
      <c r="BM241" s="188"/>
      <c r="BN241" s="53"/>
      <c r="BO241" s="53"/>
      <c r="BP241" s="248"/>
    </row>
    <row r="242" spans="2:68" ht="30" x14ac:dyDescent="0.4">
      <c r="B242" s="56"/>
      <c r="C242" s="55"/>
      <c r="D242" s="41">
        <f t="shared" si="61"/>
        <v>12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62"/>
        <v>14.76</v>
      </c>
      <c r="L242" s="47">
        <f t="shared" si="63"/>
        <v>14.879999999999999</v>
      </c>
      <c r="M242" s="48">
        <f t="shared" si="64"/>
        <v>15</v>
      </c>
      <c r="N242" s="48">
        <f t="shared" si="65"/>
        <v>15.120000000000001</v>
      </c>
      <c r="O242" s="49">
        <f t="shared" si="66"/>
        <v>15.24</v>
      </c>
      <c r="P242" s="50"/>
      <c r="Q242" s="51"/>
      <c r="R242" s="51"/>
      <c r="S242" s="51"/>
      <c r="T242" s="52"/>
      <c r="U242" s="175"/>
      <c r="V242" s="176"/>
      <c r="W242" s="176"/>
      <c r="X242" s="176"/>
      <c r="Y242" s="176"/>
      <c r="Z242" s="50"/>
      <c r="AA242" s="51"/>
      <c r="AB242" s="51"/>
      <c r="AC242" s="51"/>
      <c r="AD242" s="51"/>
      <c r="AE242" s="175"/>
      <c r="AF242" s="176"/>
      <c r="AG242" s="176"/>
      <c r="AH242" s="176"/>
      <c r="AI242" s="188"/>
      <c r="AJ242" s="50"/>
      <c r="AK242" s="51"/>
      <c r="AL242" s="51"/>
      <c r="AM242" s="51"/>
      <c r="AN242" s="52"/>
      <c r="AO242" s="175"/>
      <c r="AP242" s="176"/>
      <c r="AQ242" s="176"/>
      <c r="AR242" s="176"/>
      <c r="AS242" s="176"/>
      <c r="AT242" s="50"/>
      <c r="AU242" s="51"/>
      <c r="AV242" s="51"/>
      <c r="AW242" s="51"/>
      <c r="AX242" s="51"/>
      <c r="AY242" s="175"/>
      <c r="AZ242" s="176"/>
      <c r="BA242" s="176"/>
      <c r="BB242" s="176"/>
      <c r="BC242" s="176"/>
      <c r="BD242" s="50"/>
      <c r="BE242" s="51"/>
      <c r="BF242" s="51"/>
      <c r="BG242" s="51"/>
      <c r="BH242" s="52"/>
      <c r="BI242" s="175"/>
      <c r="BJ242" s="176"/>
      <c r="BK242" s="176"/>
      <c r="BL242" s="176"/>
      <c r="BM242" s="188"/>
      <c r="BN242" s="53"/>
      <c r="BO242" s="53"/>
      <c r="BP242" s="248"/>
    </row>
    <row r="243" spans="2:68" ht="30" x14ac:dyDescent="0.4">
      <c r="B243" s="71" t="s">
        <v>19</v>
      </c>
      <c r="C243" s="40" t="str">
        <f>C130</f>
        <v>Столовая свекла н/у, кг</v>
      </c>
      <c r="D243" s="41">
        <f t="shared" si="61"/>
        <v>10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62"/>
        <v>12.8</v>
      </c>
      <c r="L243" s="47">
        <f t="shared" si="63"/>
        <v>12.9</v>
      </c>
      <c r="M243" s="48">
        <f t="shared" si="64"/>
        <v>13</v>
      </c>
      <c r="N243" s="48">
        <f t="shared" si="65"/>
        <v>13.1</v>
      </c>
      <c r="O243" s="49">
        <f t="shared" si="66"/>
        <v>13.2</v>
      </c>
      <c r="P243" s="50"/>
      <c r="Q243" s="57"/>
      <c r="R243" s="57"/>
      <c r="S243" s="57"/>
      <c r="T243" s="52"/>
      <c r="U243" s="50"/>
      <c r="V243" s="57"/>
      <c r="W243" s="57"/>
      <c r="X243" s="57"/>
      <c r="Y243" s="52"/>
      <c r="Z243" s="236"/>
      <c r="AA243" s="237"/>
      <c r="AB243" s="238"/>
      <c r="AC243" s="237"/>
      <c r="AD243" s="237"/>
      <c r="AE243" s="195"/>
      <c r="AF243" s="196"/>
      <c r="AG243" s="197"/>
      <c r="AH243" s="196"/>
      <c r="AI243" s="198"/>
      <c r="AJ243" s="50"/>
      <c r="AK243" s="51"/>
      <c r="AL243" s="51"/>
      <c r="AM243" s="51"/>
      <c r="AN243" s="52"/>
      <c r="AO243" s="175"/>
      <c r="AP243" s="176"/>
      <c r="AQ243" s="176"/>
      <c r="AR243" s="176"/>
      <c r="AS243" s="176"/>
      <c r="AT243" s="50"/>
      <c r="AU243" s="51"/>
      <c r="AV243" s="51"/>
      <c r="AW243" s="51"/>
      <c r="AX243" s="51"/>
      <c r="AY243" s="175"/>
      <c r="AZ243" s="176"/>
      <c r="BA243" s="176"/>
      <c r="BB243" s="176"/>
      <c r="BC243" s="176"/>
      <c r="BD243" s="50"/>
      <c r="BE243" s="51"/>
      <c r="BF243" s="51"/>
      <c r="BG243" s="51"/>
      <c r="BH243" s="52"/>
      <c r="BI243" s="175"/>
      <c r="BJ243" s="176"/>
      <c r="BK243" s="176"/>
      <c r="BL243" s="176"/>
      <c r="BM243" s="188"/>
      <c r="BN243" s="53"/>
      <c r="BO243" s="53"/>
      <c r="BP243" s="249"/>
    </row>
    <row r="244" spans="2:68" ht="30" x14ac:dyDescent="0.4">
      <c r="B244" s="73"/>
      <c r="C244" s="74"/>
      <c r="D244" s="41">
        <f t="shared" si="61"/>
        <v>10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62"/>
        <v>12.8</v>
      </c>
      <c r="L244" s="47">
        <f t="shared" si="63"/>
        <v>12.9</v>
      </c>
      <c r="M244" s="48">
        <f t="shared" si="64"/>
        <v>13</v>
      </c>
      <c r="N244" s="48">
        <f t="shared" si="65"/>
        <v>13.1</v>
      </c>
      <c r="O244" s="49">
        <f t="shared" si="66"/>
        <v>13.2</v>
      </c>
      <c r="P244" s="50"/>
      <c r="Q244" s="51"/>
      <c r="R244" s="51"/>
      <c r="S244" s="51"/>
      <c r="T244" s="52"/>
      <c r="U244" s="50"/>
      <c r="V244" s="51"/>
      <c r="W244" s="51"/>
      <c r="X244" s="51"/>
      <c r="Y244" s="52"/>
      <c r="Z244" s="236"/>
      <c r="AA244" s="237"/>
      <c r="AB244" s="238"/>
      <c r="AC244" s="237"/>
      <c r="AD244" s="237"/>
      <c r="AE244" s="195"/>
      <c r="AF244" s="196"/>
      <c r="AG244" s="197"/>
      <c r="AH244" s="196"/>
      <c r="AI244" s="198"/>
      <c r="AJ244" s="50"/>
      <c r="AK244" s="51"/>
      <c r="AL244" s="51"/>
      <c r="AM244" s="51"/>
      <c r="AN244" s="52"/>
      <c r="AO244" s="175"/>
      <c r="AP244" s="176"/>
      <c r="AQ244" s="176"/>
      <c r="AR244" s="176"/>
      <c r="AS244" s="176"/>
      <c r="AT244" s="50"/>
      <c r="AU244" s="51"/>
      <c r="AV244" s="51"/>
      <c r="AW244" s="51"/>
      <c r="AX244" s="51"/>
      <c r="AY244" s="175"/>
      <c r="AZ244" s="176"/>
      <c r="BA244" s="176"/>
      <c r="BB244" s="176"/>
      <c r="BC244" s="176"/>
      <c r="BD244" s="50"/>
      <c r="BE244" s="51"/>
      <c r="BF244" s="51"/>
      <c r="BG244" s="51"/>
      <c r="BH244" s="52"/>
      <c r="BI244" s="175"/>
      <c r="BJ244" s="176"/>
      <c r="BK244" s="176"/>
      <c r="BL244" s="176"/>
      <c r="BM244" s="188"/>
      <c r="BN244" s="53"/>
      <c r="BO244" s="53"/>
      <c r="BP244" s="248"/>
    </row>
    <row r="245" spans="2:68" ht="30" x14ac:dyDescent="0.4">
      <c r="B245" s="73"/>
      <c r="C245" s="74"/>
      <c r="D245" s="41">
        <f t="shared" si="61"/>
        <v>10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62"/>
        <v>12.8</v>
      </c>
      <c r="L245" s="47">
        <f t="shared" si="63"/>
        <v>12.9</v>
      </c>
      <c r="M245" s="48">
        <f t="shared" si="64"/>
        <v>13</v>
      </c>
      <c r="N245" s="48">
        <f t="shared" si="65"/>
        <v>13.1</v>
      </c>
      <c r="O245" s="49">
        <f t="shared" si="66"/>
        <v>13.2</v>
      </c>
      <c r="P245" s="50"/>
      <c r="Q245" s="51"/>
      <c r="R245" s="51"/>
      <c r="S245" s="51"/>
      <c r="T245" s="52"/>
      <c r="U245" s="50"/>
      <c r="V245" s="51"/>
      <c r="W245" s="51"/>
      <c r="X245" s="51"/>
      <c r="Y245" s="52"/>
      <c r="Z245" s="236"/>
      <c r="AA245" s="237"/>
      <c r="AB245" s="238"/>
      <c r="AC245" s="237"/>
      <c r="AD245" s="237"/>
      <c r="AE245" s="195"/>
      <c r="AF245" s="196"/>
      <c r="AG245" s="197"/>
      <c r="AH245" s="196"/>
      <c r="AI245" s="198"/>
      <c r="AJ245" s="50"/>
      <c r="AK245" s="51"/>
      <c r="AL245" s="51"/>
      <c r="AM245" s="51"/>
      <c r="AN245" s="52"/>
      <c r="AO245" s="175"/>
      <c r="AP245" s="176"/>
      <c r="AQ245" s="176"/>
      <c r="AR245" s="176"/>
      <c r="AS245" s="176"/>
      <c r="AT245" s="50"/>
      <c r="AU245" s="51"/>
      <c r="AV245" s="51"/>
      <c r="AW245" s="51"/>
      <c r="AX245" s="51"/>
      <c r="AY245" s="175"/>
      <c r="AZ245" s="176"/>
      <c r="BA245" s="176"/>
      <c r="BB245" s="176"/>
      <c r="BC245" s="176"/>
      <c r="BD245" s="50"/>
      <c r="BE245" s="51"/>
      <c r="BF245" s="51"/>
      <c r="BG245" s="51"/>
      <c r="BH245" s="52"/>
      <c r="BI245" s="175"/>
      <c r="BJ245" s="176"/>
      <c r="BK245" s="176"/>
      <c r="BL245" s="176"/>
      <c r="BM245" s="188"/>
      <c r="BN245" s="53"/>
      <c r="BO245" s="53"/>
      <c r="BP245" s="248"/>
    </row>
    <row r="246" spans="2:68" ht="30" x14ac:dyDescent="0.4">
      <c r="B246" s="71" t="s">
        <v>21</v>
      </c>
      <c r="C246" s="40" t="str">
        <f>C133</f>
        <v>Лук репчатый н/у, кг</v>
      </c>
      <c r="D246" s="41">
        <f t="shared" si="61"/>
        <v>13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62"/>
        <v>16.64</v>
      </c>
      <c r="L246" s="47">
        <f t="shared" si="63"/>
        <v>16.899999999999999</v>
      </c>
      <c r="M246" s="48">
        <f t="shared" si="64"/>
        <v>17.16</v>
      </c>
      <c r="N246" s="48">
        <f t="shared" si="65"/>
        <v>17.29</v>
      </c>
      <c r="O246" s="49">
        <f t="shared" si="66"/>
        <v>17.420000000000002</v>
      </c>
      <c r="P246" s="50"/>
      <c r="Q246" s="57"/>
      <c r="R246" s="57"/>
      <c r="S246" s="57"/>
      <c r="T246" s="52"/>
      <c r="U246" s="50"/>
      <c r="V246" s="51"/>
      <c r="W246" s="51"/>
      <c r="X246" s="51"/>
      <c r="Y246" s="52"/>
      <c r="Z246" s="225"/>
      <c r="AA246" s="226"/>
      <c r="AB246" s="226"/>
      <c r="AC246" s="226"/>
      <c r="AD246" s="227"/>
      <c r="AE246" s="195"/>
      <c r="AF246" s="196"/>
      <c r="AG246" s="197"/>
      <c r="AH246" s="196"/>
      <c r="AI246" s="198"/>
      <c r="AJ246" s="50"/>
      <c r="AK246" s="51"/>
      <c r="AL246" s="51"/>
      <c r="AM246" s="51"/>
      <c r="AN246" s="52"/>
      <c r="AO246" s="50"/>
      <c r="AP246" s="51"/>
      <c r="AQ246" s="51"/>
      <c r="AR246" s="51"/>
      <c r="AS246" s="52"/>
      <c r="AT246" s="50"/>
      <c r="AU246" s="51"/>
      <c r="AV246" s="51"/>
      <c r="AW246" s="51"/>
      <c r="AX246" s="51"/>
      <c r="AY246" s="175"/>
      <c r="AZ246" s="176"/>
      <c r="BA246" s="176"/>
      <c r="BB246" s="176"/>
      <c r="BC246" s="176"/>
      <c r="BD246" s="50"/>
      <c r="BE246" s="51"/>
      <c r="BF246" s="51"/>
      <c r="BG246" s="51"/>
      <c r="BH246" s="52"/>
      <c r="BI246" s="175"/>
      <c r="BJ246" s="176"/>
      <c r="BK246" s="176"/>
      <c r="BL246" s="176"/>
      <c r="BM246" s="188"/>
      <c r="BN246" s="53"/>
      <c r="BO246" s="53">
        <f t="shared" ref="BO246:BO277" si="67">MAX($P246,$U246,$Z246,$AE246,$AJ246,$AO246,$AT246,$AY246,$BD246,$BI246)</f>
        <v>0</v>
      </c>
      <c r="BP246" s="249"/>
    </row>
    <row r="247" spans="2:68" ht="30" x14ac:dyDescent="0.4">
      <c r="B247" s="73"/>
      <c r="C247" s="74"/>
      <c r="D247" s="41">
        <f t="shared" si="61"/>
        <v>13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62"/>
        <v>16.64</v>
      </c>
      <c r="L247" s="47">
        <f t="shared" si="63"/>
        <v>16.899999999999999</v>
      </c>
      <c r="M247" s="48">
        <f t="shared" si="64"/>
        <v>17.16</v>
      </c>
      <c r="N247" s="48">
        <f t="shared" si="65"/>
        <v>17.29</v>
      </c>
      <c r="O247" s="49">
        <f t="shared" si="66"/>
        <v>17.420000000000002</v>
      </c>
      <c r="P247" s="50"/>
      <c r="Q247" s="57"/>
      <c r="R247" s="57"/>
      <c r="S247" s="57"/>
      <c r="T247" s="52"/>
      <c r="U247" s="50"/>
      <c r="V247" s="51"/>
      <c r="W247" s="51"/>
      <c r="X247" s="51"/>
      <c r="Y247" s="52"/>
      <c r="Z247" s="225"/>
      <c r="AA247" s="226"/>
      <c r="AB247" s="226"/>
      <c r="AC247" s="226"/>
      <c r="AD247" s="227"/>
      <c r="AE247" s="195"/>
      <c r="AF247" s="196"/>
      <c r="AG247" s="197"/>
      <c r="AH247" s="196"/>
      <c r="AI247" s="198"/>
      <c r="AJ247" s="50"/>
      <c r="AK247" s="51"/>
      <c r="AL247" s="51"/>
      <c r="AM247" s="51"/>
      <c r="AN247" s="52"/>
      <c r="AO247" s="50"/>
      <c r="AP247" s="51"/>
      <c r="AQ247" s="51"/>
      <c r="AR247" s="51"/>
      <c r="AS247" s="52"/>
      <c r="AT247" s="50"/>
      <c r="AU247" s="51"/>
      <c r="AV247" s="51"/>
      <c r="AW247" s="51"/>
      <c r="AX247" s="51"/>
      <c r="AY247" s="175"/>
      <c r="AZ247" s="176"/>
      <c r="BA247" s="176"/>
      <c r="BB247" s="176"/>
      <c r="BC247" s="176"/>
      <c r="BD247" s="50"/>
      <c r="BE247" s="51"/>
      <c r="BF247" s="51"/>
      <c r="BG247" s="51"/>
      <c r="BH247" s="52"/>
      <c r="BI247" s="175"/>
      <c r="BJ247" s="176"/>
      <c r="BK247" s="176"/>
      <c r="BL247" s="176"/>
      <c r="BM247" s="188"/>
      <c r="BN247" s="53"/>
      <c r="BO247" s="53">
        <f t="shared" si="67"/>
        <v>0</v>
      </c>
      <c r="BP247" s="248"/>
    </row>
    <row r="248" spans="2:68" ht="30" x14ac:dyDescent="0.4">
      <c r="B248" s="73"/>
      <c r="C248" s="74"/>
      <c r="D248" s="41">
        <f t="shared" si="61"/>
        <v>13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62"/>
        <v>16.64</v>
      </c>
      <c r="L248" s="47">
        <f t="shared" si="63"/>
        <v>16.899999999999999</v>
      </c>
      <c r="M248" s="48">
        <f t="shared" si="64"/>
        <v>17.16</v>
      </c>
      <c r="N248" s="48">
        <f t="shared" si="65"/>
        <v>17.29</v>
      </c>
      <c r="O248" s="49">
        <f t="shared" si="66"/>
        <v>17.420000000000002</v>
      </c>
      <c r="P248" s="50"/>
      <c r="Q248" s="57"/>
      <c r="R248" s="57"/>
      <c r="S248" s="57"/>
      <c r="T248" s="52"/>
      <c r="U248" s="50"/>
      <c r="V248" s="51"/>
      <c r="W248" s="51"/>
      <c r="X248" s="51"/>
      <c r="Y248" s="52"/>
      <c r="Z248" s="225"/>
      <c r="AA248" s="226"/>
      <c r="AB248" s="226"/>
      <c r="AC248" s="226"/>
      <c r="AD248" s="227"/>
      <c r="AE248" s="195"/>
      <c r="AF248" s="196"/>
      <c r="AG248" s="197"/>
      <c r="AH248" s="196"/>
      <c r="AI248" s="198"/>
      <c r="AJ248" s="50"/>
      <c r="AK248" s="51"/>
      <c r="AL248" s="51"/>
      <c r="AM248" s="51"/>
      <c r="AN248" s="52"/>
      <c r="AO248" s="50"/>
      <c r="AP248" s="51"/>
      <c r="AQ248" s="51"/>
      <c r="AR248" s="51"/>
      <c r="AS248" s="52"/>
      <c r="AT248" s="50"/>
      <c r="AU248" s="51"/>
      <c r="AV248" s="51"/>
      <c r="AW248" s="51"/>
      <c r="AX248" s="51"/>
      <c r="AY248" s="175"/>
      <c r="AZ248" s="176"/>
      <c r="BA248" s="176"/>
      <c r="BB248" s="176"/>
      <c r="BC248" s="176"/>
      <c r="BD248" s="50"/>
      <c r="BE248" s="51"/>
      <c r="BF248" s="51"/>
      <c r="BG248" s="51"/>
      <c r="BH248" s="52"/>
      <c r="BI248" s="175"/>
      <c r="BJ248" s="176"/>
      <c r="BK248" s="176"/>
      <c r="BL248" s="176"/>
      <c r="BM248" s="188"/>
      <c r="BN248" s="53"/>
      <c r="BO248" s="53">
        <f t="shared" si="67"/>
        <v>0</v>
      </c>
      <c r="BP248" s="248"/>
    </row>
    <row r="249" spans="2:68" ht="30" x14ac:dyDescent="0.4">
      <c r="B249" s="71" t="s">
        <v>23</v>
      </c>
      <c r="C249" s="40" t="str">
        <f>C136</f>
        <v>Капуста н/у, кг</v>
      </c>
      <c r="D249" s="41">
        <f t="shared" si="61"/>
        <v>9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62"/>
        <v>10.71</v>
      </c>
      <c r="L249" s="47">
        <f t="shared" si="63"/>
        <v>10.8</v>
      </c>
      <c r="M249" s="48">
        <f t="shared" si="64"/>
        <v>10.89</v>
      </c>
      <c r="N249" s="48">
        <f t="shared" si="65"/>
        <v>10.98</v>
      </c>
      <c r="O249" s="49">
        <f t="shared" si="66"/>
        <v>10.98</v>
      </c>
      <c r="P249" s="50"/>
      <c r="Q249" s="57"/>
      <c r="R249" s="57"/>
      <c r="S249" s="57"/>
      <c r="T249" s="52"/>
      <c r="U249" s="50"/>
      <c r="V249" s="57"/>
      <c r="W249" s="57"/>
      <c r="X249" s="57"/>
      <c r="Y249" s="52"/>
      <c r="Z249" s="225"/>
      <c r="AA249" s="226"/>
      <c r="AB249" s="226"/>
      <c r="AC249" s="226"/>
      <c r="AD249" s="227"/>
      <c r="AE249" s="195"/>
      <c r="AF249" s="196"/>
      <c r="AG249" s="197"/>
      <c r="AH249" s="196"/>
      <c r="AI249" s="196"/>
      <c r="AJ249" s="50"/>
      <c r="AK249" s="51"/>
      <c r="AL249" s="51"/>
      <c r="AM249" s="51"/>
      <c r="AN249" s="52"/>
      <c r="AO249" s="50"/>
      <c r="AP249" s="51"/>
      <c r="AQ249" s="51"/>
      <c r="AR249" s="51"/>
      <c r="AS249" s="52"/>
      <c r="AT249" s="50"/>
      <c r="AU249" s="51"/>
      <c r="AV249" s="51"/>
      <c r="AW249" s="51"/>
      <c r="AX249" s="51"/>
      <c r="AY249" s="175"/>
      <c r="AZ249" s="176"/>
      <c r="BA249" s="176"/>
      <c r="BB249" s="176"/>
      <c r="BC249" s="176"/>
      <c r="BD249" s="50"/>
      <c r="BE249" s="51"/>
      <c r="BF249" s="51"/>
      <c r="BG249" s="51"/>
      <c r="BH249" s="52"/>
      <c r="BI249" s="175"/>
      <c r="BJ249" s="176"/>
      <c r="BK249" s="176"/>
      <c r="BL249" s="176"/>
      <c r="BM249" s="188"/>
      <c r="BN249" s="53"/>
      <c r="BO249" s="53">
        <f t="shared" si="67"/>
        <v>0</v>
      </c>
      <c r="BP249" s="249"/>
    </row>
    <row r="250" spans="2:68" ht="30" x14ac:dyDescent="0.4">
      <c r="B250" s="73"/>
      <c r="C250" s="74"/>
      <c r="D250" s="41">
        <f t="shared" si="61"/>
        <v>9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62"/>
        <v>10.71</v>
      </c>
      <c r="L250" s="47">
        <f t="shared" si="63"/>
        <v>10.8</v>
      </c>
      <c r="M250" s="48">
        <f t="shared" si="64"/>
        <v>10.89</v>
      </c>
      <c r="N250" s="48">
        <f t="shared" si="65"/>
        <v>10.98</v>
      </c>
      <c r="O250" s="49">
        <f t="shared" si="66"/>
        <v>10.98</v>
      </c>
      <c r="P250" s="50"/>
      <c r="Q250" s="57"/>
      <c r="R250" s="57"/>
      <c r="S250" s="57"/>
      <c r="T250" s="52"/>
      <c r="U250" s="50"/>
      <c r="V250" s="51"/>
      <c r="W250" s="51"/>
      <c r="X250" s="51"/>
      <c r="Y250" s="52"/>
      <c r="Z250" s="50"/>
      <c r="AA250" s="51"/>
      <c r="AB250" s="51"/>
      <c r="AC250" s="51"/>
      <c r="AD250" s="52"/>
      <c r="AE250" s="175"/>
      <c r="AF250" s="176"/>
      <c r="AG250" s="176"/>
      <c r="AH250" s="176"/>
      <c r="AI250" s="188"/>
      <c r="AJ250" s="50"/>
      <c r="AK250" s="51"/>
      <c r="AL250" s="51"/>
      <c r="AM250" s="51"/>
      <c r="AN250" s="52"/>
      <c r="AO250" s="175"/>
      <c r="AP250" s="176"/>
      <c r="AQ250" s="176"/>
      <c r="AR250" s="176"/>
      <c r="AS250" s="176"/>
      <c r="AT250" s="50"/>
      <c r="AU250" s="51"/>
      <c r="AV250" s="51"/>
      <c r="AW250" s="51"/>
      <c r="AX250" s="51"/>
      <c r="AY250" s="175"/>
      <c r="AZ250" s="176"/>
      <c r="BA250" s="176"/>
      <c r="BB250" s="176"/>
      <c r="BC250" s="176"/>
      <c r="BD250" s="50"/>
      <c r="BE250" s="51"/>
      <c r="BF250" s="51"/>
      <c r="BG250" s="51"/>
      <c r="BH250" s="52"/>
      <c r="BI250" s="175"/>
      <c r="BJ250" s="176"/>
      <c r="BK250" s="176"/>
      <c r="BL250" s="176"/>
      <c r="BM250" s="188"/>
      <c r="BN250" s="53"/>
      <c r="BO250" s="53">
        <f t="shared" si="67"/>
        <v>0</v>
      </c>
      <c r="BP250" s="248"/>
    </row>
    <row r="251" spans="2:68" ht="30" x14ac:dyDescent="0.4">
      <c r="B251" s="75"/>
      <c r="C251" s="76"/>
      <c r="D251" s="41">
        <f t="shared" si="61"/>
        <v>9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62"/>
        <v>10.71</v>
      </c>
      <c r="L251" s="47">
        <f t="shared" si="63"/>
        <v>10.8</v>
      </c>
      <c r="M251" s="48">
        <f t="shared" si="64"/>
        <v>10.89</v>
      </c>
      <c r="N251" s="48">
        <f t="shared" si="65"/>
        <v>10.98</v>
      </c>
      <c r="O251" s="49">
        <f t="shared" si="66"/>
        <v>10.98</v>
      </c>
      <c r="P251" s="50"/>
      <c r="Q251" s="57"/>
      <c r="R251" s="57"/>
      <c r="S251" s="57"/>
      <c r="T251" s="52"/>
      <c r="U251" s="50"/>
      <c r="V251" s="51"/>
      <c r="W251" s="51"/>
      <c r="X251" s="51"/>
      <c r="Y251" s="52"/>
      <c r="Z251" s="50"/>
      <c r="AA251" s="51"/>
      <c r="AB251" s="51"/>
      <c r="AC251" s="51"/>
      <c r="AD251" s="52"/>
      <c r="AE251" s="175"/>
      <c r="AF251" s="176"/>
      <c r="AG251" s="176"/>
      <c r="AH251" s="176"/>
      <c r="AI251" s="188"/>
      <c r="AJ251" s="50"/>
      <c r="AK251" s="51"/>
      <c r="AL251" s="51"/>
      <c r="AM251" s="51"/>
      <c r="AN251" s="52"/>
      <c r="AO251" s="175"/>
      <c r="AP251" s="176"/>
      <c r="AQ251" s="176"/>
      <c r="AR251" s="176"/>
      <c r="AS251" s="176"/>
      <c r="AT251" s="50"/>
      <c r="AU251" s="51"/>
      <c r="AV251" s="51"/>
      <c r="AW251" s="51"/>
      <c r="AX251" s="51"/>
      <c r="AY251" s="175"/>
      <c r="AZ251" s="176"/>
      <c r="BA251" s="176"/>
      <c r="BB251" s="176"/>
      <c r="BC251" s="176"/>
      <c r="BD251" s="50"/>
      <c r="BE251" s="51"/>
      <c r="BF251" s="51"/>
      <c r="BG251" s="51"/>
      <c r="BH251" s="52"/>
      <c r="BI251" s="175"/>
      <c r="BJ251" s="176"/>
      <c r="BK251" s="176"/>
      <c r="BL251" s="176"/>
      <c r="BM251" s="188"/>
      <c r="BN251" s="53"/>
      <c r="BO251" s="53">
        <f t="shared" si="67"/>
        <v>0</v>
      </c>
      <c r="BP251" s="248"/>
    </row>
    <row r="252" spans="2:68" ht="58.5" x14ac:dyDescent="0.4">
      <c r="B252" s="60" t="s">
        <v>25</v>
      </c>
      <c r="C252" s="61" t="s">
        <v>26</v>
      </c>
      <c r="D252" s="41">
        <f t="shared" si="61"/>
        <v>0</v>
      </c>
      <c r="E252" s="62"/>
      <c r="F252" s="63"/>
      <c r="G252" s="64"/>
      <c r="H252" s="64"/>
      <c r="I252" s="64"/>
      <c r="J252" s="65"/>
      <c r="K252" s="46">
        <f t="shared" si="62"/>
        <v>0</v>
      </c>
      <c r="L252" s="47">
        <f t="shared" si="63"/>
        <v>0</v>
      </c>
      <c r="M252" s="48">
        <f t="shared" si="64"/>
        <v>0</v>
      </c>
      <c r="N252" s="48">
        <f t="shared" si="65"/>
        <v>0</v>
      </c>
      <c r="O252" s="49">
        <f t="shared" si="66"/>
        <v>0</v>
      </c>
      <c r="P252" s="66"/>
      <c r="Q252" s="67"/>
      <c r="R252" s="68"/>
      <c r="S252" s="67"/>
      <c r="T252" s="69"/>
      <c r="U252" s="66"/>
      <c r="V252" s="67"/>
      <c r="W252" s="68"/>
      <c r="X252" s="67"/>
      <c r="Y252" s="69"/>
      <c r="Z252" s="66"/>
      <c r="AA252" s="67"/>
      <c r="AB252" s="68"/>
      <c r="AC252" s="67"/>
      <c r="AD252" s="69"/>
      <c r="AE252" s="177"/>
      <c r="AF252" s="178"/>
      <c r="AG252" s="176"/>
      <c r="AH252" s="178"/>
      <c r="AI252" s="189"/>
      <c r="AJ252" s="66"/>
      <c r="AK252" s="67"/>
      <c r="AL252" s="68"/>
      <c r="AM252" s="67"/>
      <c r="AN252" s="69"/>
      <c r="AO252" s="177"/>
      <c r="AP252" s="178"/>
      <c r="AQ252" s="176"/>
      <c r="AR252" s="178"/>
      <c r="AS252" s="178"/>
      <c r="AT252" s="66"/>
      <c r="AU252" s="67"/>
      <c r="AV252" s="68"/>
      <c r="AW252" s="67"/>
      <c r="AX252" s="67"/>
      <c r="AY252" s="177"/>
      <c r="AZ252" s="178"/>
      <c r="BA252" s="176"/>
      <c r="BB252" s="178"/>
      <c r="BC252" s="178"/>
      <c r="BD252" s="66"/>
      <c r="BE252" s="67"/>
      <c r="BF252" s="68"/>
      <c r="BG252" s="67"/>
      <c r="BH252" s="69"/>
      <c r="BI252" s="177"/>
      <c r="BJ252" s="178"/>
      <c r="BK252" s="176"/>
      <c r="BL252" s="178"/>
      <c r="BM252" s="189"/>
      <c r="BN252" s="53"/>
      <c r="BO252" s="53">
        <f t="shared" si="67"/>
        <v>0</v>
      </c>
      <c r="BP252" s="248"/>
    </row>
    <row r="253" spans="2:68" ht="36" x14ac:dyDescent="0.4">
      <c r="B253" s="71" t="s">
        <v>28</v>
      </c>
      <c r="C253" s="40" t="str">
        <f>C140</f>
        <v>Куриные яйца 1 категории, 10 шт</v>
      </c>
      <c r="D253" s="41">
        <f t="shared" si="61"/>
        <v>46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62"/>
        <v>54.74</v>
      </c>
      <c r="L253" s="47">
        <f t="shared" si="63"/>
        <v>55.2</v>
      </c>
      <c r="M253" s="48">
        <f t="shared" si="64"/>
        <v>55.66</v>
      </c>
      <c r="N253" s="48">
        <f t="shared" si="65"/>
        <v>56.12</v>
      </c>
      <c r="O253" s="49">
        <f t="shared" si="66"/>
        <v>56.58</v>
      </c>
      <c r="P253" s="50">
        <f>R253/Q253</f>
        <v>5.3</v>
      </c>
      <c r="Q253" s="51">
        <v>1080</v>
      </c>
      <c r="R253" s="51">
        <v>5724</v>
      </c>
      <c r="S253" s="51" t="s">
        <v>582</v>
      </c>
      <c r="T253" s="52" t="s">
        <v>590</v>
      </c>
      <c r="U253" s="50"/>
      <c r="V253" s="51"/>
      <c r="W253" s="51"/>
      <c r="X253" s="51"/>
      <c r="Y253" s="52"/>
      <c r="Z253" s="225"/>
      <c r="AA253" s="226"/>
      <c r="AB253" s="226"/>
      <c r="AC253" s="226"/>
      <c r="AD253" s="227"/>
      <c r="AE253" s="195"/>
      <c r="AF253" s="196"/>
      <c r="AG253" s="197"/>
      <c r="AH253" s="196"/>
      <c r="AI253" s="198"/>
      <c r="AJ253" s="50"/>
      <c r="AK253" s="51"/>
      <c r="AL253" s="51"/>
      <c r="AM253" s="51"/>
      <c r="AN253" s="52"/>
      <c r="AO253" s="175"/>
      <c r="AP253" s="176"/>
      <c r="AQ253" s="176"/>
      <c r="AR253" s="176"/>
      <c r="AS253" s="176"/>
      <c r="AT253" s="50"/>
      <c r="AU253" s="51"/>
      <c r="AV253" s="51"/>
      <c r="AW253" s="51"/>
      <c r="AX253" s="51"/>
      <c r="AY253" s="175"/>
      <c r="AZ253" s="176"/>
      <c r="BA253" s="176"/>
      <c r="BB253" s="176"/>
      <c r="BC253" s="176"/>
      <c r="BD253" s="50"/>
      <c r="BE253" s="51"/>
      <c r="BF253" s="51"/>
      <c r="BG253" s="51"/>
      <c r="BH253" s="52"/>
      <c r="BI253" s="175"/>
      <c r="BJ253" s="176"/>
      <c r="BK253" s="176"/>
      <c r="BL253" s="176"/>
      <c r="BM253" s="188"/>
      <c r="BN253" s="53"/>
      <c r="BO253" s="53">
        <f t="shared" si="67"/>
        <v>5.3</v>
      </c>
      <c r="BP253" s="248"/>
    </row>
    <row r="254" spans="2:68" ht="30" x14ac:dyDescent="0.4">
      <c r="B254" s="73"/>
      <c r="C254" s="74"/>
      <c r="D254" s="41">
        <f t="shared" si="61"/>
        <v>46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62"/>
        <v>54.74</v>
      </c>
      <c r="L254" s="47">
        <f t="shared" si="63"/>
        <v>55.2</v>
      </c>
      <c r="M254" s="48">
        <f t="shared" si="64"/>
        <v>55.66</v>
      </c>
      <c r="N254" s="48">
        <f t="shared" si="65"/>
        <v>56.12</v>
      </c>
      <c r="O254" s="49">
        <f t="shared" si="66"/>
        <v>56.58</v>
      </c>
      <c r="P254" s="50"/>
      <c r="Q254" s="51"/>
      <c r="R254" s="51"/>
      <c r="S254" s="51"/>
      <c r="T254" s="52"/>
      <c r="U254" s="50"/>
      <c r="V254" s="51"/>
      <c r="W254" s="51"/>
      <c r="X254" s="51"/>
      <c r="Y254" s="52"/>
      <c r="Z254" s="50"/>
      <c r="AA254" s="51"/>
      <c r="AB254" s="51"/>
      <c r="AC254" s="51"/>
      <c r="AD254" s="52"/>
      <c r="AE254" s="175"/>
      <c r="AF254" s="176"/>
      <c r="AG254" s="176"/>
      <c r="AH254" s="176"/>
      <c r="AI254" s="188"/>
      <c r="AJ254" s="50"/>
      <c r="AK254" s="51"/>
      <c r="AL254" s="51"/>
      <c r="AM254" s="51"/>
      <c r="AN254" s="52"/>
      <c r="AO254" s="175"/>
      <c r="AP254" s="176"/>
      <c r="AQ254" s="176"/>
      <c r="AR254" s="176"/>
      <c r="AS254" s="176"/>
      <c r="AT254" s="50"/>
      <c r="AU254" s="51"/>
      <c r="AV254" s="51"/>
      <c r="AW254" s="51"/>
      <c r="AX254" s="51"/>
      <c r="AY254" s="175"/>
      <c r="AZ254" s="176"/>
      <c r="BA254" s="176"/>
      <c r="BB254" s="176"/>
      <c r="BC254" s="176"/>
      <c r="BD254" s="50"/>
      <c r="BE254" s="51"/>
      <c r="BF254" s="51"/>
      <c r="BG254" s="51"/>
      <c r="BH254" s="52"/>
      <c r="BI254" s="175"/>
      <c r="BJ254" s="176"/>
      <c r="BK254" s="176"/>
      <c r="BL254" s="176"/>
      <c r="BM254" s="188"/>
      <c r="BN254" s="53"/>
      <c r="BO254" s="53">
        <f t="shared" si="67"/>
        <v>0</v>
      </c>
      <c r="BP254" s="248"/>
    </row>
    <row r="255" spans="2:68" ht="30" x14ac:dyDescent="0.4">
      <c r="B255" s="75"/>
      <c r="C255" s="76"/>
      <c r="D255" s="41">
        <f t="shared" si="61"/>
        <v>46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62"/>
        <v>54.74</v>
      </c>
      <c r="L255" s="47">
        <f t="shared" si="63"/>
        <v>55.2</v>
      </c>
      <c r="M255" s="48">
        <f t="shared" si="64"/>
        <v>55.66</v>
      </c>
      <c r="N255" s="48">
        <f t="shared" si="65"/>
        <v>56.12</v>
      </c>
      <c r="O255" s="49">
        <f t="shared" si="66"/>
        <v>56.58</v>
      </c>
      <c r="P255" s="50"/>
      <c r="Q255" s="51"/>
      <c r="R255" s="51"/>
      <c r="S255" s="51"/>
      <c r="T255" s="52"/>
      <c r="U255" s="50"/>
      <c r="V255" s="51"/>
      <c r="W255" s="51"/>
      <c r="X255" s="51"/>
      <c r="Y255" s="52"/>
      <c r="Z255" s="50"/>
      <c r="AA255" s="51"/>
      <c r="AB255" s="51"/>
      <c r="AC255" s="51"/>
      <c r="AD255" s="51"/>
      <c r="AE255" s="175"/>
      <c r="AF255" s="176"/>
      <c r="AG255" s="176"/>
      <c r="AH255" s="176"/>
      <c r="AI255" s="188"/>
      <c r="AJ255" s="50"/>
      <c r="AK255" s="51"/>
      <c r="AL255" s="51"/>
      <c r="AM255" s="51"/>
      <c r="AN255" s="52"/>
      <c r="AO255" s="175"/>
      <c r="AP255" s="176"/>
      <c r="AQ255" s="176"/>
      <c r="AR255" s="176"/>
      <c r="AS255" s="176"/>
      <c r="AT255" s="50"/>
      <c r="AU255" s="51"/>
      <c r="AV255" s="51"/>
      <c r="AW255" s="51"/>
      <c r="AX255" s="51"/>
      <c r="AY255" s="175"/>
      <c r="AZ255" s="176"/>
      <c r="BA255" s="176"/>
      <c r="BB255" s="176"/>
      <c r="BC255" s="176"/>
      <c r="BD255" s="50"/>
      <c r="BE255" s="51"/>
      <c r="BF255" s="51"/>
      <c r="BG255" s="51"/>
      <c r="BH255" s="52"/>
      <c r="BI255" s="175"/>
      <c r="BJ255" s="176"/>
      <c r="BK255" s="176"/>
      <c r="BL255" s="176"/>
      <c r="BM255" s="188"/>
      <c r="BN255" s="53"/>
      <c r="BO255" s="53">
        <f t="shared" si="67"/>
        <v>0</v>
      </c>
      <c r="BP255" s="248"/>
    </row>
    <row r="256" spans="2:68" ht="36" x14ac:dyDescent="0.4">
      <c r="B256" s="77" t="s">
        <v>30</v>
      </c>
      <c r="C256" s="40" t="str">
        <f>C143</f>
        <v>Куриные яйца 2 категории, 10 шт</v>
      </c>
      <c r="D256" s="41">
        <f t="shared" si="61"/>
        <v>36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62"/>
        <v>42.84</v>
      </c>
      <c r="L256" s="47">
        <f t="shared" si="63"/>
        <v>43.2</v>
      </c>
      <c r="M256" s="48">
        <f t="shared" si="64"/>
        <v>43.56</v>
      </c>
      <c r="N256" s="48">
        <f t="shared" si="65"/>
        <v>43.92</v>
      </c>
      <c r="O256" s="49">
        <f t="shared" si="66"/>
        <v>44.28</v>
      </c>
      <c r="P256" s="50"/>
      <c r="Q256" s="51"/>
      <c r="R256" s="51"/>
      <c r="S256" s="51"/>
      <c r="T256" s="52"/>
      <c r="U256" s="50"/>
      <c r="V256" s="51"/>
      <c r="W256" s="51"/>
      <c r="X256" s="51"/>
      <c r="Y256" s="52"/>
      <c r="Z256" s="50"/>
      <c r="AA256" s="51"/>
      <c r="AB256" s="51"/>
      <c r="AC256" s="51"/>
      <c r="AD256" s="51"/>
      <c r="AE256" s="175"/>
      <c r="AF256" s="176"/>
      <c r="AG256" s="176"/>
      <c r="AH256" s="176"/>
      <c r="AI256" s="188"/>
      <c r="AJ256" s="50"/>
      <c r="AK256" s="51"/>
      <c r="AL256" s="51"/>
      <c r="AM256" s="51"/>
      <c r="AN256" s="52"/>
      <c r="AO256" s="175"/>
      <c r="AP256" s="176"/>
      <c r="AQ256" s="176"/>
      <c r="AR256" s="176"/>
      <c r="AS256" s="176"/>
      <c r="AT256" s="50"/>
      <c r="AU256" s="51"/>
      <c r="AV256" s="51"/>
      <c r="AW256" s="51"/>
      <c r="AX256" s="51"/>
      <c r="AY256" s="175"/>
      <c r="AZ256" s="176"/>
      <c r="BA256" s="176"/>
      <c r="BB256" s="176"/>
      <c r="BC256" s="176"/>
      <c r="BD256" s="50"/>
      <c r="BE256" s="51"/>
      <c r="BF256" s="51"/>
      <c r="BG256" s="51"/>
      <c r="BH256" s="52"/>
      <c r="BI256" s="175"/>
      <c r="BJ256" s="176"/>
      <c r="BK256" s="176"/>
      <c r="BL256" s="176"/>
      <c r="BM256" s="188"/>
      <c r="BN256" s="53"/>
      <c r="BO256" s="53">
        <f t="shared" si="67"/>
        <v>0</v>
      </c>
      <c r="BP256" s="248"/>
    </row>
    <row r="257" spans="2:68" ht="30" x14ac:dyDescent="0.4">
      <c r="B257" s="79"/>
      <c r="C257" s="80"/>
      <c r="D257" s="41">
        <f t="shared" si="61"/>
        <v>36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62"/>
        <v>42.84</v>
      </c>
      <c r="L257" s="47">
        <f t="shared" si="63"/>
        <v>43.2</v>
      </c>
      <c r="M257" s="48">
        <f t="shared" si="64"/>
        <v>43.56</v>
      </c>
      <c r="N257" s="48">
        <f t="shared" si="65"/>
        <v>43.92</v>
      </c>
      <c r="O257" s="49">
        <f t="shared" si="66"/>
        <v>44.28</v>
      </c>
      <c r="P257" s="50"/>
      <c r="Q257" s="51"/>
      <c r="R257" s="51"/>
      <c r="S257" s="51"/>
      <c r="T257" s="52"/>
      <c r="U257" s="50"/>
      <c r="V257" s="51"/>
      <c r="W257" s="51"/>
      <c r="X257" s="51"/>
      <c r="Y257" s="52"/>
      <c r="Z257" s="50"/>
      <c r="AA257" s="51"/>
      <c r="AB257" s="51"/>
      <c r="AC257" s="51"/>
      <c r="AD257" s="51"/>
      <c r="AE257" s="175"/>
      <c r="AF257" s="176"/>
      <c r="AG257" s="176"/>
      <c r="AH257" s="176"/>
      <c r="AI257" s="188"/>
      <c r="AJ257" s="50"/>
      <c r="AK257" s="51"/>
      <c r="AL257" s="51"/>
      <c r="AM257" s="51"/>
      <c r="AN257" s="52"/>
      <c r="AO257" s="175"/>
      <c r="AP257" s="176"/>
      <c r="AQ257" s="176"/>
      <c r="AR257" s="176"/>
      <c r="AS257" s="176"/>
      <c r="AT257" s="50"/>
      <c r="AU257" s="51"/>
      <c r="AV257" s="51"/>
      <c r="AW257" s="51"/>
      <c r="AX257" s="51"/>
      <c r="AY257" s="175"/>
      <c r="AZ257" s="176"/>
      <c r="BA257" s="176"/>
      <c r="BB257" s="176"/>
      <c r="BC257" s="176"/>
      <c r="BD257" s="50"/>
      <c r="BE257" s="51"/>
      <c r="BF257" s="51"/>
      <c r="BG257" s="51"/>
      <c r="BH257" s="52"/>
      <c r="BI257" s="175"/>
      <c r="BJ257" s="176"/>
      <c r="BK257" s="176"/>
      <c r="BL257" s="176"/>
      <c r="BM257" s="188"/>
      <c r="BN257" s="53"/>
      <c r="BO257" s="53">
        <f t="shared" si="67"/>
        <v>0</v>
      </c>
      <c r="BP257" s="248"/>
    </row>
    <row r="258" spans="2:68" ht="30" x14ac:dyDescent="0.4">
      <c r="B258" s="79"/>
      <c r="C258" s="80"/>
      <c r="D258" s="41">
        <f t="shared" si="61"/>
        <v>36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62"/>
        <v>42.84</v>
      </c>
      <c r="L258" s="47">
        <f t="shared" si="63"/>
        <v>43.2</v>
      </c>
      <c r="M258" s="48">
        <f t="shared" si="64"/>
        <v>43.56</v>
      </c>
      <c r="N258" s="48">
        <f t="shared" si="65"/>
        <v>43.92</v>
      </c>
      <c r="O258" s="49">
        <f t="shared" si="66"/>
        <v>44.28</v>
      </c>
      <c r="P258" s="50"/>
      <c r="Q258" s="51"/>
      <c r="R258" s="51"/>
      <c r="S258" s="51"/>
      <c r="T258" s="52"/>
      <c r="U258" s="50"/>
      <c r="V258" s="51"/>
      <c r="W258" s="51"/>
      <c r="X258" s="51"/>
      <c r="Y258" s="52"/>
      <c r="Z258" s="50"/>
      <c r="AA258" s="51"/>
      <c r="AB258" s="51"/>
      <c r="AC258" s="51"/>
      <c r="AD258" s="51"/>
      <c r="AE258" s="175"/>
      <c r="AF258" s="176"/>
      <c r="AG258" s="176"/>
      <c r="AH258" s="176"/>
      <c r="AI258" s="188"/>
      <c r="AJ258" s="50"/>
      <c r="AK258" s="51"/>
      <c r="AL258" s="51"/>
      <c r="AM258" s="51"/>
      <c r="AN258" s="52"/>
      <c r="AO258" s="175"/>
      <c r="AP258" s="176"/>
      <c r="AQ258" s="176"/>
      <c r="AR258" s="176"/>
      <c r="AS258" s="176"/>
      <c r="AT258" s="50"/>
      <c r="AU258" s="51"/>
      <c r="AV258" s="51"/>
      <c r="AW258" s="51"/>
      <c r="AX258" s="51"/>
      <c r="AY258" s="175"/>
      <c r="AZ258" s="176"/>
      <c r="BA258" s="176"/>
      <c r="BB258" s="176"/>
      <c r="BC258" s="176"/>
      <c r="BD258" s="50"/>
      <c r="BE258" s="51"/>
      <c r="BF258" s="51"/>
      <c r="BG258" s="51"/>
      <c r="BH258" s="52"/>
      <c r="BI258" s="175"/>
      <c r="BJ258" s="176"/>
      <c r="BK258" s="176"/>
      <c r="BL258" s="176"/>
      <c r="BM258" s="188"/>
      <c r="BN258" s="53"/>
      <c r="BO258" s="53">
        <f t="shared" si="67"/>
        <v>0</v>
      </c>
      <c r="BP258" s="248"/>
    </row>
    <row r="259" spans="2:68" ht="30" x14ac:dyDescent="0.4">
      <c r="B259" s="81" t="s">
        <v>32</v>
      </c>
      <c r="C259" s="82" t="s">
        <v>33</v>
      </c>
      <c r="D259" s="41">
        <f t="shared" si="61"/>
        <v>0</v>
      </c>
      <c r="E259" s="62"/>
      <c r="F259" s="63"/>
      <c r="G259" s="64"/>
      <c r="H259" s="64"/>
      <c r="I259" s="64"/>
      <c r="J259" s="65"/>
      <c r="K259" s="46">
        <f t="shared" si="62"/>
        <v>0</v>
      </c>
      <c r="L259" s="47">
        <f t="shared" si="63"/>
        <v>0</v>
      </c>
      <c r="M259" s="48">
        <f t="shared" si="64"/>
        <v>0</v>
      </c>
      <c r="N259" s="48">
        <f t="shared" si="65"/>
        <v>0</v>
      </c>
      <c r="O259" s="49">
        <f t="shared" si="66"/>
        <v>0</v>
      </c>
      <c r="P259" s="66"/>
      <c r="Q259" s="67"/>
      <c r="R259" s="68"/>
      <c r="S259" s="67"/>
      <c r="T259" s="69"/>
      <c r="U259" s="66"/>
      <c r="V259" s="67"/>
      <c r="W259" s="68"/>
      <c r="X259" s="67"/>
      <c r="Y259" s="69"/>
      <c r="Z259" s="66"/>
      <c r="AA259" s="67"/>
      <c r="AB259" s="68"/>
      <c r="AC259" s="67"/>
      <c r="AD259" s="67"/>
      <c r="AE259" s="177"/>
      <c r="AF259" s="178"/>
      <c r="AG259" s="176"/>
      <c r="AH259" s="178"/>
      <c r="AI259" s="189"/>
      <c r="AJ259" s="66"/>
      <c r="AK259" s="67"/>
      <c r="AL259" s="68"/>
      <c r="AM259" s="67"/>
      <c r="AN259" s="69"/>
      <c r="AO259" s="177"/>
      <c r="AP259" s="178"/>
      <c r="AQ259" s="176"/>
      <c r="AR259" s="178"/>
      <c r="AS259" s="178"/>
      <c r="AT259" s="66"/>
      <c r="AU259" s="67"/>
      <c r="AV259" s="68"/>
      <c r="AW259" s="67"/>
      <c r="AX259" s="67"/>
      <c r="AY259" s="177"/>
      <c r="AZ259" s="178"/>
      <c r="BA259" s="176"/>
      <c r="BB259" s="178"/>
      <c r="BC259" s="178"/>
      <c r="BD259" s="66"/>
      <c r="BE259" s="67"/>
      <c r="BF259" s="68"/>
      <c r="BG259" s="67"/>
      <c r="BH259" s="69"/>
      <c r="BI259" s="177"/>
      <c r="BJ259" s="178"/>
      <c r="BK259" s="176"/>
      <c r="BL259" s="178"/>
      <c r="BM259" s="189"/>
      <c r="BN259" s="53"/>
      <c r="BO259" s="53">
        <f t="shared" si="67"/>
        <v>0</v>
      </c>
      <c r="BP259" s="248"/>
    </row>
    <row r="260" spans="2:68" ht="30" x14ac:dyDescent="0.4">
      <c r="B260" s="79" t="s">
        <v>35</v>
      </c>
      <c r="C260" s="40" t="str">
        <f>C147</f>
        <v>Соль поваренная пищевая, кг</v>
      </c>
      <c r="D260" s="41">
        <f t="shared" si="61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62"/>
        <v>10.349</v>
      </c>
      <c r="L260" s="47">
        <f t="shared" si="63"/>
        <v>10.428000000000001</v>
      </c>
      <c r="M260" s="48">
        <f t="shared" si="64"/>
        <v>10.507</v>
      </c>
      <c r="N260" s="48">
        <f t="shared" si="65"/>
        <v>10.586</v>
      </c>
      <c r="O260" s="49">
        <f t="shared" si="66"/>
        <v>10.665000000000001</v>
      </c>
      <c r="P260" s="84"/>
      <c r="Q260" s="85"/>
      <c r="R260" s="57"/>
      <c r="S260" s="85"/>
      <c r="T260" s="86"/>
      <c r="U260" s="84"/>
      <c r="V260" s="85"/>
      <c r="W260" s="51"/>
      <c r="X260" s="51"/>
      <c r="Y260" s="52"/>
      <c r="Z260" s="84"/>
      <c r="AA260" s="85"/>
      <c r="AB260" s="51"/>
      <c r="AC260" s="85"/>
      <c r="AD260" s="85"/>
      <c r="AE260" s="246"/>
      <c r="AF260" s="244"/>
      <c r="AG260" s="197"/>
      <c r="AH260" s="196"/>
      <c r="AI260" s="198"/>
      <c r="AJ260" s="84"/>
      <c r="AK260" s="85"/>
      <c r="AL260" s="51"/>
      <c r="AM260" s="85"/>
      <c r="AN260" s="86"/>
      <c r="AO260" s="177"/>
      <c r="AP260" s="178"/>
      <c r="AQ260" s="176"/>
      <c r="AR260" s="178"/>
      <c r="AS260" s="178"/>
      <c r="AT260" s="84"/>
      <c r="AU260" s="85"/>
      <c r="AV260" s="51"/>
      <c r="AW260" s="85"/>
      <c r="AX260" s="85"/>
      <c r="AY260" s="177"/>
      <c r="AZ260" s="178"/>
      <c r="BA260" s="176"/>
      <c r="BB260" s="178"/>
      <c r="BC260" s="178"/>
      <c r="BD260" s="84"/>
      <c r="BE260" s="85"/>
      <c r="BF260" s="51"/>
      <c r="BG260" s="85"/>
      <c r="BH260" s="86"/>
      <c r="BI260" s="177"/>
      <c r="BJ260" s="178"/>
      <c r="BK260" s="176"/>
      <c r="BL260" s="178"/>
      <c r="BM260" s="189"/>
      <c r="BN260" s="53"/>
      <c r="BO260" s="53">
        <f t="shared" si="67"/>
        <v>0</v>
      </c>
      <c r="BP260" s="249"/>
    </row>
    <row r="261" spans="2:68" ht="30" x14ac:dyDescent="0.4">
      <c r="B261" s="79"/>
      <c r="C261" s="80"/>
      <c r="D261" s="41">
        <f t="shared" si="61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62"/>
        <v>10.349</v>
      </c>
      <c r="L261" s="47">
        <f t="shared" si="63"/>
        <v>10.428000000000001</v>
      </c>
      <c r="M261" s="48">
        <f t="shared" si="64"/>
        <v>10.507</v>
      </c>
      <c r="N261" s="48">
        <f t="shared" si="65"/>
        <v>10.586</v>
      </c>
      <c r="O261" s="49">
        <f t="shared" si="66"/>
        <v>10.665000000000001</v>
      </c>
      <c r="P261" s="84"/>
      <c r="Q261" s="85"/>
      <c r="R261" s="51"/>
      <c r="S261" s="85"/>
      <c r="T261" s="86"/>
      <c r="U261" s="177"/>
      <c r="V261" s="178"/>
      <c r="W261" s="176"/>
      <c r="X261" s="178"/>
      <c r="Y261" s="178"/>
      <c r="Z261" s="84"/>
      <c r="AA261" s="85"/>
      <c r="AB261" s="51"/>
      <c r="AC261" s="85"/>
      <c r="AD261" s="85"/>
      <c r="AE261" s="177"/>
      <c r="AF261" s="178"/>
      <c r="AG261" s="176"/>
      <c r="AH261" s="178"/>
      <c r="AI261" s="189"/>
      <c r="AJ261" s="84"/>
      <c r="AK261" s="85"/>
      <c r="AL261" s="51"/>
      <c r="AM261" s="85"/>
      <c r="AN261" s="86"/>
      <c r="AO261" s="177"/>
      <c r="AP261" s="178"/>
      <c r="AQ261" s="176"/>
      <c r="AR261" s="178"/>
      <c r="AS261" s="178"/>
      <c r="AT261" s="84"/>
      <c r="AU261" s="85"/>
      <c r="AV261" s="51"/>
      <c r="AW261" s="85"/>
      <c r="AX261" s="85"/>
      <c r="AY261" s="177"/>
      <c r="AZ261" s="178"/>
      <c r="BA261" s="176"/>
      <c r="BB261" s="178"/>
      <c r="BC261" s="178"/>
      <c r="BD261" s="84"/>
      <c r="BE261" s="85"/>
      <c r="BF261" s="51"/>
      <c r="BG261" s="85"/>
      <c r="BH261" s="86"/>
      <c r="BI261" s="177"/>
      <c r="BJ261" s="178"/>
      <c r="BK261" s="176"/>
      <c r="BL261" s="178"/>
      <c r="BM261" s="189"/>
      <c r="BN261" s="53"/>
      <c r="BO261" s="53">
        <f t="shared" si="67"/>
        <v>0</v>
      </c>
      <c r="BP261" s="248"/>
    </row>
    <row r="262" spans="2:68" ht="30" x14ac:dyDescent="0.4">
      <c r="B262" s="79"/>
      <c r="C262" s="80"/>
      <c r="D262" s="41">
        <f t="shared" si="61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62"/>
        <v>10.349</v>
      </c>
      <c r="L262" s="47">
        <f t="shared" si="63"/>
        <v>10.428000000000001</v>
      </c>
      <c r="M262" s="48">
        <f t="shared" si="64"/>
        <v>10.507</v>
      </c>
      <c r="N262" s="48">
        <f t="shared" si="65"/>
        <v>10.586</v>
      </c>
      <c r="O262" s="49">
        <f t="shared" si="66"/>
        <v>10.665000000000001</v>
      </c>
      <c r="P262" s="50"/>
      <c r="Q262" s="51"/>
      <c r="R262" s="51"/>
      <c r="S262" s="51"/>
      <c r="T262" s="52"/>
      <c r="U262" s="175"/>
      <c r="V262" s="176"/>
      <c r="W262" s="176"/>
      <c r="X262" s="176"/>
      <c r="Y262" s="176"/>
      <c r="Z262" s="50"/>
      <c r="AA262" s="51"/>
      <c r="AB262" s="51"/>
      <c r="AC262" s="51"/>
      <c r="AD262" s="51"/>
      <c r="AE262" s="175"/>
      <c r="AF262" s="176"/>
      <c r="AG262" s="176"/>
      <c r="AH262" s="176"/>
      <c r="AI262" s="188"/>
      <c r="AJ262" s="50"/>
      <c r="AK262" s="51"/>
      <c r="AL262" s="51"/>
      <c r="AM262" s="51"/>
      <c r="AN262" s="52"/>
      <c r="AO262" s="175"/>
      <c r="AP262" s="176"/>
      <c r="AQ262" s="176"/>
      <c r="AR262" s="176"/>
      <c r="AS262" s="176"/>
      <c r="AT262" s="50"/>
      <c r="AU262" s="51"/>
      <c r="AV262" s="51"/>
      <c r="AW262" s="51"/>
      <c r="AX262" s="51"/>
      <c r="AY262" s="175"/>
      <c r="AZ262" s="176"/>
      <c r="BA262" s="176"/>
      <c r="BB262" s="176"/>
      <c r="BC262" s="176"/>
      <c r="BD262" s="50"/>
      <c r="BE262" s="51"/>
      <c r="BF262" s="51"/>
      <c r="BG262" s="51"/>
      <c r="BH262" s="52"/>
      <c r="BI262" s="175"/>
      <c r="BJ262" s="176"/>
      <c r="BK262" s="176"/>
      <c r="BL262" s="176"/>
      <c r="BM262" s="188"/>
      <c r="BN262" s="53"/>
      <c r="BO262" s="53">
        <f t="shared" si="67"/>
        <v>0</v>
      </c>
      <c r="BP262" s="248"/>
    </row>
    <row r="263" spans="2:68" ht="58.5" x14ac:dyDescent="0.4">
      <c r="B263" s="81" t="s">
        <v>37</v>
      </c>
      <c r="C263" s="82" t="s">
        <v>38</v>
      </c>
      <c r="D263" s="41">
        <f t="shared" si="61"/>
        <v>0</v>
      </c>
      <c r="E263" s="62"/>
      <c r="F263" s="63"/>
      <c r="G263" s="64"/>
      <c r="H263" s="64"/>
      <c r="I263" s="64"/>
      <c r="J263" s="65"/>
      <c r="K263" s="46">
        <f t="shared" si="62"/>
        <v>0</v>
      </c>
      <c r="L263" s="47">
        <f t="shared" si="63"/>
        <v>0</v>
      </c>
      <c r="M263" s="48">
        <f t="shared" si="64"/>
        <v>0</v>
      </c>
      <c r="N263" s="48">
        <f t="shared" si="65"/>
        <v>0</v>
      </c>
      <c r="O263" s="49">
        <f t="shared" si="66"/>
        <v>0</v>
      </c>
      <c r="P263" s="66"/>
      <c r="Q263" s="67"/>
      <c r="R263" s="68"/>
      <c r="S263" s="67"/>
      <c r="T263" s="69"/>
      <c r="U263" s="177"/>
      <c r="V263" s="178"/>
      <c r="W263" s="176"/>
      <c r="X263" s="178"/>
      <c r="Y263" s="178"/>
      <c r="Z263" s="66"/>
      <c r="AA263" s="67"/>
      <c r="AB263" s="68"/>
      <c r="AC263" s="67"/>
      <c r="AD263" s="67"/>
      <c r="AE263" s="177"/>
      <c r="AF263" s="178"/>
      <c r="AG263" s="176"/>
      <c r="AH263" s="178"/>
      <c r="AI263" s="189"/>
      <c r="AJ263" s="66"/>
      <c r="AK263" s="67"/>
      <c r="AL263" s="68"/>
      <c r="AM263" s="67"/>
      <c r="AN263" s="69"/>
      <c r="AO263" s="177"/>
      <c r="AP263" s="178"/>
      <c r="AQ263" s="176"/>
      <c r="AR263" s="178"/>
      <c r="AS263" s="178"/>
      <c r="AT263" s="66"/>
      <c r="AU263" s="67"/>
      <c r="AV263" s="68"/>
      <c r="AW263" s="67"/>
      <c r="AX263" s="67"/>
      <c r="AY263" s="177"/>
      <c r="AZ263" s="178"/>
      <c r="BA263" s="176"/>
      <c r="BB263" s="178"/>
      <c r="BC263" s="178"/>
      <c r="BD263" s="66"/>
      <c r="BE263" s="67"/>
      <c r="BF263" s="68"/>
      <c r="BG263" s="67"/>
      <c r="BH263" s="69"/>
      <c r="BI263" s="177"/>
      <c r="BJ263" s="178"/>
      <c r="BK263" s="176"/>
      <c r="BL263" s="178"/>
      <c r="BM263" s="189"/>
      <c r="BN263" s="53"/>
      <c r="BO263" s="53">
        <f t="shared" si="67"/>
        <v>0</v>
      </c>
      <c r="BP263" s="248"/>
    </row>
    <row r="264" spans="2:68" ht="36" x14ac:dyDescent="0.4">
      <c r="B264" s="79" t="s">
        <v>40</v>
      </c>
      <c r="C264" s="40" t="str">
        <f>C151</f>
        <v>Мясо КРС высшей упитанности в убойном весе</v>
      </c>
      <c r="D264" s="41">
        <f t="shared" si="61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62"/>
        <v>208.38600000000002</v>
      </c>
      <c r="L264" s="47">
        <f t="shared" si="63"/>
        <v>210.429</v>
      </c>
      <c r="M264" s="48">
        <f t="shared" si="64"/>
        <v>212.47200000000001</v>
      </c>
      <c r="N264" s="48">
        <f t="shared" si="65"/>
        <v>214.51500000000001</v>
      </c>
      <c r="O264" s="49">
        <f t="shared" si="66"/>
        <v>214.51500000000001</v>
      </c>
      <c r="P264" s="50"/>
      <c r="Q264" s="51"/>
      <c r="R264" s="51"/>
      <c r="S264" s="51"/>
      <c r="T264" s="52"/>
      <c r="U264" s="175"/>
      <c r="V264" s="176"/>
      <c r="W264" s="176"/>
      <c r="X264" s="176"/>
      <c r="Y264" s="176"/>
      <c r="Z264" s="50"/>
      <c r="AA264" s="51"/>
      <c r="AB264" s="51"/>
      <c r="AC264" s="51"/>
      <c r="AD264" s="51"/>
      <c r="AE264" s="175"/>
      <c r="AF264" s="176"/>
      <c r="AG264" s="176"/>
      <c r="AH264" s="176"/>
      <c r="AI264" s="188"/>
      <c r="AJ264" s="50"/>
      <c r="AK264" s="51"/>
      <c r="AL264" s="51"/>
      <c r="AM264" s="51"/>
      <c r="AN264" s="52"/>
      <c r="AO264" s="175"/>
      <c r="AP264" s="176"/>
      <c r="AQ264" s="176"/>
      <c r="AR264" s="176"/>
      <c r="AS264" s="176"/>
      <c r="AT264" s="50"/>
      <c r="AU264" s="51"/>
      <c r="AV264" s="51"/>
      <c r="AW264" s="51"/>
      <c r="AX264" s="51"/>
      <c r="AY264" s="175"/>
      <c r="AZ264" s="176"/>
      <c r="BA264" s="176"/>
      <c r="BB264" s="176"/>
      <c r="BC264" s="176"/>
      <c r="BD264" s="50"/>
      <c r="BE264" s="51"/>
      <c r="BF264" s="51"/>
      <c r="BG264" s="51"/>
      <c r="BH264" s="52"/>
      <c r="BI264" s="175"/>
      <c r="BJ264" s="176"/>
      <c r="BK264" s="176"/>
      <c r="BL264" s="176"/>
      <c r="BM264" s="188"/>
      <c r="BN264" s="53"/>
      <c r="BO264" s="53">
        <f t="shared" si="67"/>
        <v>0</v>
      </c>
      <c r="BP264" s="248"/>
    </row>
    <row r="265" spans="2:68" ht="30" x14ac:dyDescent="0.4">
      <c r="B265" s="79"/>
      <c r="C265" s="80"/>
      <c r="D265" s="41">
        <f t="shared" si="61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62"/>
        <v>208.38600000000002</v>
      </c>
      <c r="L265" s="47">
        <f t="shared" si="63"/>
        <v>210.429</v>
      </c>
      <c r="M265" s="48">
        <f t="shared" si="64"/>
        <v>212.47200000000001</v>
      </c>
      <c r="N265" s="48">
        <f t="shared" si="65"/>
        <v>214.51500000000001</v>
      </c>
      <c r="O265" s="49">
        <f t="shared" si="66"/>
        <v>214.51500000000001</v>
      </c>
      <c r="P265" s="50"/>
      <c r="Q265" s="51"/>
      <c r="R265" s="51"/>
      <c r="S265" s="51"/>
      <c r="T265" s="52"/>
      <c r="U265" s="175"/>
      <c r="V265" s="176"/>
      <c r="W265" s="176"/>
      <c r="X265" s="176"/>
      <c r="Y265" s="176"/>
      <c r="Z265" s="50"/>
      <c r="AA265" s="51"/>
      <c r="AB265" s="51"/>
      <c r="AC265" s="51"/>
      <c r="AD265" s="51"/>
      <c r="AE265" s="175"/>
      <c r="AF265" s="176"/>
      <c r="AG265" s="176"/>
      <c r="AH265" s="176"/>
      <c r="AI265" s="188"/>
      <c r="AJ265" s="50"/>
      <c r="AK265" s="51"/>
      <c r="AL265" s="51"/>
      <c r="AM265" s="51"/>
      <c r="AN265" s="52"/>
      <c r="AO265" s="175"/>
      <c r="AP265" s="176"/>
      <c r="AQ265" s="176"/>
      <c r="AR265" s="176"/>
      <c r="AS265" s="176"/>
      <c r="AT265" s="50"/>
      <c r="AU265" s="51"/>
      <c r="AV265" s="51"/>
      <c r="AW265" s="51"/>
      <c r="AX265" s="51"/>
      <c r="AY265" s="175"/>
      <c r="AZ265" s="176"/>
      <c r="BA265" s="176"/>
      <c r="BB265" s="176"/>
      <c r="BC265" s="176"/>
      <c r="BD265" s="50"/>
      <c r="BE265" s="51"/>
      <c r="BF265" s="51"/>
      <c r="BG265" s="51"/>
      <c r="BH265" s="52"/>
      <c r="BI265" s="175"/>
      <c r="BJ265" s="176"/>
      <c r="BK265" s="176"/>
      <c r="BL265" s="176"/>
      <c r="BM265" s="188"/>
      <c r="BN265" s="53"/>
      <c r="BO265" s="53">
        <f t="shared" si="67"/>
        <v>0</v>
      </c>
      <c r="BP265" s="248"/>
    </row>
    <row r="266" spans="2:68" ht="30" x14ac:dyDescent="0.4">
      <c r="B266" s="79"/>
      <c r="C266" s="80"/>
      <c r="D266" s="41">
        <f t="shared" si="61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62"/>
        <v>208.38600000000002</v>
      </c>
      <c r="L266" s="47">
        <f t="shared" si="63"/>
        <v>210.429</v>
      </c>
      <c r="M266" s="48">
        <f t="shared" si="64"/>
        <v>212.47200000000001</v>
      </c>
      <c r="N266" s="48">
        <f t="shared" si="65"/>
        <v>214.51500000000001</v>
      </c>
      <c r="O266" s="49">
        <f t="shared" si="66"/>
        <v>214.51500000000001</v>
      </c>
      <c r="P266" s="50"/>
      <c r="Q266" s="51"/>
      <c r="R266" s="51"/>
      <c r="S266" s="51"/>
      <c r="T266" s="52"/>
      <c r="U266" s="175"/>
      <c r="V266" s="176"/>
      <c r="W266" s="176"/>
      <c r="X266" s="176"/>
      <c r="Y266" s="176"/>
      <c r="Z266" s="50"/>
      <c r="AA266" s="51"/>
      <c r="AB266" s="51"/>
      <c r="AC266" s="51"/>
      <c r="AD266" s="51"/>
      <c r="AE266" s="175"/>
      <c r="AF266" s="176"/>
      <c r="AG266" s="176"/>
      <c r="AH266" s="176"/>
      <c r="AI266" s="188"/>
      <c r="AJ266" s="50"/>
      <c r="AK266" s="51"/>
      <c r="AL266" s="51"/>
      <c r="AM266" s="51"/>
      <c r="AN266" s="52"/>
      <c r="AO266" s="175"/>
      <c r="AP266" s="176"/>
      <c r="AQ266" s="176"/>
      <c r="AR266" s="176"/>
      <c r="AS266" s="176"/>
      <c r="AT266" s="50"/>
      <c r="AU266" s="51"/>
      <c r="AV266" s="51"/>
      <c r="AW266" s="51"/>
      <c r="AX266" s="51"/>
      <c r="AY266" s="175"/>
      <c r="AZ266" s="176"/>
      <c r="BA266" s="176"/>
      <c r="BB266" s="176"/>
      <c r="BC266" s="176"/>
      <c r="BD266" s="50"/>
      <c r="BE266" s="51"/>
      <c r="BF266" s="51"/>
      <c r="BG266" s="51"/>
      <c r="BH266" s="52"/>
      <c r="BI266" s="175"/>
      <c r="BJ266" s="176"/>
      <c r="BK266" s="176"/>
      <c r="BL266" s="176"/>
      <c r="BM266" s="188"/>
      <c r="BN266" s="53"/>
      <c r="BO266" s="53">
        <f t="shared" si="67"/>
        <v>0</v>
      </c>
      <c r="BP266" s="248"/>
    </row>
    <row r="267" spans="2:68" ht="36" x14ac:dyDescent="0.4">
      <c r="B267" s="79" t="s">
        <v>41</v>
      </c>
      <c r="C267" s="40" t="str">
        <f>C154</f>
        <v>Мясо КРС средней упитанности в убойном весе</v>
      </c>
      <c r="D267" s="41">
        <f t="shared" si="61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62"/>
        <v>199.10399999999998</v>
      </c>
      <c r="L267" s="47">
        <f t="shared" si="63"/>
        <v>201.05599999999998</v>
      </c>
      <c r="M267" s="48">
        <f t="shared" si="64"/>
        <v>203.00799999999998</v>
      </c>
      <c r="N267" s="48">
        <f t="shared" si="65"/>
        <v>204.95999999999998</v>
      </c>
      <c r="O267" s="49">
        <f t="shared" si="66"/>
        <v>204.95999999999998</v>
      </c>
      <c r="P267" s="50"/>
      <c r="Q267" s="51"/>
      <c r="R267" s="51"/>
      <c r="S267" s="51"/>
      <c r="T267" s="52"/>
      <c r="U267" s="175"/>
      <c r="V267" s="176"/>
      <c r="W267" s="176"/>
      <c r="X267" s="176"/>
      <c r="Y267" s="176"/>
      <c r="Z267" s="50"/>
      <c r="AA267" s="51"/>
      <c r="AB267" s="51"/>
      <c r="AC267" s="51"/>
      <c r="AD267" s="51"/>
      <c r="AE267" s="175"/>
      <c r="AF267" s="176"/>
      <c r="AG267" s="176"/>
      <c r="AH267" s="176"/>
      <c r="AI267" s="188"/>
      <c r="AJ267" s="50"/>
      <c r="AK267" s="51"/>
      <c r="AL267" s="51"/>
      <c r="AM267" s="51"/>
      <c r="AN267" s="52"/>
      <c r="AO267" s="175"/>
      <c r="AP267" s="176"/>
      <c r="AQ267" s="176"/>
      <c r="AR267" s="176"/>
      <c r="AS267" s="176"/>
      <c r="AT267" s="50"/>
      <c r="AU267" s="51"/>
      <c r="AV267" s="51"/>
      <c r="AW267" s="51"/>
      <c r="AX267" s="51"/>
      <c r="AY267" s="175"/>
      <c r="AZ267" s="176"/>
      <c r="BA267" s="176"/>
      <c r="BB267" s="176"/>
      <c r="BC267" s="176"/>
      <c r="BD267" s="50"/>
      <c r="BE267" s="51"/>
      <c r="BF267" s="51"/>
      <c r="BG267" s="51"/>
      <c r="BH267" s="52"/>
      <c r="BI267" s="175"/>
      <c r="BJ267" s="176"/>
      <c r="BK267" s="176"/>
      <c r="BL267" s="176"/>
      <c r="BM267" s="188"/>
      <c r="BN267" s="53"/>
      <c r="BO267" s="53">
        <f t="shared" si="67"/>
        <v>0</v>
      </c>
      <c r="BP267" s="248"/>
    </row>
    <row r="268" spans="2:68" ht="30" x14ac:dyDescent="0.4">
      <c r="B268" s="79"/>
      <c r="C268" s="80"/>
      <c r="D268" s="41">
        <f t="shared" ref="D268:D299" si="68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ref="K268:K295" si="69">$D268+($D268*(SUM($E268%,F268%)))</f>
        <v>199.10399999999998</v>
      </c>
      <c r="L268" s="47">
        <f t="shared" ref="L268:L295" si="70">$D268+(($D268*SUM($E268,G268)/100))</f>
        <v>201.05599999999998</v>
      </c>
      <c r="M268" s="48">
        <f t="shared" ref="M268:M295" si="71">$D268+(($D268*($E268+H268)/100))</f>
        <v>203.00799999999998</v>
      </c>
      <c r="N268" s="48">
        <f t="shared" ref="N268:N295" si="72">$D268+(($D268*($E268+I268)/100))</f>
        <v>204.95999999999998</v>
      </c>
      <c r="O268" s="49">
        <f t="shared" ref="O268:O295" si="73">$D268+(($D268*($E268+J268)/100))</f>
        <v>204.95999999999998</v>
      </c>
      <c r="P268" s="50"/>
      <c r="Q268" s="51"/>
      <c r="R268" s="51"/>
      <c r="S268" s="51"/>
      <c r="T268" s="52"/>
      <c r="U268" s="175"/>
      <c r="V268" s="176"/>
      <c r="W268" s="176"/>
      <c r="X268" s="176"/>
      <c r="Y268" s="176"/>
      <c r="Z268" s="50"/>
      <c r="AA268" s="51"/>
      <c r="AB268" s="51"/>
      <c r="AC268" s="51"/>
      <c r="AD268" s="51"/>
      <c r="AE268" s="175"/>
      <c r="AF268" s="176"/>
      <c r="AG268" s="176"/>
      <c r="AH268" s="176"/>
      <c r="AI268" s="188"/>
      <c r="AJ268" s="50"/>
      <c r="AK268" s="51"/>
      <c r="AL268" s="51"/>
      <c r="AM268" s="51"/>
      <c r="AN268" s="52"/>
      <c r="AO268" s="175"/>
      <c r="AP268" s="176"/>
      <c r="AQ268" s="176"/>
      <c r="AR268" s="176"/>
      <c r="AS268" s="176"/>
      <c r="AT268" s="50"/>
      <c r="AU268" s="51"/>
      <c r="AV268" s="51"/>
      <c r="AW268" s="51"/>
      <c r="AX268" s="51"/>
      <c r="AY268" s="175"/>
      <c r="AZ268" s="176"/>
      <c r="BA268" s="176"/>
      <c r="BB268" s="176"/>
      <c r="BC268" s="176"/>
      <c r="BD268" s="50"/>
      <c r="BE268" s="51"/>
      <c r="BF268" s="51"/>
      <c r="BG268" s="51"/>
      <c r="BH268" s="52"/>
      <c r="BI268" s="175"/>
      <c r="BJ268" s="176"/>
      <c r="BK268" s="176"/>
      <c r="BL268" s="176"/>
      <c r="BM268" s="188"/>
      <c r="BN268" s="53"/>
      <c r="BO268" s="53">
        <f t="shared" si="67"/>
        <v>0</v>
      </c>
      <c r="BP268" s="248"/>
    </row>
    <row r="269" spans="2:68" ht="30" x14ac:dyDescent="0.4">
      <c r="B269" s="79"/>
      <c r="C269" s="80"/>
      <c r="D269" s="41">
        <f t="shared" si="68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69"/>
        <v>199.10399999999998</v>
      </c>
      <c r="L269" s="47">
        <f t="shared" si="70"/>
        <v>201.05599999999998</v>
      </c>
      <c r="M269" s="48">
        <f t="shared" si="71"/>
        <v>203.00799999999998</v>
      </c>
      <c r="N269" s="48">
        <f t="shared" si="72"/>
        <v>204.95999999999998</v>
      </c>
      <c r="O269" s="49">
        <f t="shared" si="73"/>
        <v>204.95999999999998</v>
      </c>
      <c r="P269" s="50"/>
      <c r="Q269" s="51"/>
      <c r="R269" s="51"/>
      <c r="S269" s="51"/>
      <c r="T269" s="52"/>
      <c r="U269" s="175"/>
      <c r="V269" s="176"/>
      <c r="W269" s="176"/>
      <c r="X269" s="176"/>
      <c r="Y269" s="176"/>
      <c r="Z269" s="50"/>
      <c r="AA269" s="51"/>
      <c r="AB269" s="51"/>
      <c r="AC269" s="51"/>
      <c r="AD269" s="51"/>
      <c r="AE269" s="175"/>
      <c r="AF269" s="176"/>
      <c r="AG269" s="176"/>
      <c r="AH269" s="176"/>
      <c r="AI269" s="188"/>
      <c r="AJ269" s="50"/>
      <c r="AK269" s="51"/>
      <c r="AL269" s="51"/>
      <c r="AM269" s="51"/>
      <c r="AN269" s="52"/>
      <c r="AO269" s="175"/>
      <c r="AP269" s="176"/>
      <c r="AQ269" s="176"/>
      <c r="AR269" s="176"/>
      <c r="AS269" s="176"/>
      <c r="AT269" s="50"/>
      <c r="AU269" s="51"/>
      <c r="AV269" s="51"/>
      <c r="AW269" s="51"/>
      <c r="AX269" s="51"/>
      <c r="AY269" s="175"/>
      <c r="AZ269" s="176"/>
      <c r="BA269" s="176"/>
      <c r="BB269" s="176"/>
      <c r="BC269" s="176"/>
      <c r="BD269" s="50"/>
      <c r="BE269" s="51"/>
      <c r="BF269" s="51"/>
      <c r="BG269" s="51"/>
      <c r="BH269" s="52"/>
      <c r="BI269" s="175"/>
      <c r="BJ269" s="176"/>
      <c r="BK269" s="176"/>
      <c r="BL269" s="176"/>
      <c r="BM269" s="188"/>
      <c r="BN269" s="53"/>
      <c r="BO269" s="53">
        <f t="shared" si="67"/>
        <v>0</v>
      </c>
      <c r="BP269" s="248"/>
    </row>
    <row r="270" spans="2:68" ht="36" x14ac:dyDescent="0.4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68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69"/>
        <v>220.11600000000001</v>
      </c>
      <c r="L270" s="47">
        <f t="shared" si="70"/>
        <v>222.274</v>
      </c>
      <c r="M270" s="48">
        <f t="shared" si="71"/>
        <v>224.43200000000002</v>
      </c>
      <c r="N270" s="48">
        <f t="shared" si="72"/>
        <v>226.59</v>
      </c>
      <c r="O270" s="49">
        <f t="shared" si="73"/>
        <v>226.59</v>
      </c>
      <c r="P270" s="50"/>
      <c r="Q270" s="51"/>
      <c r="R270" s="51"/>
      <c r="S270" s="51"/>
      <c r="T270" s="52"/>
      <c r="U270" s="175"/>
      <c r="V270" s="176"/>
      <c r="W270" s="176"/>
      <c r="X270" s="176"/>
      <c r="Y270" s="176"/>
      <c r="Z270" s="50"/>
      <c r="AA270" s="51"/>
      <c r="AB270" s="51"/>
      <c r="AC270" s="51"/>
      <c r="AD270" s="51"/>
      <c r="AE270" s="195"/>
      <c r="AF270" s="196"/>
      <c r="AG270" s="197"/>
      <c r="AH270" s="196"/>
      <c r="AI270" s="198"/>
      <c r="AJ270" s="50"/>
      <c r="AK270" s="51"/>
      <c r="AL270" s="51"/>
      <c r="AM270" s="51"/>
      <c r="AN270" s="52"/>
      <c r="AO270" s="175"/>
      <c r="AP270" s="176"/>
      <c r="AQ270" s="176"/>
      <c r="AR270" s="176"/>
      <c r="AS270" s="176"/>
      <c r="AT270" s="50"/>
      <c r="AU270" s="51"/>
      <c r="AV270" s="51"/>
      <c r="AW270" s="51"/>
      <c r="AX270" s="51"/>
      <c r="AY270" s="175"/>
      <c r="AZ270" s="176"/>
      <c r="BA270" s="176"/>
      <c r="BB270" s="176"/>
      <c r="BC270" s="176"/>
      <c r="BD270" s="50"/>
      <c r="BE270" s="51"/>
      <c r="BF270" s="51"/>
      <c r="BG270" s="51"/>
      <c r="BH270" s="52"/>
      <c r="BI270" s="175"/>
      <c r="BJ270" s="176"/>
      <c r="BK270" s="176"/>
      <c r="BL270" s="176"/>
      <c r="BM270" s="188"/>
      <c r="BN270" s="53"/>
      <c r="BO270" s="53">
        <f t="shared" si="67"/>
        <v>0</v>
      </c>
      <c r="BP270" s="248"/>
    </row>
    <row r="271" spans="2:68" ht="30" x14ac:dyDescent="0.4">
      <c r="B271" s="79"/>
      <c r="C271" s="80"/>
      <c r="D271" s="41">
        <f t="shared" si="68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69"/>
        <v>220.11600000000001</v>
      </c>
      <c r="L271" s="47">
        <f t="shared" si="70"/>
        <v>222.274</v>
      </c>
      <c r="M271" s="48">
        <f t="shared" si="71"/>
        <v>224.43200000000002</v>
      </c>
      <c r="N271" s="48">
        <f t="shared" si="72"/>
        <v>226.59</v>
      </c>
      <c r="O271" s="49">
        <f t="shared" si="73"/>
        <v>226.59</v>
      </c>
      <c r="P271" s="50"/>
      <c r="Q271" s="51"/>
      <c r="R271" s="51"/>
      <c r="S271" s="51"/>
      <c r="T271" s="52"/>
      <c r="U271" s="175"/>
      <c r="V271" s="176"/>
      <c r="W271" s="176"/>
      <c r="X271" s="176"/>
      <c r="Y271" s="176"/>
      <c r="Z271" s="50"/>
      <c r="AA271" s="51"/>
      <c r="AB271" s="51"/>
      <c r="AC271" s="51"/>
      <c r="AD271" s="51"/>
      <c r="AE271" s="175"/>
      <c r="AF271" s="176"/>
      <c r="AG271" s="176"/>
      <c r="AH271" s="176"/>
      <c r="AI271" s="188"/>
      <c r="AJ271" s="50"/>
      <c r="AK271" s="51"/>
      <c r="AL271" s="51"/>
      <c r="AM271" s="51"/>
      <c r="AN271" s="52"/>
      <c r="AO271" s="175"/>
      <c r="AP271" s="176"/>
      <c r="AQ271" s="176"/>
      <c r="AR271" s="176"/>
      <c r="AS271" s="176"/>
      <c r="AT271" s="50"/>
      <c r="AU271" s="51"/>
      <c r="AV271" s="51"/>
      <c r="AW271" s="51"/>
      <c r="AX271" s="51"/>
      <c r="AY271" s="175"/>
      <c r="AZ271" s="176"/>
      <c r="BA271" s="176"/>
      <c r="BB271" s="176"/>
      <c r="BC271" s="176"/>
      <c r="BD271" s="50"/>
      <c r="BE271" s="51"/>
      <c r="BF271" s="51"/>
      <c r="BG271" s="51"/>
      <c r="BH271" s="52"/>
      <c r="BI271" s="175"/>
      <c r="BJ271" s="176"/>
      <c r="BK271" s="176"/>
      <c r="BL271" s="176"/>
      <c r="BM271" s="188"/>
      <c r="BN271" s="53"/>
      <c r="BO271" s="53">
        <f t="shared" si="67"/>
        <v>0</v>
      </c>
      <c r="BP271" s="248"/>
    </row>
    <row r="272" spans="2:68" ht="30" x14ac:dyDescent="0.4">
      <c r="B272" s="79"/>
      <c r="C272" s="80"/>
      <c r="D272" s="41">
        <f t="shared" si="68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69"/>
        <v>220.11600000000001</v>
      </c>
      <c r="L272" s="47">
        <f t="shared" si="70"/>
        <v>222.274</v>
      </c>
      <c r="M272" s="48">
        <f t="shared" si="71"/>
        <v>224.43200000000002</v>
      </c>
      <c r="N272" s="48">
        <f t="shared" si="72"/>
        <v>226.59</v>
      </c>
      <c r="O272" s="49">
        <f t="shared" si="73"/>
        <v>226.59</v>
      </c>
      <c r="P272" s="50"/>
      <c r="Q272" s="51"/>
      <c r="R272" s="51"/>
      <c r="S272" s="51"/>
      <c r="T272" s="52"/>
      <c r="U272" s="175"/>
      <c r="V272" s="176"/>
      <c r="W272" s="176"/>
      <c r="X272" s="176"/>
      <c r="Y272" s="176"/>
      <c r="Z272" s="50"/>
      <c r="AA272" s="51"/>
      <c r="AB272" s="51"/>
      <c r="AC272" s="51"/>
      <c r="AD272" s="51"/>
      <c r="AE272" s="175"/>
      <c r="AF272" s="176"/>
      <c r="AG272" s="176"/>
      <c r="AH272" s="176"/>
      <c r="AI272" s="188"/>
      <c r="AJ272" s="50"/>
      <c r="AK272" s="51"/>
      <c r="AL272" s="51"/>
      <c r="AM272" s="51"/>
      <c r="AN272" s="52"/>
      <c r="AO272" s="175"/>
      <c r="AP272" s="176"/>
      <c r="AQ272" s="176"/>
      <c r="AR272" s="176"/>
      <c r="AS272" s="176"/>
      <c r="AT272" s="50"/>
      <c r="AU272" s="51"/>
      <c r="AV272" s="51"/>
      <c r="AW272" s="51"/>
      <c r="AX272" s="51"/>
      <c r="AY272" s="175"/>
      <c r="AZ272" s="176"/>
      <c r="BA272" s="176"/>
      <c r="BB272" s="176"/>
      <c r="BC272" s="176"/>
      <c r="BD272" s="50"/>
      <c r="BE272" s="51"/>
      <c r="BF272" s="51"/>
      <c r="BG272" s="51"/>
      <c r="BH272" s="52"/>
      <c r="BI272" s="175"/>
      <c r="BJ272" s="176"/>
      <c r="BK272" s="176"/>
      <c r="BL272" s="176"/>
      <c r="BM272" s="188"/>
      <c r="BN272" s="53"/>
      <c r="BO272" s="53">
        <f t="shared" si="67"/>
        <v>0</v>
      </c>
      <c r="BP272" s="248"/>
    </row>
    <row r="273" spans="2:68" ht="36" x14ac:dyDescent="0.4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68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69"/>
        <v>215.83199999999999</v>
      </c>
      <c r="L273" s="47">
        <f t="shared" si="70"/>
        <v>217.94800000000001</v>
      </c>
      <c r="M273" s="48">
        <f t="shared" si="71"/>
        <v>220.06399999999999</v>
      </c>
      <c r="N273" s="48">
        <f t="shared" si="72"/>
        <v>222.18</v>
      </c>
      <c r="O273" s="49">
        <f t="shared" si="73"/>
        <v>222.18</v>
      </c>
      <c r="P273" s="50"/>
      <c r="Q273" s="51"/>
      <c r="R273" s="51"/>
      <c r="S273" s="51"/>
      <c r="T273" s="52"/>
      <c r="U273" s="175"/>
      <c r="V273" s="176"/>
      <c r="W273" s="176"/>
      <c r="X273" s="176"/>
      <c r="Y273" s="176"/>
      <c r="Z273" s="50"/>
      <c r="AA273" s="51"/>
      <c r="AB273" s="51"/>
      <c r="AC273" s="51"/>
      <c r="AD273" s="51"/>
      <c r="AE273" s="175"/>
      <c r="AF273" s="176"/>
      <c r="AG273" s="176"/>
      <c r="AH273" s="176"/>
      <c r="AI273" s="188"/>
      <c r="AJ273" s="50"/>
      <c r="AK273" s="51"/>
      <c r="AL273" s="51"/>
      <c r="AM273" s="51"/>
      <c r="AN273" s="52"/>
      <c r="AO273" s="175"/>
      <c r="AP273" s="176"/>
      <c r="AQ273" s="176"/>
      <c r="AR273" s="176"/>
      <c r="AS273" s="176"/>
      <c r="AT273" s="50"/>
      <c r="AU273" s="51"/>
      <c r="AV273" s="51"/>
      <c r="AW273" s="51"/>
      <c r="AX273" s="51"/>
      <c r="AY273" s="175"/>
      <c r="AZ273" s="176"/>
      <c r="BA273" s="176"/>
      <c r="BB273" s="176"/>
      <c r="BC273" s="176"/>
      <c r="BD273" s="50"/>
      <c r="BE273" s="51"/>
      <c r="BF273" s="51"/>
      <c r="BG273" s="51"/>
      <c r="BH273" s="52"/>
      <c r="BI273" s="175"/>
      <c r="BJ273" s="176"/>
      <c r="BK273" s="176"/>
      <c r="BL273" s="176"/>
      <c r="BM273" s="188"/>
      <c r="BN273" s="53"/>
      <c r="BO273" s="53">
        <f t="shared" si="67"/>
        <v>0</v>
      </c>
      <c r="BP273" s="248"/>
    </row>
    <row r="274" spans="2:68" ht="30" x14ac:dyDescent="0.4">
      <c r="B274" s="79"/>
      <c r="C274" s="80"/>
      <c r="D274" s="41">
        <f t="shared" si="68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69"/>
        <v>215.83199999999999</v>
      </c>
      <c r="L274" s="47">
        <f t="shared" si="70"/>
        <v>217.94800000000001</v>
      </c>
      <c r="M274" s="48">
        <f t="shared" si="71"/>
        <v>220.06399999999999</v>
      </c>
      <c r="N274" s="48">
        <f t="shared" si="72"/>
        <v>222.18</v>
      </c>
      <c r="O274" s="49">
        <f t="shared" si="73"/>
        <v>222.18</v>
      </c>
      <c r="P274" s="50"/>
      <c r="Q274" s="51"/>
      <c r="R274" s="51"/>
      <c r="S274" s="51"/>
      <c r="T274" s="52"/>
      <c r="U274" s="175"/>
      <c r="V274" s="176"/>
      <c r="W274" s="176"/>
      <c r="X274" s="176"/>
      <c r="Y274" s="176"/>
      <c r="Z274" s="50"/>
      <c r="AA274" s="51"/>
      <c r="AB274" s="51"/>
      <c r="AC274" s="51"/>
      <c r="AD274" s="51"/>
      <c r="AE274" s="175"/>
      <c r="AF274" s="176"/>
      <c r="AG274" s="176"/>
      <c r="AH274" s="176"/>
      <c r="AI274" s="188"/>
      <c r="AJ274" s="50"/>
      <c r="AK274" s="51"/>
      <c r="AL274" s="51"/>
      <c r="AM274" s="51"/>
      <c r="AN274" s="52"/>
      <c r="AO274" s="175"/>
      <c r="AP274" s="176"/>
      <c r="AQ274" s="176"/>
      <c r="AR274" s="176"/>
      <c r="AS274" s="176"/>
      <c r="AT274" s="50"/>
      <c r="AU274" s="51"/>
      <c r="AV274" s="51"/>
      <c r="AW274" s="51"/>
      <c r="AX274" s="51"/>
      <c r="AY274" s="175"/>
      <c r="AZ274" s="176"/>
      <c r="BA274" s="176"/>
      <c r="BB274" s="176"/>
      <c r="BC274" s="176"/>
      <c r="BD274" s="50"/>
      <c r="BE274" s="51"/>
      <c r="BF274" s="51"/>
      <c r="BG274" s="51"/>
      <c r="BH274" s="52"/>
      <c r="BI274" s="175"/>
      <c r="BJ274" s="176"/>
      <c r="BK274" s="176"/>
      <c r="BL274" s="176"/>
      <c r="BM274" s="188"/>
      <c r="BN274" s="53"/>
      <c r="BO274" s="53">
        <f t="shared" si="67"/>
        <v>0</v>
      </c>
      <c r="BP274" s="248"/>
    </row>
    <row r="275" spans="2:68" ht="30" x14ac:dyDescent="0.4">
      <c r="B275" s="79"/>
      <c r="C275" s="80"/>
      <c r="D275" s="41">
        <f t="shared" si="68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69"/>
        <v>215.83199999999999</v>
      </c>
      <c r="L275" s="47">
        <f t="shared" si="70"/>
        <v>217.94800000000001</v>
      </c>
      <c r="M275" s="48">
        <f t="shared" si="71"/>
        <v>220.06399999999999</v>
      </c>
      <c r="N275" s="48">
        <f t="shared" si="72"/>
        <v>222.18</v>
      </c>
      <c r="O275" s="49">
        <f t="shared" si="73"/>
        <v>222.18</v>
      </c>
      <c r="P275" s="50"/>
      <c r="Q275" s="51"/>
      <c r="R275" s="51"/>
      <c r="S275" s="51"/>
      <c r="T275" s="52"/>
      <c r="U275" s="175"/>
      <c r="V275" s="176"/>
      <c r="W275" s="176"/>
      <c r="X275" s="176"/>
      <c r="Y275" s="176"/>
      <c r="Z275" s="50"/>
      <c r="AA275" s="51"/>
      <c r="AB275" s="51"/>
      <c r="AC275" s="51"/>
      <c r="AD275" s="51"/>
      <c r="AE275" s="175"/>
      <c r="AF275" s="176"/>
      <c r="AG275" s="176"/>
      <c r="AH275" s="176"/>
      <c r="AI275" s="188"/>
      <c r="AJ275" s="50"/>
      <c r="AK275" s="51"/>
      <c r="AL275" s="51"/>
      <c r="AM275" s="51"/>
      <c r="AN275" s="52"/>
      <c r="AO275" s="175"/>
      <c r="AP275" s="176"/>
      <c r="AQ275" s="176"/>
      <c r="AR275" s="176"/>
      <c r="AS275" s="176"/>
      <c r="AT275" s="50"/>
      <c r="AU275" s="51"/>
      <c r="AV275" s="51"/>
      <c r="AW275" s="51"/>
      <c r="AX275" s="51"/>
      <c r="AY275" s="175"/>
      <c r="AZ275" s="176"/>
      <c r="BA275" s="176"/>
      <c r="BB275" s="176"/>
      <c r="BC275" s="176"/>
      <c r="BD275" s="50"/>
      <c r="BE275" s="51"/>
      <c r="BF275" s="51"/>
      <c r="BG275" s="51"/>
      <c r="BH275" s="52"/>
      <c r="BI275" s="175"/>
      <c r="BJ275" s="176"/>
      <c r="BK275" s="176"/>
      <c r="BL275" s="176"/>
      <c r="BM275" s="188"/>
      <c r="BN275" s="53"/>
      <c r="BO275" s="53">
        <f t="shared" si="67"/>
        <v>0</v>
      </c>
      <c r="BP275" s="248"/>
    </row>
    <row r="276" spans="2:68" ht="36" x14ac:dyDescent="0.4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68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69"/>
        <v>215.83199999999999</v>
      </c>
      <c r="L276" s="47">
        <f t="shared" si="70"/>
        <v>217.94800000000001</v>
      </c>
      <c r="M276" s="48">
        <f t="shared" si="71"/>
        <v>220.06399999999999</v>
      </c>
      <c r="N276" s="48">
        <f t="shared" si="72"/>
        <v>222.18</v>
      </c>
      <c r="O276" s="49">
        <f t="shared" si="73"/>
        <v>222.18</v>
      </c>
      <c r="P276" s="50"/>
      <c r="Q276" s="51"/>
      <c r="R276" s="51"/>
      <c r="S276" s="51"/>
      <c r="T276" s="52"/>
      <c r="U276" s="175"/>
      <c r="V276" s="176"/>
      <c r="W276" s="176"/>
      <c r="X276" s="176"/>
      <c r="Y276" s="176"/>
      <c r="Z276" s="50"/>
      <c r="AA276" s="51"/>
      <c r="AB276" s="51"/>
      <c r="AC276" s="51"/>
      <c r="AD276" s="51"/>
      <c r="AE276" s="175"/>
      <c r="AF276" s="176"/>
      <c r="AG276" s="176"/>
      <c r="AH276" s="176"/>
      <c r="AI276" s="188"/>
      <c r="AJ276" s="50"/>
      <c r="AK276" s="51"/>
      <c r="AL276" s="51"/>
      <c r="AM276" s="51"/>
      <c r="AN276" s="52"/>
      <c r="AO276" s="175"/>
      <c r="AP276" s="176"/>
      <c r="AQ276" s="176"/>
      <c r="AR276" s="176"/>
      <c r="AS276" s="176"/>
      <c r="AT276" s="50"/>
      <c r="AU276" s="51"/>
      <c r="AV276" s="51"/>
      <c r="AW276" s="51"/>
      <c r="AX276" s="51"/>
      <c r="AY276" s="175"/>
      <c r="AZ276" s="176"/>
      <c r="BA276" s="176"/>
      <c r="BB276" s="176"/>
      <c r="BC276" s="176"/>
      <c r="BD276" s="50"/>
      <c r="BE276" s="51"/>
      <c r="BF276" s="51"/>
      <c r="BG276" s="51"/>
      <c r="BH276" s="52"/>
      <c r="BI276" s="175"/>
      <c r="BJ276" s="176"/>
      <c r="BK276" s="176"/>
      <c r="BL276" s="176"/>
      <c r="BM276" s="188"/>
      <c r="BN276" s="53"/>
      <c r="BO276" s="53">
        <f t="shared" si="67"/>
        <v>0</v>
      </c>
      <c r="BP276" s="248"/>
    </row>
    <row r="277" spans="2:68" ht="30" x14ac:dyDescent="0.4">
      <c r="B277" s="79"/>
      <c r="C277" s="80"/>
      <c r="D277" s="41">
        <f t="shared" si="68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69"/>
        <v>215.83199999999999</v>
      </c>
      <c r="L277" s="47">
        <f t="shared" si="70"/>
        <v>217.94800000000001</v>
      </c>
      <c r="M277" s="48">
        <f t="shared" si="71"/>
        <v>220.06399999999999</v>
      </c>
      <c r="N277" s="48">
        <f t="shared" si="72"/>
        <v>222.18</v>
      </c>
      <c r="O277" s="49">
        <f t="shared" si="73"/>
        <v>222.18</v>
      </c>
      <c r="P277" s="50"/>
      <c r="Q277" s="51"/>
      <c r="R277" s="51"/>
      <c r="S277" s="51"/>
      <c r="T277" s="52"/>
      <c r="U277" s="175"/>
      <c r="V277" s="176"/>
      <c r="W277" s="176"/>
      <c r="X277" s="176"/>
      <c r="Y277" s="176"/>
      <c r="Z277" s="50"/>
      <c r="AA277" s="51"/>
      <c r="AB277" s="51"/>
      <c r="AC277" s="51"/>
      <c r="AD277" s="51"/>
      <c r="AE277" s="175"/>
      <c r="AF277" s="176"/>
      <c r="AG277" s="176"/>
      <c r="AH277" s="176"/>
      <c r="AI277" s="188"/>
      <c r="AJ277" s="50"/>
      <c r="AK277" s="51"/>
      <c r="AL277" s="51"/>
      <c r="AM277" s="51"/>
      <c r="AN277" s="52"/>
      <c r="AO277" s="175"/>
      <c r="AP277" s="176"/>
      <c r="AQ277" s="176"/>
      <c r="AR277" s="176"/>
      <c r="AS277" s="176"/>
      <c r="AT277" s="50"/>
      <c r="AU277" s="51"/>
      <c r="AV277" s="51"/>
      <c r="AW277" s="51"/>
      <c r="AX277" s="51"/>
      <c r="AY277" s="175"/>
      <c r="AZ277" s="176"/>
      <c r="BA277" s="176"/>
      <c r="BB277" s="176"/>
      <c r="BC277" s="176"/>
      <c r="BD277" s="50"/>
      <c r="BE277" s="51"/>
      <c r="BF277" s="51"/>
      <c r="BG277" s="51"/>
      <c r="BH277" s="52"/>
      <c r="BI277" s="175"/>
      <c r="BJ277" s="176"/>
      <c r="BK277" s="176"/>
      <c r="BL277" s="176"/>
      <c r="BM277" s="188"/>
      <c r="BN277" s="53"/>
      <c r="BO277" s="53">
        <f t="shared" si="67"/>
        <v>0</v>
      </c>
      <c r="BP277" s="248"/>
    </row>
    <row r="278" spans="2:68" ht="30" x14ac:dyDescent="0.4">
      <c r="B278" s="79"/>
      <c r="C278" s="80"/>
      <c r="D278" s="41">
        <f t="shared" si="68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69"/>
        <v>215.83199999999999</v>
      </c>
      <c r="L278" s="47">
        <f t="shared" si="70"/>
        <v>217.94800000000001</v>
      </c>
      <c r="M278" s="48">
        <f t="shared" si="71"/>
        <v>220.06399999999999</v>
      </c>
      <c r="N278" s="48">
        <f t="shared" si="72"/>
        <v>222.18</v>
      </c>
      <c r="O278" s="49">
        <f t="shared" si="73"/>
        <v>222.18</v>
      </c>
      <c r="P278" s="50"/>
      <c r="Q278" s="51"/>
      <c r="R278" s="51"/>
      <c r="S278" s="51"/>
      <c r="T278" s="52"/>
      <c r="U278" s="175"/>
      <c r="V278" s="176"/>
      <c r="W278" s="176"/>
      <c r="X278" s="176"/>
      <c r="Y278" s="176"/>
      <c r="Z278" s="50"/>
      <c r="AA278" s="51"/>
      <c r="AB278" s="51"/>
      <c r="AC278" s="51"/>
      <c r="AD278" s="51"/>
      <c r="AE278" s="175"/>
      <c r="AF278" s="176"/>
      <c r="AG278" s="176"/>
      <c r="AH278" s="176"/>
      <c r="AI278" s="188"/>
      <c r="AJ278" s="50"/>
      <c r="AK278" s="51"/>
      <c r="AL278" s="51"/>
      <c r="AM278" s="51"/>
      <c r="AN278" s="52"/>
      <c r="AO278" s="175"/>
      <c r="AP278" s="176"/>
      <c r="AQ278" s="176"/>
      <c r="AR278" s="176"/>
      <c r="AS278" s="176"/>
      <c r="AT278" s="50"/>
      <c r="AU278" s="51"/>
      <c r="AV278" s="51"/>
      <c r="AW278" s="51"/>
      <c r="AX278" s="51"/>
      <c r="AY278" s="175"/>
      <c r="AZ278" s="176"/>
      <c r="BA278" s="176"/>
      <c r="BB278" s="176"/>
      <c r="BC278" s="176"/>
      <c r="BD278" s="50"/>
      <c r="BE278" s="51"/>
      <c r="BF278" s="51"/>
      <c r="BG278" s="51"/>
      <c r="BH278" s="52"/>
      <c r="BI278" s="175"/>
      <c r="BJ278" s="176"/>
      <c r="BK278" s="176"/>
      <c r="BL278" s="176"/>
      <c r="BM278" s="188"/>
      <c r="BN278" s="53"/>
      <c r="BO278" s="53">
        <f t="shared" ref="BO278:BO303" si="74">MAX($P278,$U278,$Z278,$AE278,$AJ278,$AO278,$AT278,$AY278,$BD278,$BI278)</f>
        <v>0</v>
      </c>
      <c r="BP278" s="248"/>
    </row>
    <row r="279" spans="2:68" ht="36" x14ac:dyDescent="0.4">
      <c r="B279" s="79" t="s">
        <v>45</v>
      </c>
      <c r="C279" s="40" t="str">
        <f>C166</f>
        <v>Свинина 2 категории в убойном весе, кг</v>
      </c>
      <c r="D279" s="41">
        <f t="shared" si="68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69"/>
        <v>130.96800000000002</v>
      </c>
      <c r="L279" s="47">
        <f t="shared" si="70"/>
        <v>132.25200000000001</v>
      </c>
      <c r="M279" s="48">
        <f t="shared" si="71"/>
        <v>133.536</v>
      </c>
      <c r="N279" s="48">
        <f t="shared" si="72"/>
        <v>134.82</v>
      </c>
      <c r="O279" s="49">
        <f t="shared" si="73"/>
        <v>134.82</v>
      </c>
      <c r="P279" s="50"/>
      <c r="Q279" s="51"/>
      <c r="R279" s="51"/>
      <c r="S279" s="51"/>
      <c r="T279" s="52"/>
      <c r="U279" s="175"/>
      <c r="V279" s="176"/>
      <c r="W279" s="176"/>
      <c r="X279" s="176"/>
      <c r="Y279" s="176"/>
      <c r="Z279" s="50"/>
      <c r="AA279" s="51"/>
      <c r="AB279" s="51"/>
      <c r="AC279" s="51"/>
      <c r="AD279" s="51"/>
      <c r="AE279" s="175"/>
      <c r="AF279" s="176"/>
      <c r="AG279" s="176"/>
      <c r="AH279" s="176"/>
      <c r="AI279" s="188"/>
      <c r="AJ279" s="50"/>
      <c r="AK279" s="51"/>
      <c r="AL279" s="51"/>
      <c r="AM279" s="51"/>
      <c r="AN279" s="52"/>
      <c r="AO279" s="175"/>
      <c r="AP279" s="176"/>
      <c r="AQ279" s="176"/>
      <c r="AR279" s="176"/>
      <c r="AS279" s="176"/>
      <c r="AT279" s="50"/>
      <c r="AU279" s="51"/>
      <c r="AV279" s="51"/>
      <c r="AW279" s="51"/>
      <c r="AX279" s="51"/>
      <c r="AY279" s="175"/>
      <c r="AZ279" s="176"/>
      <c r="BA279" s="176"/>
      <c r="BB279" s="176"/>
      <c r="BC279" s="176"/>
      <c r="BD279" s="50"/>
      <c r="BE279" s="51"/>
      <c r="BF279" s="51"/>
      <c r="BG279" s="51"/>
      <c r="BH279" s="52"/>
      <c r="BI279" s="175"/>
      <c r="BJ279" s="176"/>
      <c r="BK279" s="176"/>
      <c r="BL279" s="176"/>
      <c r="BM279" s="188"/>
      <c r="BN279" s="53"/>
      <c r="BO279" s="53">
        <f t="shared" si="74"/>
        <v>0</v>
      </c>
      <c r="BP279" s="248"/>
    </row>
    <row r="280" spans="2:68" ht="30" x14ac:dyDescent="0.4">
      <c r="B280" s="79"/>
      <c r="C280" s="80"/>
      <c r="D280" s="41">
        <f t="shared" si="68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69"/>
        <v>130.96800000000002</v>
      </c>
      <c r="L280" s="47">
        <f t="shared" si="70"/>
        <v>132.25200000000001</v>
      </c>
      <c r="M280" s="48">
        <f t="shared" si="71"/>
        <v>133.536</v>
      </c>
      <c r="N280" s="48">
        <f t="shared" si="72"/>
        <v>134.82</v>
      </c>
      <c r="O280" s="49">
        <f t="shared" si="73"/>
        <v>134.82</v>
      </c>
      <c r="P280" s="50"/>
      <c r="Q280" s="51"/>
      <c r="R280" s="51"/>
      <c r="S280" s="51"/>
      <c r="T280" s="52"/>
      <c r="U280" s="175"/>
      <c r="V280" s="176"/>
      <c r="W280" s="176"/>
      <c r="X280" s="176"/>
      <c r="Y280" s="176"/>
      <c r="Z280" s="50"/>
      <c r="AA280" s="51"/>
      <c r="AB280" s="51"/>
      <c r="AC280" s="51"/>
      <c r="AD280" s="51"/>
      <c r="AE280" s="175"/>
      <c r="AF280" s="176"/>
      <c r="AG280" s="176"/>
      <c r="AH280" s="176"/>
      <c r="AI280" s="188"/>
      <c r="AJ280" s="50"/>
      <c r="AK280" s="51"/>
      <c r="AL280" s="51"/>
      <c r="AM280" s="51"/>
      <c r="AN280" s="52"/>
      <c r="AO280" s="175"/>
      <c r="AP280" s="176"/>
      <c r="AQ280" s="176"/>
      <c r="AR280" s="176"/>
      <c r="AS280" s="176"/>
      <c r="AT280" s="50"/>
      <c r="AU280" s="51"/>
      <c r="AV280" s="51"/>
      <c r="AW280" s="51"/>
      <c r="AX280" s="51"/>
      <c r="AY280" s="175"/>
      <c r="AZ280" s="176"/>
      <c r="BA280" s="176"/>
      <c r="BB280" s="176"/>
      <c r="BC280" s="176"/>
      <c r="BD280" s="50"/>
      <c r="BE280" s="51"/>
      <c r="BF280" s="51"/>
      <c r="BG280" s="51"/>
      <c r="BH280" s="52"/>
      <c r="BI280" s="175"/>
      <c r="BJ280" s="176"/>
      <c r="BK280" s="176"/>
      <c r="BL280" s="176"/>
      <c r="BM280" s="188"/>
      <c r="BN280" s="53"/>
      <c r="BO280" s="53">
        <f t="shared" si="74"/>
        <v>0</v>
      </c>
      <c r="BP280" s="248"/>
    </row>
    <row r="281" spans="2:68" ht="30" x14ac:dyDescent="0.4">
      <c r="B281" s="79"/>
      <c r="C281" s="80"/>
      <c r="D281" s="41">
        <f t="shared" si="68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69"/>
        <v>130.96800000000002</v>
      </c>
      <c r="L281" s="47">
        <f t="shared" si="70"/>
        <v>132.25200000000001</v>
      </c>
      <c r="M281" s="48">
        <f t="shared" si="71"/>
        <v>133.536</v>
      </c>
      <c r="N281" s="48">
        <f t="shared" si="72"/>
        <v>134.82</v>
      </c>
      <c r="O281" s="49">
        <f t="shared" si="73"/>
        <v>134.82</v>
      </c>
      <c r="P281" s="50"/>
      <c r="Q281" s="51"/>
      <c r="R281" s="51"/>
      <c r="S281" s="51"/>
      <c r="T281" s="52"/>
      <c r="U281" s="175"/>
      <c r="V281" s="176"/>
      <c r="W281" s="176"/>
      <c r="X281" s="176"/>
      <c r="Y281" s="176"/>
      <c r="Z281" s="50"/>
      <c r="AA281" s="51"/>
      <c r="AB281" s="51"/>
      <c r="AC281" s="51"/>
      <c r="AD281" s="51"/>
      <c r="AE281" s="175"/>
      <c r="AF281" s="176"/>
      <c r="AG281" s="176"/>
      <c r="AH281" s="176"/>
      <c r="AI281" s="188"/>
      <c r="AJ281" s="50"/>
      <c r="AK281" s="51"/>
      <c r="AL281" s="51"/>
      <c r="AM281" s="51"/>
      <c r="AN281" s="52"/>
      <c r="AO281" s="175"/>
      <c r="AP281" s="176"/>
      <c r="AQ281" s="176"/>
      <c r="AR281" s="176"/>
      <c r="AS281" s="176"/>
      <c r="AT281" s="50"/>
      <c r="AU281" s="51"/>
      <c r="AV281" s="51"/>
      <c r="AW281" s="51"/>
      <c r="AX281" s="51"/>
      <c r="AY281" s="175"/>
      <c r="AZ281" s="176"/>
      <c r="BA281" s="176"/>
      <c r="BB281" s="176"/>
      <c r="BC281" s="176"/>
      <c r="BD281" s="50"/>
      <c r="BE281" s="51"/>
      <c r="BF281" s="51"/>
      <c r="BG281" s="51"/>
      <c r="BH281" s="52"/>
      <c r="BI281" s="175"/>
      <c r="BJ281" s="176"/>
      <c r="BK281" s="176"/>
      <c r="BL281" s="176"/>
      <c r="BM281" s="188"/>
      <c r="BN281" s="53"/>
      <c r="BO281" s="53">
        <f t="shared" si="74"/>
        <v>0</v>
      </c>
      <c r="BP281" s="248"/>
    </row>
    <row r="282" spans="2:68" ht="54" x14ac:dyDescent="0.4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68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69"/>
        <v>264.28200000000004</v>
      </c>
      <c r="L282" s="47">
        <f t="shared" si="70"/>
        <v>266.87300000000005</v>
      </c>
      <c r="M282" s="48">
        <f t="shared" si="71"/>
        <v>269.464</v>
      </c>
      <c r="N282" s="48">
        <f t="shared" si="72"/>
        <v>272.05500000000001</v>
      </c>
      <c r="O282" s="49">
        <f t="shared" si="73"/>
        <v>272.05500000000001</v>
      </c>
      <c r="P282" s="50">
        <f>R282/Q282</f>
        <v>245</v>
      </c>
      <c r="Q282" s="51">
        <v>238</v>
      </c>
      <c r="R282" s="51">
        <v>58310</v>
      </c>
      <c r="S282" s="51" t="s">
        <v>587</v>
      </c>
      <c r="T282" s="52" t="s">
        <v>590</v>
      </c>
      <c r="U282" s="175"/>
      <c r="V282" s="176"/>
      <c r="W282" s="176"/>
      <c r="X282" s="176"/>
      <c r="Y282" s="176"/>
      <c r="Z282" s="50"/>
      <c r="AA282" s="51"/>
      <c r="AB282" s="51"/>
      <c r="AC282" s="51"/>
      <c r="AD282" s="51"/>
      <c r="AE282" s="195"/>
      <c r="AF282" s="196"/>
      <c r="AG282" s="197"/>
      <c r="AH282" s="196"/>
      <c r="AI282" s="196"/>
      <c r="AJ282" s="50"/>
      <c r="AK282" s="51"/>
      <c r="AL282" s="51"/>
      <c r="AM282" s="51"/>
      <c r="AN282" s="52"/>
      <c r="AO282" s="175"/>
      <c r="AP282" s="176"/>
      <c r="AQ282" s="176"/>
      <c r="AR282" s="176"/>
      <c r="AS282" s="176"/>
      <c r="AT282" s="50"/>
      <c r="AU282" s="51"/>
      <c r="AV282" s="51"/>
      <c r="AW282" s="51"/>
      <c r="AX282" s="51"/>
      <c r="AY282" s="175"/>
      <c r="AZ282" s="176"/>
      <c r="BA282" s="176"/>
      <c r="BB282" s="176"/>
      <c r="BC282" s="176"/>
      <c r="BD282" s="50"/>
      <c r="BE282" s="51"/>
      <c r="BF282" s="51"/>
      <c r="BG282" s="51"/>
      <c r="BH282" s="52"/>
      <c r="BI282" s="175"/>
      <c r="BJ282" s="176"/>
      <c r="BK282" s="176"/>
      <c r="BL282" s="176"/>
      <c r="BM282" s="188"/>
      <c r="BN282" s="53"/>
      <c r="BO282" s="53">
        <f t="shared" si="74"/>
        <v>245</v>
      </c>
      <c r="BP282" s="248"/>
    </row>
    <row r="283" spans="2:68" ht="30" x14ac:dyDescent="0.4">
      <c r="B283" s="79"/>
      <c r="C283" s="80"/>
      <c r="D283" s="41">
        <f t="shared" si="68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69"/>
        <v>264.28200000000004</v>
      </c>
      <c r="L283" s="47">
        <f t="shared" si="70"/>
        <v>266.87300000000005</v>
      </c>
      <c r="M283" s="48">
        <f t="shared" si="71"/>
        <v>269.464</v>
      </c>
      <c r="N283" s="48">
        <f t="shared" si="72"/>
        <v>272.05500000000001</v>
      </c>
      <c r="O283" s="49">
        <f t="shared" si="73"/>
        <v>272.05500000000001</v>
      </c>
      <c r="P283" s="50"/>
      <c r="Q283" s="51"/>
      <c r="R283" s="51"/>
      <c r="S283" s="51"/>
      <c r="T283" s="52"/>
      <c r="U283" s="175"/>
      <c r="V283" s="176"/>
      <c r="W283" s="176"/>
      <c r="X283" s="176"/>
      <c r="Y283" s="176"/>
      <c r="Z283" s="50"/>
      <c r="AA283" s="51"/>
      <c r="AB283" s="51"/>
      <c r="AC283" s="51"/>
      <c r="AD283" s="51"/>
      <c r="AE283" s="175"/>
      <c r="AF283" s="176"/>
      <c r="AG283" s="176"/>
      <c r="AH283" s="176"/>
      <c r="AI283" s="188"/>
      <c r="AJ283" s="50"/>
      <c r="AK283" s="51"/>
      <c r="AL283" s="51"/>
      <c r="AM283" s="51"/>
      <c r="AN283" s="52"/>
      <c r="AO283" s="175"/>
      <c r="AP283" s="176"/>
      <c r="AQ283" s="176"/>
      <c r="AR283" s="176"/>
      <c r="AS283" s="176"/>
      <c r="AT283" s="50"/>
      <c r="AU283" s="51"/>
      <c r="AV283" s="51"/>
      <c r="AW283" s="51"/>
      <c r="AX283" s="51"/>
      <c r="AY283" s="175"/>
      <c r="AZ283" s="176"/>
      <c r="BA283" s="176"/>
      <c r="BB283" s="176"/>
      <c r="BC283" s="176"/>
      <c r="BD283" s="50"/>
      <c r="BE283" s="51"/>
      <c r="BF283" s="51"/>
      <c r="BG283" s="51"/>
      <c r="BH283" s="52"/>
      <c r="BI283" s="175"/>
      <c r="BJ283" s="176"/>
      <c r="BK283" s="176"/>
      <c r="BL283" s="176"/>
      <c r="BM283" s="188"/>
      <c r="BN283" s="53"/>
      <c r="BO283" s="53">
        <f t="shared" si="74"/>
        <v>0</v>
      </c>
      <c r="BP283" s="248"/>
    </row>
    <row r="284" spans="2:68" ht="54" x14ac:dyDescent="0.4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68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69"/>
        <v>237.35399999999998</v>
      </c>
      <c r="L284" s="47">
        <f t="shared" si="70"/>
        <v>239.68099999999998</v>
      </c>
      <c r="M284" s="48">
        <f t="shared" si="71"/>
        <v>242.00799999999998</v>
      </c>
      <c r="N284" s="48">
        <f t="shared" si="72"/>
        <v>244.33499999999998</v>
      </c>
      <c r="O284" s="49">
        <f t="shared" si="73"/>
        <v>244.33499999999998</v>
      </c>
      <c r="P284" s="50"/>
      <c r="Q284" s="51"/>
      <c r="R284" s="51"/>
      <c r="S284" s="51"/>
      <c r="T284" s="52"/>
      <c r="U284" s="175"/>
      <c r="V284" s="176"/>
      <c r="W284" s="176"/>
      <c r="X284" s="176"/>
      <c r="Y284" s="176"/>
      <c r="Z284" s="50"/>
      <c r="AA284" s="51"/>
      <c r="AB284" s="51"/>
      <c r="AC284" s="51"/>
      <c r="AD284" s="51"/>
      <c r="AE284" s="175"/>
      <c r="AF284" s="176"/>
      <c r="AG284" s="176"/>
      <c r="AH284" s="176"/>
      <c r="AI284" s="188"/>
      <c r="AJ284" s="50"/>
      <c r="AK284" s="51"/>
      <c r="AL284" s="51"/>
      <c r="AM284" s="51"/>
      <c r="AN284" s="52"/>
      <c r="AO284" s="175"/>
      <c r="AP284" s="176"/>
      <c r="AQ284" s="176"/>
      <c r="AR284" s="176"/>
      <c r="AS284" s="176"/>
      <c r="AT284" s="50"/>
      <c r="AU284" s="51"/>
      <c r="AV284" s="51"/>
      <c r="AW284" s="51"/>
      <c r="AX284" s="51"/>
      <c r="AY284" s="175"/>
      <c r="AZ284" s="176"/>
      <c r="BA284" s="176"/>
      <c r="BB284" s="176"/>
      <c r="BC284" s="176"/>
      <c r="BD284" s="50"/>
      <c r="BE284" s="51"/>
      <c r="BF284" s="51"/>
      <c r="BG284" s="51"/>
      <c r="BH284" s="52"/>
      <c r="BI284" s="175"/>
      <c r="BJ284" s="176"/>
      <c r="BK284" s="176"/>
      <c r="BL284" s="176"/>
      <c r="BM284" s="188"/>
      <c r="BN284" s="53"/>
      <c r="BO284" s="53">
        <f t="shared" si="74"/>
        <v>0</v>
      </c>
      <c r="BP284" s="248"/>
    </row>
    <row r="285" spans="2:68" ht="30" x14ac:dyDescent="0.4">
      <c r="B285" s="79"/>
      <c r="C285" s="80"/>
      <c r="D285" s="41">
        <f t="shared" si="68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69"/>
        <v>237.35399999999998</v>
      </c>
      <c r="L285" s="47">
        <f t="shared" si="70"/>
        <v>239.68099999999998</v>
      </c>
      <c r="M285" s="48">
        <f t="shared" si="71"/>
        <v>242.00799999999998</v>
      </c>
      <c r="N285" s="48">
        <f t="shared" si="72"/>
        <v>244.33499999999998</v>
      </c>
      <c r="O285" s="49">
        <f t="shared" si="73"/>
        <v>244.33499999999998</v>
      </c>
      <c r="P285" s="50"/>
      <c r="Q285" s="51"/>
      <c r="R285" s="51"/>
      <c r="S285" s="51"/>
      <c r="T285" s="52"/>
      <c r="U285" s="175"/>
      <c r="V285" s="176"/>
      <c r="W285" s="176"/>
      <c r="X285" s="176"/>
      <c r="Y285" s="176"/>
      <c r="Z285" s="50"/>
      <c r="AA285" s="51"/>
      <c r="AB285" s="51"/>
      <c r="AC285" s="51"/>
      <c r="AD285" s="51"/>
      <c r="AE285" s="175"/>
      <c r="AF285" s="176"/>
      <c r="AG285" s="176"/>
      <c r="AH285" s="176"/>
      <c r="AI285" s="188"/>
      <c r="AJ285" s="50"/>
      <c r="AK285" s="51"/>
      <c r="AL285" s="51"/>
      <c r="AM285" s="51"/>
      <c r="AN285" s="52"/>
      <c r="AO285" s="175"/>
      <c r="AP285" s="176"/>
      <c r="AQ285" s="176"/>
      <c r="AR285" s="176"/>
      <c r="AS285" s="176"/>
      <c r="AT285" s="50"/>
      <c r="AU285" s="51"/>
      <c r="AV285" s="51"/>
      <c r="AW285" s="51"/>
      <c r="AX285" s="51"/>
      <c r="AY285" s="175"/>
      <c r="AZ285" s="176"/>
      <c r="BA285" s="176"/>
      <c r="BB285" s="176"/>
      <c r="BC285" s="176"/>
      <c r="BD285" s="50"/>
      <c r="BE285" s="51"/>
      <c r="BF285" s="51"/>
      <c r="BG285" s="51"/>
      <c r="BH285" s="52"/>
      <c r="BI285" s="175"/>
      <c r="BJ285" s="176"/>
      <c r="BK285" s="176"/>
      <c r="BL285" s="176"/>
      <c r="BM285" s="188"/>
      <c r="BN285" s="53"/>
      <c r="BO285" s="53">
        <f t="shared" si="74"/>
        <v>0</v>
      </c>
      <c r="BP285" s="248"/>
    </row>
    <row r="286" spans="2:68" ht="30" x14ac:dyDescent="0.4">
      <c r="B286" s="79"/>
      <c r="C286" s="80"/>
      <c r="D286" s="41">
        <f t="shared" si="68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69"/>
        <v>237.35399999999998</v>
      </c>
      <c r="L286" s="47">
        <f t="shared" si="70"/>
        <v>239.68099999999998</v>
      </c>
      <c r="M286" s="48">
        <f t="shared" si="71"/>
        <v>242.00799999999998</v>
      </c>
      <c r="N286" s="48">
        <f t="shared" si="72"/>
        <v>244.33499999999998</v>
      </c>
      <c r="O286" s="49">
        <f t="shared" si="73"/>
        <v>244.33499999999998</v>
      </c>
      <c r="P286" s="50"/>
      <c r="Q286" s="51"/>
      <c r="R286" s="51"/>
      <c r="S286" s="51"/>
      <c r="T286" s="52"/>
      <c r="U286" s="175"/>
      <c r="V286" s="176"/>
      <c r="W286" s="176"/>
      <c r="X286" s="176"/>
      <c r="Y286" s="176"/>
      <c r="Z286" s="50"/>
      <c r="AA286" s="51"/>
      <c r="AB286" s="51"/>
      <c r="AC286" s="51"/>
      <c r="AD286" s="51"/>
      <c r="AE286" s="175"/>
      <c r="AF286" s="176"/>
      <c r="AG286" s="176"/>
      <c r="AH286" s="176"/>
      <c r="AI286" s="188"/>
      <c r="AJ286" s="50"/>
      <c r="AK286" s="51"/>
      <c r="AL286" s="51"/>
      <c r="AM286" s="51"/>
      <c r="AN286" s="52"/>
      <c r="AO286" s="175"/>
      <c r="AP286" s="176"/>
      <c r="AQ286" s="176"/>
      <c r="AR286" s="176"/>
      <c r="AS286" s="176"/>
      <c r="AT286" s="50"/>
      <c r="AU286" s="51"/>
      <c r="AV286" s="51"/>
      <c r="AW286" s="51"/>
      <c r="AX286" s="51"/>
      <c r="AY286" s="175"/>
      <c r="AZ286" s="176"/>
      <c r="BA286" s="176"/>
      <c r="BB286" s="176"/>
      <c r="BC286" s="176"/>
      <c r="BD286" s="50"/>
      <c r="BE286" s="51"/>
      <c r="BF286" s="51"/>
      <c r="BG286" s="51"/>
      <c r="BH286" s="52"/>
      <c r="BI286" s="175"/>
      <c r="BJ286" s="176"/>
      <c r="BK286" s="176"/>
      <c r="BL286" s="176"/>
      <c r="BM286" s="188"/>
      <c r="BN286" s="53"/>
      <c r="BO286" s="53">
        <f t="shared" si="74"/>
        <v>0</v>
      </c>
      <c r="BP286" s="248"/>
    </row>
    <row r="287" spans="2:68" ht="54" x14ac:dyDescent="0.4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68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69"/>
        <v>291.20999999999998</v>
      </c>
      <c r="L287" s="47">
        <f t="shared" si="70"/>
        <v>294.065</v>
      </c>
      <c r="M287" s="48">
        <f t="shared" si="71"/>
        <v>296.92</v>
      </c>
      <c r="N287" s="48">
        <f t="shared" si="72"/>
        <v>299.77499999999998</v>
      </c>
      <c r="O287" s="49">
        <f t="shared" si="73"/>
        <v>299.77499999999998</v>
      </c>
      <c r="P287" s="50"/>
      <c r="Q287" s="51"/>
      <c r="R287" s="51"/>
      <c r="S287" s="51"/>
      <c r="T287" s="52"/>
      <c r="U287" s="175"/>
      <c r="V287" s="176"/>
      <c r="W287" s="176"/>
      <c r="X287" s="176"/>
      <c r="Y287" s="176"/>
      <c r="Z287" s="50"/>
      <c r="AA287" s="51"/>
      <c r="AB287" s="51"/>
      <c r="AC287" s="51"/>
      <c r="AD287" s="51"/>
      <c r="AE287" s="175"/>
      <c r="AF287" s="176"/>
      <c r="AG287" s="176"/>
      <c r="AH287" s="176"/>
      <c r="AI287" s="188"/>
      <c r="AJ287" s="50"/>
      <c r="AK287" s="51"/>
      <c r="AL287" s="51"/>
      <c r="AM287" s="51"/>
      <c r="AN287" s="52"/>
      <c r="AO287" s="175"/>
      <c r="AP287" s="176"/>
      <c r="AQ287" s="176"/>
      <c r="AR287" s="176"/>
      <c r="AS287" s="176"/>
      <c r="AT287" s="50"/>
      <c r="AU287" s="51"/>
      <c r="AV287" s="51"/>
      <c r="AW287" s="51"/>
      <c r="AX287" s="51"/>
      <c r="AY287" s="175"/>
      <c r="AZ287" s="176"/>
      <c r="BA287" s="176"/>
      <c r="BB287" s="176"/>
      <c r="BC287" s="176"/>
      <c r="BD287" s="50"/>
      <c r="BE287" s="51"/>
      <c r="BF287" s="51"/>
      <c r="BG287" s="51"/>
      <c r="BH287" s="52"/>
      <c r="BI287" s="175"/>
      <c r="BJ287" s="176"/>
      <c r="BK287" s="176"/>
      <c r="BL287" s="176"/>
      <c r="BM287" s="188"/>
      <c r="BN287" s="53"/>
      <c r="BO287" s="53">
        <f t="shared" si="74"/>
        <v>0</v>
      </c>
      <c r="BP287" s="248"/>
    </row>
    <row r="288" spans="2:68" ht="30" x14ac:dyDescent="0.4">
      <c r="B288" s="79"/>
      <c r="C288" s="80"/>
      <c r="D288" s="41">
        <f t="shared" si="68"/>
        <v>0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69"/>
        <v>0</v>
      </c>
      <c r="L288" s="47">
        <f t="shared" si="70"/>
        <v>0</v>
      </c>
      <c r="M288" s="48">
        <f t="shared" si="71"/>
        <v>0</v>
      </c>
      <c r="N288" s="48">
        <f t="shared" si="72"/>
        <v>0</v>
      </c>
      <c r="O288" s="49">
        <f t="shared" si="73"/>
        <v>0</v>
      </c>
      <c r="P288" s="50"/>
      <c r="Q288" s="51"/>
      <c r="R288" s="51"/>
      <c r="S288" s="51"/>
      <c r="T288" s="52"/>
      <c r="U288" s="175"/>
      <c r="V288" s="176"/>
      <c r="W288" s="176"/>
      <c r="X288" s="176"/>
      <c r="Y288" s="176"/>
      <c r="Z288" s="50"/>
      <c r="AA288" s="51"/>
      <c r="AB288" s="51"/>
      <c r="AC288" s="51"/>
      <c r="AD288" s="51"/>
      <c r="AE288" s="175"/>
      <c r="AF288" s="176"/>
      <c r="AG288" s="176"/>
      <c r="AH288" s="176"/>
      <c r="AI288" s="188"/>
      <c r="AJ288" s="50"/>
      <c r="AK288" s="51"/>
      <c r="AL288" s="51"/>
      <c r="AM288" s="51"/>
      <c r="AN288" s="52"/>
      <c r="AO288" s="175"/>
      <c r="AP288" s="176"/>
      <c r="AQ288" s="176"/>
      <c r="AR288" s="176"/>
      <c r="AS288" s="176"/>
      <c r="AT288" s="50"/>
      <c r="AU288" s="51"/>
      <c r="AV288" s="51"/>
      <c r="AW288" s="51"/>
      <c r="AX288" s="51"/>
      <c r="AY288" s="175"/>
      <c r="AZ288" s="176"/>
      <c r="BA288" s="176"/>
      <c r="BB288" s="176"/>
      <c r="BC288" s="176"/>
      <c r="BD288" s="50"/>
      <c r="BE288" s="51"/>
      <c r="BF288" s="51"/>
      <c r="BG288" s="51"/>
      <c r="BH288" s="52"/>
      <c r="BI288" s="175"/>
      <c r="BJ288" s="176"/>
      <c r="BK288" s="176"/>
      <c r="BL288" s="176"/>
      <c r="BM288" s="188"/>
      <c r="BN288" s="53"/>
      <c r="BO288" s="53">
        <f t="shared" si="74"/>
        <v>0</v>
      </c>
      <c r="BP288" s="248"/>
    </row>
    <row r="289" spans="2:68" ht="30" x14ac:dyDescent="0.4">
      <c r="B289" s="79"/>
      <c r="C289" s="80"/>
      <c r="D289" s="41">
        <f t="shared" si="68"/>
        <v>0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69"/>
        <v>0</v>
      </c>
      <c r="L289" s="47">
        <f t="shared" si="70"/>
        <v>0</v>
      </c>
      <c r="M289" s="48">
        <f t="shared" si="71"/>
        <v>0</v>
      </c>
      <c r="N289" s="48">
        <f t="shared" si="72"/>
        <v>0</v>
      </c>
      <c r="O289" s="49">
        <f t="shared" si="73"/>
        <v>0</v>
      </c>
      <c r="P289" s="50"/>
      <c r="Q289" s="51"/>
      <c r="R289" s="51"/>
      <c r="S289" s="51"/>
      <c r="T289" s="52"/>
      <c r="U289" s="175"/>
      <c r="V289" s="176"/>
      <c r="W289" s="176"/>
      <c r="X289" s="176"/>
      <c r="Y289" s="176"/>
      <c r="Z289" s="50"/>
      <c r="AA289" s="51"/>
      <c r="AB289" s="51"/>
      <c r="AC289" s="51"/>
      <c r="AD289" s="51"/>
      <c r="AE289" s="175"/>
      <c r="AF289" s="176"/>
      <c r="AG289" s="176"/>
      <c r="AH289" s="176"/>
      <c r="AI289" s="188"/>
      <c r="AJ289" s="50"/>
      <c r="AK289" s="51"/>
      <c r="AL289" s="51"/>
      <c r="AM289" s="51"/>
      <c r="AN289" s="52"/>
      <c r="AO289" s="175"/>
      <c r="AP289" s="176"/>
      <c r="AQ289" s="176"/>
      <c r="AR289" s="176"/>
      <c r="AS289" s="176"/>
      <c r="AT289" s="50"/>
      <c r="AU289" s="51"/>
      <c r="AV289" s="51"/>
      <c r="AW289" s="51"/>
      <c r="AX289" s="51"/>
      <c r="AY289" s="175"/>
      <c r="AZ289" s="176"/>
      <c r="BA289" s="176"/>
      <c r="BB289" s="176"/>
      <c r="BC289" s="176"/>
      <c r="BD289" s="50"/>
      <c r="BE289" s="51"/>
      <c r="BF289" s="51"/>
      <c r="BG289" s="51"/>
      <c r="BH289" s="52"/>
      <c r="BI289" s="175"/>
      <c r="BJ289" s="176"/>
      <c r="BK289" s="176"/>
      <c r="BL289" s="176"/>
      <c r="BM289" s="188"/>
      <c r="BN289" s="53"/>
      <c r="BO289" s="53">
        <f t="shared" si="74"/>
        <v>0</v>
      </c>
      <c r="BP289" s="248"/>
    </row>
    <row r="290" spans="2:68" ht="36" x14ac:dyDescent="0.4">
      <c r="B290" s="79" t="s">
        <v>127</v>
      </c>
      <c r="C290" s="40" t="str">
        <f>C177</f>
        <v>Свинина 2 категории (ГОСТ Р53221-2008)*, кг</v>
      </c>
      <c r="D290" s="41">
        <f t="shared" si="68"/>
        <v>206.8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si="69"/>
        <v>210.93600000000001</v>
      </c>
      <c r="L290" s="47">
        <f t="shared" si="70"/>
        <v>213.00400000000002</v>
      </c>
      <c r="M290" s="48">
        <f t="shared" si="71"/>
        <v>215.072</v>
      </c>
      <c r="N290" s="48">
        <f t="shared" si="72"/>
        <v>217.14000000000001</v>
      </c>
      <c r="O290" s="49">
        <f t="shared" si="73"/>
        <v>217.14000000000001</v>
      </c>
      <c r="P290" s="50"/>
      <c r="Q290" s="51"/>
      <c r="R290" s="51"/>
      <c r="S290" s="51"/>
      <c r="T290" s="52"/>
      <c r="U290" s="50"/>
      <c r="V290" s="57"/>
      <c r="W290" s="57"/>
      <c r="X290" s="57"/>
      <c r="Y290" s="52"/>
      <c r="Z290" s="50"/>
      <c r="AA290" s="51"/>
      <c r="AB290" s="51"/>
      <c r="AC290" s="51"/>
      <c r="AD290" s="52"/>
      <c r="AE290" s="175"/>
      <c r="AF290" s="176"/>
      <c r="AG290" s="176"/>
      <c r="AH290" s="176"/>
      <c r="AI290" s="188"/>
      <c r="AJ290" s="50"/>
      <c r="AK290" s="51"/>
      <c r="AL290" s="51"/>
      <c r="AM290" s="51"/>
      <c r="AN290" s="52"/>
      <c r="AO290" s="175"/>
      <c r="AP290" s="176"/>
      <c r="AQ290" s="176"/>
      <c r="AR290" s="176"/>
      <c r="AS290" s="176"/>
      <c r="AT290" s="50"/>
      <c r="AU290" s="51"/>
      <c r="AV290" s="51"/>
      <c r="AW290" s="51"/>
      <c r="AX290" s="51"/>
      <c r="AY290" s="175"/>
      <c r="AZ290" s="176"/>
      <c r="BA290" s="176"/>
      <c r="BB290" s="176"/>
      <c r="BC290" s="176"/>
      <c r="BD290" s="50"/>
      <c r="BE290" s="51"/>
      <c r="BF290" s="51"/>
      <c r="BG290" s="51"/>
      <c r="BH290" s="52"/>
      <c r="BI290" s="175"/>
      <c r="BJ290" s="176"/>
      <c r="BK290" s="176"/>
      <c r="BL290" s="176"/>
      <c r="BM290" s="188"/>
      <c r="BN290" s="53"/>
      <c r="BO290" s="53">
        <f t="shared" si="74"/>
        <v>0</v>
      </c>
      <c r="BP290" s="248"/>
    </row>
    <row r="291" spans="2:68" ht="30" x14ac:dyDescent="0.4">
      <c r="B291" s="79"/>
      <c r="C291" s="80"/>
      <c r="D291" s="41">
        <f t="shared" si="68"/>
        <v>206.8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69"/>
        <v>210.93600000000001</v>
      </c>
      <c r="L291" s="47">
        <f t="shared" si="70"/>
        <v>213.00400000000002</v>
      </c>
      <c r="M291" s="48">
        <f t="shared" si="71"/>
        <v>215.072</v>
      </c>
      <c r="N291" s="48">
        <f t="shared" si="72"/>
        <v>217.14000000000001</v>
      </c>
      <c r="O291" s="49">
        <f t="shared" si="73"/>
        <v>217.14000000000001</v>
      </c>
      <c r="P291" s="50"/>
      <c r="Q291" s="51"/>
      <c r="R291" s="51"/>
      <c r="S291" s="51"/>
      <c r="T291" s="52"/>
      <c r="U291" s="50"/>
      <c r="V291" s="57"/>
      <c r="W291" s="57"/>
      <c r="X291" s="57"/>
      <c r="Y291" s="52"/>
      <c r="Z291" s="50"/>
      <c r="AA291" s="51"/>
      <c r="AB291" s="51"/>
      <c r="AC291" s="51"/>
      <c r="AD291" s="51"/>
      <c r="AE291" s="175"/>
      <c r="AF291" s="176"/>
      <c r="AG291" s="176"/>
      <c r="AH291" s="176"/>
      <c r="AI291" s="188"/>
      <c r="AJ291" s="50"/>
      <c r="AK291" s="51"/>
      <c r="AL291" s="51"/>
      <c r="AM291" s="51"/>
      <c r="AN291" s="52"/>
      <c r="AO291" s="175"/>
      <c r="AP291" s="176"/>
      <c r="AQ291" s="176"/>
      <c r="AR291" s="176"/>
      <c r="AS291" s="176"/>
      <c r="AT291" s="50"/>
      <c r="AU291" s="51"/>
      <c r="AV291" s="51"/>
      <c r="AW291" s="51"/>
      <c r="AX291" s="51"/>
      <c r="AY291" s="175"/>
      <c r="AZ291" s="176"/>
      <c r="BA291" s="176"/>
      <c r="BB291" s="176"/>
      <c r="BC291" s="176"/>
      <c r="BD291" s="50"/>
      <c r="BE291" s="51"/>
      <c r="BF291" s="51"/>
      <c r="BG291" s="51"/>
      <c r="BH291" s="52"/>
      <c r="BI291" s="175"/>
      <c r="BJ291" s="176"/>
      <c r="BK291" s="176"/>
      <c r="BL291" s="176"/>
      <c r="BM291" s="188"/>
      <c r="BN291" s="53"/>
      <c r="BO291" s="53">
        <f t="shared" si="74"/>
        <v>0</v>
      </c>
      <c r="BP291" s="248"/>
    </row>
    <row r="292" spans="2:68" ht="30" x14ac:dyDescent="0.4">
      <c r="B292" s="79"/>
      <c r="C292" s="80"/>
      <c r="D292" s="41">
        <f t="shared" si="68"/>
        <v>206.8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69"/>
        <v>210.93600000000001</v>
      </c>
      <c r="L292" s="47">
        <f t="shared" si="70"/>
        <v>213.00400000000002</v>
      </c>
      <c r="M292" s="48">
        <f t="shared" si="71"/>
        <v>215.072</v>
      </c>
      <c r="N292" s="48">
        <f t="shared" si="72"/>
        <v>217.14000000000001</v>
      </c>
      <c r="O292" s="49">
        <f t="shared" si="73"/>
        <v>217.14000000000001</v>
      </c>
      <c r="P292" s="50"/>
      <c r="Q292" s="51"/>
      <c r="R292" s="51"/>
      <c r="S292" s="51"/>
      <c r="T292" s="52"/>
      <c r="U292" s="50"/>
      <c r="V292" s="57"/>
      <c r="W292" s="57"/>
      <c r="X292" s="57"/>
      <c r="Y292" s="52"/>
      <c r="Z292" s="50"/>
      <c r="AA292" s="51"/>
      <c r="AB292" s="51"/>
      <c r="AC292" s="51"/>
      <c r="AD292" s="51"/>
      <c r="AE292" s="175"/>
      <c r="AF292" s="176"/>
      <c r="AG292" s="176"/>
      <c r="AH292" s="176"/>
      <c r="AI292" s="188"/>
      <c r="AJ292" s="50"/>
      <c r="AK292" s="51"/>
      <c r="AL292" s="51"/>
      <c r="AM292" s="51"/>
      <c r="AN292" s="52"/>
      <c r="AO292" s="175"/>
      <c r="AP292" s="176"/>
      <c r="AQ292" s="176"/>
      <c r="AR292" s="176"/>
      <c r="AS292" s="176"/>
      <c r="AT292" s="50"/>
      <c r="AU292" s="51"/>
      <c r="AV292" s="51"/>
      <c r="AW292" s="51"/>
      <c r="AX292" s="51"/>
      <c r="AY292" s="175"/>
      <c r="AZ292" s="176"/>
      <c r="BA292" s="176"/>
      <c r="BB292" s="176"/>
      <c r="BC292" s="176"/>
      <c r="BD292" s="50"/>
      <c r="BE292" s="51"/>
      <c r="BF292" s="51"/>
      <c r="BG292" s="51"/>
      <c r="BH292" s="52"/>
      <c r="BI292" s="175"/>
      <c r="BJ292" s="176"/>
      <c r="BK292" s="176"/>
      <c r="BL292" s="176"/>
      <c r="BM292" s="188"/>
      <c r="BN292" s="53"/>
      <c r="BO292" s="53">
        <f t="shared" si="74"/>
        <v>0</v>
      </c>
      <c r="BP292" s="248"/>
    </row>
    <row r="293" spans="2:68" ht="58.5" x14ac:dyDescent="0.4">
      <c r="B293" s="81" t="s">
        <v>47</v>
      </c>
      <c r="C293" s="82" t="s">
        <v>48</v>
      </c>
      <c r="D293" s="41">
        <f t="shared" si="68"/>
        <v>0</v>
      </c>
      <c r="E293" s="62"/>
      <c r="F293" s="63"/>
      <c r="G293" s="64"/>
      <c r="H293" s="64"/>
      <c r="I293" s="64"/>
      <c r="J293" s="65"/>
      <c r="K293" s="46">
        <f t="shared" si="69"/>
        <v>0</v>
      </c>
      <c r="L293" s="47">
        <f t="shared" si="70"/>
        <v>0</v>
      </c>
      <c r="M293" s="48">
        <f t="shared" si="71"/>
        <v>0</v>
      </c>
      <c r="N293" s="48">
        <f t="shared" si="72"/>
        <v>0</v>
      </c>
      <c r="O293" s="49">
        <f t="shared" si="73"/>
        <v>0</v>
      </c>
      <c r="P293" s="66"/>
      <c r="Q293" s="67"/>
      <c r="R293" s="68"/>
      <c r="S293" s="67"/>
      <c r="T293" s="69"/>
      <c r="U293" s="66"/>
      <c r="V293" s="67"/>
      <c r="W293" s="68"/>
      <c r="X293" s="67"/>
      <c r="Y293" s="69"/>
      <c r="Z293" s="66"/>
      <c r="AA293" s="67"/>
      <c r="AB293" s="68"/>
      <c r="AC293" s="67"/>
      <c r="AD293" s="67"/>
      <c r="AE293" s="177"/>
      <c r="AF293" s="178"/>
      <c r="AG293" s="176"/>
      <c r="AH293" s="178"/>
      <c r="AI293" s="189"/>
      <c r="AJ293" s="66"/>
      <c r="AK293" s="67"/>
      <c r="AL293" s="68"/>
      <c r="AM293" s="67"/>
      <c r="AN293" s="69"/>
      <c r="AO293" s="177"/>
      <c r="AP293" s="178"/>
      <c r="AQ293" s="176"/>
      <c r="AR293" s="178"/>
      <c r="AS293" s="178"/>
      <c r="AT293" s="66"/>
      <c r="AU293" s="67"/>
      <c r="AV293" s="68"/>
      <c r="AW293" s="67"/>
      <c r="AX293" s="67"/>
      <c r="AY293" s="177"/>
      <c r="AZ293" s="178"/>
      <c r="BA293" s="176"/>
      <c r="BB293" s="178"/>
      <c r="BC293" s="178"/>
      <c r="BD293" s="66"/>
      <c r="BE293" s="67"/>
      <c r="BF293" s="68"/>
      <c r="BG293" s="67"/>
      <c r="BH293" s="69"/>
      <c r="BI293" s="177"/>
      <c r="BJ293" s="178"/>
      <c r="BK293" s="176"/>
      <c r="BL293" s="178"/>
      <c r="BM293" s="189"/>
      <c r="BN293" s="53"/>
      <c r="BO293" s="53">
        <f t="shared" si="74"/>
        <v>0</v>
      </c>
      <c r="BP293" s="248"/>
    </row>
    <row r="294" spans="2:68" ht="36.75" customHeight="1" x14ac:dyDescent="0.4">
      <c r="B294" s="79" t="s">
        <v>50</v>
      </c>
      <c r="C294" s="40" t="str">
        <f>C181</f>
        <v>Мясо цыплят бройлеров, кг</v>
      </c>
      <c r="D294" s="41">
        <f t="shared" si="68"/>
        <v>113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69"/>
        <v>124.3</v>
      </c>
      <c r="L294" s="47">
        <f t="shared" si="70"/>
        <v>125.43</v>
      </c>
      <c r="M294" s="48">
        <f t="shared" si="71"/>
        <v>126.56</v>
      </c>
      <c r="N294" s="48">
        <f t="shared" si="72"/>
        <v>127.69</v>
      </c>
      <c r="O294" s="49">
        <f t="shared" si="73"/>
        <v>128.82</v>
      </c>
      <c r="P294" s="50"/>
      <c r="Q294" s="57"/>
      <c r="R294" s="57"/>
      <c r="S294" s="57"/>
      <c r="T294" s="52"/>
      <c r="U294" s="50">
        <f>W294/V294</f>
        <v>124.30010707680327</v>
      </c>
      <c r="V294" s="51">
        <v>20.545999999999999</v>
      </c>
      <c r="W294" s="51">
        <v>2553.87</v>
      </c>
      <c r="X294" s="85" t="s">
        <v>592</v>
      </c>
      <c r="Y294" s="52" t="s">
        <v>600</v>
      </c>
      <c r="Z294" s="195"/>
      <c r="AA294" s="196"/>
      <c r="AB294" s="197"/>
      <c r="AC294" s="196"/>
      <c r="AD294" s="198"/>
      <c r="AE294" s="195"/>
      <c r="AF294" s="196"/>
      <c r="AG294" s="197"/>
      <c r="AH294" s="196"/>
      <c r="AI294" s="196"/>
      <c r="AJ294" s="50"/>
      <c r="AK294" s="51"/>
      <c r="AL294" s="51"/>
      <c r="AM294" s="51"/>
      <c r="AN294" s="52"/>
      <c r="AO294" s="50"/>
      <c r="AP294" s="51"/>
      <c r="AQ294" s="51"/>
      <c r="AR294" s="51"/>
      <c r="AS294" s="52"/>
      <c r="AT294" s="50"/>
      <c r="AU294" s="51"/>
      <c r="AV294" s="51"/>
      <c r="AW294" s="51"/>
      <c r="AX294" s="51"/>
      <c r="AY294" s="175"/>
      <c r="AZ294" s="176"/>
      <c r="BA294" s="176"/>
      <c r="BB294" s="176"/>
      <c r="BC294" s="176"/>
      <c r="BD294" s="50"/>
      <c r="BE294" s="51"/>
      <c r="BF294" s="51"/>
      <c r="BG294" s="51"/>
      <c r="BH294" s="52"/>
      <c r="BI294" s="175"/>
      <c r="BJ294" s="176"/>
      <c r="BK294" s="176"/>
      <c r="BL294" s="176"/>
      <c r="BM294" s="188"/>
      <c r="BN294" s="53"/>
      <c r="BO294" s="53">
        <f t="shared" si="74"/>
        <v>124.30010707680327</v>
      </c>
      <c r="BP294" s="248"/>
    </row>
    <row r="295" spans="2:68" ht="30" x14ac:dyDescent="0.4">
      <c r="B295" s="79"/>
      <c r="C295" s="80"/>
      <c r="D295" s="41">
        <f t="shared" si="68"/>
        <v>113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69"/>
        <v>124.3</v>
      </c>
      <c r="L295" s="47">
        <f t="shared" si="70"/>
        <v>125.43</v>
      </c>
      <c r="M295" s="48">
        <f t="shared" si="71"/>
        <v>126.56</v>
      </c>
      <c r="N295" s="48">
        <f t="shared" si="72"/>
        <v>127.69</v>
      </c>
      <c r="O295" s="49">
        <f t="shared" si="73"/>
        <v>128.82</v>
      </c>
      <c r="P295" s="50"/>
      <c r="Q295" s="57"/>
      <c r="R295" s="57"/>
      <c r="S295" s="57"/>
      <c r="T295" s="52"/>
      <c r="U295" s="50"/>
      <c r="V295" s="57"/>
      <c r="W295" s="57"/>
      <c r="X295" s="57"/>
      <c r="Y295" s="52"/>
      <c r="Z295" s="50"/>
      <c r="AA295" s="51"/>
      <c r="AB295" s="51"/>
      <c r="AC295" s="51"/>
      <c r="AD295" s="52"/>
      <c r="AE295" s="175"/>
      <c r="AF295" s="176"/>
      <c r="AG295" s="176"/>
      <c r="AH295" s="176"/>
      <c r="AI295" s="188"/>
      <c r="AJ295" s="50"/>
      <c r="AK295" s="51"/>
      <c r="AL295" s="51"/>
      <c r="AM295" s="51"/>
      <c r="AN295" s="52"/>
      <c r="AO295" s="175"/>
      <c r="AP295" s="176"/>
      <c r="AQ295" s="176"/>
      <c r="AR295" s="176"/>
      <c r="AS295" s="176"/>
      <c r="AT295" s="50"/>
      <c r="AU295" s="51"/>
      <c r="AV295" s="51"/>
      <c r="AW295" s="51"/>
      <c r="AX295" s="51"/>
      <c r="AY295" s="175"/>
      <c r="AZ295" s="176"/>
      <c r="BA295" s="176"/>
      <c r="BB295" s="176"/>
      <c r="BC295" s="176"/>
      <c r="BD295" s="50"/>
      <c r="BE295" s="51"/>
      <c r="BF295" s="51"/>
      <c r="BG295" s="51"/>
      <c r="BH295" s="52"/>
      <c r="BI295" s="175"/>
      <c r="BJ295" s="176"/>
      <c r="BK295" s="176"/>
      <c r="BL295" s="176"/>
      <c r="BM295" s="188"/>
      <c r="BN295" s="53"/>
      <c r="BO295" s="53">
        <f t="shared" si="74"/>
        <v>0</v>
      </c>
      <c r="BP295" s="248"/>
    </row>
    <row r="296" spans="2:68" ht="30" x14ac:dyDescent="0.4">
      <c r="B296" s="79"/>
      <c r="C296" s="80"/>
      <c r="D296" s="41">
        <f t="shared" si="68"/>
        <v>113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50"/>
      <c r="Q296" s="57"/>
      <c r="R296" s="57"/>
      <c r="S296" s="57"/>
      <c r="T296" s="52"/>
      <c r="U296" s="50"/>
      <c r="V296" s="57"/>
      <c r="W296" s="57"/>
      <c r="X296" s="57"/>
      <c r="Y296" s="52"/>
      <c r="Z296" s="50"/>
      <c r="AA296" s="51"/>
      <c r="AB296" s="51"/>
      <c r="AC296" s="51"/>
      <c r="AD296" s="51"/>
      <c r="AE296" s="175"/>
      <c r="AF296" s="176"/>
      <c r="AG296" s="176"/>
      <c r="AH296" s="176"/>
      <c r="AI296" s="188"/>
      <c r="AJ296" s="50"/>
      <c r="AK296" s="51"/>
      <c r="AL296" s="51"/>
      <c r="AM296" s="51"/>
      <c r="AN296" s="52"/>
      <c r="AO296" s="175"/>
      <c r="AP296" s="176"/>
      <c r="AQ296" s="176"/>
      <c r="AR296" s="176"/>
      <c r="AS296" s="176"/>
      <c r="AT296" s="50"/>
      <c r="AU296" s="51"/>
      <c r="AV296" s="51"/>
      <c r="AW296" s="51"/>
      <c r="AX296" s="51"/>
      <c r="AY296" s="175"/>
      <c r="AZ296" s="176"/>
      <c r="BA296" s="176"/>
      <c r="BB296" s="176"/>
      <c r="BC296" s="176"/>
      <c r="BD296" s="50"/>
      <c r="BE296" s="51"/>
      <c r="BF296" s="51"/>
      <c r="BG296" s="51"/>
      <c r="BH296" s="52"/>
      <c r="BI296" s="175"/>
      <c r="BJ296" s="176"/>
      <c r="BK296" s="176"/>
      <c r="BL296" s="176"/>
      <c r="BM296" s="188"/>
      <c r="BN296" s="53"/>
      <c r="BO296" s="53">
        <f t="shared" si="74"/>
        <v>0</v>
      </c>
      <c r="BP296" s="248"/>
    </row>
    <row r="297" spans="2:68" ht="39" x14ac:dyDescent="0.4">
      <c r="B297" s="81" t="s">
        <v>53</v>
      </c>
      <c r="C297" s="82" t="s">
        <v>54</v>
      </c>
      <c r="D297" s="41">
        <f t="shared" si="68"/>
        <v>0</v>
      </c>
      <c r="E297" s="89"/>
      <c r="F297" s="90"/>
      <c r="G297" s="91"/>
      <c r="H297" s="91"/>
      <c r="I297" s="91"/>
      <c r="J297" s="92"/>
      <c r="K297" s="46">
        <f t="shared" ref="K297:K322" si="75">$D297+($D297*(SUM($E297%,F297%)))</f>
        <v>0</v>
      </c>
      <c r="L297" s="47">
        <f t="shared" ref="L297:L322" si="76">$D297+(($D297*SUM($E297,G297)/100))</f>
        <v>0</v>
      </c>
      <c r="M297" s="48">
        <f t="shared" ref="M297:M322" si="77">$D297+(($D297*($E297+H297)/100))</f>
        <v>0</v>
      </c>
      <c r="N297" s="48">
        <f t="shared" ref="N297:N322" si="78">$D297+(($D297*($E297+I297)/100))</f>
        <v>0</v>
      </c>
      <c r="O297" s="49">
        <f t="shared" ref="O297:O322" si="79">$D297+(($D297*($E297+J297)/100))</f>
        <v>0</v>
      </c>
      <c r="P297" s="93"/>
      <c r="Q297" s="94"/>
      <c r="R297" s="68"/>
      <c r="S297" s="94"/>
      <c r="T297" s="95"/>
      <c r="U297" s="93"/>
      <c r="V297" s="94"/>
      <c r="W297" s="68"/>
      <c r="X297" s="94"/>
      <c r="Y297" s="95"/>
      <c r="Z297" s="93"/>
      <c r="AA297" s="94"/>
      <c r="AB297" s="68"/>
      <c r="AC297" s="94"/>
      <c r="AD297" s="94"/>
      <c r="AE297" s="179"/>
      <c r="AF297" s="180"/>
      <c r="AG297" s="176"/>
      <c r="AH297" s="180"/>
      <c r="AI297" s="190"/>
      <c r="AJ297" s="93"/>
      <c r="AK297" s="94"/>
      <c r="AL297" s="68"/>
      <c r="AM297" s="94"/>
      <c r="AN297" s="95"/>
      <c r="AO297" s="179"/>
      <c r="AP297" s="180"/>
      <c r="AQ297" s="176"/>
      <c r="AR297" s="180"/>
      <c r="AS297" s="180"/>
      <c r="AT297" s="93"/>
      <c r="AU297" s="94"/>
      <c r="AV297" s="68"/>
      <c r="AW297" s="94"/>
      <c r="AX297" s="94"/>
      <c r="AY297" s="179"/>
      <c r="AZ297" s="180"/>
      <c r="BA297" s="176"/>
      <c r="BB297" s="180"/>
      <c r="BC297" s="180"/>
      <c r="BD297" s="93"/>
      <c r="BE297" s="94"/>
      <c r="BF297" s="68"/>
      <c r="BG297" s="94"/>
      <c r="BH297" s="95"/>
      <c r="BI297" s="179"/>
      <c r="BJ297" s="180"/>
      <c r="BK297" s="176"/>
      <c r="BL297" s="180"/>
      <c r="BM297" s="190"/>
      <c r="BN297" s="53"/>
      <c r="BO297" s="53">
        <f t="shared" si="74"/>
        <v>0</v>
      </c>
      <c r="BP297" s="248"/>
    </row>
    <row r="298" spans="2:68" ht="72" x14ac:dyDescent="0.4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68"/>
        <v>66.7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75"/>
        <v>70.701999999999998</v>
      </c>
      <c r="L298" s="47">
        <f t="shared" si="76"/>
        <v>71.369</v>
      </c>
      <c r="M298" s="48">
        <f t="shared" si="77"/>
        <v>72.036000000000001</v>
      </c>
      <c r="N298" s="48">
        <f t="shared" si="78"/>
        <v>72.703000000000003</v>
      </c>
      <c r="O298" s="49">
        <f t="shared" si="79"/>
        <v>73.37</v>
      </c>
      <c r="P298" s="50">
        <f>R298/Q298</f>
        <v>71.47</v>
      </c>
      <c r="Q298" s="51">
        <v>90</v>
      </c>
      <c r="R298" s="51">
        <v>6432.3</v>
      </c>
      <c r="S298" s="51" t="s">
        <v>362</v>
      </c>
      <c r="T298" s="52" t="s">
        <v>590</v>
      </c>
      <c r="U298" s="50"/>
      <c r="V298" s="57"/>
      <c r="W298" s="57"/>
      <c r="X298" s="57"/>
      <c r="Y298" s="52"/>
      <c r="Z298" s="236"/>
      <c r="AA298" s="237"/>
      <c r="AB298" s="238"/>
      <c r="AC298" s="237"/>
      <c r="AD298" s="239"/>
      <c r="AE298" s="175"/>
      <c r="AF298" s="176"/>
      <c r="AG298" s="176"/>
      <c r="AH298" s="176"/>
      <c r="AI298" s="188"/>
      <c r="AJ298" s="50"/>
      <c r="AK298" s="51"/>
      <c r="AL298" s="51"/>
      <c r="AM298" s="51"/>
      <c r="AN298" s="52"/>
      <c r="AO298" s="175"/>
      <c r="AP298" s="176"/>
      <c r="AQ298" s="176"/>
      <c r="AR298" s="176"/>
      <c r="AS298" s="176"/>
      <c r="AT298" s="50"/>
      <c r="AU298" s="51"/>
      <c r="AV298" s="51"/>
      <c r="AW298" s="51"/>
      <c r="AX298" s="51"/>
      <c r="AY298" s="175"/>
      <c r="AZ298" s="176"/>
      <c r="BA298" s="176"/>
      <c r="BB298" s="176"/>
      <c r="BC298" s="176"/>
      <c r="BD298" s="50"/>
      <c r="BE298" s="51"/>
      <c r="BF298" s="51"/>
      <c r="BG298" s="51"/>
      <c r="BH298" s="52"/>
      <c r="BI298" s="175"/>
      <c r="BJ298" s="176"/>
      <c r="BK298" s="176"/>
      <c r="BL298" s="176"/>
      <c r="BM298" s="188"/>
      <c r="BN298" s="53"/>
      <c r="BO298" s="53">
        <f t="shared" si="74"/>
        <v>71.47</v>
      </c>
      <c r="BP298" s="249"/>
    </row>
    <row r="299" spans="2:68" ht="30" x14ac:dyDescent="0.4">
      <c r="B299" s="79"/>
      <c r="C299" s="80"/>
      <c r="D299" s="41">
        <f t="shared" si="68"/>
        <v>66.7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75"/>
        <v>70.701999999999998</v>
      </c>
      <c r="L299" s="47">
        <f t="shared" si="76"/>
        <v>71.369</v>
      </c>
      <c r="M299" s="48">
        <f t="shared" si="77"/>
        <v>72.036000000000001</v>
      </c>
      <c r="N299" s="48">
        <f t="shared" si="78"/>
        <v>72.703000000000003</v>
      </c>
      <c r="O299" s="49">
        <f t="shared" si="79"/>
        <v>73.37</v>
      </c>
      <c r="P299" s="50"/>
      <c r="Q299" s="57"/>
      <c r="R299" s="57"/>
      <c r="S299" s="57"/>
      <c r="T299" s="52"/>
      <c r="U299" s="50"/>
      <c r="V299" s="57"/>
      <c r="W299" s="57"/>
      <c r="X299" s="57"/>
      <c r="Y299" s="52"/>
      <c r="Z299" s="236"/>
      <c r="AA299" s="237"/>
      <c r="AB299" s="238"/>
      <c r="AC299" s="237"/>
      <c r="AD299" s="237"/>
      <c r="AE299" s="175"/>
      <c r="AF299" s="176"/>
      <c r="AG299" s="176"/>
      <c r="AH299" s="176"/>
      <c r="AI299" s="188"/>
      <c r="AJ299" s="50"/>
      <c r="AK299" s="51"/>
      <c r="AL299" s="51"/>
      <c r="AM299" s="51"/>
      <c r="AN299" s="52"/>
      <c r="AO299" s="175"/>
      <c r="AP299" s="176"/>
      <c r="AQ299" s="176"/>
      <c r="AR299" s="176"/>
      <c r="AS299" s="176"/>
      <c r="AT299" s="50"/>
      <c r="AU299" s="51"/>
      <c r="AV299" s="51"/>
      <c r="AW299" s="51"/>
      <c r="AX299" s="51"/>
      <c r="AY299" s="175"/>
      <c r="AZ299" s="176"/>
      <c r="BA299" s="176"/>
      <c r="BB299" s="176"/>
      <c r="BC299" s="176"/>
      <c r="BD299" s="50"/>
      <c r="BE299" s="51"/>
      <c r="BF299" s="51"/>
      <c r="BG299" s="51"/>
      <c r="BH299" s="52"/>
      <c r="BI299" s="175"/>
      <c r="BJ299" s="176"/>
      <c r="BK299" s="176"/>
      <c r="BL299" s="176"/>
      <c r="BM299" s="188"/>
      <c r="BN299" s="53"/>
      <c r="BO299" s="53">
        <f t="shared" si="74"/>
        <v>0</v>
      </c>
      <c r="BP299" s="248"/>
    </row>
    <row r="300" spans="2:68" ht="30" x14ac:dyDescent="0.4">
      <c r="B300" s="79"/>
      <c r="C300" s="80"/>
      <c r="D300" s="41">
        <f t="shared" ref="D300:D331" si="80">D74</f>
        <v>66.7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75"/>
        <v>70.701999999999998</v>
      </c>
      <c r="L300" s="47">
        <f t="shared" si="76"/>
        <v>71.369</v>
      </c>
      <c r="M300" s="48">
        <f t="shared" si="77"/>
        <v>72.036000000000001</v>
      </c>
      <c r="N300" s="48">
        <f t="shared" si="78"/>
        <v>72.703000000000003</v>
      </c>
      <c r="O300" s="49">
        <f t="shared" si="79"/>
        <v>73.37</v>
      </c>
      <c r="P300" s="50"/>
      <c r="Q300" s="57"/>
      <c r="R300" s="57"/>
      <c r="S300" s="57"/>
      <c r="T300" s="52"/>
      <c r="U300" s="50"/>
      <c r="V300" s="57"/>
      <c r="W300" s="57"/>
      <c r="X300" s="57"/>
      <c r="Y300" s="52"/>
      <c r="Z300" s="236"/>
      <c r="AA300" s="237"/>
      <c r="AB300" s="238"/>
      <c r="AC300" s="237"/>
      <c r="AD300" s="237"/>
      <c r="AE300" s="175"/>
      <c r="AF300" s="176"/>
      <c r="AG300" s="176"/>
      <c r="AH300" s="176"/>
      <c r="AI300" s="188"/>
      <c r="AJ300" s="50"/>
      <c r="AK300" s="51"/>
      <c r="AL300" s="51"/>
      <c r="AM300" s="51"/>
      <c r="AN300" s="52"/>
      <c r="AO300" s="175"/>
      <c r="AP300" s="176"/>
      <c r="AQ300" s="176"/>
      <c r="AR300" s="176"/>
      <c r="AS300" s="176"/>
      <c r="AT300" s="50"/>
      <c r="AU300" s="51"/>
      <c r="AV300" s="51"/>
      <c r="AW300" s="51"/>
      <c r="AX300" s="51"/>
      <c r="AY300" s="175"/>
      <c r="AZ300" s="176"/>
      <c r="BA300" s="176"/>
      <c r="BB300" s="176"/>
      <c r="BC300" s="176"/>
      <c r="BD300" s="50"/>
      <c r="BE300" s="51"/>
      <c r="BF300" s="51"/>
      <c r="BG300" s="51"/>
      <c r="BH300" s="52"/>
      <c r="BI300" s="175"/>
      <c r="BJ300" s="176"/>
      <c r="BK300" s="176"/>
      <c r="BL300" s="176"/>
      <c r="BM300" s="188"/>
      <c r="BN300" s="53"/>
      <c r="BO300" s="53">
        <f t="shared" si="74"/>
        <v>0</v>
      </c>
      <c r="BP300" s="248"/>
    </row>
    <row r="301" spans="2:68" ht="30" x14ac:dyDescent="0.4">
      <c r="B301" s="81" t="s">
        <v>58</v>
      </c>
      <c r="C301" s="82" t="s">
        <v>59</v>
      </c>
      <c r="D301" s="41">
        <f t="shared" si="80"/>
        <v>0</v>
      </c>
      <c r="E301" s="62"/>
      <c r="F301" s="63"/>
      <c r="G301" s="64"/>
      <c r="H301" s="64"/>
      <c r="I301" s="64"/>
      <c r="J301" s="65"/>
      <c r="K301" s="46">
        <f t="shared" si="75"/>
        <v>0</v>
      </c>
      <c r="L301" s="47">
        <f t="shared" si="76"/>
        <v>0</v>
      </c>
      <c r="M301" s="48">
        <f t="shared" si="77"/>
        <v>0</v>
      </c>
      <c r="N301" s="48">
        <f t="shared" si="78"/>
        <v>0</v>
      </c>
      <c r="O301" s="49">
        <f t="shared" si="79"/>
        <v>0</v>
      </c>
      <c r="P301" s="66"/>
      <c r="Q301" s="67"/>
      <c r="R301" s="68"/>
      <c r="S301" s="67"/>
      <c r="T301" s="69"/>
      <c r="U301" s="66"/>
      <c r="V301" s="67"/>
      <c r="W301" s="68"/>
      <c r="X301" s="67"/>
      <c r="Y301" s="69"/>
      <c r="Z301" s="240"/>
      <c r="AA301" s="241"/>
      <c r="AB301" s="242"/>
      <c r="AC301" s="241"/>
      <c r="AD301" s="241"/>
      <c r="AE301" s="177"/>
      <c r="AF301" s="178"/>
      <c r="AG301" s="176"/>
      <c r="AH301" s="178"/>
      <c r="AI301" s="189"/>
      <c r="AJ301" s="66"/>
      <c r="AK301" s="67"/>
      <c r="AL301" s="68"/>
      <c r="AM301" s="67"/>
      <c r="AN301" s="69"/>
      <c r="AO301" s="177"/>
      <c r="AP301" s="178"/>
      <c r="AQ301" s="176"/>
      <c r="AR301" s="178"/>
      <c r="AS301" s="178"/>
      <c r="AT301" s="66"/>
      <c r="AU301" s="67"/>
      <c r="AV301" s="68"/>
      <c r="AW301" s="67"/>
      <c r="AX301" s="67"/>
      <c r="AY301" s="177"/>
      <c r="AZ301" s="178"/>
      <c r="BA301" s="176"/>
      <c r="BB301" s="178"/>
      <c r="BC301" s="178"/>
      <c r="BD301" s="66"/>
      <c r="BE301" s="67"/>
      <c r="BF301" s="68"/>
      <c r="BG301" s="67"/>
      <c r="BH301" s="69"/>
      <c r="BI301" s="177"/>
      <c r="BJ301" s="178"/>
      <c r="BK301" s="176"/>
      <c r="BL301" s="178"/>
      <c r="BM301" s="189"/>
      <c r="BN301" s="53"/>
      <c r="BO301" s="53">
        <f t="shared" si="74"/>
        <v>0</v>
      </c>
      <c r="BP301" s="248"/>
    </row>
    <row r="302" spans="2:68" ht="54" x14ac:dyDescent="0.4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80"/>
        <v>34.700000000000003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75"/>
        <v>40.252000000000002</v>
      </c>
      <c r="L302" s="47">
        <f t="shared" si="76"/>
        <v>40.599000000000004</v>
      </c>
      <c r="M302" s="48">
        <f t="shared" si="77"/>
        <v>40.946000000000005</v>
      </c>
      <c r="N302" s="48">
        <f t="shared" si="78"/>
        <v>41.293000000000006</v>
      </c>
      <c r="O302" s="49">
        <f t="shared" si="79"/>
        <v>41.64</v>
      </c>
      <c r="P302" s="50">
        <f>R302/Q302</f>
        <v>35</v>
      </c>
      <c r="Q302" s="51">
        <v>72</v>
      </c>
      <c r="R302" s="51">
        <v>2520</v>
      </c>
      <c r="S302" s="51" t="s">
        <v>591</v>
      </c>
      <c r="T302" s="52" t="s">
        <v>590</v>
      </c>
      <c r="U302" s="50"/>
      <c r="V302" s="57"/>
      <c r="W302" s="57"/>
      <c r="X302" s="57"/>
      <c r="Y302" s="52"/>
      <c r="Z302" s="236"/>
      <c r="AA302" s="237"/>
      <c r="AB302" s="238"/>
      <c r="AC302" s="237"/>
      <c r="AD302" s="237"/>
      <c r="AE302" s="195"/>
      <c r="AF302" s="196"/>
      <c r="AG302" s="197"/>
      <c r="AH302" s="196"/>
      <c r="AI302" s="196"/>
      <c r="AJ302" s="50"/>
      <c r="AK302" s="51"/>
      <c r="AL302" s="51"/>
      <c r="AM302" s="51"/>
      <c r="AN302" s="52"/>
      <c r="AO302" s="175"/>
      <c r="AP302" s="176"/>
      <c r="AQ302" s="176"/>
      <c r="AR302" s="176"/>
      <c r="AS302" s="176"/>
      <c r="AT302" s="50"/>
      <c r="AU302" s="51"/>
      <c r="AV302" s="51"/>
      <c r="AW302" s="51"/>
      <c r="AX302" s="51"/>
      <c r="AY302" s="175"/>
      <c r="AZ302" s="176"/>
      <c r="BA302" s="176"/>
      <c r="BB302" s="176"/>
      <c r="BC302" s="176"/>
      <c r="BD302" s="50"/>
      <c r="BE302" s="51"/>
      <c r="BF302" s="51"/>
      <c r="BG302" s="51"/>
      <c r="BH302" s="52"/>
      <c r="BI302" s="175"/>
      <c r="BJ302" s="176"/>
      <c r="BK302" s="176"/>
      <c r="BL302" s="176"/>
      <c r="BM302" s="188"/>
      <c r="BN302" s="53"/>
      <c r="BO302" s="53">
        <f t="shared" si="74"/>
        <v>35</v>
      </c>
      <c r="BP302" s="248"/>
    </row>
    <row r="303" spans="2:68" ht="30" x14ac:dyDescent="0.4">
      <c r="B303" s="79"/>
      <c r="C303" s="80"/>
      <c r="D303" s="41">
        <f t="shared" si="80"/>
        <v>34.700000000000003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75"/>
        <v>40.252000000000002</v>
      </c>
      <c r="L303" s="47">
        <f t="shared" si="76"/>
        <v>40.599000000000004</v>
      </c>
      <c r="M303" s="48">
        <f t="shared" si="77"/>
        <v>40.946000000000005</v>
      </c>
      <c r="N303" s="48">
        <f t="shared" si="78"/>
        <v>41.293000000000006</v>
      </c>
      <c r="O303" s="49">
        <f t="shared" si="79"/>
        <v>41.64</v>
      </c>
      <c r="P303" s="50"/>
      <c r="Q303" s="51"/>
      <c r="R303" s="51"/>
      <c r="S303" s="51"/>
      <c r="T303" s="52"/>
      <c r="U303" s="50"/>
      <c r="V303" s="57"/>
      <c r="W303" s="57"/>
      <c r="X303" s="57"/>
      <c r="Y303" s="52"/>
      <c r="Z303" s="236"/>
      <c r="AA303" s="237"/>
      <c r="AB303" s="238"/>
      <c r="AC303" s="237"/>
      <c r="AD303" s="237"/>
      <c r="AE303" s="175"/>
      <c r="AF303" s="176"/>
      <c r="AG303" s="176"/>
      <c r="AH303" s="176"/>
      <c r="AI303" s="188"/>
      <c r="AJ303" s="50"/>
      <c r="AK303" s="51"/>
      <c r="AL303" s="51"/>
      <c r="AM303" s="51"/>
      <c r="AN303" s="52"/>
      <c r="AO303" s="175"/>
      <c r="AP303" s="176"/>
      <c r="AQ303" s="176"/>
      <c r="AR303" s="176"/>
      <c r="AS303" s="176"/>
      <c r="AT303" s="50"/>
      <c r="AU303" s="51"/>
      <c r="AV303" s="51"/>
      <c r="AW303" s="51"/>
      <c r="AX303" s="51"/>
      <c r="AY303" s="175"/>
      <c r="AZ303" s="176"/>
      <c r="BA303" s="176"/>
      <c r="BB303" s="176"/>
      <c r="BC303" s="176"/>
      <c r="BD303" s="50"/>
      <c r="BE303" s="51"/>
      <c r="BF303" s="51"/>
      <c r="BG303" s="51"/>
      <c r="BH303" s="52"/>
      <c r="BI303" s="175"/>
      <c r="BJ303" s="176"/>
      <c r="BK303" s="176"/>
      <c r="BL303" s="176"/>
      <c r="BM303" s="188"/>
      <c r="BN303" s="53"/>
      <c r="BO303" s="53">
        <f t="shared" si="74"/>
        <v>0</v>
      </c>
      <c r="BP303" s="248"/>
    </row>
    <row r="304" spans="2:68" ht="30" x14ac:dyDescent="0.4">
      <c r="B304" s="79"/>
      <c r="C304" s="80"/>
      <c r="D304" s="41">
        <f t="shared" si="80"/>
        <v>34.700000000000003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75"/>
        <v>40.252000000000002</v>
      </c>
      <c r="L304" s="47">
        <f t="shared" si="76"/>
        <v>40.599000000000004</v>
      </c>
      <c r="M304" s="48">
        <f t="shared" si="77"/>
        <v>40.946000000000005</v>
      </c>
      <c r="N304" s="48">
        <f t="shared" si="78"/>
        <v>41.293000000000006</v>
      </c>
      <c r="O304" s="49">
        <f t="shared" si="79"/>
        <v>41.64</v>
      </c>
      <c r="P304" s="50"/>
      <c r="Q304" s="51"/>
      <c r="R304" s="51"/>
      <c r="S304" s="51"/>
      <c r="T304" s="52"/>
      <c r="U304" s="50"/>
      <c r="V304" s="57"/>
      <c r="W304" s="57"/>
      <c r="X304" s="57"/>
      <c r="Y304" s="52"/>
      <c r="Z304" s="50"/>
      <c r="AA304" s="51"/>
      <c r="AB304" s="51"/>
      <c r="AC304" s="51"/>
      <c r="AD304" s="51"/>
      <c r="AE304" s="175"/>
      <c r="AF304" s="176"/>
      <c r="AG304" s="176"/>
      <c r="AH304" s="176"/>
      <c r="AI304" s="188"/>
      <c r="AJ304" s="50"/>
      <c r="AK304" s="51"/>
      <c r="AL304" s="51"/>
      <c r="AM304" s="51"/>
      <c r="AN304" s="52"/>
      <c r="AO304" s="175"/>
      <c r="AP304" s="176"/>
      <c r="AQ304" s="176"/>
      <c r="AR304" s="176"/>
      <c r="AS304" s="176"/>
      <c r="AT304" s="50"/>
      <c r="AU304" s="51"/>
      <c r="AV304" s="51"/>
      <c r="AW304" s="51"/>
      <c r="AX304" s="51"/>
      <c r="AY304" s="175"/>
      <c r="AZ304" s="176"/>
      <c r="BA304" s="176"/>
      <c r="BB304" s="176"/>
      <c r="BC304" s="176"/>
      <c r="BD304" s="50"/>
      <c r="BE304" s="51"/>
      <c r="BF304" s="51"/>
      <c r="BG304" s="51"/>
      <c r="BH304" s="52"/>
      <c r="BI304" s="175"/>
      <c r="BJ304" s="176"/>
      <c r="BK304" s="176"/>
      <c r="BL304" s="176"/>
      <c r="BM304" s="188"/>
      <c r="BP304" s="248"/>
    </row>
    <row r="305" spans="2:68" s="128" customFormat="1" ht="54" x14ac:dyDescent="0.4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80"/>
        <v>37.6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75"/>
        <v>43.616</v>
      </c>
      <c r="L305" s="47">
        <f t="shared" si="76"/>
        <v>43.992000000000004</v>
      </c>
      <c r="M305" s="48">
        <f t="shared" si="77"/>
        <v>44.368000000000002</v>
      </c>
      <c r="N305" s="48">
        <f t="shared" si="78"/>
        <v>44.744</v>
      </c>
      <c r="O305" s="49">
        <f t="shared" si="79"/>
        <v>45.120000000000005</v>
      </c>
      <c r="P305" s="50"/>
      <c r="Q305" s="51"/>
      <c r="R305" s="51"/>
      <c r="S305" s="51"/>
      <c r="T305" s="52"/>
      <c r="U305" s="50">
        <f>W305/V305</f>
        <v>37</v>
      </c>
      <c r="V305" s="51">
        <v>25</v>
      </c>
      <c r="W305" s="51">
        <v>925</v>
      </c>
      <c r="X305" s="51" t="s">
        <v>593</v>
      </c>
      <c r="Y305" s="52" t="s">
        <v>601</v>
      </c>
      <c r="Z305" s="195"/>
      <c r="AA305" s="196"/>
      <c r="AB305" s="197"/>
      <c r="AC305" s="196"/>
      <c r="AD305" s="198"/>
      <c r="AE305" s="195"/>
      <c r="AF305" s="196"/>
      <c r="AG305" s="197"/>
      <c r="AH305" s="196"/>
      <c r="AI305" s="198"/>
      <c r="AJ305" s="50"/>
      <c r="AK305" s="51"/>
      <c r="AL305" s="51"/>
      <c r="AM305" s="51"/>
      <c r="AN305" s="52"/>
      <c r="AO305" s="50"/>
      <c r="AP305" s="51"/>
      <c r="AQ305" s="51"/>
      <c r="AR305" s="51"/>
      <c r="AS305" s="52"/>
      <c r="AT305" s="50"/>
      <c r="AU305" s="51"/>
      <c r="AV305" s="51"/>
      <c r="AW305" s="51"/>
      <c r="AX305" s="51"/>
      <c r="AY305" s="175"/>
      <c r="AZ305" s="176"/>
      <c r="BA305" s="176"/>
      <c r="BB305" s="176"/>
      <c r="BC305" s="176"/>
      <c r="BD305" s="50"/>
      <c r="BE305" s="51"/>
      <c r="BF305" s="51"/>
      <c r="BG305" s="51"/>
      <c r="BH305" s="52"/>
      <c r="BI305" s="175"/>
      <c r="BJ305" s="176"/>
      <c r="BK305" s="176"/>
      <c r="BL305" s="176"/>
      <c r="BM305" s="188"/>
      <c r="BN305" s="53"/>
      <c r="BO305" s="53">
        <f>MAX($P304,$U304,$Z304,$AE304,$AJ304,$AO304,$AT304,$AY304,$BD304,$BI304)</f>
        <v>0</v>
      </c>
      <c r="BP305" s="248"/>
    </row>
    <row r="306" spans="2:68" s="128" customFormat="1" ht="30" x14ac:dyDescent="0.4">
      <c r="B306" s="79"/>
      <c r="C306" s="80"/>
      <c r="D306" s="41">
        <f t="shared" si="80"/>
        <v>37.6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75"/>
        <v>43.616</v>
      </c>
      <c r="L306" s="47">
        <f t="shared" si="76"/>
        <v>43.992000000000004</v>
      </c>
      <c r="M306" s="48">
        <f t="shared" si="77"/>
        <v>44.368000000000002</v>
      </c>
      <c r="N306" s="48">
        <f t="shared" si="78"/>
        <v>44.744</v>
      </c>
      <c r="O306" s="49">
        <f t="shared" si="79"/>
        <v>45.120000000000005</v>
      </c>
      <c r="P306" s="50"/>
      <c r="Q306" s="51"/>
      <c r="R306" s="51"/>
      <c r="S306" s="51"/>
      <c r="T306" s="52"/>
      <c r="U306" s="50"/>
      <c r="V306" s="57"/>
      <c r="W306" s="57"/>
      <c r="X306" s="57"/>
      <c r="Y306" s="52"/>
      <c r="Z306" s="50"/>
      <c r="AA306" s="51"/>
      <c r="AB306" s="51"/>
      <c r="AC306" s="51"/>
      <c r="AD306" s="51"/>
      <c r="AE306" s="175"/>
      <c r="AF306" s="176"/>
      <c r="AG306" s="176"/>
      <c r="AH306" s="176"/>
      <c r="AI306" s="188"/>
      <c r="AJ306" s="50"/>
      <c r="AK306" s="51"/>
      <c r="AL306" s="51"/>
      <c r="AM306" s="51"/>
      <c r="AN306" s="52"/>
      <c r="AO306" s="175"/>
      <c r="AP306" s="176"/>
      <c r="AQ306" s="176"/>
      <c r="AR306" s="176"/>
      <c r="AS306" s="176"/>
      <c r="AT306" s="50"/>
      <c r="AU306" s="51"/>
      <c r="AV306" s="51"/>
      <c r="AW306" s="51"/>
      <c r="AX306" s="51"/>
      <c r="AY306" s="175"/>
      <c r="AZ306" s="176"/>
      <c r="BA306" s="176"/>
      <c r="BB306" s="176"/>
      <c r="BC306" s="176"/>
      <c r="BD306" s="50"/>
      <c r="BE306" s="51"/>
      <c r="BF306" s="51"/>
      <c r="BG306" s="51"/>
      <c r="BH306" s="52"/>
      <c r="BI306" s="175"/>
      <c r="BJ306" s="176"/>
      <c r="BK306" s="176"/>
      <c r="BL306" s="176"/>
      <c r="BM306" s="188"/>
      <c r="BN306" s="53"/>
      <c r="BO306" s="53">
        <f>MAX($P305,$U305,$Z305,$AE305,$AJ305,$AO305,$AT305,$AY305,$BD305,$BI305)</f>
        <v>37</v>
      </c>
      <c r="BP306" s="248"/>
    </row>
    <row r="307" spans="2:68" s="128" customFormat="1" ht="30" x14ac:dyDescent="0.4">
      <c r="B307" s="79"/>
      <c r="C307" s="80"/>
      <c r="D307" s="41">
        <f t="shared" si="80"/>
        <v>37.6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75"/>
        <v>43.616</v>
      </c>
      <c r="L307" s="47">
        <f t="shared" si="76"/>
        <v>43.992000000000004</v>
      </c>
      <c r="M307" s="48">
        <f t="shared" si="77"/>
        <v>44.368000000000002</v>
      </c>
      <c r="N307" s="48">
        <f t="shared" si="78"/>
        <v>44.744</v>
      </c>
      <c r="O307" s="49">
        <f t="shared" si="79"/>
        <v>45.120000000000005</v>
      </c>
      <c r="P307" s="50"/>
      <c r="Q307" s="51"/>
      <c r="R307" s="51"/>
      <c r="S307" s="51"/>
      <c r="T307" s="52"/>
      <c r="U307" s="50"/>
      <c r="V307" s="57"/>
      <c r="W307" s="57"/>
      <c r="X307" s="57"/>
      <c r="Y307" s="52"/>
      <c r="Z307" s="50"/>
      <c r="AA307" s="51"/>
      <c r="AB307" s="51"/>
      <c r="AC307" s="51"/>
      <c r="AD307" s="51"/>
      <c r="AE307" s="175"/>
      <c r="AF307" s="176"/>
      <c r="AG307" s="176"/>
      <c r="AH307" s="176"/>
      <c r="AI307" s="188"/>
      <c r="AJ307" s="50"/>
      <c r="AK307" s="51"/>
      <c r="AL307" s="51"/>
      <c r="AM307" s="51"/>
      <c r="AN307" s="52"/>
      <c r="AO307" s="175"/>
      <c r="AP307" s="176"/>
      <c r="AQ307" s="176"/>
      <c r="AR307" s="176"/>
      <c r="AS307" s="176"/>
      <c r="AT307" s="50"/>
      <c r="AU307" s="51"/>
      <c r="AV307" s="51"/>
      <c r="AW307" s="51"/>
      <c r="AX307" s="51"/>
      <c r="AY307" s="175"/>
      <c r="AZ307" s="176"/>
      <c r="BA307" s="176"/>
      <c r="BB307" s="176"/>
      <c r="BC307" s="176"/>
      <c r="BD307" s="50"/>
      <c r="BE307" s="51"/>
      <c r="BF307" s="51"/>
      <c r="BG307" s="51"/>
      <c r="BH307" s="52"/>
      <c r="BI307" s="175"/>
      <c r="BJ307" s="176"/>
      <c r="BK307" s="176"/>
      <c r="BL307" s="176"/>
      <c r="BM307" s="188"/>
      <c r="BN307" s="53"/>
      <c r="BO307" s="53">
        <f>MAX($P306,$U306,$Z306,$AE306,$AJ306,$AO306,$AT306,$AY306,$BD306,$BI306)</f>
        <v>0</v>
      </c>
      <c r="BP307" s="248"/>
    </row>
    <row r="308" spans="2:68" ht="36" x14ac:dyDescent="0.4">
      <c r="B308" s="79" t="s">
        <v>131</v>
      </c>
      <c r="C308" s="40" t="str">
        <f>C195</f>
        <v>Сливочное масло, кг</v>
      </c>
      <c r="D308" s="41">
        <f t="shared" si="80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75"/>
        <v>407</v>
      </c>
      <c r="L308" s="47">
        <f t="shared" si="76"/>
        <v>410.7</v>
      </c>
      <c r="M308" s="48">
        <f t="shared" si="77"/>
        <v>414.4</v>
      </c>
      <c r="N308" s="48">
        <f t="shared" si="78"/>
        <v>418.1</v>
      </c>
      <c r="O308" s="49">
        <f t="shared" si="79"/>
        <v>421.8</v>
      </c>
      <c r="P308" s="50">
        <f>R308/Q308</f>
        <v>400</v>
      </c>
      <c r="Q308" s="51">
        <v>40</v>
      </c>
      <c r="R308" s="51">
        <v>16000</v>
      </c>
      <c r="S308" s="51" t="s">
        <v>591</v>
      </c>
      <c r="T308" s="52" t="s">
        <v>590</v>
      </c>
      <c r="U308" s="50"/>
      <c r="V308" s="57"/>
      <c r="W308" s="57"/>
      <c r="X308" s="57"/>
      <c r="Y308" s="52"/>
      <c r="Z308" s="225"/>
      <c r="AA308" s="226"/>
      <c r="AB308" s="226"/>
      <c r="AC308" s="226"/>
      <c r="AD308" s="227"/>
      <c r="AE308" s="195"/>
      <c r="AF308" s="196"/>
      <c r="AG308" s="197"/>
      <c r="AH308" s="196"/>
      <c r="AI308" s="198"/>
      <c r="AJ308" s="50"/>
      <c r="AK308" s="51"/>
      <c r="AL308" s="51"/>
      <c r="AM308" s="51"/>
      <c r="AN308" s="52"/>
      <c r="AO308" s="175"/>
      <c r="AP308" s="176"/>
      <c r="AQ308" s="176"/>
      <c r="AR308" s="176"/>
      <c r="AS308" s="176"/>
      <c r="AT308" s="50"/>
      <c r="AU308" s="51"/>
      <c r="AV308" s="51"/>
      <c r="AW308" s="51"/>
      <c r="AX308" s="51"/>
      <c r="AY308" s="175"/>
      <c r="AZ308" s="176"/>
      <c r="BA308" s="176"/>
      <c r="BB308" s="176"/>
      <c r="BC308" s="176"/>
      <c r="BD308" s="50"/>
      <c r="BE308" s="51"/>
      <c r="BF308" s="51"/>
      <c r="BG308" s="51"/>
      <c r="BH308" s="52"/>
      <c r="BI308" s="175"/>
      <c r="BJ308" s="176"/>
      <c r="BK308" s="176"/>
      <c r="BL308" s="176"/>
      <c r="BM308" s="188"/>
      <c r="BN308" s="53"/>
      <c r="BO308" s="53">
        <f t="shared" ref="BO308:BO343" si="81">MAX($P308,$U308,$Z308,$AE308,$AJ308,$AO308,$AT308,$AY308,$BD308,$BI308)</f>
        <v>400</v>
      </c>
      <c r="BP308" s="248"/>
    </row>
    <row r="309" spans="2:68" ht="30" x14ac:dyDescent="0.4">
      <c r="B309" s="79"/>
      <c r="C309" s="80"/>
      <c r="D309" s="41">
        <f t="shared" si="80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75"/>
        <v>407</v>
      </c>
      <c r="L309" s="47">
        <f t="shared" si="76"/>
        <v>410.7</v>
      </c>
      <c r="M309" s="48">
        <f t="shared" si="77"/>
        <v>414.4</v>
      </c>
      <c r="N309" s="48">
        <f t="shared" si="78"/>
        <v>418.1</v>
      </c>
      <c r="O309" s="49">
        <f t="shared" si="79"/>
        <v>421.8</v>
      </c>
      <c r="P309" s="50"/>
      <c r="Q309" s="51"/>
      <c r="R309" s="51"/>
      <c r="S309" s="51"/>
      <c r="T309" s="52"/>
      <c r="U309" s="50"/>
      <c r="V309" s="57"/>
      <c r="W309" s="57"/>
      <c r="X309" s="57"/>
      <c r="Y309" s="52"/>
      <c r="Z309" s="236"/>
      <c r="AA309" s="237"/>
      <c r="AB309" s="238"/>
      <c r="AC309" s="237"/>
      <c r="AD309" s="239"/>
      <c r="AE309" s="175"/>
      <c r="AF309" s="176"/>
      <c r="AG309" s="176"/>
      <c r="AH309" s="176"/>
      <c r="AI309" s="188"/>
      <c r="AJ309" s="50"/>
      <c r="AK309" s="51"/>
      <c r="AL309" s="51"/>
      <c r="AM309" s="51"/>
      <c r="AN309" s="52"/>
      <c r="AO309" s="175"/>
      <c r="AP309" s="176"/>
      <c r="AQ309" s="176"/>
      <c r="AR309" s="176"/>
      <c r="AS309" s="176"/>
      <c r="AT309" s="50"/>
      <c r="AU309" s="51"/>
      <c r="AV309" s="51"/>
      <c r="AW309" s="51"/>
      <c r="AX309" s="51"/>
      <c r="AY309" s="175"/>
      <c r="AZ309" s="176"/>
      <c r="BA309" s="176"/>
      <c r="BB309" s="176"/>
      <c r="BC309" s="176"/>
      <c r="BD309" s="50"/>
      <c r="BE309" s="51"/>
      <c r="BF309" s="51"/>
      <c r="BG309" s="51"/>
      <c r="BH309" s="52"/>
      <c r="BI309" s="175"/>
      <c r="BJ309" s="176"/>
      <c r="BK309" s="176"/>
      <c r="BL309" s="176"/>
      <c r="BM309" s="188"/>
      <c r="BN309" s="53"/>
      <c r="BO309" s="53">
        <f t="shared" si="81"/>
        <v>0</v>
      </c>
      <c r="BP309" s="248"/>
    </row>
    <row r="310" spans="2:68" ht="30" x14ac:dyDescent="0.4">
      <c r="B310" s="79"/>
      <c r="C310" s="80"/>
      <c r="D310" s="41">
        <f t="shared" si="80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75"/>
        <v>407</v>
      </c>
      <c r="L310" s="47">
        <f t="shared" si="76"/>
        <v>410.7</v>
      </c>
      <c r="M310" s="48">
        <f t="shared" si="77"/>
        <v>414.4</v>
      </c>
      <c r="N310" s="48">
        <f t="shared" si="78"/>
        <v>418.1</v>
      </c>
      <c r="O310" s="49">
        <f t="shared" si="79"/>
        <v>421.8</v>
      </c>
      <c r="P310" s="50"/>
      <c r="Q310" s="51"/>
      <c r="R310" s="51"/>
      <c r="S310" s="51"/>
      <c r="T310" s="52"/>
      <c r="U310" s="50"/>
      <c r="V310" s="57"/>
      <c r="W310" s="57"/>
      <c r="X310" s="57"/>
      <c r="Y310" s="52"/>
      <c r="Z310" s="236"/>
      <c r="AA310" s="237"/>
      <c r="AB310" s="238"/>
      <c r="AC310" s="237"/>
      <c r="AD310" s="239"/>
      <c r="AE310" s="175"/>
      <c r="AF310" s="176"/>
      <c r="AG310" s="176"/>
      <c r="AH310" s="176"/>
      <c r="AI310" s="188"/>
      <c r="AJ310" s="50"/>
      <c r="AK310" s="51"/>
      <c r="AL310" s="51"/>
      <c r="AM310" s="51"/>
      <c r="AN310" s="52"/>
      <c r="AO310" s="175"/>
      <c r="AP310" s="176"/>
      <c r="AQ310" s="176"/>
      <c r="AR310" s="176"/>
      <c r="AS310" s="176"/>
      <c r="AT310" s="50"/>
      <c r="AU310" s="51"/>
      <c r="AV310" s="51"/>
      <c r="AW310" s="51"/>
      <c r="AX310" s="51"/>
      <c r="AY310" s="175"/>
      <c r="AZ310" s="176"/>
      <c r="BA310" s="176"/>
      <c r="BB310" s="176"/>
      <c r="BC310" s="176"/>
      <c r="BD310" s="50"/>
      <c r="BE310" s="51"/>
      <c r="BF310" s="51"/>
      <c r="BG310" s="51"/>
      <c r="BH310" s="52"/>
      <c r="BI310" s="175"/>
      <c r="BJ310" s="176"/>
      <c r="BK310" s="176"/>
      <c r="BL310" s="176"/>
      <c r="BM310" s="188"/>
      <c r="BN310" s="53"/>
      <c r="BO310" s="53">
        <f t="shared" si="81"/>
        <v>0</v>
      </c>
      <c r="BP310" s="248"/>
    </row>
    <row r="311" spans="2:68" ht="39" x14ac:dyDescent="0.4">
      <c r="B311" s="81" t="s">
        <v>65</v>
      </c>
      <c r="C311" s="82" t="s">
        <v>66</v>
      </c>
      <c r="D311" s="41">
        <f t="shared" si="80"/>
        <v>0</v>
      </c>
      <c r="E311" s="62"/>
      <c r="F311" s="63"/>
      <c r="G311" s="64"/>
      <c r="H311" s="64"/>
      <c r="I311" s="64"/>
      <c r="J311" s="65"/>
      <c r="K311" s="46">
        <f t="shared" si="75"/>
        <v>0</v>
      </c>
      <c r="L311" s="47">
        <f t="shared" si="76"/>
        <v>0</v>
      </c>
      <c r="M311" s="48">
        <f t="shared" si="77"/>
        <v>0</v>
      </c>
      <c r="N311" s="48">
        <f t="shared" si="78"/>
        <v>0</v>
      </c>
      <c r="O311" s="49">
        <f t="shared" si="79"/>
        <v>0</v>
      </c>
      <c r="P311" s="66"/>
      <c r="Q311" s="67"/>
      <c r="R311" s="68"/>
      <c r="S311" s="67"/>
      <c r="T311" s="69"/>
      <c r="U311" s="66"/>
      <c r="V311" s="67"/>
      <c r="W311" s="68"/>
      <c r="X311" s="67"/>
      <c r="Y311" s="69"/>
      <c r="Z311" s="240"/>
      <c r="AA311" s="241"/>
      <c r="AB311" s="242"/>
      <c r="AC311" s="241"/>
      <c r="AD311" s="243"/>
      <c r="AE311" s="177"/>
      <c r="AF311" s="178"/>
      <c r="AG311" s="176"/>
      <c r="AH311" s="178"/>
      <c r="AI311" s="189"/>
      <c r="AJ311" s="66"/>
      <c r="AK311" s="67"/>
      <c r="AL311" s="68"/>
      <c r="AM311" s="67"/>
      <c r="AN311" s="69"/>
      <c r="AO311" s="177"/>
      <c r="AP311" s="178"/>
      <c r="AQ311" s="176"/>
      <c r="AR311" s="178"/>
      <c r="AS311" s="178"/>
      <c r="AT311" s="66"/>
      <c r="AU311" s="67"/>
      <c r="AV311" s="68"/>
      <c r="AW311" s="67"/>
      <c r="AX311" s="67"/>
      <c r="AY311" s="177"/>
      <c r="AZ311" s="178"/>
      <c r="BA311" s="176"/>
      <c r="BB311" s="178"/>
      <c r="BC311" s="178"/>
      <c r="BD311" s="66"/>
      <c r="BE311" s="67"/>
      <c r="BF311" s="68"/>
      <c r="BG311" s="67"/>
      <c r="BH311" s="69"/>
      <c r="BI311" s="177"/>
      <c r="BJ311" s="178"/>
      <c r="BK311" s="176"/>
      <c r="BL311" s="178"/>
      <c r="BM311" s="189"/>
      <c r="BN311" s="53"/>
      <c r="BO311" s="53">
        <f t="shared" si="81"/>
        <v>0</v>
      </c>
      <c r="BP311" s="248"/>
    </row>
    <row r="312" spans="2:68" ht="39" x14ac:dyDescent="0.4">
      <c r="B312" s="79" t="s">
        <v>68</v>
      </c>
      <c r="C312" s="40" t="str">
        <f>C199</f>
        <v>Пропаренный шелушеный рис, кг</v>
      </c>
      <c r="D312" s="41">
        <f t="shared" si="80"/>
        <v>45.9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75"/>
        <v>48.195</v>
      </c>
      <c r="L312" s="47">
        <f t="shared" si="76"/>
        <v>48.653999999999996</v>
      </c>
      <c r="M312" s="48">
        <f t="shared" si="77"/>
        <v>49.113</v>
      </c>
      <c r="N312" s="48">
        <f t="shared" si="78"/>
        <v>49.571999999999996</v>
      </c>
      <c r="O312" s="49">
        <f t="shared" si="79"/>
        <v>50.030999999999999</v>
      </c>
      <c r="P312" s="50">
        <f>R312/Q312</f>
        <v>48.1</v>
      </c>
      <c r="Q312" s="51">
        <v>50</v>
      </c>
      <c r="R312" s="51">
        <v>2405</v>
      </c>
      <c r="S312" s="51" t="s">
        <v>362</v>
      </c>
      <c r="T312" s="52" t="s">
        <v>590</v>
      </c>
      <c r="U312" s="50">
        <f>W312/V312</f>
        <v>48.1</v>
      </c>
      <c r="V312" s="51">
        <v>100</v>
      </c>
      <c r="W312" s="51">
        <v>4810</v>
      </c>
      <c r="X312" s="85" t="s">
        <v>592</v>
      </c>
      <c r="Y312" s="52" t="s">
        <v>600</v>
      </c>
      <c r="Z312" s="236"/>
      <c r="AA312" s="237"/>
      <c r="AB312" s="238"/>
      <c r="AC312" s="237"/>
      <c r="AD312" s="239"/>
      <c r="AE312" s="195"/>
      <c r="AF312" s="196"/>
      <c r="AG312" s="197"/>
      <c r="AH312" s="196"/>
      <c r="AI312" s="198"/>
      <c r="AJ312" s="50"/>
      <c r="AK312" s="51"/>
      <c r="AL312" s="51"/>
      <c r="AM312" s="51"/>
      <c r="AN312" s="52"/>
      <c r="AO312" s="175"/>
      <c r="AP312" s="176"/>
      <c r="AQ312" s="176"/>
      <c r="AR312" s="176"/>
      <c r="AS312" s="176"/>
      <c r="AT312" s="50"/>
      <c r="AU312" s="51"/>
      <c r="AV312" s="51"/>
      <c r="AW312" s="51"/>
      <c r="AX312" s="51"/>
      <c r="AY312" s="175"/>
      <c r="AZ312" s="176"/>
      <c r="BA312" s="176"/>
      <c r="BB312" s="176"/>
      <c r="BC312" s="176"/>
      <c r="BD312" s="50"/>
      <c r="BE312" s="51"/>
      <c r="BF312" s="51"/>
      <c r="BG312" s="51"/>
      <c r="BH312" s="52"/>
      <c r="BI312" s="175"/>
      <c r="BJ312" s="176"/>
      <c r="BK312" s="176"/>
      <c r="BL312" s="176"/>
      <c r="BM312" s="188"/>
      <c r="BN312" s="53"/>
      <c r="BO312" s="53">
        <f t="shared" si="81"/>
        <v>48.1</v>
      </c>
      <c r="BP312" s="249"/>
    </row>
    <row r="313" spans="2:68" ht="30" x14ac:dyDescent="0.4">
      <c r="B313" s="79"/>
      <c r="C313" s="80"/>
      <c r="D313" s="41">
        <f t="shared" si="80"/>
        <v>45.9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75"/>
        <v>48.195</v>
      </c>
      <c r="L313" s="47">
        <f t="shared" si="76"/>
        <v>48.653999999999996</v>
      </c>
      <c r="M313" s="48">
        <f t="shared" si="77"/>
        <v>49.113</v>
      </c>
      <c r="N313" s="48">
        <f t="shared" si="78"/>
        <v>49.571999999999996</v>
      </c>
      <c r="O313" s="49">
        <f t="shared" si="79"/>
        <v>50.030999999999999</v>
      </c>
      <c r="P313" s="50"/>
      <c r="Q313" s="57"/>
      <c r="R313" s="57"/>
      <c r="S313" s="57"/>
      <c r="T313" s="52"/>
      <c r="U313" s="50"/>
      <c r="V313" s="57"/>
      <c r="W313" s="57"/>
      <c r="X313" s="57"/>
      <c r="Y313" s="52"/>
      <c r="Z313" s="236"/>
      <c r="AA313" s="237"/>
      <c r="AB313" s="238"/>
      <c r="AC313" s="237"/>
      <c r="AD313" s="239"/>
      <c r="AE313" s="195"/>
      <c r="AF313" s="196"/>
      <c r="AG313" s="197"/>
      <c r="AH313" s="196"/>
      <c r="AI313" s="198"/>
      <c r="AJ313" s="50"/>
      <c r="AK313" s="51"/>
      <c r="AL313" s="51"/>
      <c r="AM313" s="51"/>
      <c r="AN313" s="52"/>
      <c r="AO313" s="175"/>
      <c r="AP313" s="176"/>
      <c r="AQ313" s="176"/>
      <c r="AR313" s="176"/>
      <c r="AS313" s="176"/>
      <c r="AT313" s="50"/>
      <c r="AU313" s="51"/>
      <c r="AV313" s="51"/>
      <c r="AW313" s="51"/>
      <c r="AX313" s="51"/>
      <c r="AY313" s="175"/>
      <c r="AZ313" s="176"/>
      <c r="BA313" s="176"/>
      <c r="BB313" s="176"/>
      <c r="BC313" s="176"/>
      <c r="BD313" s="50"/>
      <c r="BE313" s="51"/>
      <c r="BF313" s="51"/>
      <c r="BG313" s="51"/>
      <c r="BH313" s="52"/>
      <c r="BI313" s="175"/>
      <c r="BJ313" s="176"/>
      <c r="BK313" s="176"/>
      <c r="BL313" s="176"/>
      <c r="BM313" s="188"/>
      <c r="BN313" s="53"/>
      <c r="BO313" s="53">
        <f t="shared" si="81"/>
        <v>0</v>
      </c>
      <c r="BP313" s="248"/>
    </row>
    <row r="314" spans="2:68" ht="30" x14ac:dyDescent="0.4">
      <c r="B314" s="79"/>
      <c r="C314" s="80"/>
      <c r="D314" s="41">
        <f t="shared" si="80"/>
        <v>45.9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75"/>
        <v>48.195</v>
      </c>
      <c r="L314" s="47">
        <f t="shared" si="76"/>
        <v>48.653999999999996</v>
      </c>
      <c r="M314" s="48">
        <f t="shared" si="77"/>
        <v>49.113</v>
      </c>
      <c r="N314" s="48">
        <f t="shared" si="78"/>
        <v>49.571999999999996</v>
      </c>
      <c r="O314" s="49">
        <f t="shared" si="79"/>
        <v>50.030999999999999</v>
      </c>
      <c r="P314" s="50"/>
      <c r="Q314" s="57"/>
      <c r="R314" s="57"/>
      <c r="S314" s="57"/>
      <c r="T314" s="52"/>
      <c r="U314" s="50"/>
      <c r="V314" s="57"/>
      <c r="W314" s="57"/>
      <c r="X314" s="57"/>
      <c r="Y314" s="52"/>
      <c r="Z314" s="236"/>
      <c r="AA314" s="237"/>
      <c r="AB314" s="238"/>
      <c r="AC314" s="237"/>
      <c r="AD314" s="239"/>
      <c r="AE314" s="195"/>
      <c r="AF314" s="196"/>
      <c r="AG314" s="197"/>
      <c r="AH314" s="196"/>
      <c r="AI314" s="198"/>
      <c r="AJ314" s="50"/>
      <c r="AK314" s="51"/>
      <c r="AL314" s="51"/>
      <c r="AM314" s="51"/>
      <c r="AN314" s="52"/>
      <c r="AO314" s="175"/>
      <c r="AP314" s="176"/>
      <c r="AQ314" s="176"/>
      <c r="AR314" s="176"/>
      <c r="AS314" s="176"/>
      <c r="AT314" s="50"/>
      <c r="AU314" s="51"/>
      <c r="AV314" s="51"/>
      <c r="AW314" s="51"/>
      <c r="AX314" s="51"/>
      <c r="AY314" s="175"/>
      <c r="AZ314" s="176"/>
      <c r="BA314" s="176"/>
      <c r="BB314" s="176"/>
      <c r="BC314" s="176"/>
      <c r="BD314" s="50"/>
      <c r="BE314" s="51"/>
      <c r="BF314" s="51"/>
      <c r="BG314" s="51"/>
      <c r="BH314" s="52"/>
      <c r="BI314" s="175"/>
      <c r="BJ314" s="176"/>
      <c r="BK314" s="176"/>
      <c r="BL314" s="176"/>
      <c r="BM314" s="188"/>
      <c r="BN314" s="53"/>
      <c r="BO314" s="53">
        <f t="shared" si="81"/>
        <v>0</v>
      </c>
      <c r="BP314" s="248"/>
    </row>
    <row r="315" spans="2:68" ht="54" x14ac:dyDescent="0.4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80"/>
        <v>19.2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75"/>
        <v>22.847999999999999</v>
      </c>
      <c r="L315" s="47">
        <f t="shared" si="76"/>
        <v>23.04</v>
      </c>
      <c r="M315" s="48">
        <f t="shared" si="77"/>
        <v>23.231999999999999</v>
      </c>
      <c r="N315" s="48">
        <f t="shared" si="78"/>
        <v>23.423999999999999</v>
      </c>
      <c r="O315" s="49">
        <f t="shared" si="79"/>
        <v>23.616</v>
      </c>
      <c r="P315" s="50"/>
      <c r="Q315" s="57"/>
      <c r="R315" s="57"/>
      <c r="S315" s="57"/>
      <c r="T315" s="52"/>
      <c r="U315" s="50"/>
      <c r="V315" s="57"/>
      <c r="W315" s="57"/>
      <c r="X315" s="57"/>
      <c r="Y315" s="52"/>
      <c r="Z315" s="236"/>
      <c r="AA315" s="237"/>
      <c r="AB315" s="238"/>
      <c r="AC315" s="237"/>
      <c r="AD315" s="239"/>
      <c r="AE315" s="195"/>
      <c r="AF315" s="196"/>
      <c r="AG315" s="197"/>
      <c r="AH315" s="196"/>
      <c r="AI315" s="198"/>
      <c r="AJ315" s="50"/>
      <c r="AK315" s="51"/>
      <c r="AL315" s="51"/>
      <c r="AM315" s="51"/>
      <c r="AN315" s="52"/>
      <c r="AO315" s="175"/>
      <c r="AP315" s="176"/>
      <c r="AQ315" s="176"/>
      <c r="AR315" s="176"/>
      <c r="AS315" s="176"/>
      <c r="AT315" s="50"/>
      <c r="AU315" s="51"/>
      <c r="AV315" s="51"/>
      <c r="AW315" s="51"/>
      <c r="AX315" s="51"/>
      <c r="AY315" s="175"/>
      <c r="AZ315" s="176"/>
      <c r="BA315" s="176"/>
      <c r="BB315" s="176"/>
      <c r="BC315" s="176"/>
      <c r="BD315" s="50"/>
      <c r="BE315" s="51"/>
      <c r="BF315" s="51"/>
      <c r="BG315" s="51"/>
      <c r="BH315" s="52"/>
      <c r="BI315" s="175"/>
      <c r="BJ315" s="176"/>
      <c r="BK315" s="176"/>
      <c r="BL315" s="176"/>
      <c r="BM315" s="188"/>
      <c r="BN315" s="53"/>
      <c r="BO315" s="53">
        <f t="shared" si="81"/>
        <v>0</v>
      </c>
      <c r="BP315" s="249"/>
    </row>
    <row r="316" spans="2:68" ht="30" x14ac:dyDescent="0.4">
      <c r="B316" s="79"/>
      <c r="C316" s="80"/>
      <c r="D316" s="41">
        <f t="shared" si="80"/>
        <v>19.2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75"/>
        <v>22.847999999999999</v>
      </c>
      <c r="L316" s="47">
        <f t="shared" si="76"/>
        <v>23.04</v>
      </c>
      <c r="M316" s="48">
        <f t="shared" si="77"/>
        <v>23.231999999999999</v>
      </c>
      <c r="N316" s="48">
        <f t="shared" si="78"/>
        <v>23.423999999999999</v>
      </c>
      <c r="O316" s="49">
        <f t="shared" si="79"/>
        <v>23.616</v>
      </c>
      <c r="P316" s="50"/>
      <c r="Q316" s="57"/>
      <c r="R316" s="57"/>
      <c r="S316" s="57"/>
      <c r="T316" s="52"/>
      <c r="U316" s="50"/>
      <c r="V316" s="57"/>
      <c r="W316" s="57"/>
      <c r="X316" s="57"/>
      <c r="Y316" s="52"/>
      <c r="Z316" s="236"/>
      <c r="AA316" s="237"/>
      <c r="AB316" s="238"/>
      <c r="AC316" s="237"/>
      <c r="AD316" s="239"/>
      <c r="AE316" s="175"/>
      <c r="AF316" s="176"/>
      <c r="AG316" s="176"/>
      <c r="AH316" s="176"/>
      <c r="AI316" s="188"/>
      <c r="AJ316" s="50"/>
      <c r="AK316" s="51"/>
      <c r="AL316" s="51"/>
      <c r="AM316" s="51"/>
      <c r="AN316" s="52"/>
      <c r="AO316" s="175"/>
      <c r="AP316" s="176"/>
      <c r="AQ316" s="176"/>
      <c r="AR316" s="176"/>
      <c r="AS316" s="176"/>
      <c r="AT316" s="50"/>
      <c r="AU316" s="51"/>
      <c r="AV316" s="51"/>
      <c r="AW316" s="51"/>
      <c r="AX316" s="51"/>
      <c r="AY316" s="175"/>
      <c r="AZ316" s="176"/>
      <c r="BA316" s="176"/>
      <c r="BB316" s="176"/>
      <c r="BC316" s="176"/>
      <c r="BD316" s="50"/>
      <c r="BE316" s="51"/>
      <c r="BF316" s="51"/>
      <c r="BG316" s="51"/>
      <c r="BH316" s="52"/>
      <c r="BI316" s="175"/>
      <c r="BJ316" s="176"/>
      <c r="BK316" s="176"/>
      <c r="BL316" s="176"/>
      <c r="BM316" s="188"/>
      <c r="BN316" s="53"/>
      <c r="BO316" s="53">
        <f t="shared" si="81"/>
        <v>0</v>
      </c>
      <c r="BP316" s="248"/>
    </row>
    <row r="317" spans="2:68" ht="30" x14ac:dyDescent="0.4">
      <c r="B317" s="79"/>
      <c r="C317" s="80"/>
      <c r="D317" s="41">
        <f t="shared" si="80"/>
        <v>19.2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75"/>
        <v>22.847999999999999</v>
      </c>
      <c r="L317" s="47">
        <f t="shared" si="76"/>
        <v>23.04</v>
      </c>
      <c r="M317" s="48">
        <f t="shared" si="77"/>
        <v>23.231999999999999</v>
      </c>
      <c r="N317" s="48">
        <f t="shared" si="78"/>
        <v>23.423999999999999</v>
      </c>
      <c r="O317" s="49">
        <f t="shared" si="79"/>
        <v>23.616</v>
      </c>
      <c r="P317" s="50"/>
      <c r="Q317" s="57"/>
      <c r="R317" s="57"/>
      <c r="S317" s="57"/>
      <c r="T317" s="52"/>
      <c r="U317" s="50"/>
      <c r="V317" s="57"/>
      <c r="W317" s="57"/>
      <c r="X317" s="57"/>
      <c r="Y317" s="52"/>
      <c r="Z317" s="236"/>
      <c r="AA317" s="237"/>
      <c r="AB317" s="238"/>
      <c r="AC317" s="237"/>
      <c r="AD317" s="239"/>
      <c r="AE317" s="175"/>
      <c r="AF317" s="176"/>
      <c r="AG317" s="176"/>
      <c r="AH317" s="176"/>
      <c r="AI317" s="188"/>
      <c r="AJ317" s="50"/>
      <c r="AK317" s="51"/>
      <c r="AL317" s="51"/>
      <c r="AM317" s="51"/>
      <c r="AN317" s="52"/>
      <c r="AO317" s="175"/>
      <c r="AP317" s="176"/>
      <c r="AQ317" s="176"/>
      <c r="AR317" s="176"/>
      <c r="AS317" s="176"/>
      <c r="AT317" s="50"/>
      <c r="AU317" s="51"/>
      <c r="AV317" s="51"/>
      <c r="AW317" s="51"/>
      <c r="AX317" s="51"/>
      <c r="AY317" s="175"/>
      <c r="AZ317" s="176"/>
      <c r="BA317" s="176"/>
      <c r="BB317" s="176"/>
      <c r="BC317" s="176"/>
      <c r="BD317" s="50"/>
      <c r="BE317" s="51"/>
      <c r="BF317" s="51"/>
      <c r="BG317" s="51"/>
      <c r="BH317" s="52"/>
      <c r="BI317" s="175"/>
      <c r="BJ317" s="176"/>
      <c r="BK317" s="176"/>
      <c r="BL317" s="176"/>
      <c r="BM317" s="188"/>
      <c r="BN317" s="53"/>
      <c r="BO317" s="53">
        <f t="shared" si="81"/>
        <v>0</v>
      </c>
      <c r="BP317" s="248"/>
    </row>
    <row r="318" spans="2:68" ht="30" x14ac:dyDescent="0.4">
      <c r="B318" s="79" t="s">
        <v>72</v>
      </c>
      <c r="C318" s="40" t="str">
        <f>C205</f>
        <v>Мука ржано - обдирная, кг</v>
      </c>
      <c r="D318" s="41">
        <f t="shared" si="80"/>
        <v>17.5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75"/>
        <v>20.824999999999999</v>
      </c>
      <c r="L318" s="47">
        <f t="shared" si="76"/>
        <v>21</v>
      </c>
      <c r="M318" s="48">
        <f t="shared" si="77"/>
        <v>21.175000000000001</v>
      </c>
      <c r="N318" s="48">
        <f t="shared" si="78"/>
        <v>21.35</v>
      </c>
      <c r="O318" s="49">
        <f t="shared" si="79"/>
        <v>21.524999999999999</v>
      </c>
      <c r="P318" s="50"/>
      <c r="Q318" s="57"/>
      <c r="R318" s="57"/>
      <c r="S318" s="57"/>
      <c r="T318" s="52"/>
      <c r="U318" s="50"/>
      <c r="V318" s="57"/>
      <c r="W318" s="57"/>
      <c r="X318" s="57"/>
      <c r="Y318" s="52"/>
      <c r="Z318" s="236"/>
      <c r="AA318" s="237"/>
      <c r="AB318" s="238"/>
      <c r="AC318" s="237"/>
      <c r="AD318" s="239"/>
      <c r="AE318" s="175"/>
      <c r="AF318" s="176"/>
      <c r="AG318" s="176"/>
      <c r="AH318" s="176"/>
      <c r="AI318" s="188"/>
      <c r="AJ318" s="50"/>
      <c r="AK318" s="51"/>
      <c r="AL318" s="51"/>
      <c r="AM318" s="51"/>
      <c r="AN318" s="52"/>
      <c r="AO318" s="175"/>
      <c r="AP318" s="176"/>
      <c r="AQ318" s="176"/>
      <c r="AR318" s="176"/>
      <c r="AS318" s="176"/>
      <c r="AT318" s="50"/>
      <c r="AU318" s="51"/>
      <c r="AV318" s="51"/>
      <c r="AW318" s="51"/>
      <c r="AX318" s="51"/>
      <c r="AY318" s="175"/>
      <c r="AZ318" s="176"/>
      <c r="BA318" s="176"/>
      <c r="BB318" s="176"/>
      <c r="BC318" s="176"/>
      <c r="BD318" s="50"/>
      <c r="BE318" s="51"/>
      <c r="BF318" s="51"/>
      <c r="BG318" s="51"/>
      <c r="BH318" s="52"/>
      <c r="BI318" s="175"/>
      <c r="BJ318" s="176"/>
      <c r="BK318" s="176"/>
      <c r="BL318" s="176"/>
      <c r="BM318" s="188"/>
      <c r="BN318" s="53"/>
      <c r="BO318" s="53">
        <f t="shared" si="81"/>
        <v>0</v>
      </c>
      <c r="BP318" s="248"/>
    </row>
    <row r="319" spans="2:68" ht="30" x14ac:dyDescent="0.4">
      <c r="B319" s="79"/>
      <c r="C319" s="80"/>
      <c r="D319" s="41">
        <f t="shared" si="80"/>
        <v>17.5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75"/>
        <v>20.824999999999999</v>
      </c>
      <c r="L319" s="47">
        <f t="shared" si="76"/>
        <v>21</v>
      </c>
      <c r="M319" s="48">
        <f t="shared" si="77"/>
        <v>21.175000000000001</v>
      </c>
      <c r="N319" s="48">
        <f t="shared" si="78"/>
        <v>21.35</v>
      </c>
      <c r="O319" s="49">
        <f t="shared" si="79"/>
        <v>21.524999999999999</v>
      </c>
      <c r="P319" s="50"/>
      <c r="Q319" s="57"/>
      <c r="R319" s="57"/>
      <c r="S319" s="57"/>
      <c r="T319" s="52"/>
      <c r="U319" s="50"/>
      <c r="V319" s="57"/>
      <c r="W319" s="57"/>
      <c r="X319" s="57"/>
      <c r="Y319" s="52"/>
      <c r="Z319" s="236"/>
      <c r="AA319" s="237"/>
      <c r="AB319" s="238"/>
      <c r="AC319" s="237"/>
      <c r="AD319" s="239"/>
      <c r="AE319" s="175"/>
      <c r="AF319" s="176"/>
      <c r="AG319" s="176"/>
      <c r="AH319" s="176"/>
      <c r="AI319" s="188"/>
      <c r="AJ319" s="50"/>
      <c r="AK319" s="51"/>
      <c r="AL319" s="51"/>
      <c r="AM319" s="51"/>
      <c r="AN319" s="52"/>
      <c r="AO319" s="175"/>
      <c r="AP319" s="176"/>
      <c r="AQ319" s="176"/>
      <c r="AR319" s="176"/>
      <c r="AS319" s="176"/>
      <c r="AT319" s="50"/>
      <c r="AU319" s="51"/>
      <c r="AV319" s="51"/>
      <c r="AW319" s="51"/>
      <c r="AX319" s="51"/>
      <c r="AY319" s="175"/>
      <c r="AZ319" s="176"/>
      <c r="BA319" s="176"/>
      <c r="BB319" s="176"/>
      <c r="BC319" s="176"/>
      <c r="BD319" s="50"/>
      <c r="BE319" s="51"/>
      <c r="BF319" s="51"/>
      <c r="BG319" s="51"/>
      <c r="BH319" s="52"/>
      <c r="BI319" s="175"/>
      <c r="BJ319" s="176"/>
      <c r="BK319" s="176"/>
      <c r="BL319" s="176"/>
      <c r="BM319" s="188"/>
      <c r="BN319" s="53"/>
      <c r="BO319" s="53">
        <f t="shared" si="81"/>
        <v>0</v>
      </c>
      <c r="BP319" s="248"/>
    </row>
    <row r="320" spans="2:68" ht="30" x14ac:dyDescent="0.4">
      <c r="B320" s="79"/>
      <c r="C320" s="80"/>
      <c r="D320" s="41">
        <f t="shared" si="80"/>
        <v>17.5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75"/>
        <v>20.824999999999999</v>
      </c>
      <c r="L320" s="47">
        <f t="shared" si="76"/>
        <v>21</v>
      </c>
      <c r="M320" s="48">
        <f t="shared" si="77"/>
        <v>21.175000000000001</v>
      </c>
      <c r="N320" s="48">
        <f t="shared" si="78"/>
        <v>21.35</v>
      </c>
      <c r="O320" s="49">
        <f t="shared" si="79"/>
        <v>21.524999999999999</v>
      </c>
      <c r="P320" s="50"/>
      <c r="Q320" s="57"/>
      <c r="R320" s="57"/>
      <c r="S320" s="57"/>
      <c r="T320" s="52"/>
      <c r="U320" s="50"/>
      <c r="V320" s="57"/>
      <c r="W320" s="57"/>
      <c r="X320" s="57"/>
      <c r="Y320" s="52"/>
      <c r="Z320" s="236"/>
      <c r="AA320" s="237"/>
      <c r="AB320" s="238"/>
      <c r="AC320" s="237"/>
      <c r="AD320" s="239"/>
      <c r="AE320" s="175"/>
      <c r="AF320" s="176"/>
      <c r="AG320" s="176"/>
      <c r="AH320" s="176"/>
      <c r="AI320" s="188"/>
      <c r="AJ320" s="50"/>
      <c r="AK320" s="51"/>
      <c r="AL320" s="51"/>
      <c r="AM320" s="51"/>
      <c r="AN320" s="52"/>
      <c r="AO320" s="175"/>
      <c r="AP320" s="176"/>
      <c r="AQ320" s="176"/>
      <c r="AR320" s="176"/>
      <c r="AS320" s="176"/>
      <c r="AT320" s="50"/>
      <c r="AU320" s="51"/>
      <c r="AV320" s="51"/>
      <c r="AW320" s="51"/>
      <c r="AX320" s="51"/>
      <c r="AY320" s="175"/>
      <c r="AZ320" s="176"/>
      <c r="BA320" s="176"/>
      <c r="BB320" s="176"/>
      <c r="BC320" s="176"/>
      <c r="BD320" s="50"/>
      <c r="BE320" s="51"/>
      <c r="BF320" s="51"/>
      <c r="BG320" s="51"/>
      <c r="BH320" s="52"/>
      <c r="BI320" s="175"/>
      <c r="BJ320" s="176"/>
      <c r="BK320" s="176"/>
      <c r="BL320" s="176"/>
      <c r="BM320" s="188"/>
      <c r="BN320" s="53"/>
      <c r="BO320" s="53">
        <f t="shared" si="81"/>
        <v>0</v>
      </c>
      <c r="BP320" s="248"/>
    </row>
    <row r="321" spans="2:68" ht="36" x14ac:dyDescent="0.4">
      <c r="B321" s="79" t="s">
        <v>75</v>
      </c>
      <c r="C321" s="40" t="str">
        <f>C208</f>
        <v>Гречневая крупа, кг</v>
      </c>
      <c r="D321" s="41">
        <f t="shared" si="80"/>
        <v>39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75"/>
        <v>41.73</v>
      </c>
      <c r="L321" s="47">
        <f t="shared" si="76"/>
        <v>42.12</v>
      </c>
      <c r="M321" s="48">
        <f t="shared" si="77"/>
        <v>42.51</v>
      </c>
      <c r="N321" s="48">
        <f t="shared" si="78"/>
        <v>42.9</v>
      </c>
      <c r="O321" s="49">
        <f t="shared" si="79"/>
        <v>43.29</v>
      </c>
      <c r="P321" s="50">
        <f>R321/Q321</f>
        <v>41</v>
      </c>
      <c r="Q321" s="51">
        <v>50</v>
      </c>
      <c r="R321" s="51">
        <v>2050</v>
      </c>
      <c r="S321" s="51" t="s">
        <v>362</v>
      </c>
      <c r="T321" s="52" t="s">
        <v>590</v>
      </c>
      <c r="U321" s="50"/>
      <c r="V321" s="57"/>
      <c r="W321" s="57"/>
      <c r="X321" s="57"/>
      <c r="Y321" s="52"/>
      <c r="Z321" s="225"/>
      <c r="AA321" s="226"/>
      <c r="AB321" s="226"/>
      <c r="AC321" s="226"/>
      <c r="AD321" s="227"/>
      <c r="AE321" s="195"/>
      <c r="AF321" s="196"/>
      <c r="AG321" s="197"/>
      <c r="AH321" s="196"/>
      <c r="AI321" s="198"/>
      <c r="AJ321" s="50"/>
      <c r="AK321" s="51"/>
      <c r="AL321" s="51"/>
      <c r="AM321" s="51"/>
      <c r="AN321" s="52"/>
      <c r="AO321" s="175"/>
      <c r="AP321" s="176"/>
      <c r="AQ321" s="176"/>
      <c r="AR321" s="176"/>
      <c r="AS321" s="176"/>
      <c r="AT321" s="50"/>
      <c r="AU321" s="51"/>
      <c r="AV321" s="51"/>
      <c r="AW321" s="51"/>
      <c r="AX321" s="51"/>
      <c r="AY321" s="175"/>
      <c r="AZ321" s="176"/>
      <c r="BA321" s="176"/>
      <c r="BB321" s="176"/>
      <c r="BC321" s="176"/>
      <c r="BD321" s="50"/>
      <c r="BE321" s="51"/>
      <c r="BF321" s="51"/>
      <c r="BG321" s="51"/>
      <c r="BH321" s="52"/>
      <c r="BI321" s="175"/>
      <c r="BJ321" s="176"/>
      <c r="BK321" s="176"/>
      <c r="BL321" s="176"/>
      <c r="BM321" s="188"/>
      <c r="BN321" s="53"/>
      <c r="BO321" s="53">
        <f t="shared" si="81"/>
        <v>41</v>
      </c>
      <c r="BP321" s="249"/>
    </row>
    <row r="322" spans="2:68" ht="30" x14ac:dyDescent="0.4">
      <c r="B322" s="79"/>
      <c r="C322" s="80"/>
      <c r="D322" s="41">
        <f t="shared" si="80"/>
        <v>39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75"/>
        <v>41.73</v>
      </c>
      <c r="L322" s="47">
        <f t="shared" si="76"/>
        <v>42.12</v>
      </c>
      <c r="M322" s="48">
        <f t="shared" si="77"/>
        <v>42.51</v>
      </c>
      <c r="N322" s="48">
        <f t="shared" si="78"/>
        <v>42.9</v>
      </c>
      <c r="O322" s="49">
        <f t="shared" si="79"/>
        <v>43.29</v>
      </c>
      <c r="P322" s="50"/>
      <c r="Q322" s="51"/>
      <c r="R322" s="51"/>
      <c r="S322" s="51"/>
      <c r="T322" s="52"/>
      <c r="U322" s="50"/>
      <c r="V322" s="57"/>
      <c r="W322" s="57"/>
      <c r="X322" s="57"/>
      <c r="Y322" s="52"/>
      <c r="Z322" s="236"/>
      <c r="AA322" s="237"/>
      <c r="AB322" s="238"/>
      <c r="AC322" s="237"/>
      <c r="AD322" s="239"/>
      <c r="AE322" s="175"/>
      <c r="AF322" s="176"/>
      <c r="AG322" s="176"/>
      <c r="AH322" s="176"/>
      <c r="AI322" s="188"/>
      <c r="AJ322" s="50"/>
      <c r="AK322" s="51"/>
      <c r="AL322" s="51"/>
      <c r="AM322" s="51"/>
      <c r="AN322" s="52"/>
      <c r="AO322" s="175"/>
      <c r="AP322" s="176"/>
      <c r="AQ322" s="176"/>
      <c r="AR322" s="176"/>
      <c r="AS322" s="176"/>
      <c r="AT322" s="50"/>
      <c r="AU322" s="51"/>
      <c r="AV322" s="51"/>
      <c r="AW322" s="51"/>
      <c r="AX322" s="51"/>
      <c r="AY322" s="175"/>
      <c r="AZ322" s="176"/>
      <c r="BA322" s="176"/>
      <c r="BB322" s="176"/>
      <c r="BC322" s="176"/>
      <c r="BD322" s="50"/>
      <c r="BE322" s="51"/>
      <c r="BF322" s="51"/>
      <c r="BG322" s="51"/>
      <c r="BH322" s="52"/>
      <c r="BI322" s="175"/>
      <c r="BJ322" s="176"/>
      <c r="BK322" s="176"/>
      <c r="BL322" s="176"/>
      <c r="BM322" s="188"/>
      <c r="BN322" s="53"/>
      <c r="BO322" s="53">
        <f t="shared" si="81"/>
        <v>0</v>
      </c>
      <c r="BP322" s="248"/>
    </row>
    <row r="323" spans="2:68" ht="30" x14ac:dyDescent="0.4">
      <c r="B323" s="79"/>
      <c r="C323" s="80"/>
      <c r="D323" s="41">
        <f t="shared" si="80"/>
        <v>39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ref="K323:K343" si="82">$D323+($D323*(SUM($E323%,F323%)))</f>
        <v>41.73</v>
      </c>
      <c r="L323" s="47">
        <f t="shared" ref="L323:L343" si="83">$D323+(($D323*SUM($E323,G323)/100))</f>
        <v>42.12</v>
      </c>
      <c r="M323" s="48">
        <f t="shared" ref="M323:M343" si="84">$D323+(($D323*($E323+H323)/100))</f>
        <v>42.51</v>
      </c>
      <c r="N323" s="48">
        <f t="shared" ref="N323:N343" si="85">$D323+(($D323*($E323+I323)/100))</f>
        <v>42.9</v>
      </c>
      <c r="O323" s="49">
        <f t="shared" ref="O323:O343" si="86">$D323+(($D323*($E323+J323)/100))</f>
        <v>43.29</v>
      </c>
      <c r="P323" s="50"/>
      <c r="Q323" s="51"/>
      <c r="R323" s="51"/>
      <c r="S323" s="51"/>
      <c r="T323" s="52"/>
      <c r="U323" s="50"/>
      <c r="V323" s="57"/>
      <c r="W323" s="57"/>
      <c r="X323" s="57"/>
      <c r="Y323" s="52"/>
      <c r="Z323" s="236"/>
      <c r="AA323" s="237"/>
      <c r="AB323" s="238"/>
      <c r="AC323" s="237"/>
      <c r="AD323" s="239"/>
      <c r="AE323" s="175"/>
      <c r="AF323" s="176"/>
      <c r="AG323" s="176"/>
      <c r="AH323" s="176"/>
      <c r="AI323" s="188"/>
      <c r="AJ323" s="50"/>
      <c r="AK323" s="51"/>
      <c r="AL323" s="51"/>
      <c r="AM323" s="51"/>
      <c r="AN323" s="52"/>
      <c r="AO323" s="175"/>
      <c r="AP323" s="176"/>
      <c r="AQ323" s="176"/>
      <c r="AR323" s="176"/>
      <c r="AS323" s="176"/>
      <c r="AT323" s="50"/>
      <c r="AU323" s="51"/>
      <c r="AV323" s="51"/>
      <c r="AW323" s="51"/>
      <c r="AX323" s="51"/>
      <c r="AY323" s="175"/>
      <c r="AZ323" s="176"/>
      <c r="BA323" s="176"/>
      <c r="BB323" s="176"/>
      <c r="BC323" s="176"/>
      <c r="BD323" s="50"/>
      <c r="BE323" s="51"/>
      <c r="BF323" s="51"/>
      <c r="BG323" s="51"/>
      <c r="BH323" s="52"/>
      <c r="BI323" s="175"/>
      <c r="BJ323" s="176"/>
      <c r="BK323" s="176"/>
      <c r="BL323" s="176"/>
      <c r="BM323" s="188"/>
      <c r="BN323" s="53"/>
      <c r="BO323" s="53">
        <f t="shared" si="81"/>
        <v>0</v>
      </c>
      <c r="BP323" s="248"/>
    </row>
    <row r="324" spans="2:68" ht="39" x14ac:dyDescent="0.4">
      <c r="B324" s="79" t="s">
        <v>78</v>
      </c>
      <c r="C324" s="40" t="str">
        <f>C211</f>
        <v>Пшено (крупа из просо), кг</v>
      </c>
      <c r="D324" s="41">
        <f t="shared" si="80"/>
        <v>27.9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82"/>
        <v>28.736999999999998</v>
      </c>
      <c r="L324" s="47">
        <f t="shared" si="83"/>
        <v>29.015999999999998</v>
      </c>
      <c r="M324" s="48">
        <f t="shared" si="84"/>
        <v>29.294999999999998</v>
      </c>
      <c r="N324" s="48">
        <f t="shared" si="85"/>
        <v>29.573999999999998</v>
      </c>
      <c r="O324" s="49">
        <f t="shared" si="86"/>
        <v>29.852999999999998</v>
      </c>
      <c r="P324" s="50"/>
      <c r="Q324" s="51"/>
      <c r="R324" s="51"/>
      <c r="S324" s="51"/>
      <c r="T324" s="52"/>
      <c r="U324" s="50">
        <f>W324/V324</f>
        <v>28.7</v>
      </c>
      <c r="V324" s="51">
        <v>25</v>
      </c>
      <c r="W324" s="51">
        <v>717.5</v>
      </c>
      <c r="X324" s="85" t="s">
        <v>592</v>
      </c>
      <c r="Y324" s="52" t="s">
        <v>600</v>
      </c>
      <c r="Z324" s="236"/>
      <c r="AA324" s="237"/>
      <c r="AB324" s="238"/>
      <c r="AC324" s="237"/>
      <c r="AD324" s="239"/>
      <c r="AE324" s="175"/>
      <c r="AF324" s="176"/>
      <c r="AG324" s="176"/>
      <c r="AH324" s="176"/>
      <c r="AI324" s="188"/>
      <c r="AJ324" s="50"/>
      <c r="AK324" s="51"/>
      <c r="AL324" s="51"/>
      <c r="AM324" s="51"/>
      <c r="AN324" s="52"/>
      <c r="AO324" s="175"/>
      <c r="AP324" s="176"/>
      <c r="AQ324" s="176"/>
      <c r="AR324" s="176"/>
      <c r="AS324" s="176"/>
      <c r="AT324" s="50"/>
      <c r="AU324" s="51"/>
      <c r="AV324" s="51"/>
      <c r="AW324" s="51"/>
      <c r="AX324" s="51"/>
      <c r="AY324" s="175"/>
      <c r="AZ324" s="176"/>
      <c r="BA324" s="176"/>
      <c r="BB324" s="176"/>
      <c r="BC324" s="176"/>
      <c r="BD324" s="50"/>
      <c r="BE324" s="51"/>
      <c r="BF324" s="51"/>
      <c r="BG324" s="51"/>
      <c r="BH324" s="52"/>
      <c r="BI324" s="175"/>
      <c r="BJ324" s="176"/>
      <c r="BK324" s="176"/>
      <c r="BL324" s="176"/>
      <c r="BM324" s="188"/>
      <c r="BN324" s="53"/>
      <c r="BO324" s="53">
        <f t="shared" si="81"/>
        <v>28.7</v>
      </c>
      <c r="BP324" s="248"/>
    </row>
    <row r="325" spans="2:68" ht="30" x14ac:dyDescent="0.4">
      <c r="B325" s="79"/>
      <c r="C325" s="80"/>
      <c r="D325" s="41">
        <f t="shared" si="80"/>
        <v>27.9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82"/>
        <v>28.736999999999998</v>
      </c>
      <c r="L325" s="47">
        <f t="shared" si="83"/>
        <v>29.015999999999998</v>
      </c>
      <c r="M325" s="48">
        <f t="shared" si="84"/>
        <v>29.294999999999998</v>
      </c>
      <c r="N325" s="48">
        <f t="shared" si="85"/>
        <v>29.573999999999998</v>
      </c>
      <c r="O325" s="49">
        <f t="shared" si="86"/>
        <v>29.852999999999998</v>
      </c>
      <c r="P325" s="50"/>
      <c r="Q325" s="51"/>
      <c r="R325" s="51"/>
      <c r="S325" s="51"/>
      <c r="T325" s="52"/>
      <c r="U325" s="50"/>
      <c r="V325" s="57"/>
      <c r="W325" s="57"/>
      <c r="X325" s="57"/>
      <c r="Y325" s="52"/>
      <c r="Z325" s="236"/>
      <c r="AA325" s="237"/>
      <c r="AB325" s="238"/>
      <c r="AC325" s="237"/>
      <c r="AD325" s="239"/>
      <c r="AE325" s="175"/>
      <c r="AF325" s="176"/>
      <c r="AG325" s="176"/>
      <c r="AH325" s="176"/>
      <c r="AI325" s="188"/>
      <c r="AJ325" s="50"/>
      <c r="AK325" s="51"/>
      <c r="AL325" s="51"/>
      <c r="AM325" s="51"/>
      <c r="AN325" s="52"/>
      <c r="AO325" s="175"/>
      <c r="AP325" s="176"/>
      <c r="AQ325" s="176"/>
      <c r="AR325" s="176"/>
      <c r="AS325" s="176"/>
      <c r="AT325" s="50"/>
      <c r="AU325" s="51"/>
      <c r="AV325" s="51"/>
      <c r="AW325" s="51"/>
      <c r="AX325" s="51"/>
      <c r="AY325" s="175"/>
      <c r="AZ325" s="176"/>
      <c r="BA325" s="176"/>
      <c r="BB325" s="176"/>
      <c r="BC325" s="176"/>
      <c r="BD325" s="50"/>
      <c r="BE325" s="51"/>
      <c r="BF325" s="51"/>
      <c r="BG325" s="51"/>
      <c r="BH325" s="52"/>
      <c r="BI325" s="175"/>
      <c r="BJ325" s="176"/>
      <c r="BK325" s="176"/>
      <c r="BL325" s="176"/>
      <c r="BM325" s="188"/>
      <c r="BN325" s="53"/>
      <c r="BO325" s="53">
        <f t="shared" si="81"/>
        <v>0</v>
      </c>
      <c r="BP325" s="248"/>
    </row>
    <row r="326" spans="2:68" ht="30" x14ac:dyDescent="0.4">
      <c r="B326" s="79"/>
      <c r="C326" s="80"/>
      <c r="D326" s="41">
        <f t="shared" si="80"/>
        <v>27.9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82"/>
        <v>28.736999999999998</v>
      </c>
      <c r="L326" s="47">
        <f t="shared" si="83"/>
        <v>29.015999999999998</v>
      </c>
      <c r="M326" s="48">
        <f t="shared" si="84"/>
        <v>29.294999999999998</v>
      </c>
      <c r="N326" s="48">
        <f t="shared" si="85"/>
        <v>29.573999999999998</v>
      </c>
      <c r="O326" s="49">
        <f t="shared" si="86"/>
        <v>29.852999999999998</v>
      </c>
      <c r="P326" s="50"/>
      <c r="Q326" s="51"/>
      <c r="R326" s="51"/>
      <c r="S326" s="51"/>
      <c r="T326" s="52"/>
      <c r="U326" s="50"/>
      <c r="V326" s="57"/>
      <c r="W326" s="57"/>
      <c r="X326" s="57"/>
      <c r="Y326" s="52"/>
      <c r="Z326" s="236"/>
      <c r="AA326" s="237"/>
      <c r="AB326" s="238"/>
      <c r="AC326" s="237"/>
      <c r="AD326" s="239"/>
      <c r="AE326" s="175"/>
      <c r="AF326" s="176"/>
      <c r="AG326" s="176"/>
      <c r="AH326" s="176"/>
      <c r="AI326" s="188"/>
      <c r="AJ326" s="50"/>
      <c r="AK326" s="51"/>
      <c r="AL326" s="51"/>
      <c r="AM326" s="51"/>
      <c r="AN326" s="52"/>
      <c r="AO326" s="175"/>
      <c r="AP326" s="176"/>
      <c r="AQ326" s="176"/>
      <c r="AR326" s="176"/>
      <c r="AS326" s="176"/>
      <c r="AT326" s="50"/>
      <c r="AU326" s="51"/>
      <c r="AV326" s="51"/>
      <c r="AW326" s="51"/>
      <c r="AX326" s="51"/>
      <c r="AY326" s="175"/>
      <c r="AZ326" s="176"/>
      <c r="BA326" s="176"/>
      <c r="BB326" s="176"/>
      <c r="BC326" s="176"/>
      <c r="BD326" s="50"/>
      <c r="BE326" s="51"/>
      <c r="BF326" s="51"/>
      <c r="BG326" s="51"/>
      <c r="BH326" s="52"/>
      <c r="BI326" s="175"/>
      <c r="BJ326" s="176"/>
      <c r="BK326" s="176"/>
      <c r="BL326" s="176"/>
      <c r="BM326" s="188"/>
      <c r="BN326" s="53"/>
      <c r="BO326" s="53">
        <f t="shared" si="81"/>
        <v>0</v>
      </c>
      <c r="BP326" s="248"/>
    </row>
    <row r="327" spans="2:68" ht="78" x14ac:dyDescent="0.4">
      <c r="B327" s="81" t="s">
        <v>81</v>
      </c>
      <c r="C327" s="82" t="s">
        <v>82</v>
      </c>
      <c r="D327" s="41">
        <f t="shared" si="80"/>
        <v>0</v>
      </c>
      <c r="E327" s="62"/>
      <c r="F327" s="63"/>
      <c r="G327" s="64"/>
      <c r="H327" s="64"/>
      <c r="I327" s="64"/>
      <c r="J327" s="65"/>
      <c r="K327" s="46">
        <f t="shared" si="82"/>
        <v>0</v>
      </c>
      <c r="L327" s="47">
        <f t="shared" si="83"/>
        <v>0</v>
      </c>
      <c r="M327" s="48">
        <f t="shared" si="84"/>
        <v>0</v>
      </c>
      <c r="N327" s="48">
        <f t="shared" si="85"/>
        <v>0</v>
      </c>
      <c r="O327" s="49">
        <f t="shared" si="86"/>
        <v>0</v>
      </c>
      <c r="P327" s="66"/>
      <c r="Q327" s="67"/>
      <c r="R327" s="68"/>
      <c r="S327" s="67"/>
      <c r="T327" s="69"/>
      <c r="U327" s="66"/>
      <c r="V327" s="67"/>
      <c r="W327" s="68"/>
      <c r="X327" s="67"/>
      <c r="Y327" s="69"/>
      <c r="Z327" s="240"/>
      <c r="AA327" s="241"/>
      <c r="AB327" s="242"/>
      <c r="AC327" s="241"/>
      <c r="AD327" s="243"/>
      <c r="AE327" s="177"/>
      <c r="AF327" s="178"/>
      <c r="AG327" s="176"/>
      <c r="AH327" s="178"/>
      <c r="AI327" s="189"/>
      <c r="AJ327" s="66"/>
      <c r="AK327" s="67"/>
      <c r="AL327" s="68"/>
      <c r="AM327" s="67"/>
      <c r="AN327" s="69"/>
      <c r="AO327" s="177"/>
      <c r="AP327" s="178"/>
      <c r="AQ327" s="176"/>
      <c r="AR327" s="178"/>
      <c r="AS327" s="178"/>
      <c r="AT327" s="66"/>
      <c r="AU327" s="67"/>
      <c r="AV327" s="68"/>
      <c r="AW327" s="67"/>
      <c r="AX327" s="67"/>
      <c r="AY327" s="177"/>
      <c r="AZ327" s="178"/>
      <c r="BA327" s="176"/>
      <c r="BB327" s="178"/>
      <c r="BC327" s="178"/>
      <c r="BD327" s="66"/>
      <c r="BE327" s="67"/>
      <c r="BF327" s="68"/>
      <c r="BG327" s="67"/>
      <c r="BH327" s="69"/>
      <c r="BI327" s="177"/>
      <c r="BJ327" s="178"/>
      <c r="BK327" s="176"/>
      <c r="BL327" s="178"/>
      <c r="BM327" s="189"/>
      <c r="BN327" s="53"/>
      <c r="BO327" s="53">
        <f t="shared" si="81"/>
        <v>0</v>
      </c>
      <c r="BP327" s="248"/>
    </row>
    <row r="328" spans="2:68" ht="36" x14ac:dyDescent="0.4">
      <c r="B328" s="79" t="s">
        <v>84</v>
      </c>
      <c r="C328" s="40" t="str">
        <f>C215</f>
        <v>Хлеб ржано - пшеничный формовой, 0,7 кг</v>
      </c>
      <c r="D328" s="41">
        <f t="shared" si="80"/>
        <v>23.3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82"/>
        <v>23.999000000000002</v>
      </c>
      <c r="L328" s="47">
        <f t="shared" si="83"/>
        <v>24.231999999999999</v>
      </c>
      <c r="M328" s="48">
        <f t="shared" si="84"/>
        <v>24.465</v>
      </c>
      <c r="N328" s="48">
        <f t="shared" si="85"/>
        <v>24.698</v>
      </c>
      <c r="O328" s="49">
        <f t="shared" si="86"/>
        <v>24.931000000000001</v>
      </c>
      <c r="P328" s="50">
        <v>19.7</v>
      </c>
      <c r="Q328" s="51">
        <v>231</v>
      </c>
      <c r="R328" s="51">
        <v>4430.58</v>
      </c>
      <c r="S328" s="51" t="s">
        <v>584</v>
      </c>
      <c r="T328" s="52" t="s">
        <v>590</v>
      </c>
      <c r="U328" s="50"/>
      <c r="V328" s="57"/>
      <c r="W328" s="57"/>
      <c r="X328" s="57"/>
      <c r="Y328" s="52"/>
      <c r="Z328" s="236"/>
      <c r="AA328" s="237"/>
      <c r="AB328" s="238"/>
      <c r="AC328" s="237"/>
      <c r="AD328" s="227"/>
      <c r="AE328" s="195">
        <v>18.2</v>
      </c>
      <c r="AF328" s="196">
        <v>10</v>
      </c>
      <c r="AG328" s="197">
        <f>AE328*AF328</f>
        <v>182</v>
      </c>
      <c r="AH328" s="196" t="s">
        <v>595</v>
      </c>
      <c r="AI328" s="198" t="s">
        <v>285</v>
      </c>
      <c r="AJ328" s="50"/>
      <c r="AK328" s="51"/>
      <c r="AL328" s="51"/>
      <c r="AM328" s="51"/>
      <c r="AN328" s="52"/>
      <c r="AO328" s="50"/>
      <c r="AP328" s="51"/>
      <c r="AQ328" s="51"/>
      <c r="AR328" s="51"/>
      <c r="AS328" s="52"/>
      <c r="AT328" s="50"/>
      <c r="AU328" s="51"/>
      <c r="AV328" s="51"/>
      <c r="AW328" s="51"/>
      <c r="AX328" s="51"/>
      <c r="AY328" s="175"/>
      <c r="AZ328" s="176"/>
      <c r="BA328" s="176"/>
      <c r="BB328" s="176"/>
      <c r="BC328" s="176"/>
      <c r="BD328" s="50"/>
      <c r="BE328" s="51"/>
      <c r="BF328" s="51"/>
      <c r="BG328" s="51"/>
      <c r="BH328" s="52"/>
      <c r="BI328" s="175"/>
      <c r="BJ328" s="176"/>
      <c r="BK328" s="176"/>
      <c r="BL328" s="176"/>
      <c r="BM328" s="188"/>
      <c r="BN328" s="53"/>
      <c r="BO328" s="53">
        <f t="shared" si="81"/>
        <v>19.7</v>
      </c>
      <c r="BP328" s="248"/>
    </row>
    <row r="329" spans="2:68" ht="30" x14ac:dyDescent="0.4">
      <c r="B329" s="79"/>
      <c r="C329" s="80"/>
      <c r="D329" s="41">
        <f t="shared" si="80"/>
        <v>23.3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82"/>
        <v>23.999000000000002</v>
      </c>
      <c r="L329" s="47">
        <f t="shared" si="83"/>
        <v>24.231999999999999</v>
      </c>
      <c r="M329" s="48">
        <f t="shared" si="84"/>
        <v>24.465</v>
      </c>
      <c r="N329" s="48">
        <f t="shared" si="85"/>
        <v>24.698</v>
      </c>
      <c r="O329" s="49">
        <f t="shared" si="86"/>
        <v>24.931000000000001</v>
      </c>
      <c r="P329" s="50"/>
      <c r="Q329" s="57"/>
      <c r="R329" s="57"/>
      <c r="S329" s="57"/>
      <c r="T329" s="52"/>
      <c r="U329" s="50"/>
      <c r="V329" s="57"/>
      <c r="W329" s="57"/>
      <c r="X329" s="57"/>
      <c r="Y329" s="52"/>
      <c r="Z329" s="236"/>
      <c r="AA329" s="237"/>
      <c r="AB329" s="238"/>
      <c r="AC329" s="237"/>
      <c r="AD329" s="239"/>
      <c r="AE329" s="195"/>
      <c r="AF329" s="196"/>
      <c r="AG329" s="197"/>
      <c r="AH329" s="196"/>
      <c r="AI329" s="198"/>
      <c r="AJ329" s="50"/>
      <c r="AK329" s="51"/>
      <c r="AL329" s="51"/>
      <c r="AM329" s="51"/>
      <c r="AN329" s="52"/>
      <c r="AO329" s="50"/>
      <c r="AP329" s="51"/>
      <c r="AQ329" s="51"/>
      <c r="AR329" s="51"/>
      <c r="AS329" s="52"/>
      <c r="AT329" s="50"/>
      <c r="AU329" s="51"/>
      <c r="AV329" s="51"/>
      <c r="AW329" s="51"/>
      <c r="AX329" s="51"/>
      <c r="AY329" s="175"/>
      <c r="AZ329" s="176"/>
      <c r="BA329" s="176"/>
      <c r="BB329" s="176"/>
      <c r="BC329" s="176"/>
      <c r="BD329" s="50"/>
      <c r="BE329" s="51"/>
      <c r="BF329" s="51"/>
      <c r="BG329" s="51"/>
      <c r="BH329" s="52"/>
      <c r="BI329" s="175"/>
      <c r="BJ329" s="176"/>
      <c r="BK329" s="176"/>
      <c r="BL329" s="176"/>
      <c r="BM329" s="188"/>
      <c r="BN329" s="53"/>
      <c r="BO329" s="53">
        <f t="shared" si="81"/>
        <v>0</v>
      </c>
      <c r="BP329" s="248"/>
    </row>
    <row r="330" spans="2:68" ht="30" x14ac:dyDescent="0.4">
      <c r="B330" s="79"/>
      <c r="C330" s="80"/>
      <c r="D330" s="41">
        <f t="shared" si="80"/>
        <v>23.3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82"/>
        <v>23.999000000000002</v>
      </c>
      <c r="L330" s="47">
        <f t="shared" si="83"/>
        <v>24.231999999999999</v>
      </c>
      <c r="M330" s="48">
        <f t="shared" si="84"/>
        <v>24.465</v>
      </c>
      <c r="N330" s="48">
        <f t="shared" si="85"/>
        <v>24.698</v>
      </c>
      <c r="O330" s="49">
        <f t="shared" si="86"/>
        <v>24.931000000000001</v>
      </c>
      <c r="P330" s="50"/>
      <c r="Q330" s="57"/>
      <c r="R330" s="57"/>
      <c r="S330" s="57"/>
      <c r="T330" s="52"/>
      <c r="U330" s="50"/>
      <c r="V330" s="57"/>
      <c r="W330" s="57"/>
      <c r="X330" s="57"/>
      <c r="Y330" s="52"/>
      <c r="Z330" s="236"/>
      <c r="AA330" s="237"/>
      <c r="AB330" s="238"/>
      <c r="AC330" s="237"/>
      <c r="AD330" s="239"/>
      <c r="AE330" s="195"/>
      <c r="AF330" s="196"/>
      <c r="AG330" s="197"/>
      <c r="AH330" s="196"/>
      <c r="AI330" s="198"/>
      <c r="AJ330" s="50"/>
      <c r="AK330" s="51"/>
      <c r="AL330" s="51"/>
      <c r="AM330" s="51"/>
      <c r="AN330" s="52"/>
      <c r="AO330" s="50"/>
      <c r="AP330" s="51"/>
      <c r="AQ330" s="51"/>
      <c r="AR330" s="51"/>
      <c r="AS330" s="52"/>
      <c r="AT330" s="50"/>
      <c r="AU330" s="51"/>
      <c r="AV330" s="51"/>
      <c r="AW330" s="51"/>
      <c r="AX330" s="51"/>
      <c r="AY330" s="175"/>
      <c r="AZ330" s="176"/>
      <c r="BA330" s="176"/>
      <c r="BB330" s="176"/>
      <c r="BC330" s="176"/>
      <c r="BD330" s="50"/>
      <c r="BE330" s="51"/>
      <c r="BF330" s="51"/>
      <c r="BG330" s="51"/>
      <c r="BH330" s="52"/>
      <c r="BI330" s="175"/>
      <c r="BJ330" s="176"/>
      <c r="BK330" s="176"/>
      <c r="BL330" s="176"/>
      <c r="BM330" s="188"/>
      <c r="BN330" s="53"/>
      <c r="BO330" s="53">
        <f t="shared" si="81"/>
        <v>0</v>
      </c>
      <c r="BP330" s="248"/>
    </row>
    <row r="331" spans="2:68" ht="36" x14ac:dyDescent="0.4">
      <c r="B331" s="79" t="s">
        <v>85</v>
      </c>
      <c r="C331" s="40" t="str">
        <f>C218</f>
        <v>Хлеб "Дарницкий" подовый,0,7 кг</v>
      </c>
      <c r="D331" s="41">
        <f t="shared" si="80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82"/>
        <v>23.071999999999999</v>
      </c>
      <c r="L331" s="47">
        <f t="shared" si="83"/>
        <v>23.295999999999999</v>
      </c>
      <c r="M331" s="48">
        <f t="shared" si="84"/>
        <v>23.52</v>
      </c>
      <c r="N331" s="48">
        <f t="shared" si="85"/>
        <v>23.744</v>
      </c>
      <c r="O331" s="49">
        <f t="shared" si="86"/>
        <v>23.968</v>
      </c>
      <c r="P331" s="50"/>
      <c r="Q331" s="57"/>
      <c r="R331" s="57"/>
      <c r="S331" s="57"/>
      <c r="T331" s="52"/>
      <c r="U331" s="50"/>
      <c r="V331" s="57"/>
      <c r="W331" s="57"/>
      <c r="X331" s="57"/>
      <c r="Y331" s="52"/>
      <c r="Z331" s="236"/>
      <c r="AA331" s="237"/>
      <c r="AB331" s="238"/>
      <c r="AC331" s="237"/>
      <c r="AD331" s="239"/>
      <c r="AE331" s="195"/>
      <c r="AF331" s="196"/>
      <c r="AG331" s="197"/>
      <c r="AH331" s="196"/>
      <c r="AI331" s="198"/>
      <c r="AJ331" s="50"/>
      <c r="AK331" s="51"/>
      <c r="AL331" s="51"/>
      <c r="AM331" s="51"/>
      <c r="AN331" s="52"/>
      <c r="AO331" s="50"/>
      <c r="AP331" s="51"/>
      <c r="AQ331" s="51"/>
      <c r="AR331" s="51"/>
      <c r="AS331" s="52"/>
      <c r="AT331" s="50"/>
      <c r="AU331" s="51"/>
      <c r="AV331" s="51"/>
      <c r="AW331" s="51"/>
      <c r="AX331" s="51"/>
      <c r="AY331" s="175"/>
      <c r="AZ331" s="176"/>
      <c r="BA331" s="176"/>
      <c r="BB331" s="176"/>
      <c r="BC331" s="176"/>
      <c r="BD331" s="50"/>
      <c r="BE331" s="51"/>
      <c r="BF331" s="51"/>
      <c r="BG331" s="51"/>
      <c r="BH331" s="52"/>
      <c r="BI331" s="175"/>
      <c r="BJ331" s="176"/>
      <c r="BK331" s="176"/>
      <c r="BL331" s="176"/>
      <c r="BM331" s="188"/>
      <c r="BN331" s="53"/>
      <c r="BO331" s="53">
        <f t="shared" si="81"/>
        <v>0</v>
      </c>
      <c r="BP331" s="248"/>
    </row>
    <row r="332" spans="2:68" ht="30" x14ac:dyDescent="0.4">
      <c r="B332" s="79"/>
      <c r="C332" s="80"/>
      <c r="D332" s="41">
        <f t="shared" ref="D332:D337" si="87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82"/>
        <v>23.071999999999999</v>
      </c>
      <c r="L332" s="47">
        <f t="shared" si="83"/>
        <v>23.295999999999999</v>
      </c>
      <c r="M332" s="48">
        <f t="shared" si="84"/>
        <v>23.52</v>
      </c>
      <c r="N332" s="48">
        <f t="shared" si="85"/>
        <v>23.744</v>
      </c>
      <c r="O332" s="49">
        <f t="shared" si="86"/>
        <v>23.968</v>
      </c>
      <c r="P332" s="50"/>
      <c r="Q332" s="57"/>
      <c r="R332" s="57"/>
      <c r="S332" s="57"/>
      <c r="T332" s="52"/>
      <c r="U332" s="50"/>
      <c r="V332" s="57"/>
      <c r="W332" s="57"/>
      <c r="X332" s="57"/>
      <c r="Y332" s="52"/>
      <c r="Z332" s="236"/>
      <c r="AA332" s="237"/>
      <c r="AB332" s="238"/>
      <c r="AC332" s="237"/>
      <c r="AD332" s="239"/>
      <c r="AE332" s="195"/>
      <c r="AF332" s="196"/>
      <c r="AG332" s="197"/>
      <c r="AH332" s="196"/>
      <c r="AI332" s="198"/>
      <c r="AJ332" s="50"/>
      <c r="AK332" s="51"/>
      <c r="AL332" s="51"/>
      <c r="AM332" s="51"/>
      <c r="AN332" s="52"/>
      <c r="AO332" s="50"/>
      <c r="AP332" s="51"/>
      <c r="AQ332" s="51"/>
      <c r="AR332" s="51"/>
      <c r="AS332" s="52"/>
      <c r="AT332" s="50"/>
      <c r="AU332" s="51"/>
      <c r="AV332" s="51"/>
      <c r="AW332" s="51"/>
      <c r="AX332" s="51"/>
      <c r="AY332" s="175"/>
      <c r="AZ332" s="176"/>
      <c r="BA332" s="176"/>
      <c r="BB332" s="176"/>
      <c r="BC332" s="176"/>
      <c r="BD332" s="50"/>
      <c r="BE332" s="51"/>
      <c r="BF332" s="51"/>
      <c r="BG332" s="51"/>
      <c r="BH332" s="52"/>
      <c r="BI332" s="175"/>
      <c r="BJ332" s="176"/>
      <c r="BK332" s="176"/>
      <c r="BL332" s="176"/>
      <c r="BM332" s="188"/>
      <c r="BN332" s="53"/>
      <c r="BO332" s="53">
        <f t="shared" si="81"/>
        <v>0</v>
      </c>
      <c r="BP332" s="248"/>
    </row>
    <row r="333" spans="2:68" ht="30" x14ac:dyDescent="0.4">
      <c r="B333" s="79"/>
      <c r="C333" s="80"/>
      <c r="D333" s="41">
        <f t="shared" si="87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82"/>
        <v>23.071999999999999</v>
      </c>
      <c r="L333" s="47">
        <f t="shared" si="83"/>
        <v>23.295999999999999</v>
      </c>
      <c r="M333" s="48">
        <f t="shared" si="84"/>
        <v>23.52</v>
      </c>
      <c r="N333" s="48">
        <f t="shared" si="85"/>
        <v>23.744</v>
      </c>
      <c r="O333" s="49">
        <f t="shared" si="86"/>
        <v>23.968</v>
      </c>
      <c r="P333" s="50"/>
      <c r="Q333" s="57"/>
      <c r="R333" s="57"/>
      <c r="S333" s="57"/>
      <c r="T333" s="52"/>
      <c r="U333" s="50"/>
      <c r="V333" s="57"/>
      <c r="W333" s="57"/>
      <c r="X333" s="57"/>
      <c r="Y333" s="52"/>
      <c r="Z333" s="236"/>
      <c r="AA333" s="237"/>
      <c r="AB333" s="238"/>
      <c r="AC333" s="237"/>
      <c r="AD333" s="239"/>
      <c r="AE333" s="195"/>
      <c r="AF333" s="196"/>
      <c r="AG333" s="197"/>
      <c r="AH333" s="196"/>
      <c r="AI333" s="198"/>
      <c r="AJ333" s="50"/>
      <c r="AK333" s="51"/>
      <c r="AL333" s="51"/>
      <c r="AM333" s="51"/>
      <c r="AN333" s="52"/>
      <c r="AO333" s="50"/>
      <c r="AP333" s="51"/>
      <c r="AQ333" s="51"/>
      <c r="AR333" s="51"/>
      <c r="AS333" s="52"/>
      <c r="AT333" s="50"/>
      <c r="AU333" s="51"/>
      <c r="AV333" s="51"/>
      <c r="AW333" s="51"/>
      <c r="AX333" s="51"/>
      <c r="AY333" s="175"/>
      <c r="AZ333" s="176"/>
      <c r="BA333" s="176"/>
      <c r="BB333" s="176"/>
      <c r="BC333" s="176"/>
      <c r="BD333" s="50"/>
      <c r="BE333" s="51"/>
      <c r="BF333" s="51"/>
      <c r="BG333" s="51"/>
      <c r="BH333" s="52"/>
      <c r="BI333" s="175"/>
      <c r="BJ333" s="176"/>
      <c r="BK333" s="176"/>
      <c r="BL333" s="176"/>
      <c r="BM333" s="188"/>
      <c r="BN333" s="53"/>
      <c r="BO333" s="53">
        <f t="shared" si="81"/>
        <v>0</v>
      </c>
      <c r="BP333" s="248"/>
    </row>
    <row r="334" spans="2:68" ht="36" x14ac:dyDescent="0.4">
      <c r="B334" s="79" t="s">
        <v>87</v>
      </c>
      <c r="C334" s="40" t="str">
        <f>C221</f>
        <v>Хлеб пшеничный формовой, 0,45 - 0,5 кг</v>
      </c>
      <c r="D334" s="41">
        <f t="shared" si="87"/>
        <v>22.9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82"/>
        <v>23.587</v>
      </c>
      <c r="L334" s="47">
        <f t="shared" si="83"/>
        <v>23.815999999999999</v>
      </c>
      <c r="M334" s="48">
        <f t="shared" si="84"/>
        <v>24.044999999999998</v>
      </c>
      <c r="N334" s="48">
        <f t="shared" si="85"/>
        <v>24.273999999999997</v>
      </c>
      <c r="O334" s="49">
        <f t="shared" si="86"/>
        <v>24.503</v>
      </c>
      <c r="P334" s="50"/>
      <c r="Q334" s="57"/>
      <c r="R334" s="57"/>
      <c r="S334" s="57"/>
      <c r="T334" s="52"/>
      <c r="U334" s="50"/>
      <c r="V334" s="57"/>
      <c r="W334" s="57"/>
      <c r="X334" s="57"/>
      <c r="Y334" s="52"/>
      <c r="Z334" s="236"/>
      <c r="AA334" s="237"/>
      <c r="AB334" s="238"/>
      <c r="AC334" s="237"/>
      <c r="AD334" s="227"/>
      <c r="AE334" s="195">
        <v>21.1</v>
      </c>
      <c r="AF334" s="196">
        <v>49</v>
      </c>
      <c r="AG334" s="197">
        <f>AE334*AF334</f>
        <v>1033.9000000000001</v>
      </c>
      <c r="AH334" s="196" t="s">
        <v>595</v>
      </c>
      <c r="AI334" s="198" t="s">
        <v>285</v>
      </c>
      <c r="AJ334" s="50"/>
      <c r="AK334" s="51"/>
      <c r="AL334" s="51"/>
      <c r="AM334" s="51"/>
      <c r="AN334" s="52"/>
      <c r="AO334" s="50"/>
      <c r="AP334" s="51"/>
      <c r="AQ334" s="51"/>
      <c r="AR334" s="51"/>
      <c r="AS334" s="52"/>
      <c r="AT334" s="50"/>
      <c r="AU334" s="51"/>
      <c r="AV334" s="51"/>
      <c r="AW334" s="51"/>
      <c r="AX334" s="51"/>
      <c r="AY334" s="175"/>
      <c r="AZ334" s="176"/>
      <c r="BA334" s="176"/>
      <c r="BB334" s="176"/>
      <c r="BC334" s="176"/>
      <c r="BD334" s="50"/>
      <c r="BE334" s="51"/>
      <c r="BF334" s="51"/>
      <c r="BG334" s="51"/>
      <c r="BH334" s="52"/>
      <c r="BI334" s="175"/>
      <c r="BJ334" s="176"/>
      <c r="BK334" s="176"/>
      <c r="BL334" s="176"/>
      <c r="BM334" s="188"/>
      <c r="BN334" s="53"/>
      <c r="BO334" s="53">
        <f t="shared" si="81"/>
        <v>21.1</v>
      </c>
      <c r="BP334" s="248"/>
    </row>
    <row r="335" spans="2:68" ht="30" x14ac:dyDescent="0.4">
      <c r="B335" s="79"/>
      <c r="C335" s="80"/>
      <c r="D335" s="41">
        <f t="shared" si="87"/>
        <v>22.9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82"/>
        <v>23.587</v>
      </c>
      <c r="L335" s="47">
        <f t="shared" si="83"/>
        <v>23.815999999999999</v>
      </c>
      <c r="M335" s="48">
        <f t="shared" si="84"/>
        <v>24.044999999999998</v>
      </c>
      <c r="N335" s="48">
        <f t="shared" si="85"/>
        <v>24.273999999999997</v>
      </c>
      <c r="O335" s="49">
        <f t="shared" si="86"/>
        <v>24.503</v>
      </c>
      <c r="P335" s="50"/>
      <c r="Q335" s="57"/>
      <c r="R335" s="57"/>
      <c r="S335" s="57"/>
      <c r="T335" s="52"/>
      <c r="U335" s="50"/>
      <c r="V335" s="57"/>
      <c r="W335" s="57"/>
      <c r="X335" s="57"/>
      <c r="Y335" s="52"/>
      <c r="Z335" s="236"/>
      <c r="AA335" s="237"/>
      <c r="AB335" s="238"/>
      <c r="AC335" s="237"/>
      <c r="AD335" s="239"/>
      <c r="AE335" s="195"/>
      <c r="AF335" s="196"/>
      <c r="AG335" s="197"/>
      <c r="AH335" s="196"/>
      <c r="AI335" s="198"/>
      <c r="AJ335" s="50"/>
      <c r="AK335" s="51"/>
      <c r="AL335" s="51"/>
      <c r="AM335" s="51"/>
      <c r="AN335" s="52"/>
      <c r="AO335" s="175"/>
      <c r="AP335" s="176"/>
      <c r="AQ335" s="176"/>
      <c r="AR335" s="176"/>
      <c r="AS335" s="176"/>
      <c r="AT335" s="50"/>
      <c r="AU335" s="51"/>
      <c r="AV335" s="51"/>
      <c r="AW335" s="51"/>
      <c r="AX335" s="51"/>
      <c r="AY335" s="175"/>
      <c r="AZ335" s="176"/>
      <c r="BA335" s="176"/>
      <c r="BB335" s="176"/>
      <c r="BC335" s="176"/>
      <c r="BD335" s="50"/>
      <c r="BE335" s="51"/>
      <c r="BF335" s="51"/>
      <c r="BG335" s="51"/>
      <c r="BH335" s="52"/>
      <c r="BI335" s="175"/>
      <c r="BJ335" s="176"/>
      <c r="BK335" s="176"/>
      <c r="BL335" s="176"/>
      <c r="BM335" s="188"/>
      <c r="BN335" s="53"/>
      <c r="BO335" s="53">
        <f t="shared" si="81"/>
        <v>0</v>
      </c>
      <c r="BP335" s="248"/>
    </row>
    <row r="336" spans="2:68" ht="30" x14ac:dyDescent="0.4">
      <c r="B336" s="79"/>
      <c r="C336" s="80"/>
      <c r="D336" s="41">
        <f t="shared" si="87"/>
        <v>22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82"/>
        <v>22.66</v>
      </c>
      <c r="L336" s="47">
        <f t="shared" si="83"/>
        <v>22.88</v>
      </c>
      <c r="M336" s="48">
        <f t="shared" si="84"/>
        <v>23.1</v>
      </c>
      <c r="N336" s="48">
        <f t="shared" si="85"/>
        <v>23.32</v>
      </c>
      <c r="O336" s="49">
        <f t="shared" si="86"/>
        <v>23.54</v>
      </c>
      <c r="P336" s="50"/>
      <c r="Q336" s="57"/>
      <c r="R336" s="57"/>
      <c r="S336" s="57"/>
      <c r="T336" s="52"/>
      <c r="U336" s="50"/>
      <c r="V336" s="57"/>
      <c r="W336" s="57"/>
      <c r="X336" s="57"/>
      <c r="Y336" s="52"/>
      <c r="Z336" s="236"/>
      <c r="AA336" s="237"/>
      <c r="AB336" s="238"/>
      <c r="AC336" s="237"/>
      <c r="AD336" s="239"/>
      <c r="AE336" s="195"/>
      <c r="AF336" s="196"/>
      <c r="AG336" s="197"/>
      <c r="AH336" s="196"/>
      <c r="AI336" s="198"/>
      <c r="AJ336" s="50"/>
      <c r="AK336" s="51"/>
      <c r="AL336" s="51"/>
      <c r="AM336" s="51"/>
      <c r="AN336" s="52"/>
      <c r="AO336" s="175"/>
      <c r="AP336" s="176"/>
      <c r="AQ336" s="176"/>
      <c r="AR336" s="176"/>
      <c r="AS336" s="176"/>
      <c r="AT336" s="50"/>
      <c r="AU336" s="51"/>
      <c r="AV336" s="51"/>
      <c r="AW336" s="51"/>
      <c r="AX336" s="51"/>
      <c r="AY336" s="175"/>
      <c r="AZ336" s="176"/>
      <c r="BA336" s="176"/>
      <c r="BB336" s="176"/>
      <c r="BC336" s="176"/>
      <c r="BD336" s="50"/>
      <c r="BE336" s="51"/>
      <c r="BF336" s="51"/>
      <c r="BG336" s="51"/>
      <c r="BH336" s="52"/>
      <c r="BI336" s="175"/>
      <c r="BJ336" s="176"/>
      <c r="BK336" s="176"/>
      <c r="BL336" s="176"/>
      <c r="BM336" s="188"/>
      <c r="BN336" s="53"/>
      <c r="BO336" s="53">
        <f t="shared" si="81"/>
        <v>0</v>
      </c>
      <c r="BP336" s="248"/>
    </row>
    <row r="337" spans="2:68" ht="36" x14ac:dyDescent="0.4">
      <c r="B337" s="79" t="s">
        <v>89</v>
      </c>
      <c r="C337" s="40" t="str">
        <f>C224</f>
        <v>Батон нарезной из муки высшего сорта, 0,35 - 0,4 кг</v>
      </c>
      <c r="D337" s="41">
        <f t="shared" si="87"/>
        <v>21.3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82"/>
        <v>22.577999999999999</v>
      </c>
      <c r="L337" s="47">
        <f t="shared" si="83"/>
        <v>22.791</v>
      </c>
      <c r="M337" s="48">
        <f t="shared" si="84"/>
        <v>23.004000000000001</v>
      </c>
      <c r="N337" s="48">
        <f t="shared" si="85"/>
        <v>23.217000000000002</v>
      </c>
      <c r="O337" s="49">
        <f t="shared" si="86"/>
        <v>23.43</v>
      </c>
      <c r="P337" s="50">
        <v>19.55</v>
      </c>
      <c r="Q337" s="51">
        <v>318</v>
      </c>
      <c r="R337" s="51">
        <v>6490.38</v>
      </c>
      <c r="S337" s="51" t="s">
        <v>584</v>
      </c>
      <c r="T337" s="52" t="s">
        <v>590</v>
      </c>
      <c r="U337" s="50"/>
      <c r="V337" s="57"/>
      <c r="W337" s="57"/>
      <c r="X337" s="57"/>
      <c r="Y337" s="52"/>
      <c r="Z337" s="236"/>
      <c r="AA337" s="237"/>
      <c r="AB337" s="238"/>
      <c r="AC337" s="237"/>
      <c r="AD337" s="239"/>
      <c r="AE337" s="195"/>
      <c r="AF337" s="196"/>
      <c r="AG337" s="197"/>
      <c r="AH337" s="196"/>
      <c r="AI337" s="198"/>
      <c r="AJ337" s="50"/>
      <c r="AK337" s="51"/>
      <c r="AL337" s="51"/>
      <c r="AM337" s="51"/>
      <c r="AN337" s="52"/>
      <c r="AO337" s="175"/>
      <c r="AP337" s="176"/>
      <c r="AQ337" s="176"/>
      <c r="AR337" s="176"/>
      <c r="AS337" s="176"/>
      <c r="AT337" s="50"/>
      <c r="AU337" s="51"/>
      <c r="AV337" s="51"/>
      <c r="AW337" s="51"/>
      <c r="AX337" s="51"/>
      <c r="AY337" s="175"/>
      <c r="AZ337" s="176"/>
      <c r="BA337" s="176"/>
      <c r="BB337" s="176"/>
      <c r="BC337" s="176"/>
      <c r="BD337" s="50"/>
      <c r="BE337" s="51"/>
      <c r="BF337" s="51"/>
      <c r="BG337" s="51"/>
      <c r="BH337" s="52"/>
      <c r="BI337" s="175"/>
      <c r="BJ337" s="176"/>
      <c r="BK337" s="176"/>
      <c r="BL337" s="176"/>
      <c r="BM337" s="188"/>
      <c r="BN337" s="53"/>
      <c r="BO337" s="53">
        <f t="shared" si="81"/>
        <v>19.55</v>
      </c>
      <c r="BP337" s="248"/>
    </row>
    <row r="338" spans="2:68" ht="30" x14ac:dyDescent="0.4">
      <c r="B338" s="79"/>
      <c r="C338" s="80"/>
      <c r="D338" s="41">
        <f t="shared" ref="D338:D343" si="88">D112</f>
        <v>21.3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82"/>
        <v>22.577999999999999</v>
      </c>
      <c r="L338" s="47">
        <f t="shared" si="83"/>
        <v>22.791</v>
      </c>
      <c r="M338" s="48">
        <f t="shared" si="84"/>
        <v>23.004000000000001</v>
      </c>
      <c r="N338" s="48">
        <f t="shared" si="85"/>
        <v>23.217000000000002</v>
      </c>
      <c r="O338" s="49">
        <f t="shared" si="86"/>
        <v>23.43</v>
      </c>
      <c r="P338" s="50"/>
      <c r="Q338" s="51"/>
      <c r="R338" s="51" t="str">
        <f>IF(P338=0," ",IF(ISBLANK(P338)," ",P338*Q338))</f>
        <v xml:space="preserve"> </v>
      </c>
      <c r="S338" s="51"/>
      <c r="T338" s="52"/>
      <c r="U338" s="50"/>
      <c r="V338" s="57"/>
      <c r="W338" s="57"/>
      <c r="X338" s="57"/>
      <c r="Y338" s="52"/>
      <c r="Z338" s="236"/>
      <c r="AA338" s="237"/>
      <c r="AB338" s="238"/>
      <c r="AC338" s="237"/>
      <c r="AD338" s="239"/>
      <c r="AE338" s="195"/>
      <c r="AF338" s="196"/>
      <c r="AG338" s="197"/>
      <c r="AH338" s="196"/>
      <c r="AI338" s="198"/>
      <c r="AJ338" s="50"/>
      <c r="AK338" s="51"/>
      <c r="AL338" s="51"/>
      <c r="AM338" s="51"/>
      <c r="AN338" s="52"/>
      <c r="AO338" s="175"/>
      <c r="AP338" s="176"/>
      <c r="AQ338" s="176"/>
      <c r="AR338" s="176"/>
      <c r="AS338" s="176"/>
      <c r="AT338" s="50"/>
      <c r="AU338" s="51"/>
      <c r="AV338" s="51"/>
      <c r="AW338" s="51"/>
      <c r="AX338" s="51"/>
      <c r="AY338" s="175"/>
      <c r="AZ338" s="176"/>
      <c r="BA338" s="176"/>
      <c r="BB338" s="176"/>
      <c r="BC338" s="176"/>
      <c r="BD338" s="50"/>
      <c r="BE338" s="51"/>
      <c r="BF338" s="51"/>
      <c r="BG338" s="51"/>
      <c r="BH338" s="52"/>
      <c r="BI338" s="175"/>
      <c r="BJ338" s="176"/>
      <c r="BK338" s="176"/>
      <c r="BL338" s="176"/>
      <c r="BM338" s="188"/>
      <c r="BN338" s="53"/>
      <c r="BO338" s="53">
        <f t="shared" si="81"/>
        <v>0</v>
      </c>
      <c r="BP338" s="248"/>
    </row>
    <row r="339" spans="2:68" ht="30" x14ac:dyDescent="0.4">
      <c r="B339" s="79"/>
      <c r="C339" s="80"/>
      <c r="D339" s="41">
        <f t="shared" si="88"/>
        <v>21.3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82"/>
        <v>22.577999999999999</v>
      </c>
      <c r="L339" s="47">
        <f t="shared" si="83"/>
        <v>22.791</v>
      </c>
      <c r="M339" s="48">
        <f t="shared" si="84"/>
        <v>23.004000000000001</v>
      </c>
      <c r="N339" s="48">
        <f t="shared" si="85"/>
        <v>23.217000000000002</v>
      </c>
      <c r="O339" s="49">
        <f t="shared" si="86"/>
        <v>23.43</v>
      </c>
      <c r="P339" s="50"/>
      <c r="Q339" s="51"/>
      <c r="R339" s="51" t="str">
        <f>IF(P339=0," ",IF(ISBLANK(P339)," ",P339*Q339))</f>
        <v xml:space="preserve"> </v>
      </c>
      <c r="S339" s="51"/>
      <c r="T339" s="52"/>
      <c r="U339" s="50"/>
      <c r="V339" s="57"/>
      <c r="W339" s="57"/>
      <c r="X339" s="57"/>
      <c r="Y339" s="52"/>
      <c r="Z339" s="236"/>
      <c r="AA339" s="237"/>
      <c r="AB339" s="238"/>
      <c r="AC339" s="237"/>
      <c r="AD339" s="239"/>
      <c r="AE339" s="195"/>
      <c r="AF339" s="196"/>
      <c r="AG339" s="197"/>
      <c r="AH339" s="196"/>
      <c r="AI339" s="198"/>
      <c r="AJ339" s="50"/>
      <c r="AK339" s="51"/>
      <c r="AL339" s="51"/>
      <c r="AM339" s="51"/>
      <c r="AN339" s="52"/>
      <c r="AO339" s="175"/>
      <c r="AP339" s="176"/>
      <c r="AQ339" s="176"/>
      <c r="AR339" s="176"/>
      <c r="AS339" s="176"/>
      <c r="AT339" s="50"/>
      <c r="AU339" s="51"/>
      <c r="AV339" s="51"/>
      <c r="AW339" s="51"/>
      <c r="AX339" s="51"/>
      <c r="AY339" s="175"/>
      <c r="AZ339" s="176"/>
      <c r="BA339" s="176"/>
      <c r="BB339" s="176"/>
      <c r="BC339" s="176"/>
      <c r="BD339" s="50"/>
      <c r="BE339" s="51"/>
      <c r="BF339" s="51"/>
      <c r="BG339" s="51"/>
      <c r="BH339" s="52"/>
      <c r="BI339" s="175"/>
      <c r="BJ339" s="176"/>
      <c r="BK339" s="176"/>
      <c r="BL339" s="176"/>
      <c r="BM339" s="188"/>
      <c r="BN339" s="53"/>
      <c r="BO339" s="53">
        <f t="shared" si="81"/>
        <v>0</v>
      </c>
      <c r="BP339" s="248"/>
    </row>
    <row r="340" spans="2:68" ht="30" x14ac:dyDescent="0.4">
      <c r="B340" s="81" t="s">
        <v>92</v>
      </c>
      <c r="C340" s="82" t="s">
        <v>93</v>
      </c>
      <c r="D340" s="41">
        <f t="shared" si="88"/>
        <v>0</v>
      </c>
      <c r="E340" s="62"/>
      <c r="F340" s="63"/>
      <c r="G340" s="64"/>
      <c r="H340" s="64"/>
      <c r="I340" s="64"/>
      <c r="J340" s="65"/>
      <c r="K340" s="46">
        <f t="shared" si="82"/>
        <v>0</v>
      </c>
      <c r="L340" s="47">
        <f t="shared" si="83"/>
        <v>0</v>
      </c>
      <c r="M340" s="48">
        <f t="shared" si="84"/>
        <v>0</v>
      </c>
      <c r="N340" s="48">
        <f t="shared" si="85"/>
        <v>0</v>
      </c>
      <c r="O340" s="49">
        <f t="shared" si="86"/>
        <v>0</v>
      </c>
      <c r="P340" s="66"/>
      <c r="Q340" s="67"/>
      <c r="R340" s="68" t="str">
        <f>IF(P340=0," ",IF(ISBLANK(P340)," ",P340*Q340))</f>
        <v xml:space="preserve"> </v>
      </c>
      <c r="S340" s="67"/>
      <c r="T340" s="69"/>
      <c r="U340" s="66"/>
      <c r="V340" s="67"/>
      <c r="W340" s="68"/>
      <c r="X340" s="67"/>
      <c r="Y340" s="69"/>
      <c r="Z340" s="240"/>
      <c r="AA340" s="241"/>
      <c r="AB340" s="242"/>
      <c r="AC340" s="241"/>
      <c r="AD340" s="243"/>
      <c r="AE340" s="199"/>
      <c r="AF340" s="200"/>
      <c r="AG340" s="201"/>
      <c r="AH340" s="200"/>
      <c r="AI340" s="202"/>
      <c r="AJ340" s="66"/>
      <c r="AK340" s="67"/>
      <c r="AL340" s="68"/>
      <c r="AM340" s="67"/>
      <c r="AN340" s="69"/>
      <c r="AO340" s="177"/>
      <c r="AP340" s="178"/>
      <c r="AQ340" s="176"/>
      <c r="AR340" s="178"/>
      <c r="AS340" s="178"/>
      <c r="AT340" s="66"/>
      <c r="AU340" s="67"/>
      <c r="AV340" s="68"/>
      <c r="AW340" s="67"/>
      <c r="AX340" s="67"/>
      <c r="AY340" s="177"/>
      <c r="AZ340" s="178"/>
      <c r="BA340" s="176"/>
      <c r="BB340" s="178"/>
      <c r="BC340" s="178"/>
      <c r="BD340" s="66"/>
      <c r="BE340" s="67"/>
      <c r="BF340" s="68"/>
      <c r="BG340" s="67"/>
      <c r="BH340" s="69"/>
      <c r="BI340" s="177"/>
      <c r="BJ340" s="178"/>
      <c r="BK340" s="176"/>
      <c r="BL340" s="178"/>
      <c r="BM340" s="189"/>
      <c r="BN340" s="53"/>
      <c r="BO340" s="53">
        <f t="shared" si="81"/>
        <v>0</v>
      </c>
      <c r="BP340" s="248"/>
    </row>
    <row r="341" spans="2:68" ht="36.75" thickBot="1" x14ac:dyDescent="0.45">
      <c r="B341" s="96" t="s">
        <v>95</v>
      </c>
      <c r="C341" s="40" t="str">
        <f>C228</f>
        <v>Сахар-песок, кг</v>
      </c>
      <c r="D341" s="41">
        <f t="shared" si="88"/>
        <v>22.7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82"/>
        <v>23.835000000000001</v>
      </c>
      <c r="L341" s="47">
        <f t="shared" si="83"/>
        <v>24.061999999999998</v>
      </c>
      <c r="M341" s="48">
        <f t="shared" si="84"/>
        <v>24.288999999999998</v>
      </c>
      <c r="N341" s="48">
        <f t="shared" si="85"/>
        <v>24.515999999999998</v>
      </c>
      <c r="O341" s="49">
        <f t="shared" si="86"/>
        <v>24.742999999999999</v>
      </c>
      <c r="P341" s="50">
        <f>R341/Q341</f>
        <v>24.59</v>
      </c>
      <c r="Q341" s="51">
        <v>100</v>
      </c>
      <c r="R341" s="51">
        <v>2459</v>
      </c>
      <c r="S341" s="51" t="s">
        <v>362</v>
      </c>
      <c r="T341" s="52" t="s">
        <v>590</v>
      </c>
      <c r="U341" s="50"/>
      <c r="V341" s="57"/>
      <c r="W341" s="57"/>
      <c r="X341" s="57"/>
      <c r="Y341" s="52"/>
      <c r="Z341" s="225"/>
      <c r="AA341" s="226"/>
      <c r="AB341" s="226"/>
      <c r="AC341" s="226"/>
      <c r="AD341" s="227"/>
      <c r="AE341" s="245"/>
      <c r="AF341" s="196"/>
      <c r="AG341" s="197"/>
      <c r="AH341" s="244"/>
      <c r="AI341" s="244"/>
      <c r="AJ341" s="50"/>
      <c r="AK341" s="51"/>
      <c r="AL341" s="51"/>
      <c r="AM341" s="51"/>
      <c r="AN341" s="52"/>
      <c r="AO341" s="175"/>
      <c r="AP341" s="176"/>
      <c r="AQ341" s="176"/>
      <c r="AR341" s="176"/>
      <c r="AS341" s="176"/>
      <c r="AT341" s="50"/>
      <c r="AU341" s="51"/>
      <c r="AV341" s="51"/>
      <c r="AW341" s="51"/>
      <c r="AX341" s="51"/>
      <c r="AY341" s="175"/>
      <c r="AZ341" s="176"/>
      <c r="BA341" s="176"/>
      <c r="BB341" s="176"/>
      <c r="BC341" s="176"/>
      <c r="BD341" s="50"/>
      <c r="BE341" s="51"/>
      <c r="BF341" s="51"/>
      <c r="BG341" s="51"/>
      <c r="BH341" s="52"/>
      <c r="BI341" s="175"/>
      <c r="BJ341" s="176"/>
      <c r="BK341" s="176"/>
      <c r="BL341" s="176"/>
      <c r="BM341" s="188"/>
      <c r="BN341" s="53"/>
      <c r="BO341" s="53">
        <f t="shared" si="81"/>
        <v>24.59</v>
      </c>
      <c r="BP341" s="249"/>
    </row>
    <row r="342" spans="2:68" ht="31.5" thickTop="1" thickBot="1" x14ac:dyDescent="0.45">
      <c r="B342" s="96"/>
      <c r="C342" s="97"/>
      <c r="D342" s="41">
        <f t="shared" si="88"/>
        <v>22.7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82"/>
        <v>23.835000000000001</v>
      </c>
      <c r="L342" s="47">
        <f t="shared" si="83"/>
        <v>24.061999999999998</v>
      </c>
      <c r="M342" s="48">
        <f t="shared" si="84"/>
        <v>24.288999999999998</v>
      </c>
      <c r="N342" s="48">
        <f t="shared" si="85"/>
        <v>24.515999999999998</v>
      </c>
      <c r="O342" s="49">
        <f t="shared" si="86"/>
        <v>24.742999999999999</v>
      </c>
      <c r="P342" s="50"/>
      <c r="Q342" s="51"/>
      <c r="R342" s="51"/>
      <c r="S342" s="51"/>
      <c r="T342" s="52"/>
      <c r="U342" s="175"/>
      <c r="V342" s="176"/>
      <c r="W342" s="176"/>
      <c r="X342" s="176"/>
      <c r="Y342" s="176"/>
      <c r="Z342" s="50"/>
      <c r="AA342" s="51"/>
      <c r="AB342" s="51"/>
      <c r="AC342" s="51"/>
      <c r="AD342" s="51"/>
      <c r="AE342" s="195"/>
      <c r="AF342" s="196"/>
      <c r="AG342" s="197"/>
      <c r="AH342" s="244"/>
      <c r="AI342" s="244"/>
      <c r="AJ342" s="50"/>
      <c r="AK342" s="51"/>
      <c r="AL342" s="51"/>
      <c r="AM342" s="51"/>
      <c r="AN342" s="52"/>
      <c r="AO342" s="175"/>
      <c r="AP342" s="176"/>
      <c r="AQ342" s="176"/>
      <c r="AR342" s="176"/>
      <c r="AS342" s="176"/>
      <c r="AT342" s="50"/>
      <c r="AU342" s="51"/>
      <c r="AV342" s="51"/>
      <c r="AW342" s="51"/>
      <c r="AX342" s="51"/>
      <c r="AY342" s="175"/>
      <c r="AZ342" s="176"/>
      <c r="BA342" s="176"/>
      <c r="BB342" s="176"/>
      <c r="BC342" s="176"/>
      <c r="BD342" s="50"/>
      <c r="BE342" s="51"/>
      <c r="BF342" s="51"/>
      <c r="BG342" s="51"/>
      <c r="BH342" s="52"/>
      <c r="BI342" s="175"/>
      <c r="BJ342" s="176"/>
      <c r="BK342" s="176"/>
      <c r="BL342" s="176"/>
      <c r="BM342" s="188"/>
      <c r="BN342" s="53"/>
      <c r="BO342" s="53">
        <f t="shared" si="81"/>
        <v>0</v>
      </c>
      <c r="BP342" s="249"/>
    </row>
    <row r="343" spans="2:68" ht="31.5" thickTop="1" thickBot="1" x14ac:dyDescent="0.45">
      <c r="B343" s="96"/>
      <c r="C343" s="97"/>
      <c r="D343" s="41">
        <f t="shared" si="88"/>
        <v>22.7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82"/>
        <v>23.835000000000001</v>
      </c>
      <c r="L343" s="47">
        <f t="shared" si="83"/>
        <v>24.061999999999998</v>
      </c>
      <c r="M343" s="48">
        <f t="shared" si="84"/>
        <v>24.288999999999998</v>
      </c>
      <c r="N343" s="48">
        <f t="shared" si="85"/>
        <v>24.515999999999998</v>
      </c>
      <c r="O343" s="49">
        <f t="shared" si="86"/>
        <v>24.742999999999999</v>
      </c>
      <c r="P343" s="50"/>
      <c r="Q343" s="51"/>
      <c r="R343" s="51"/>
      <c r="S343" s="51"/>
      <c r="T343" s="52"/>
      <c r="U343" s="175"/>
      <c r="V343" s="176"/>
      <c r="W343" s="176"/>
      <c r="X343" s="176"/>
      <c r="Y343" s="176"/>
      <c r="Z343" s="50"/>
      <c r="AA343" s="51"/>
      <c r="AB343" s="51"/>
      <c r="AC343" s="51"/>
      <c r="AD343" s="51"/>
      <c r="AE343" s="175"/>
      <c r="AF343" s="176"/>
      <c r="AG343" s="176"/>
      <c r="AH343" s="176"/>
      <c r="AI343" s="188"/>
      <c r="AJ343" s="50"/>
      <c r="AK343" s="51"/>
      <c r="AL343" s="51"/>
      <c r="AM343" s="51"/>
      <c r="AN343" s="52"/>
      <c r="AO343" s="175"/>
      <c r="AP343" s="176"/>
      <c r="AQ343" s="176"/>
      <c r="AR343" s="176"/>
      <c r="AS343" s="176"/>
      <c r="AT343" s="50"/>
      <c r="AU343" s="51"/>
      <c r="AV343" s="51"/>
      <c r="AW343" s="51"/>
      <c r="AX343" s="51"/>
      <c r="AY343" s="175"/>
      <c r="AZ343" s="176"/>
      <c r="BA343" s="176"/>
      <c r="BB343" s="176"/>
      <c r="BC343" s="176"/>
      <c r="BD343" s="50"/>
      <c r="BE343" s="51"/>
      <c r="BF343" s="51"/>
      <c r="BG343" s="51"/>
      <c r="BH343" s="52"/>
      <c r="BI343" s="175"/>
      <c r="BJ343" s="176"/>
      <c r="BK343" s="176"/>
      <c r="BL343" s="176"/>
      <c r="BM343" s="188"/>
      <c r="BN343" s="53"/>
      <c r="BO343" s="53">
        <f t="shared" si="81"/>
        <v>0</v>
      </c>
      <c r="BP343" s="248"/>
    </row>
    <row r="344" spans="2:68" ht="18.75" thickTop="1" x14ac:dyDescent="0.25"/>
  </sheetData>
  <protectedRanges>
    <protectedRange sqref="BI11:BJ13 BL11:BM13 BI125:BJ126 BL125:BM126 BL28:BM33 BI28:BJ33 BL116:BM117 BL229:BM230 BI229:BJ230 BL35:BM55 BI116:BJ117 BI128:BJ129 BI142:BJ146 BL128:BM129 BL183:BM188 BL142:BM146 BI35:BJ55 BL69:BM71 BL73:BM75 BI171:BJ180 BL57:BM67 BI15:BJ16 BL18:BM19 BI18:BJ19 BI148:BJ168 BL148:BM168 BI57:BJ67 BI69:BJ75 BL171:BM180 BI183:BJ188 BL236:BM343 BI236:BJ343 BL15:BM16" name="Диапазон13"/>
    <protectedRange sqref="BD11:BE13 BG11:BH13 BD123:BE126 BG123:BH126 BG229:BH230 BD28:BE55 BG112:BH117 BD112:BE117 BD229:BE230 BD15:BE16 BG15:BH19 BG28:BH55 BD128:BE129 BG128:BH129 BD69:BE75 BD18:BE19 BG57:BH67 BD57:BE67 BG69:BH75 BD236:BE343 BG236:BH343" name="Диапазон12"/>
    <protectedRange sqref="AY11:AZ13 BB11:BC13 AY125:AZ126 BB125:BC126 BB229:BC230 AY28:AZ33 BB116:BC117 BB28:BC33 AY116:AZ117 AY128:AZ129 AY229:AZ230 AY15:AZ16 BB128:BC129 BB15:BC16 AY35:AZ55 BB35:BC55 AY57:AZ67 BB57:BC67 AY236:AZ343 BB236:BC343" name="Диапазон11"/>
    <protectedRange sqref="AT11:AU13 AW11:AX13 AT124:AU126 AW124:AX126 AT116:AU117 AT128:AU129 AW128:AX129 AT148:AU168 AW229:AX230 AT15:AU16 AT28:AU60 AW28:AX60 AW116:AX117 AT131:AU132 AW148:AX168 AT229:AU230 AW15:AX16 AW131:AX132 AW62:AX67 AT62:AU67 AT73:AU78 AW73:AX78 AT170:AU180 AW170:AX180 AT236:AU343 AW236:AX343" name="Диапазон10"/>
    <protectedRange sqref="AO11:AP13 AR11:AS13 AO124:AP126 AR124:AS126 AO236:AP239 AR236:AS239 AO241:AP245 AO77:AP81 AR116:AS117 AO116:AP117 AO15:AP16 AO69:AP75 AO186:AP188 AO128:AP129 AR128:AS129 AR15:AS16 AR69:AS75 AO28:AP67 AR77:AS81 AR28:AS67 AR186:AS188 AR203:AS214 AO222:AP230 AR241:AS293 AO250:AP304 AR295:AS327 AR335:AS343 AO306:AP343 AR216:AS220 AR222:AS230" name="Диапазон9"/>
    <protectedRange sqref="AJ10:AK22 AM10:AN22 AJ124:AK126 AM124:AN126 AJ128:AK129 AJ148:AK173 AJ229:AK230 AM113:AN114 AJ113:AK117 AM229:AN230 AM128:AN129 AM148:AN173 AJ236:AK343 AM236:AN343 AM116:AN117" name="Диапазон8"/>
    <protectedRange sqref="AE11:AF13 AH11:AI13 AE125:AF126 AE237:AF239 AH237:AI239 AE250:AF252 AH250:AI252 AE73:AF75 AE77:AF81 AH77:AI81 AH117:AI117 AE117:AF117 AH125:AI126 AH141:AI146 AH229:AI230 AH187:AI188 AE229:AF230 AH28:AI67 AH90:AI104 AE141:AF146 AE129:AF129 AH129:AI129 AE15:AF16 AE295:AF301 AH306:AI307 AE309:AF327 AH322:AI327 AE343:AF343 AH343:AI343 AE283:AF293 AE306:AF307 AH316:AI320 AH15:AI16 AE90:AF104 AH182:AI184 AE182:AF184 AE241:AF242 AH241:AI242 AE254:AF259 AH254:AI259 AE261:AF269 AH261:AI269 AH303:AI304 AE303:AF304 AH309:AI311 AH148:AI153 AE148:AF153 AE190:AF191 AH190:AI191 AE28:AF67 AH73:AI75 AE187:AF188 AH283:AI293 AH295:AI301 AE271:AF281 AH271:AI281 AH155:AI180 AE155:AF180" name="Диапазон7"/>
    <protectedRange sqref="A6 G6:J6 BP6:EZ6 G119:J119 G232:J232 BI119:BM119 BD6:BH6 L232:T232 U232:Y232 Z232:AD232 AE232:AI232 AJ232:AN232 AO232:AS232 AT232:AX232 BD232:BH232 BI232:BM232 AY232:BC232 L119:T119 L6:T6 U119:Y119 U6:Y6 Z119:AD119 Z6:AD6 AE119:AI119 AE6:AI6 AJ119:AN119 AJ6:AN6 AO119:AS119 AO6:AS6 AT119:AX119 AT6:AX6 AY119:BC119 AY6:BC6 BD119:BH119 BI6:BM6" name="Диапазон3"/>
    <protectedRange sqref="A2:A5 P3:AC3 AD2:EZ5" name="Диапазон1"/>
    <protectedRange sqref="AE124:AI124" name="Диапазон4_4"/>
    <protectedRange sqref="AE186:AI186" name="Диапазон4_7"/>
    <protectedRange sqref="AY124:BC124" name="Диапазон4_42"/>
    <protectedRange sqref="U254:Y260" name="Диапазон4_5"/>
    <protectedRange sqref="Z131:AD132" name="Диапазон4_58"/>
    <protectedRange sqref="AI321" name="Диапазон4_16_1"/>
    <protectedRange sqref="AH321" name="Диапазон4_19_1"/>
    <protectedRange sqref="AJ68:AK68" name="Диапазон4_47"/>
    <protectedRange sqref="U250:Y252" name="Диапазон4_82"/>
    <protectedRange sqref="U124:Y124" name="Диапазон4_94"/>
    <protectedRange sqref="AE312:AF312" name="Диапазон4_8_1"/>
    <protectedRange sqref="AI315 AI312" name="Диапазон4_11_2"/>
    <protectedRange sqref="AH315 AH312" name="Диапазон4_4_1"/>
    <protectedRange sqref="T34" name="Диапазон4_30"/>
    <protectedRange sqref="P34:S34" name="Диапазон4_65"/>
    <protectedRange sqref="AT113:AX114" name="Диапазон4_22"/>
    <protectedRange sqref="U253:Y253" name="Диапазон4_83"/>
    <protectedRange sqref="AH305:AI305" name="Диапазон4_12_1_1"/>
    <protectedRange sqref="AT27:AX27 P185:T185 AE133:AG133 AI133 U20:Y20 U34:Y34 AT61:AX61 AY34:BC34 BD14:BH14 U171:Y171 AT169:AX169 U131:Y132 BI169:BM169 U290:Y290 AT89:AX89 Z127:AD127 Z133:AD135 AE202:AI202 AY189:BC189 AH212:AI214 U328:Y330 AT10:AX10 AT17:AX17 AT20:AX20 BI182:BM182 U95:Y95 AE10:AI10 AO95:AS95 AT68:AX68 BI17:BM17 BI68:BM68 Z169:AD169 BD147:BH147 BD169:BH169 BI131:BM136 BI147:BM147 BI196:BM214 U295:Y298 U321:Y323 U341:Y341 P14:T14 P17:T23 P27:T27 P64:T64 P72:T72 U10:Y10 U68:Y72 U108:Y111 AL23:AM23 AJ27:AN27 AJ62:AN62 AL68:AN68 AL115:AN115 AT115:AX115 AY10:BC10 AY14:BC14 AY20:BC27 BD68:BH68 Z10:AD10 Z14:AD14 Z20:AD23 BI14:BM14 BI24:BM27 BI78:BM81 P200:T214 P240:T240 P243:T243 P246:T252 P260:T260 P294:T297 U181:Y185 U190:Y194 Z222:AD227 AG154:AI154 AE189:AG189 AE211:AG214 AJ131:AN132 AJ186:AN188 AO123:AS123 AO127:AS127 AO130:AS141 AO190:AS201 AO215:AS215 AO221:AS221 AT185:AX188 AT222:AX228 AY131:BC132 AY147:BC147 AY196:BC214 AY228:BC228 BD181:BH228 P68:T68 P76:T82 P86:T115 U76:Y76 U102:Y106 U14:Y14 U17:Y17 U23:Y23 Z27:AD27 Z64:AD72 Z76:AD108 AE14:AI14 AE17:AI27 AE68:AI68 AE76:AI76 AE82:AI89 AE105:AI111 AJ82:AN82 AJ105:AN105 AJ111:AN112 AO20:AS27 AO68:AS68 AO76:AS76 AO82:AS89 AO105:AS115 AT80:AX86 AT102:AX112 AY68:BC112 BD20:BH23 BD76:BH111 BI76:BM77 BI83:BM101 BI82:BM82 BI103:BM110 BI102:BM102 BI112:BM115 BI111:BM111 P169:T169 P192:T192 P199:T199 P216:T223 P215:T215 P224:T224 U130:Y130 U134:Y135 U133:Y133 U137:Y139 U136:Y136 U141:Y147 U140:Y140 U169:Y170 U189:Y189 U200:Y217 U195:Y199 U218:Y221 Z136:AD140 Z181:AD185 Z189:AD189 Z195:AD195 Z199:AD221 Z228:AD229 AE136:AI136 AE181:AG181 AG195 AE216:AG216 AE215:AG215 AJ133:AN140 AJ147:AN147 AJ174:AN174 AJ181:AN185 AJ190:AN198 AJ189:AN189 AJ209:AN217 AJ199:AN208 AJ222:AN227 AJ218:AN221 AJ228:AN228 AO189:AS189 AO202:AS202 AT133:AX140 AT181:AX181 AT190:AX214 AT189:AX189 AT215:AX215 AT221:AX221 AY181:BC185 AY195:BC195 AY216:BC220 AY215:BC215 AY222:BC224 AY221:BC221 BI123:BM123 BI140:BM141 BI181:BM181 BI195:BM195 BI218:BM223 BI215:BM217 BI227:BM228 BI224:BM226 P253:T253 P282:T282 P299:T301 P298:T298 P313:T320 P302:T312 P329:T336 P321:T328 P337:T341 U294:Y294 U305:Y305 U312:Y312 U324:Y324" name="Диапазон4"/>
    <protectedRange sqref="AY17:BC19" name="Диапазон4_63"/>
    <protectedRange sqref="AY56:BC56" name="Диапазон4_86"/>
    <protectedRange sqref="AE137:AI137" name="Диапазон4_73"/>
    <protectedRange sqref="AE193:AI193" name="Диапазон4_79"/>
    <protectedRange sqref="AO182:AS185 AO142:AS180" name="Диапазон4_39"/>
    <protectedRange sqref="AY141:BC146 AY190:BC194 AY186:BC188 AY148:BC180" name="Диапазон4_20"/>
    <protectedRange sqref="BD141:BH146 BD148:BH168 BD170:BH180" name="Диапазон4_72"/>
    <protectedRange sqref="P254:T259 P261:T281 P283:T293" name="Диапазон4_89"/>
    <protectedRange sqref="Z249:AB249" name="Диапазон4_96"/>
    <protectedRange sqref="AC249:AD249" name="Диапазон4_9_4"/>
    <protectedRange sqref="AC294:AD294" name="Диапазон4_9_5"/>
    <protectedRange sqref="U222:Y223" name="Диапазон4_23"/>
    <protectedRange sqref="Z186:AD186" name="Диапазон4_32"/>
    <protectedRange sqref="AE192:AI192" name="Диапазон4_59"/>
    <protectedRange sqref="AE217:AI224" name="Диапазон4_62"/>
    <protectedRange sqref="AO181:AS181 AY225:BC227 Z305:AB305 AB315:AD315 Z328:AB328 BD17:BH17 Z130:AD130" name="Диапазон4_99"/>
    <protectedRange sqref="AC305:AD305" name="Диапазон4_12_1_2"/>
    <protectedRange sqref="BD10:BH10" name="Диапазон4_8"/>
    <protectedRange sqref="Z124:AD124" name="Диапазон4_38"/>
    <protectedRange sqref="Z236:AD236" name="Диапазон4_44"/>
    <protectedRange sqref="Z246:AB246" name="Диапазон4_51"/>
    <protectedRange sqref="AC246:AD246" name="Диапазон4_2_1"/>
    <protectedRange sqref="Z302:AD302" name="Диапазон4_76"/>
    <protectedRange sqref="Z315:AA315" name="Диапазон4_8_2"/>
    <protectedRange sqref="AD328" name="Диапазон4_11_1"/>
    <protectedRange sqref="AC328" name="Диапазон4_11_2_1"/>
    <protectedRange sqref="AH133" name="Диапазон4_9_7"/>
    <protectedRange sqref="U240:Y240" name="Диапазон4_68"/>
    <protectedRange sqref="U244:Y248" name="Диапазон4_95"/>
    <protectedRange sqref="AO96:AS104 AO90:AS94" name="Диапазон4_61"/>
    <protectedRange sqref="P127:T127" name="Диапазон4_36"/>
    <protectedRange sqref="P130:T132 P134:T135 P137:T139" name="Диапазон4_56"/>
    <protectedRange sqref="AE208:AG208" name="Диапазон4_75"/>
    <protectedRange sqref="AI208" name="Диапазон4_11_5"/>
    <protectedRange sqref="AH208" name="Диапазон4_9_10"/>
    <protectedRange sqref="BI189:BM194" name="Диапазон4_78"/>
    <protectedRange sqref="U249:Y249" name="Диапазон4_84"/>
    <protectedRange sqref="U338:Y340 U291:Y293 U299:Y304" name="Диапазон4_88"/>
    <protectedRange sqref="P24:T26" name="Диапазон4_97"/>
    <protectedRange sqref="AY113:BC115" name="Диапазон4_69"/>
    <protectedRange sqref="Z18:AD19" name="Диапазон4_91"/>
    <protectedRange sqref="AJ83:AN104" name="Диапазон4_80"/>
    <protectedRange sqref="BD131:BH132" name="Диапазон4_77"/>
    <protectedRange sqref="BI137:BM139" name="Диапазон4_85"/>
    <protectedRange sqref="U306:Y311 U313:Y320 U325:Y327" name="Диапазон4_6"/>
    <protectedRange sqref="AE243:AG243" name="Диапазон5_2"/>
    <protectedRange sqref="AI243" name="Диапазон4_10_3_1"/>
    <protectedRange sqref="AH243" name="Диапазон4_13_1_1"/>
    <protectedRange sqref="AE249:AG249 AI249" name="Диапазон5_3"/>
    <protectedRange sqref="AH249" name="Диапазон4_10_2_1"/>
    <protectedRange sqref="AE260:AG260" name="Диапазон5_4"/>
    <protectedRange sqref="AI260" name="Диапазон4_10_3_3"/>
    <protectedRange sqref="AH260" name="Диапазон4_13_1_3"/>
    <protectedRange sqref="AE282:AG282 AI282" name="Диапазон5_5"/>
    <protectedRange sqref="AH282" name="Диапазон4_10_2_2"/>
    <protectedRange sqref="AE294:AG294" name="Диапазон4_10_1"/>
    <protectedRange sqref="AH294:AI294" name="Диапазон5_6"/>
    <protectedRange sqref="AE341:AG341 AE335:AI340" name="Диапазон4_12_2"/>
    <protectedRange sqref="AH341:AI341" name="Диапазон5_1_1"/>
    <protectedRange sqref="AE342:AG342" name="Диапазон5_2_1"/>
    <protectedRange sqref="AH342:AI342" name="Диапазон5_1_2"/>
    <protectedRange sqref="AJ24:AN26 AJ23:AK23 AN23" name="Диапазон4_10"/>
    <protectedRange sqref="P123:T123" name="Диапазон4_54"/>
    <protectedRange sqref="P140:T140" name="Диапазон4_67"/>
    <protectedRange sqref="AE147:AI147" name="Диапазон4_13"/>
    <protectedRange sqref="AE199:AI199" name="Диапазон4_27"/>
    <protectedRange sqref="AH211:AI211" name="Диапазон4_2_2"/>
    <protectedRange sqref="AH216:AI216" name="Диапазон4_11_3"/>
    <protectedRange sqref="U77:Y81 U107:Y107 U96:Y101 U83:Y94" name="Диапазон4_16"/>
    <protectedRange sqref="AJ106:AN110" name="Диапазон4_18"/>
    <protectedRange sqref="AT216:AX220" name="Диапазон4_3"/>
    <protectedRange sqref="AE236:AG236" name="Диапазон5_7"/>
    <protectedRange sqref="AH236:AI236" name="Диапазон4_10_1_1"/>
    <protectedRange sqref="Z17:AD17" name="Диапазон4_41"/>
    <protectedRange sqref="Z24:AD26" name="Диапазон4_45"/>
    <protectedRange sqref="BI10:BM10" name="Диапазон4_60"/>
    <protectedRange sqref="Z123:AD123" name="Диапазон4_49"/>
    <protectedRange sqref="Z147:AD147" name="Диапазон4_90"/>
    <protectedRange sqref="BD127:BH127" name="Диапазон4_1"/>
    <protectedRange sqref="BD130:BH130" name="Диапазон4_9"/>
    <protectedRange sqref="BD133:BH140" name="Диапазон4_25"/>
    <protectedRange sqref="BI127:BM127" name="Диапазон4_34"/>
    <protectedRange sqref="BI130:BM130" name="Диапазон4_55"/>
    <protectedRange sqref="U236:Y236" name="Диапазон4_53"/>
    <protectedRange sqref="U243:Y243" name="Диапазон4_98"/>
    <protectedRange sqref="AE308:AG308" name="Диапазон4_12_1"/>
    <protectedRange sqref="AH308:AI308" name="Диапазон4_11_2_1_1"/>
    <protectedRange sqref="P10:T10" name="Диапазон4_2"/>
    <protectedRange sqref="AO10:AS10" name="Диапазон4_14"/>
    <protectedRange sqref="AO14:AS14" name="Диапазон4_64"/>
    <protectedRange sqref="AO17:AS17" name="Диапазон4_66"/>
    <protectedRange sqref="AT14:AX14" name="Диапазон4_11"/>
    <protectedRange sqref="AT23:AX23" name="Диапазон4_52"/>
    <protectedRange sqref="BD56:BH56" name="Диапазон4_17"/>
    <protectedRange sqref="P136:T136 P133:T133" name="Диапазон4_24"/>
    <protectedRange sqref="P181:T181" name="Диапазон4_50"/>
    <protectedRange sqref="P195:T195" name="Диапазон4_57"/>
    <protectedRange sqref="U331:Y337" name="Диапазон4_35"/>
    <protectedRange sqref="Z190:AD194 Z196:AD198" name="Диапазон4_93"/>
    <protectedRange sqref="AE154:AF154" name="Диапазон4_3_1"/>
    <protectedRange sqref="AI189" name="Диапазон4_17_4"/>
    <protectedRange sqref="AH189" name="Диапазон4_19_1_1_2"/>
    <protectedRange sqref="AE240:AI240" name="Диапазон5"/>
    <protectedRange sqref="AE253:AG253" name="Диапазон4_8_3"/>
    <protectedRange sqref="AH253:AI253" name="Диапазон4_13_2_1_1"/>
    <protectedRange sqref="AE270:AG270" name="Диапазон5_8"/>
    <protectedRange sqref="AH270:AI270" name="Диапазон4_13_2"/>
    <protectedRange sqref="AE302:AI302" name="Диапазон5_9"/>
    <protectedRange sqref="AE329:AI333" name="Диапазон4_12_3"/>
    <protectedRange sqref="AT141:AX147" name="Диапазон4_48"/>
    <protectedRange sqref="AY127:BC127" name="Диапазон4_87"/>
    <protectedRange sqref="AJ76:AN76" name="Диапазон4_12"/>
    <protectedRange sqref="AT79:AX79" name="Диапазон4_92"/>
    <protectedRange sqref="BI20:BM23" name="Диапазон4_81"/>
    <protectedRange sqref="U123:Y123" name="Диапазон4_29"/>
    <protectedRange sqref="U127:Y127" name="Диапазон4_46"/>
    <protectedRange sqref="AE123:AI123" name="Диапазон4_15"/>
    <protectedRange sqref="AE127:AI127" name="Диапазон4_43"/>
    <protectedRange sqref="AH181:AI181" name="Диапазон4_9_1"/>
    <protectedRange sqref="AE195:AF195" name="Диапазон4_7_1"/>
    <protectedRange sqref="AH195:AI195" name="Диапазон4_9_2"/>
    <protectedRange sqref="AH215:AI215" name="Диапазон4_11_6"/>
    <protectedRange sqref="AJ123:AN123" name="Диапазон4_37"/>
    <protectedRange sqref="AJ127:AN127" name="Диапазон4_71"/>
    <protectedRange sqref="AJ130:AN130" name="Диапазон4_74"/>
    <protectedRange sqref="AT123:AX123" name="Диапазон4_19"/>
    <protectedRange sqref="AT127:AX127" name="Диапазон4_26"/>
    <protectedRange sqref="AT130:AX130" name="Диапазон4_40"/>
    <protectedRange sqref="AY123:BC123" name="Диапазон4_28"/>
    <protectedRange sqref="AY130:BC130" name="Диапазон4_31"/>
    <protectedRange sqref="AY133:BC140" name="Диапазон4_70"/>
    <protectedRange sqref="P236:T236" name="Диапазон4_21"/>
    <protectedRange sqref="AE328:AG328" name="Диапазон4_8_4"/>
    <protectedRange sqref="AH328:AI328" name="Диапазон4_12_2_1_1"/>
    <protectedRange sqref="AE334:AG334" name="Диапазон4_8_5"/>
    <protectedRange sqref="AH334:AI334" name="Диапазон4_12_2_1_2"/>
  </protectedRanges>
  <mergeCells count="64">
    <mergeCell ref="F235:J235"/>
    <mergeCell ref="K235:O235"/>
    <mergeCell ref="BN232:BN234"/>
    <mergeCell ref="BO232:BO234"/>
    <mergeCell ref="AY232:BC232"/>
    <mergeCell ref="BD232:BH232"/>
    <mergeCell ref="BI232:BM232"/>
    <mergeCell ref="AT232:AX232"/>
    <mergeCell ref="Z232:AD232"/>
    <mergeCell ref="AE232:AI232"/>
    <mergeCell ref="AJ232:AN232"/>
    <mergeCell ref="AO232:AS232"/>
    <mergeCell ref="K232:O233"/>
    <mergeCell ref="BO119:BO121"/>
    <mergeCell ref="BI119:BM119"/>
    <mergeCell ref="BN119:BN121"/>
    <mergeCell ref="Z119:AD119"/>
    <mergeCell ref="AE119:AI119"/>
    <mergeCell ref="AT119:AX119"/>
    <mergeCell ref="BD119:BH119"/>
    <mergeCell ref="AY119:BC119"/>
    <mergeCell ref="B232:B233"/>
    <mergeCell ref="C232:C233"/>
    <mergeCell ref="D232:D233"/>
    <mergeCell ref="E232:E233"/>
    <mergeCell ref="F232:J233"/>
    <mergeCell ref="B119:B120"/>
    <mergeCell ref="C119:C120"/>
    <mergeCell ref="D119:D120"/>
    <mergeCell ref="E119:E120"/>
    <mergeCell ref="F119:J120"/>
    <mergeCell ref="K119:O120"/>
    <mergeCell ref="F122:J122"/>
    <mergeCell ref="K122:O122"/>
    <mergeCell ref="P232:T232"/>
    <mergeCell ref="AO119:AS119"/>
    <mergeCell ref="U232:Y232"/>
    <mergeCell ref="AJ119:AN119"/>
    <mergeCell ref="P119:T119"/>
    <mergeCell ref="U119:Y119"/>
    <mergeCell ref="F9:J9"/>
    <mergeCell ref="K9:O9"/>
    <mergeCell ref="BN6:BN8"/>
    <mergeCell ref="BO6:BO8"/>
    <mergeCell ref="U6:Y6"/>
    <mergeCell ref="BI6:BM6"/>
    <mergeCell ref="BD6:BH6"/>
    <mergeCell ref="AT6:AX6"/>
    <mergeCell ref="AY6:BC6"/>
    <mergeCell ref="AE6:AI6"/>
    <mergeCell ref="AJ6:AN6"/>
    <mergeCell ref="AO6:AS6"/>
    <mergeCell ref="P6:T6"/>
    <mergeCell ref="Z6:AD6"/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18" orientation="landscape" r:id="rId1"/>
  <headerFooter alignWithMargins="0"/>
  <rowBreaks count="5" manualBreakCount="5">
    <brk id="46" min="1" max="172" man="1"/>
    <brk id="84" min="1" max="172" man="1"/>
    <brk id="117" min="1" max="172" man="1"/>
    <brk id="242" min="1" max="172" man="1"/>
    <brk id="293" min="1" max="17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BO344"/>
  <sheetViews>
    <sheetView view="pageBreakPreview" topLeftCell="B1" zoomScale="50" zoomScaleNormal="60" zoomScaleSheetLayoutView="50" workbookViewId="0">
      <selection activeCell="BM7" sqref="BM7"/>
    </sheetView>
  </sheetViews>
  <sheetFormatPr defaultRowHeight="18" x14ac:dyDescent="0.25"/>
  <cols>
    <col min="1" max="1" width="7.5703125" style="2" hidden="1" customWidth="1"/>
    <col min="2" max="2" width="26.140625" style="100" customWidth="1"/>
    <col min="3" max="3" width="41.28515625" style="3" customWidth="1"/>
    <col min="4" max="4" width="16.5703125" style="3" customWidth="1"/>
    <col min="5" max="5" width="14" style="2" customWidth="1"/>
    <col min="6" max="10" width="6.5703125" style="2" customWidth="1"/>
    <col min="11" max="15" width="10.7109375" style="4" customWidth="1"/>
    <col min="16" max="16" width="14.28515625" style="5" customWidth="1"/>
    <col min="17" max="17" width="12.42578125" style="5" customWidth="1"/>
    <col min="18" max="18" width="14.85546875" style="5" customWidth="1"/>
    <col min="19" max="19" width="19" style="5" customWidth="1"/>
    <col min="20" max="20" width="19.5703125" style="5" customWidth="1"/>
    <col min="21" max="21" width="14.28515625" style="181" customWidth="1"/>
    <col min="22" max="22" width="12.42578125" style="181" customWidth="1"/>
    <col min="23" max="23" width="14.85546875" style="181" customWidth="1"/>
    <col min="24" max="25" width="19" style="181" customWidth="1"/>
    <col min="26" max="26" width="14.28515625" style="5" customWidth="1"/>
    <col min="27" max="27" width="12.42578125" style="5" customWidth="1"/>
    <col min="28" max="28" width="14.85546875" style="5" customWidth="1"/>
    <col min="29" max="30" width="19" style="5" customWidth="1"/>
    <col min="31" max="31" width="14.28515625" style="181" customWidth="1"/>
    <col min="32" max="32" width="12.42578125" style="181" customWidth="1"/>
    <col min="33" max="33" width="14.85546875" style="181" customWidth="1"/>
    <col min="34" max="35" width="19" style="181" customWidth="1"/>
    <col min="36" max="36" width="14.28515625" style="5" customWidth="1"/>
    <col min="37" max="37" width="12.42578125" style="5" customWidth="1"/>
    <col min="38" max="38" width="14.85546875" style="5" customWidth="1"/>
    <col min="39" max="40" width="19" style="5" customWidth="1"/>
    <col min="41" max="41" width="14.28515625" style="181" customWidth="1"/>
    <col min="42" max="42" width="12.42578125" style="181" customWidth="1"/>
    <col min="43" max="43" width="14.85546875" style="181" customWidth="1"/>
    <col min="44" max="45" width="19" style="181" customWidth="1"/>
    <col min="46" max="46" width="14.28515625" style="5" customWidth="1"/>
    <col min="47" max="47" width="12.42578125" style="5" customWidth="1"/>
    <col min="48" max="48" width="14.85546875" style="5" customWidth="1"/>
    <col min="49" max="50" width="19" style="5" customWidth="1"/>
    <col min="51" max="51" width="14.28515625" style="181" customWidth="1"/>
    <col min="52" max="52" width="12.42578125" style="181" customWidth="1"/>
    <col min="53" max="53" width="14.85546875" style="181" customWidth="1"/>
    <col min="54" max="55" width="19" style="181" customWidth="1"/>
    <col min="56" max="56" width="14.28515625" style="5" customWidth="1"/>
    <col min="57" max="57" width="12.42578125" style="5" customWidth="1"/>
    <col min="58" max="58" width="14.85546875" style="5" customWidth="1"/>
    <col min="59" max="60" width="19" style="5" customWidth="1"/>
    <col min="61" max="61" width="14.28515625" style="181" customWidth="1"/>
    <col min="62" max="62" width="12.42578125" style="181" customWidth="1"/>
    <col min="63" max="63" width="14.85546875" style="181" customWidth="1"/>
    <col min="64" max="65" width="19" style="181" customWidth="1"/>
    <col min="66" max="67" width="22.140625" style="2" customWidth="1"/>
    <col min="68" max="16384" width="9.140625" style="2"/>
  </cols>
  <sheetData>
    <row r="1" spans="1:67" ht="52.5" customHeight="1" x14ac:dyDescent="0.4">
      <c r="A1" s="145"/>
      <c r="B1" s="321" t="str">
        <f>'1 неделя'!B$1:O$1</f>
        <v>Фактические закупочные цены на социально значимые продукты питания для государственных (муниципальных) нужд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144"/>
      <c r="Q1" s="144"/>
      <c r="R1" s="144"/>
      <c r="S1" s="144"/>
      <c r="T1" s="144"/>
      <c r="U1" s="6"/>
      <c r="V1" s="6"/>
      <c r="W1" s="6"/>
      <c r="X1" s="6"/>
      <c r="Y1" s="6"/>
      <c r="Z1" s="6"/>
      <c r="AA1" s="6"/>
      <c r="AB1" s="6"/>
      <c r="AC1" s="6"/>
      <c r="AE1" s="5"/>
      <c r="AF1" s="5"/>
      <c r="AG1" s="5"/>
      <c r="AH1" s="5"/>
      <c r="AI1" s="5"/>
      <c r="AO1" s="5"/>
      <c r="AP1" s="5"/>
      <c r="AQ1" s="5"/>
      <c r="AR1" s="5"/>
      <c r="AS1" s="5"/>
      <c r="AY1" s="5"/>
      <c r="AZ1" s="5"/>
      <c r="BA1" s="5"/>
      <c r="BB1" s="5"/>
      <c r="BC1" s="5"/>
      <c r="BI1" s="5"/>
      <c r="BJ1" s="5"/>
      <c r="BK1" s="5"/>
      <c r="BL1" s="5"/>
      <c r="BM1" s="5"/>
    </row>
    <row r="2" spans="1:67" ht="26.25" customHeight="1" x14ac:dyDescent="0.4">
      <c r="A2" s="9"/>
      <c r="B2" s="321" t="str">
        <f>'1 неделя'!B$2:O$2</f>
        <v>Министерство образования и молодежной политики Чувашской Республики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45"/>
      <c r="Q2" s="145"/>
      <c r="R2" s="145"/>
      <c r="S2" s="145"/>
      <c r="T2" s="145"/>
      <c r="U2" s="7"/>
      <c r="V2" s="7"/>
      <c r="W2" s="7"/>
      <c r="X2" s="7"/>
      <c r="Y2" s="7"/>
      <c r="Z2" s="7"/>
      <c r="AA2" s="7"/>
      <c r="AB2" s="7"/>
      <c r="AC2" s="7"/>
      <c r="AE2" s="5"/>
      <c r="AF2" s="5"/>
      <c r="AG2" s="5"/>
      <c r="AH2" s="5"/>
      <c r="AI2" s="5"/>
      <c r="AO2" s="5"/>
      <c r="AP2" s="5"/>
      <c r="AQ2" s="5"/>
      <c r="AR2" s="5"/>
      <c r="AS2" s="5"/>
      <c r="AY2" s="5"/>
      <c r="AZ2" s="5"/>
      <c r="BA2" s="5"/>
      <c r="BB2" s="5"/>
      <c r="BC2" s="5"/>
      <c r="BI2" s="5"/>
      <c r="BJ2" s="5"/>
      <c r="BK2" s="5"/>
      <c r="BL2" s="5"/>
      <c r="BM2" s="5"/>
    </row>
    <row r="3" spans="1:67" ht="18.75" customHeight="1" x14ac:dyDescent="0.3">
      <c r="A3" s="9"/>
      <c r="B3" s="325" t="str">
        <f>'1 неделя'!B3:O3</f>
        <v>наименование органа исполнительной власти, органа муниципального образования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146"/>
      <c r="Q3" s="146"/>
      <c r="R3" s="146"/>
      <c r="S3" s="146"/>
      <c r="T3" s="146"/>
      <c r="U3" s="8"/>
      <c r="V3" s="8"/>
      <c r="W3" s="8"/>
      <c r="X3" s="8"/>
      <c r="Y3" s="8"/>
      <c r="Z3" s="8"/>
      <c r="AA3" s="8"/>
      <c r="AB3" s="8"/>
      <c r="AC3" s="8"/>
      <c r="AE3" s="5"/>
      <c r="AF3" s="5"/>
      <c r="AG3" s="5"/>
      <c r="AH3" s="5"/>
      <c r="AI3" s="5"/>
      <c r="AO3" s="5"/>
      <c r="AP3" s="5"/>
      <c r="AQ3" s="5"/>
      <c r="AR3" s="5"/>
      <c r="AS3" s="5"/>
      <c r="AY3" s="5"/>
      <c r="AZ3" s="5"/>
      <c r="BA3" s="5"/>
      <c r="BB3" s="5"/>
      <c r="BC3" s="5"/>
      <c r="BI3" s="5"/>
      <c r="BJ3" s="5"/>
      <c r="BK3" s="5"/>
      <c r="BL3" s="5"/>
      <c r="BM3" s="5"/>
    </row>
    <row r="4" spans="1:67" ht="30.75" customHeight="1" x14ac:dyDescent="0.35">
      <c r="A4" s="191"/>
      <c r="B4" s="143" t="s">
        <v>116</v>
      </c>
      <c r="C4" s="192">
        <f>'Таблица по неделям 2019'!F13</f>
        <v>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47"/>
      <c r="Q4" s="147"/>
      <c r="R4" s="147"/>
      <c r="S4" s="147"/>
      <c r="T4" s="147"/>
      <c r="U4" s="8"/>
      <c r="V4" s="8"/>
      <c r="W4" s="8"/>
      <c r="X4" s="8"/>
      <c r="Y4" s="8"/>
      <c r="Z4" s="8"/>
      <c r="AA4" s="8"/>
      <c r="AB4" s="8"/>
      <c r="AC4" s="8"/>
      <c r="AE4" s="5"/>
      <c r="AF4" s="5"/>
      <c r="AG4" s="5"/>
      <c r="AH4" s="5"/>
      <c r="AI4" s="5"/>
      <c r="AO4" s="5"/>
      <c r="AP4" s="5"/>
      <c r="AQ4" s="5"/>
      <c r="AR4" s="5"/>
      <c r="AS4" s="5"/>
      <c r="AY4" s="5"/>
      <c r="AZ4" s="5"/>
      <c r="BA4" s="5"/>
      <c r="BB4" s="5"/>
      <c r="BC4" s="5"/>
      <c r="BI4" s="5"/>
      <c r="BJ4" s="5"/>
      <c r="BK4" s="5"/>
      <c r="BL4" s="5"/>
      <c r="BM4" s="5"/>
    </row>
    <row r="5" spans="1:67" ht="30.75" customHeight="1" thickBot="1" x14ac:dyDescent="0.45">
      <c r="A5" s="191"/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145"/>
      <c r="Q5" s="145"/>
      <c r="R5" s="145"/>
      <c r="S5" s="145"/>
      <c r="T5" s="145"/>
      <c r="U5" s="7"/>
      <c r="V5" s="7"/>
      <c r="W5" s="7"/>
      <c r="X5" s="7"/>
      <c r="Y5" s="7"/>
      <c r="Z5" s="7"/>
      <c r="AA5" s="7"/>
      <c r="AB5" s="7"/>
      <c r="AC5" s="7"/>
      <c r="AE5" s="5"/>
      <c r="AF5" s="5"/>
      <c r="AG5" s="5"/>
      <c r="AH5" s="5"/>
      <c r="AI5" s="5"/>
      <c r="AO5" s="5"/>
      <c r="AP5" s="5"/>
      <c r="AQ5" s="5"/>
      <c r="AR5" s="5"/>
      <c r="AS5" s="5"/>
      <c r="AY5" s="5"/>
      <c r="AZ5" s="5"/>
      <c r="BA5" s="5"/>
      <c r="BB5" s="5"/>
      <c r="BC5" s="5"/>
      <c r="BI5" s="5"/>
      <c r="BJ5" s="5"/>
      <c r="BK5" s="5"/>
      <c r="BL5" s="5"/>
      <c r="BM5" s="5"/>
    </row>
    <row r="6" spans="1:67" ht="30.75" customHeight="1" thickTop="1" x14ac:dyDescent="0.25">
      <c r="B6" s="298" t="s">
        <v>0</v>
      </c>
      <c r="C6" s="300" t="s">
        <v>1</v>
      </c>
      <c r="D6" s="327" t="str">
        <f>'рекоменд.цены на Октябрь 2019'!G11</f>
        <v>Средняя цена без учета доставки на _________, рублей</v>
      </c>
      <c r="E6" s="305" t="s">
        <v>6</v>
      </c>
      <c r="F6" s="284" t="s">
        <v>7</v>
      </c>
      <c r="G6" s="285"/>
      <c r="H6" s="285"/>
      <c r="I6" s="285"/>
      <c r="J6" s="286"/>
      <c r="K6" s="309" t="s">
        <v>8</v>
      </c>
      <c r="L6" s="310"/>
      <c r="M6" s="310"/>
      <c r="N6" s="310"/>
      <c r="O6" s="311"/>
      <c r="P6" s="295" t="str">
        <f>'1 неделя'!P6:T6</f>
        <v>КОУ "Порецкий деткий дом им. И.Н. Ульянова" Минобразования Чувашии</v>
      </c>
      <c r="Q6" s="296"/>
      <c r="R6" s="296"/>
      <c r="S6" s="296"/>
      <c r="T6" s="297"/>
      <c r="U6" s="318" t="str">
        <f>'1 неделя'!U6:Y6</f>
        <v>ГАПОУ ЧР "Ядринский агротехнический техникум" Минобразования Чувашии</v>
      </c>
      <c r="V6" s="319"/>
      <c r="W6" s="319"/>
      <c r="X6" s="319"/>
      <c r="Y6" s="320"/>
      <c r="Z6" s="295" t="str">
        <f>'1 неделя'!Z6:AD6</f>
        <v>БУ "Шумерлинский центр для детей-сирот и детей, оставшихся без попечения родителей</v>
      </c>
      <c r="AA6" s="296"/>
      <c r="AB6" s="296"/>
      <c r="AC6" s="296"/>
      <c r="AD6" s="297"/>
      <c r="AE6" s="318" t="str">
        <f>'1 неделя'!AE6:AI6</f>
        <v>БОУ "Чебоксарская НОШ с ОВЗ №1"</v>
      </c>
      <c r="AF6" s="319"/>
      <c r="AG6" s="319"/>
      <c r="AH6" s="319"/>
      <c r="AI6" s="320"/>
      <c r="AJ6" s="295" t="str">
        <f>'1 неделя'!AJ6:AN6</f>
        <v>БОУ "Чебоксарская НОШ с ОВЗ №2"</v>
      </c>
      <c r="AK6" s="296"/>
      <c r="AL6" s="296"/>
      <c r="AM6" s="296"/>
      <c r="AN6" s="297"/>
      <c r="AO6" s="318" t="str">
        <f>'1 неделя'!AO6:AS6</f>
        <v>БОУ "Чебоксарская НОШ с ОВЗ №3"</v>
      </c>
      <c r="AP6" s="319"/>
      <c r="AQ6" s="319"/>
      <c r="AR6" s="319"/>
      <c r="AS6" s="320"/>
      <c r="AT6" s="295" t="str">
        <f>'1 неделя'!AT6:AX6</f>
        <v>БУ ЧР "Чебоксарский центр для детей-сирот и 
детей, оставшихся без попечения родителей" Минобразования Чувашии</v>
      </c>
      <c r="AU6" s="296"/>
      <c r="AV6" s="296"/>
      <c r="AW6" s="296"/>
      <c r="AX6" s="297"/>
      <c r="AY6" s="318" t="str">
        <f>'1 неделя'!AY6:BC6</f>
        <v>БОУ "Шумерлинская общеобразовательная школа-интернат для обучающихся с ОВЗ"</v>
      </c>
      <c r="AZ6" s="319"/>
      <c r="BA6" s="319"/>
      <c r="BB6" s="319"/>
      <c r="BC6" s="320"/>
      <c r="BD6" s="295" t="str">
        <f>'1 неделя'!BD6:BH6</f>
        <v>БОУ "Кугесьская  общеобразовательная школа-интернат для обучающихся с ОВЗ" Минобразования Чувашии</v>
      </c>
      <c r="BE6" s="296"/>
      <c r="BF6" s="296"/>
      <c r="BG6" s="296"/>
      <c r="BH6" s="297"/>
      <c r="BI6" s="318" t="str">
        <f>'1 неделя'!BI6:BM6</f>
        <v>БОУ "Саланчикская общеобразовательная школа-интернат для обучающихся с ОВЗ"</v>
      </c>
      <c r="BJ6" s="319"/>
      <c r="BK6" s="319"/>
      <c r="BL6" s="319"/>
      <c r="BM6" s="320"/>
      <c r="BN6" s="293" t="s">
        <v>97</v>
      </c>
      <c r="BO6" s="293" t="s">
        <v>98</v>
      </c>
    </row>
    <row r="7" spans="1:67" ht="181.5" customHeight="1" thickBot="1" x14ac:dyDescent="0.3">
      <c r="A7" s="10"/>
      <c r="B7" s="299"/>
      <c r="C7" s="301"/>
      <c r="D7" s="328"/>
      <c r="E7" s="306"/>
      <c r="F7" s="287"/>
      <c r="G7" s="288"/>
      <c r="H7" s="288"/>
      <c r="I7" s="288"/>
      <c r="J7" s="289"/>
      <c r="K7" s="312"/>
      <c r="L7" s="313"/>
      <c r="M7" s="313"/>
      <c r="N7" s="313"/>
      <c r="O7" s="314"/>
      <c r="P7" s="11" t="s">
        <v>2</v>
      </c>
      <c r="Q7" s="12" t="s">
        <v>3</v>
      </c>
      <c r="R7" s="12" t="s">
        <v>4</v>
      </c>
      <c r="S7" s="12" t="s">
        <v>5</v>
      </c>
      <c r="T7" s="12" t="s">
        <v>119</v>
      </c>
      <c r="U7" s="166" t="s">
        <v>2</v>
      </c>
      <c r="V7" s="167" t="s">
        <v>3</v>
      </c>
      <c r="W7" s="168" t="s">
        <v>4</v>
      </c>
      <c r="X7" s="168" t="s">
        <v>5</v>
      </c>
      <c r="Y7" s="168" t="s">
        <v>119</v>
      </c>
      <c r="Z7" s="13" t="s">
        <v>2</v>
      </c>
      <c r="AA7" s="12" t="s">
        <v>3</v>
      </c>
      <c r="AB7" s="12" t="s">
        <v>4</v>
      </c>
      <c r="AC7" s="12" t="s">
        <v>5</v>
      </c>
      <c r="AD7" s="12" t="s">
        <v>119</v>
      </c>
      <c r="AE7" s="182" t="s">
        <v>2</v>
      </c>
      <c r="AF7" s="168" t="s">
        <v>3</v>
      </c>
      <c r="AG7" s="168" t="s">
        <v>4</v>
      </c>
      <c r="AH7" s="168" t="s">
        <v>5</v>
      </c>
      <c r="AI7" s="168" t="s">
        <v>119</v>
      </c>
      <c r="AJ7" s="13" t="s">
        <v>2</v>
      </c>
      <c r="AK7" s="12" t="s">
        <v>3</v>
      </c>
      <c r="AL7" s="12" t="s">
        <v>4</v>
      </c>
      <c r="AM7" s="12" t="s">
        <v>5</v>
      </c>
      <c r="AN7" s="12" t="s">
        <v>119</v>
      </c>
      <c r="AO7" s="182" t="s">
        <v>2</v>
      </c>
      <c r="AP7" s="168" t="s">
        <v>3</v>
      </c>
      <c r="AQ7" s="168" t="s">
        <v>4</v>
      </c>
      <c r="AR7" s="168" t="s">
        <v>5</v>
      </c>
      <c r="AS7" s="168" t="s">
        <v>119</v>
      </c>
      <c r="AT7" s="13" t="s">
        <v>2</v>
      </c>
      <c r="AU7" s="12" t="s">
        <v>3</v>
      </c>
      <c r="AV7" s="12" t="s">
        <v>4</v>
      </c>
      <c r="AW7" s="12" t="s">
        <v>5</v>
      </c>
      <c r="AX7" s="12" t="s">
        <v>119</v>
      </c>
      <c r="AY7" s="182" t="s">
        <v>2</v>
      </c>
      <c r="AZ7" s="168" t="s">
        <v>3</v>
      </c>
      <c r="BA7" s="168" t="s">
        <v>4</v>
      </c>
      <c r="BB7" s="168" t="s">
        <v>5</v>
      </c>
      <c r="BC7" s="168" t="s">
        <v>119</v>
      </c>
      <c r="BD7" s="13" t="s">
        <v>2</v>
      </c>
      <c r="BE7" s="12" t="s">
        <v>3</v>
      </c>
      <c r="BF7" s="12" t="s">
        <v>4</v>
      </c>
      <c r="BG7" s="12" t="s">
        <v>5</v>
      </c>
      <c r="BH7" s="12" t="s">
        <v>119</v>
      </c>
      <c r="BI7" s="182" t="s">
        <v>2</v>
      </c>
      <c r="BJ7" s="168" t="s">
        <v>3</v>
      </c>
      <c r="BK7" s="168" t="s">
        <v>4</v>
      </c>
      <c r="BL7" s="168" t="s">
        <v>5</v>
      </c>
      <c r="BM7" s="168" t="s">
        <v>119</v>
      </c>
      <c r="BN7" s="294"/>
      <c r="BO7" s="294"/>
    </row>
    <row r="8" spans="1:67" ht="62.25" customHeight="1" thickTop="1" thickBot="1" x14ac:dyDescent="0.3">
      <c r="A8" s="14"/>
      <c r="B8" s="15"/>
      <c r="C8" s="16"/>
      <c r="D8" s="17"/>
      <c r="E8" s="18"/>
      <c r="F8" s="19" t="s">
        <v>10</v>
      </c>
      <c r="G8" s="20" t="s">
        <v>11</v>
      </c>
      <c r="H8" s="20" t="s">
        <v>12</v>
      </c>
      <c r="I8" s="20" t="s">
        <v>13</v>
      </c>
      <c r="J8" s="21" t="s">
        <v>14</v>
      </c>
      <c r="K8" s="22" t="s">
        <v>10</v>
      </c>
      <c r="L8" s="23" t="s">
        <v>11</v>
      </c>
      <c r="M8" s="23" t="s">
        <v>12</v>
      </c>
      <c r="N8" s="23" t="s">
        <v>13</v>
      </c>
      <c r="O8" s="24" t="s">
        <v>14</v>
      </c>
      <c r="P8" s="25"/>
      <c r="Q8" s="25"/>
      <c r="R8" s="25"/>
      <c r="S8" s="25"/>
      <c r="T8" s="25"/>
      <c r="U8" s="169"/>
      <c r="V8" s="170"/>
      <c r="W8" s="171"/>
      <c r="X8" s="171"/>
      <c r="Y8" s="171"/>
      <c r="Z8" s="26"/>
      <c r="AA8" s="25"/>
      <c r="AB8" s="25"/>
      <c r="AC8" s="25"/>
      <c r="AD8" s="25"/>
      <c r="AE8" s="183"/>
      <c r="AF8" s="171"/>
      <c r="AG8" s="171"/>
      <c r="AH8" s="171"/>
      <c r="AI8" s="184"/>
      <c r="AJ8" s="26"/>
      <c r="AK8" s="25"/>
      <c r="AL8" s="25"/>
      <c r="AM8" s="25"/>
      <c r="AN8" s="27"/>
      <c r="AO8" s="183"/>
      <c r="AP8" s="171"/>
      <c r="AQ8" s="171"/>
      <c r="AR8" s="171"/>
      <c r="AS8" s="171"/>
      <c r="AT8" s="26"/>
      <c r="AU8" s="25"/>
      <c r="AV8" s="25"/>
      <c r="AW8" s="25"/>
      <c r="AX8" s="25"/>
      <c r="AY8" s="183"/>
      <c r="AZ8" s="171"/>
      <c r="BA8" s="171"/>
      <c r="BB8" s="171"/>
      <c r="BC8" s="171"/>
      <c r="BD8" s="26"/>
      <c r="BE8" s="25"/>
      <c r="BF8" s="25"/>
      <c r="BG8" s="25"/>
      <c r="BH8" s="27"/>
      <c r="BI8" s="183"/>
      <c r="BJ8" s="171"/>
      <c r="BK8" s="171"/>
      <c r="BL8" s="171"/>
      <c r="BM8" s="171"/>
      <c r="BN8" s="294"/>
      <c r="BO8" s="294"/>
    </row>
    <row r="9" spans="1:67" ht="17.25" customHeight="1" thickTop="1" thickBot="1" x14ac:dyDescent="0.3">
      <c r="A9" s="28"/>
      <c r="B9" s="29" t="s">
        <v>9</v>
      </c>
      <c r="C9" s="30">
        <v>2</v>
      </c>
      <c r="D9" s="31">
        <v>3</v>
      </c>
      <c r="E9" s="32">
        <v>9</v>
      </c>
      <c r="F9" s="307">
        <v>10</v>
      </c>
      <c r="G9" s="307"/>
      <c r="H9" s="307"/>
      <c r="I9" s="307"/>
      <c r="J9" s="308"/>
      <c r="K9" s="315">
        <v>11</v>
      </c>
      <c r="L9" s="316"/>
      <c r="M9" s="316"/>
      <c r="N9" s="316"/>
      <c r="O9" s="317"/>
      <c r="P9" s="33">
        <v>4</v>
      </c>
      <c r="Q9" s="33">
        <v>5</v>
      </c>
      <c r="R9" s="33">
        <v>6</v>
      </c>
      <c r="S9" s="33">
        <v>7</v>
      </c>
      <c r="T9" s="33">
        <v>8</v>
      </c>
      <c r="U9" s="172">
        <v>4</v>
      </c>
      <c r="V9" s="173">
        <v>5</v>
      </c>
      <c r="W9" s="174">
        <v>6</v>
      </c>
      <c r="X9" s="174">
        <v>7</v>
      </c>
      <c r="Y9" s="174">
        <v>8</v>
      </c>
      <c r="Z9" s="34">
        <v>4</v>
      </c>
      <c r="AA9" s="33">
        <v>5</v>
      </c>
      <c r="AB9" s="33">
        <v>6</v>
      </c>
      <c r="AC9" s="33">
        <v>7</v>
      </c>
      <c r="AD9" s="33">
        <v>8</v>
      </c>
      <c r="AE9" s="185">
        <v>4</v>
      </c>
      <c r="AF9" s="186">
        <v>5</v>
      </c>
      <c r="AG9" s="186">
        <v>6</v>
      </c>
      <c r="AH9" s="186">
        <v>7</v>
      </c>
      <c r="AI9" s="187">
        <v>8</v>
      </c>
      <c r="AJ9" s="36">
        <v>4</v>
      </c>
      <c r="AK9" s="33">
        <v>5</v>
      </c>
      <c r="AL9" s="33">
        <v>6</v>
      </c>
      <c r="AM9" s="33">
        <v>7</v>
      </c>
      <c r="AN9" s="35">
        <v>8</v>
      </c>
      <c r="AO9" s="185">
        <v>4</v>
      </c>
      <c r="AP9" s="186">
        <v>5</v>
      </c>
      <c r="AQ9" s="186">
        <v>6</v>
      </c>
      <c r="AR9" s="186">
        <v>7</v>
      </c>
      <c r="AS9" s="186">
        <v>8</v>
      </c>
      <c r="AT9" s="34">
        <v>4</v>
      </c>
      <c r="AU9" s="33">
        <v>5</v>
      </c>
      <c r="AV9" s="33">
        <v>6</v>
      </c>
      <c r="AW9" s="33">
        <v>7</v>
      </c>
      <c r="AX9" s="33">
        <v>8</v>
      </c>
      <c r="AY9" s="185">
        <v>4</v>
      </c>
      <c r="AZ9" s="186">
        <v>5</v>
      </c>
      <c r="BA9" s="186">
        <v>6</v>
      </c>
      <c r="BB9" s="186">
        <v>7</v>
      </c>
      <c r="BC9" s="186">
        <v>8</v>
      </c>
      <c r="BD9" s="34">
        <v>4</v>
      </c>
      <c r="BE9" s="33">
        <v>5</v>
      </c>
      <c r="BF9" s="33">
        <v>6</v>
      </c>
      <c r="BG9" s="33">
        <v>7</v>
      </c>
      <c r="BH9" s="35">
        <v>8</v>
      </c>
      <c r="BI9" s="185">
        <v>4</v>
      </c>
      <c r="BJ9" s="186">
        <v>5</v>
      </c>
      <c r="BK9" s="186">
        <v>6</v>
      </c>
      <c r="BL9" s="186">
        <v>7</v>
      </c>
      <c r="BM9" s="186">
        <v>8</v>
      </c>
      <c r="BN9" s="37"/>
      <c r="BO9" s="37"/>
    </row>
    <row r="10" spans="1:67" ht="33.75" customHeight="1" thickTop="1" x14ac:dyDescent="0.25">
      <c r="A10" s="38"/>
      <c r="B10" s="54" t="s">
        <v>9</v>
      </c>
      <c r="C10" s="40" t="str">
        <f>'рекоменд.цены на Октябрь 2019'!B14</f>
        <v>Картофель, кг</v>
      </c>
      <c r="D10" s="131">
        <v>7</v>
      </c>
      <c r="E10" s="101">
        <v>18</v>
      </c>
      <c r="F10" s="102">
        <v>1</v>
      </c>
      <c r="G10" s="103">
        <v>2</v>
      </c>
      <c r="H10" s="103">
        <v>3</v>
      </c>
      <c r="I10" s="103">
        <v>4</v>
      </c>
      <c r="J10" s="104">
        <v>5</v>
      </c>
      <c r="K10" s="105">
        <f t="shared" ref="K10:K61" si="0">$D10+($D10*(SUM($E10%,F10%)))</f>
        <v>8.33</v>
      </c>
      <c r="L10" s="106">
        <f t="shared" ref="L10:L61" si="1">$D10+(($D10*SUM($E10,G10)/100))</f>
        <v>8.4</v>
      </c>
      <c r="M10" s="107">
        <f t="shared" ref="M10:O32" si="2">$D10+(($D10*($E10+H10)/100))</f>
        <v>8.4700000000000006</v>
      </c>
      <c r="N10" s="107">
        <f>$D10+(($D10*($E10+I10)/100))</f>
        <v>8.5399999999999991</v>
      </c>
      <c r="O10" s="108">
        <f t="shared" si="2"/>
        <v>8.61</v>
      </c>
      <c r="P10" s="50"/>
      <c r="Q10" s="57"/>
      <c r="R10" s="57"/>
      <c r="S10" s="57"/>
      <c r="T10" s="52"/>
      <c r="U10" s="175"/>
      <c r="V10" s="176"/>
      <c r="W10" s="176"/>
      <c r="X10" s="176"/>
      <c r="Y10" s="176"/>
      <c r="Z10" s="50"/>
      <c r="AA10" s="51"/>
      <c r="AB10" s="51"/>
      <c r="AC10" s="51"/>
      <c r="AD10" s="52"/>
      <c r="AE10" s="195"/>
      <c r="AF10" s="196"/>
      <c r="AG10" s="197"/>
      <c r="AH10" s="196"/>
      <c r="AI10" s="198"/>
      <c r="AJ10" s="50"/>
      <c r="AK10" s="57"/>
      <c r="AL10" s="57"/>
      <c r="AM10" s="57"/>
      <c r="AN10" s="52"/>
      <c r="AO10" s="175"/>
      <c r="AP10" s="176"/>
      <c r="AQ10" s="176"/>
      <c r="AR10" s="176"/>
      <c r="AS10" s="176"/>
      <c r="AT10" s="50"/>
      <c r="AU10" s="51"/>
      <c r="AV10" s="51"/>
      <c r="AW10" s="51"/>
      <c r="AX10" s="52"/>
      <c r="AY10" s="175"/>
      <c r="AZ10" s="176"/>
      <c r="BA10" s="176"/>
      <c r="BB10" s="176"/>
      <c r="BC10" s="176"/>
      <c r="BD10" s="50"/>
      <c r="BE10" s="51"/>
      <c r="BF10" s="51"/>
      <c r="BG10" s="51"/>
      <c r="BH10" s="52"/>
      <c r="BI10" s="175"/>
      <c r="BJ10" s="176"/>
      <c r="BK10" s="176"/>
      <c r="BL10" s="176"/>
      <c r="BM10" s="188"/>
      <c r="BN10" s="53"/>
      <c r="BO10" s="53"/>
    </row>
    <row r="11" spans="1:67" ht="33.75" customHeight="1" x14ac:dyDescent="0.25">
      <c r="A11" s="38"/>
      <c r="B11" s="54"/>
      <c r="C11" s="55"/>
      <c r="D11" s="131">
        <f>D10</f>
        <v>7</v>
      </c>
      <c r="E11" s="101">
        <v>18</v>
      </c>
      <c r="F11" s="102">
        <v>1</v>
      </c>
      <c r="G11" s="103">
        <v>2</v>
      </c>
      <c r="H11" s="103">
        <v>3</v>
      </c>
      <c r="I11" s="103">
        <v>4</v>
      </c>
      <c r="J11" s="104">
        <v>5</v>
      </c>
      <c r="K11" s="105">
        <f t="shared" si="0"/>
        <v>8.33</v>
      </c>
      <c r="L11" s="106">
        <f t="shared" si="1"/>
        <v>8.4</v>
      </c>
      <c r="M11" s="107">
        <f t="shared" si="2"/>
        <v>8.4700000000000006</v>
      </c>
      <c r="N11" s="107">
        <f t="shared" si="2"/>
        <v>8.5399999999999991</v>
      </c>
      <c r="O11" s="108">
        <f t="shared" si="2"/>
        <v>8.61</v>
      </c>
      <c r="P11" s="50"/>
      <c r="Q11" s="51"/>
      <c r="R11" s="51"/>
      <c r="S11" s="51"/>
      <c r="T11" s="52"/>
      <c r="U11" s="175"/>
      <c r="V11" s="176"/>
      <c r="W11" s="176"/>
      <c r="X11" s="176"/>
      <c r="Y11" s="176"/>
      <c r="Z11" s="50"/>
      <c r="AA11" s="51"/>
      <c r="AB11" s="51"/>
      <c r="AC11" s="51"/>
      <c r="AD11" s="51"/>
      <c r="AE11" s="175"/>
      <c r="AF11" s="176"/>
      <c r="AG11" s="176"/>
      <c r="AH11" s="176"/>
      <c r="AI11" s="188"/>
      <c r="AJ11" s="50"/>
      <c r="AK11" s="51"/>
      <c r="AL11" s="51"/>
      <c r="AM11" s="51"/>
      <c r="AN11" s="52"/>
      <c r="AO11" s="175"/>
      <c r="AP11" s="176"/>
      <c r="AQ11" s="176"/>
      <c r="AR11" s="176"/>
      <c r="AS11" s="176"/>
      <c r="AT11" s="50"/>
      <c r="AU11" s="51"/>
      <c r="AV11" s="51"/>
      <c r="AW11" s="51"/>
      <c r="AX11" s="51"/>
      <c r="AY11" s="175"/>
      <c r="AZ11" s="176"/>
      <c r="BA11" s="176"/>
      <c r="BB11" s="176"/>
      <c r="BC11" s="176"/>
      <c r="BD11" s="50"/>
      <c r="BE11" s="51"/>
      <c r="BF11" s="51"/>
      <c r="BG11" s="51"/>
      <c r="BH11" s="52"/>
      <c r="BI11" s="175"/>
      <c r="BJ11" s="176"/>
      <c r="BK11" s="176"/>
      <c r="BL11" s="176"/>
      <c r="BM11" s="188"/>
      <c r="BN11" s="53">
        <f>MIN($P11,$U11,$Z11,$AE11,$AJ11,$AO11,$AT11,$AY11,$BD11,$BI11)</f>
        <v>0</v>
      </c>
      <c r="BO11" s="53">
        <f>MAX($P11,$U11,$Z11,$AE11,$AJ11,$AO11,$AT11,$AY11,$BD11,$BI11)</f>
        <v>0</v>
      </c>
    </row>
    <row r="12" spans="1:67" ht="33.75" customHeight="1" x14ac:dyDescent="0.25">
      <c r="A12" s="38"/>
      <c r="B12" s="56"/>
      <c r="C12" s="58"/>
      <c r="D12" s="131">
        <f>D10</f>
        <v>7</v>
      </c>
      <c r="E12" s="101">
        <v>18</v>
      </c>
      <c r="F12" s="102">
        <v>1</v>
      </c>
      <c r="G12" s="103">
        <v>2</v>
      </c>
      <c r="H12" s="103">
        <v>3</v>
      </c>
      <c r="I12" s="103">
        <v>4</v>
      </c>
      <c r="J12" s="104">
        <v>5</v>
      </c>
      <c r="K12" s="105">
        <f t="shared" si="0"/>
        <v>8.33</v>
      </c>
      <c r="L12" s="106">
        <f t="shared" si="1"/>
        <v>8.4</v>
      </c>
      <c r="M12" s="107">
        <f t="shared" si="2"/>
        <v>8.4700000000000006</v>
      </c>
      <c r="N12" s="107">
        <f t="shared" si="2"/>
        <v>8.5399999999999991</v>
      </c>
      <c r="O12" s="108">
        <f t="shared" si="2"/>
        <v>8.61</v>
      </c>
      <c r="P12" s="50"/>
      <c r="Q12" s="51"/>
      <c r="R12" s="51"/>
      <c r="S12" s="51"/>
      <c r="T12" s="52"/>
      <c r="U12" s="175"/>
      <c r="V12" s="176"/>
      <c r="W12" s="176"/>
      <c r="X12" s="176"/>
      <c r="Y12" s="176"/>
      <c r="Z12" s="50"/>
      <c r="AA12" s="51"/>
      <c r="AB12" s="51"/>
      <c r="AC12" s="51"/>
      <c r="AD12" s="51"/>
      <c r="AE12" s="175"/>
      <c r="AF12" s="176"/>
      <c r="AG12" s="176"/>
      <c r="AH12" s="176"/>
      <c r="AI12" s="188"/>
      <c r="AJ12" s="50"/>
      <c r="AK12" s="51"/>
      <c r="AL12" s="51"/>
      <c r="AM12" s="51"/>
      <c r="AN12" s="52"/>
      <c r="AO12" s="175"/>
      <c r="AP12" s="176"/>
      <c r="AQ12" s="176"/>
      <c r="AR12" s="176"/>
      <c r="AS12" s="176"/>
      <c r="AT12" s="50"/>
      <c r="AU12" s="51"/>
      <c r="AV12" s="51"/>
      <c r="AW12" s="51"/>
      <c r="AX12" s="51"/>
      <c r="AY12" s="175"/>
      <c r="AZ12" s="176"/>
      <c r="BA12" s="176"/>
      <c r="BB12" s="176"/>
      <c r="BC12" s="176"/>
      <c r="BD12" s="50"/>
      <c r="BE12" s="51"/>
      <c r="BF12" s="51"/>
      <c r="BG12" s="51"/>
      <c r="BH12" s="52"/>
      <c r="BI12" s="175"/>
      <c r="BJ12" s="176"/>
      <c r="BK12" s="176"/>
      <c r="BL12" s="176"/>
      <c r="BM12" s="188"/>
      <c r="BN12" s="53">
        <f>MIN($P12,$U12,$Z12,$AE12,$AJ12,$AO12,$AT12,$AY12,$BD12,$BI12)</f>
        <v>0</v>
      </c>
      <c r="BO12" s="53">
        <f>MAX($P12,$U12,$Z12,$AE12,$AJ12,$AO12,$AT12,$AY12,$BD12,$BI12)</f>
        <v>0</v>
      </c>
    </row>
    <row r="13" spans="1:67" s="70" customFormat="1" ht="63" customHeight="1" x14ac:dyDescent="0.3">
      <c r="A13" s="59" t="s">
        <v>16</v>
      </c>
      <c r="B13" s="60">
        <v>2</v>
      </c>
      <c r="C13" s="61" t="s">
        <v>17</v>
      </c>
      <c r="D13" s="131"/>
      <c r="E13" s="109"/>
      <c r="F13" s="110"/>
      <c r="G13" s="111"/>
      <c r="H13" s="111"/>
      <c r="I13" s="111"/>
      <c r="J13" s="112"/>
      <c r="K13" s="105">
        <f t="shared" si="0"/>
        <v>0</v>
      </c>
      <c r="L13" s="106">
        <f t="shared" si="1"/>
        <v>0</v>
      </c>
      <c r="M13" s="107">
        <f t="shared" si="2"/>
        <v>0</v>
      </c>
      <c r="N13" s="107">
        <f t="shared" si="2"/>
        <v>0</v>
      </c>
      <c r="O13" s="108">
        <f t="shared" si="2"/>
        <v>0</v>
      </c>
      <c r="P13" s="66"/>
      <c r="Q13" s="67"/>
      <c r="R13" s="68"/>
      <c r="S13" s="67"/>
      <c r="T13" s="69"/>
      <c r="U13" s="177"/>
      <c r="V13" s="178"/>
      <c r="W13" s="176"/>
      <c r="X13" s="178"/>
      <c r="Y13" s="178"/>
      <c r="Z13" s="66"/>
      <c r="AA13" s="67"/>
      <c r="AB13" s="68"/>
      <c r="AC13" s="67"/>
      <c r="AD13" s="67"/>
      <c r="AE13" s="177"/>
      <c r="AF13" s="178"/>
      <c r="AG13" s="176"/>
      <c r="AH13" s="178"/>
      <c r="AI13" s="189"/>
      <c r="AJ13" s="66"/>
      <c r="AK13" s="67"/>
      <c r="AL13" s="68"/>
      <c r="AM13" s="67"/>
      <c r="AN13" s="69"/>
      <c r="AO13" s="177"/>
      <c r="AP13" s="178"/>
      <c r="AQ13" s="176"/>
      <c r="AR13" s="178"/>
      <c r="AS13" s="178"/>
      <c r="AT13" s="66"/>
      <c r="AU13" s="67"/>
      <c r="AV13" s="68"/>
      <c r="AW13" s="67"/>
      <c r="AX13" s="67"/>
      <c r="AY13" s="177"/>
      <c r="AZ13" s="178"/>
      <c r="BA13" s="176"/>
      <c r="BB13" s="178"/>
      <c r="BC13" s="178"/>
      <c r="BD13" s="66"/>
      <c r="BE13" s="67"/>
      <c r="BF13" s="68"/>
      <c r="BG13" s="67"/>
      <c r="BH13" s="69"/>
      <c r="BI13" s="177"/>
      <c r="BJ13" s="178"/>
      <c r="BK13" s="176"/>
      <c r="BL13" s="178"/>
      <c r="BM13" s="189"/>
      <c r="BN13" s="53">
        <f>MIN($P13,$U13,$Z13,$AE13,$AJ13,$AO13,$AT13,$AY13,$BD13,$BI13)</f>
        <v>0</v>
      </c>
      <c r="BO13" s="53">
        <f>MAX($P13,$U13,$Z13,$AE13,$AJ13,$AO13,$AT13,$AY13,$BD13,$BI13)</f>
        <v>0</v>
      </c>
    </row>
    <row r="14" spans="1:67" ht="27" customHeight="1" x14ac:dyDescent="0.25">
      <c r="A14" s="38"/>
      <c r="B14" s="39" t="s">
        <v>118</v>
      </c>
      <c r="C14" s="40" t="str">
        <f>'рекоменд.цены на Октябрь 2019'!B17</f>
        <v>Столовая морковь н/у, кг</v>
      </c>
      <c r="D14" s="131">
        <v>12</v>
      </c>
      <c r="E14" s="101">
        <v>22</v>
      </c>
      <c r="F14" s="102">
        <v>1</v>
      </c>
      <c r="G14" s="103">
        <v>2</v>
      </c>
      <c r="H14" s="103">
        <v>3</v>
      </c>
      <c r="I14" s="103">
        <v>4</v>
      </c>
      <c r="J14" s="104">
        <v>5</v>
      </c>
      <c r="K14" s="105">
        <f t="shared" si="0"/>
        <v>14.76</v>
      </c>
      <c r="L14" s="106">
        <f t="shared" si="1"/>
        <v>14.879999999999999</v>
      </c>
      <c r="M14" s="107">
        <f t="shared" si="2"/>
        <v>15</v>
      </c>
      <c r="N14" s="107">
        <f t="shared" si="2"/>
        <v>15.120000000000001</v>
      </c>
      <c r="O14" s="108">
        <f t="shared" si="2"/>
        <v>15.24</v>
      </c>
      <c r="P14" s="50"/>
      <c r="Q14" s="57"/>
      <c r="R14" s="57"/>
      <c r="S14" s="57"/>
      <c r="T14" s="52"/>
      <c r="U14" s="175"/>
      <c r="V14" s="176"/>
      <c r="W14" s="176"/>
      <c r="X14" s="176"/>
      <c r="Y14" s="176"/>
      <c r="Z14" s="50"/>
      <c r="AA14" s="51"/>
      <c r="AB14" s="51"/>
      <c r="AC14" s="51"/>
      <c r="AD14" s="52"/>
      <c r="AE14" s="50"/>
      <c r="AF14" s="51"/>
      <c r="AG14" s="51"/>
      <c r="AH14" s="51"/>
      <c r="AI14" s="52"/>
      <c r="AJ14" s="50"/>
      <c r="AK14" s="57"/>
      <c r="AL14" s="57"/>
      <c r="AM14" s="57"/>
      <c r="AN14" s="52"/>
      <c r="AO14" s="175"/>
      <c r="AP14" s="176"/>
      <c r="AQ14" s="176"/>
      <c r="AR14" s="176"/>
      <c r="AS14" s="176"/>
      <c r="AT14" s="50"/>
      <c r="AU14" s="57"/>
      <c r="AV14" s="57"/>
      <c r="AW14" s="57"/>
      <c r="AX14" s="52"/>
      <c r="AY14" s="175"/>
      <c r="AZ14" s="176"/>
      <c r="BA14" s="176"/>
      <c r="BB14" s="176"/>
      <c r="BC14" s="176"/>
      <c r="BD14" s="50"/>
      <c r="BE14" s="51"/>
      <c r="BF14" s="51"/>
      <c r="BG14" s="51"/>
      <c r="BH14" s="52"/>
      <c r="BI14" s="175"/>
      <c r="BJ14" s="176"/>
      <c r="BK14" s="176"/>
      <c r="BL14" s="176"/>
      <c r="BM14" s="188"/>
      <c r="BN14" s="53"/>
      <c r="BO14" s="53"/>
    </row>
    <row r="15" spans="1:67" ht="27" customHeight="1" x14ac:dyDescent="0.25">
      <c r="A15" s="38"/>
      <c r="B15" s="54"/>
      <c r="C15" s="55"/>
      <c r="D15" s="131">
        <f>D14</f>
        <v>12</v>
      </c>
      <c r="E15" s="101">
        <v>22</v>
      </c>
      <c r="F15" s="102">
        <v>1</v>
      </c>
      <c r="G15" s="103">
        <v>2</v>
      </c>
      <c r="H15" s="103">
        <v>3</v>
      </c>
      <c r="I15" s="103">
        <v>4</v>
      </c>
      <c r="J15" s="104">
        <v>5</v>
      </c>
      <c r="K15" s="105">
        <f t="shared" si="0"/>
        <v>14.76</v>
      </c>
      <c r="L15" s="106">
        <f t="shared" si="1"/>
        <v>14.879999999999999</v>
      </c>
      <c r="M15" s="107">
        <f t="shared" si="2"/>
        <v>15</v>
      </c>
      <c r="N15" s="107">
        <f t="shared" si="2"/>
        <v>15.120000000000001</v>
      </c>
      <c r="O15" s="108">
        <f t="shared" si="2"/>
        <v>15.24</v>
      </c>
      <c r="P15" s="50"/>
      <c r="Q15" s="51"/>
      <c r="R15" s="51"/>
      <c r="S15" s="51"/>
      <c r="T15" s="52"/>
      <c r="U15" s="175"/>
      <c r="V15" s="176"/>
      <c r="W15" s="176"/>
      <c r="X15" s="176"/>
      <c r="Y15" s="176"/>
      <c r="Z15" s="50"/>
      <c r="AA15" s="51"/>
      <c r="AB15" s="51"/>
      <c r="AC15" s="51"/>
      <c r="AD15" s="51"/>
      <c r="AE15" s="175"/>
      <c r="AF15" s="176"/>
      <c r="AG15" s="176"/>
      <c r="AH15" s="176"/>
      <c r="AI15" s="188"/>
      <c r="AJ15" s="50"/>
      <c r="AK15" s="51"/>
      <c r="AL15" s="51"/>
      <c r="AM15" s="51"/>
      <c r="AN15" s="52"/>
      <c r="AO15" s="175"/>
      <c r="AP15" s="176"/>
      <c r="AQ15" s="176"/>
      <c r="AR15" s="176"/>
      <c r="AS15" s="176"/>
      <c r="AT15" s="50"/>
      <c r="AU15" s="51"/>
      <c r="AV15" s="51"/>
      <c r="AW15" s="51"/>
      <c r="AX15" s="51"/>
      <c r="AY15" s="175"/>
      <c r="AZ15" s="176"/>
      <c r="BA15" s="176"/>
      <c r="BB15" s="176"/>
      <c r="BC15" s="176"/>
      <c r="BD15" s="50"/>
      <c r="BE15" s="51"/>
      <c r="BF15" s="51"/>
      <c r="BG15" s="51"/>
      <c r="BH15" s="52"/>
      <c r="BI15" s="175"/>
      <c r="BJ15" s="176"/>
      <c r="BK15" s="176"/>
      <c r="BL15" s="176"/>
      <c r="BM15" s="188"/>
      <c r="BN15" s="53"/>
      <c r="BO15" s="53"/>
    </row>
    <row r="16" spans="1:67" ht="27" customHeight="1" x14ac:dyDescent="0.25">
      <c r="A16" s="38"/>
      <c r="B16" s="56"/>
      <c r="C16" s="55"/>
      <c r="D16" s="131">
        <f>D14</f>
        <v>12</v>
      </c>
      <c r="E16" s="101">
        <v>22</v>
      </c>
      <c r="F16" s="102">
        <v>1</v>
      </c>
      <c r="G16" s="103">
        <v>2</v>
      </c>
      <c r="H16" s="103">
        <v>3</v>
      </c>
      <c r="I16" s="103">
        <v>4</v>
      </c>
      <c r="J16" s="104">
        <v>5</v>
      </c>
      <c r="K16" s="105">
        <f t="shared" si="0"/>
        <v>14.76</v>
      </c>
      <c r="L16" s="106">
        <f t="shared" si="1"/>
        <v>14.879999999999999</v>
      </c>
      <c r="M16" s="107">
        <f t="shared" si="2"/>
        <v>15</v>
      </c>
      <c r="N16" s="107">
        <f t="shared" si="2"/>
        <v>15.120000000000001</v>
      </c>
      <c r="O16" s="108">
        <f t="shared" si="2"/>
        <v>15.24</v>
      </c>
      <c r="P16" s="50"/>
      <c r="Q16" s="51"/>
      <c r="R16" s="51"/>
      <c r="S16" s="51"/>
      <c r="T16" s="52"/>
      <c r="U16" s="175"/>
      <c r="V16" s="176"/>
      <c r="W16" s="176"/>
      <c r="X16" s="176"/>
      <c r="Y16" s="176"/>
      <c r="Z16" s="50"/>
      <c r="AA16" s="51"/>
      <c r="AB16" s="51"/>
      <c r="AC16" s="51"/>
      <c r="AD16" s="51"/>
      <c r="AE16" s="175"/>
      <c r="AF16" s="176"/>
      <c r="AG16" s="176"/>
      <c r="AH16" s="176"/>
      <c r="AI16" s="188"/>
      <c r="AJ16" s="50"/>
      <c r="AK16" s="51"/>
      <c r="AL16" s="51"/>
      <c r="AM16" s="51"/>
      <c r="AN16" s="52"/>
      <c r="AO16" s="175"/>
      <c r="AP16" s="176"/>
      <c r="AQ16" s="176"/>
      <c r="AR16" s="176"/>
      <c r="AS16" s="176"/>
      <c r="AT16" s="50"/>
      <c r="AU16" s="51"/>
      <c r="AV16" s="51"/>
      <c r="AW16" s="51"/>
      <c r="AX16" s="51"/>
      <c r="AY16" s="175"/>
      <c r="AZ16" s="176"/>
      <c r="BA16" s="176"/>
      <c r="BB16" s="176"/>
      <c r="BC16" s="176"/>
      <c r="BD16" s="50"/>
      <c r="BE16" s="51"/>
      <c r="BF16" s="51"/>
      <c r="BG16" s="51"/>
      <c r="BH16" s="52"/>
      <c r="BI16" s="175"/>
      <c r="BJ16" s="176"/>
      <c r="BK16" s="176"/>
      <c r="BL16" s="176"/>
      <c r="BM16" s="188"/>
      <c r="BN16" s="53"/>
      <c r="BO16" s="53"/>
    </row>
    <row r="17" spans="1:67" ht="27" customHeight="1" x14ac:dyDescent="0.25">
      <c r="A17" s="38"/>
      <c r="B17" s="71" t="s">
        <v>19</v>
      </c>
      <c r="C17" s="72" t="str">
        <f>'рекоменд.цены на Октябрь 2019'!B18</f>
        <v>Столовая свекла н/у, кг</v>
      </c>
      <c r="D17" s="131">
        <v>10</v>
      </c>
      <c r="E17" s="101">
        <v>27</v>
      </c>
      <c r="F17" s="102">
        <v>1</v>
      </c>
      <c r="G17" s="103">
        <v>2</v>
      </c>
      <c r="H17" s="103">
        <v>3</v>
      </c>
      <c r="I17" s="103">
        <v>4</v>
      </c>
      <c r="J17" s="104">
        <v>5</v>
      </c>
      <c r="K17" s="105">
        <f t="shared" si="0"/>
        <v>12.8</v>
      </c>
      <c r="L17" s="106">
        <f t="shared" si="1"/>
        <v>12.9</v>
      </c>
      <c r="M17" s="107">
        <f t="shared" si="2"/>
        <v>13</v>
      </c>
      <c r="N17" s="107">
        <f t="shared" si="2"/>
        <v>13.1</v>
      </c>
      <c r="O17" s="108">
        <f t="shared" si="2"/>
        <v>13.2</v>
      </c>
      <c r="P17" s="50"/>
      <c r="Q17" s="57"/>
      <c r="R17" s="57"/>
      <c r="S17" s="57"/>
      <c r="T17" s="52"/>
      <c r="U17" s="175"/>
      <c r="V17" s="176"/>
      <c r="W17" s="176"/>
      <c r="X17" s="176"/>
      <c r="Y17" s="176"/>
      <c r="Z17" s="50"/>
      <c r="AA17" s="51"/>
      <c r="AB17" s="51"/>
      <c r="AC17" s="51"/>
      <c r="AD17" s="52"/>
      <c r="AE17" s="175"/>
      <c r="AF17" s="176"/>
      <c r="AG17" s="176"/>
      <c r="AH17" s="176"/>
      <c r="AI17" s="188"/>
      <c r="AJ17" s="50"/>
      <c r="AK17" s="57"/>
      <c r="AL17" s="57"/>
      <c r="AM17" s="57"/>
      <c r="AN17" s="52"/>
      <c r="AO17" s="175"/>
      <c r="AP17" s="176"/>
      <c r="AQ17" s="176"/>
      <c r="AR17" s="176"/>
      <c r="AS17" s="176"/>
      <c r="AT17" s="50"/>
      <c r="AU17" s="51"/>
      <c r="AV17" s="51"/>
      <c r="AW17" s="51"/>
      <c r="AX17" s="51"/>
      <c r="AY17" s="175"/>
      <c r="AZ17" s="176"/>
      <c r="BA17" s="176"/>
      <c r="BB17" s="176"/>
      <c r="BC17" s="176"/>
      <c r="BD17" s="50"/>
      <c r="BE17" s="51"/>
      <c r="BF17" s="51"/>
      <c r="BG17" s="51"/>
      <c r="BH17" s="52"/>
      <c r="BI17" s="175"/>
      <c r="BJ17" s="176"/>
      <c r="BK17" s="176"/>
      <c r="BL17" s="176"/>
      <c r="BM17" s="188"/>
      <c r="BN17" s="53"/>
      <c r="BO17" s="53"/>
    </row>
    <row r="18" spans="1:67" ht="27" customHeight="1" x14ac:dyDescent="0.25">
      <c r="A18" s="38"/>
      <c r="B18" s="73"/>
      <c r="C18" s="74"/>
      <c r="D18" s="131">
        <f>D17</f>
        <v>10</v>
      </c>
      <c r="E18" s="101">
        <v>27</v>
      </c>
      <c r="F18" s="102">
        <v>1</v>
      </c>
      <c r="G18" s="103">
        <v>2</v>
      </c>
      <c r="H18" s="103">
        <v>3</v>
      </c>
      <c r="I18" s="103">
        <v>4</v>
      </c>
      <c r="J18" s="104">
        <v>5</v>
      </c>
      <c r="K18" s="105">
        <f t="shared" si="0"/>
        <v>12.8</v>
      </c>
      <c r="L18" s="106">
        <f t="shared" si="1"/>
        <v>12.9</v>
      </c>
      <c r="M18" s="107">
        <f t="shared" si="2"/>
        <v>13</v>
      </c>
      <c r="N18" s="107">
        <f t="shared" si="2"/>
        <v>13.1</v>
      </c>
      <c r="O18" s="108">
        <f t="shared" si="2"/>
        <v>13.2</v>
      </c>
      <c r="P18" s="50"/>
      <c r="Q18" s="51"/>
      <c r="R18" s="51"/>
      <c r="S18" s="51"/>
      <c r="T18" s="52"/>
      <c r="U18" s="175"/>
      <c r="V18" s="176"/>
      <c r="W18" s="176"/>
      <c r="X18" s="176"/>
      <c r="Y18" s="176"/>
      <c r="Z18" s="50"/>
      <c r="AA18" s="51"/>
      <c r="AB18" s="51"/>
      <c r="AC18" s="51"/>
      <c r="AD18" s="52"/>
      <c r="AE18" s="175"/>
      <c r="AF18" s="176"/>
      <c r="AG18" s="176"/>
      <c r="AH18" s="176"/>
      <c r="AI18" s="188"/>
      <c r="AJ18" s="50"/>
      <c r="AK18" s="51"/>
      <c r="AL18" s="51"/>
      <c r="AM18" s="51"/>
      <c r="AN18" s="52"/>
      <c r="AO18" s="175"/>
      <c r="AP18" s="176"/>
      <c r="AQ18" s="176"/>
      <c r="AR18" s="176"/>
      <c r="AS18" s="176"/>
      <c r="AT18" s="50"/>
      <c r="AU18" s="51"/>
      <c r="AV18" s="51"/>
      <c r="AW18" s="51"/>
      <c r="AX18" s="51"/>
      <c r="AY18" s="175"/>
      <c r="AZ18" s="176"/>
      <c r="BA18" s="176"/>
      <c r="BB18" s="176"/>
      <c r="BC18" s="176"/>
      <c r="BD18" s="50"/>
      <c r="BE18" s="51"/>
      <c r="BF18" s="51"/>
      <c r="BG18" s="51"/>
      <c r="BH18" s="52"/>
      <c r="BI18" s="175"/>
      <c r="BJ18" s="176"/>
      <c r="BK18" s="176"/>
      <c r="BL18" s="176"/>
      <c r="BM18" s="188"/>
      <c r="BN18" s="53"/>
      <c r="BO18" s="53"/>
    </row>
    <row r="19" spans="1:67" ht="27" customHeight="1" x14ac:dyDescent="0.25">
      <c r="A19" s="38"/>
      <c r="B19" s="73"/>
      <c r="C19" s="74"/>
      <c r="D19" s="131">
        <f>D17</f>
        <v>10</v>
      </c>
      <c r="E19" s="101">
        <v>27</v>
      </c>
      <c r="F19" s="102">
        <v>1</v>
      </c>
      <c r="G19" s="103">
        <v>2</v>
      </c>
      <c r="H19" s="103">
        <v>3</v>
      </c>
      <c r="I19" s="103">
        <v>4</v>
      </c>
      <c r="J19" s="104">
        <v>5</v>
      </c>
      <c r="K19" s="105">
        <f t="shared" si="0"/>
        <v>12.8</v>
      </c>
      <c r="L19" s="106">
        <f t="shared" si="1"/>
        <v>12.9</v>
      </c>
      <c r="M19" s="107">
        <f t="shared" si="2"/>
        <v>13</v>
      </c>
      <c r="N19" s="107">
        <f t="shared" si="2"/>
        <v>13.1</v>
      </c>
      <c r="O19" s="108">
        <f t="shared" si="2"/>
        <v>13.2</v>
      </c>
      <c r="P19" s="50"/>
      <c r="Q19" s="51"/>
      <c r="R19" s="51"/>
      <c r="S19" s="51"/>
      <c r="T19" s="52"/>
      <c r="U19" s="175"/>
      <c r="V19" s="176"/>
      <c r="W19" s="176"/>
      <c r="X19" s="176"/>
      <c r="Y19" s="176"/>
      <c r="Z19" s="50"/>
      <c r="AA19" s="51"/>
      <c r="AB19" s="51"/>
      <c r="AC19" s="51"/>
      <c r="AD19" s="52"/>
      <c r="AE19" s="175"/>
      <c r="AF19" s="176"/>
      <c r="AG19" s="176"/>
      <c r="AH19" s="176"/>
      <c r="AI19" s="188"/>
      <c r="AJ19" s="50"/>
      <c r="AK19" s="51"/>
      <c r="AL19" s="51"/>
      <c r="AM19" s="51"/>
      <c r="AN19" s="52"/>
      <c r="AO19" s="175"/>
      <c r="AP19" s="176"/>
      <c r="AQ19" s="176"/>
      <c r="AR19" s="176"/>
      <c r="AS19" s="176"/>
      <c r="AT19" s="50"/>
      <c r="AU19" s="51"/>
      <c r="AV19" s="51"/>
      <c r="AW19" s="51"/>
      <c r="AX19" s="51"/>
      <c r="AY19" s="175"/>
      <c r="AZ19" s="176"/>
      <c r="BA19" s="176"/>
      <c r="BB19" s="176"/>
      <c r="BC19" s="176"/>
      <c r="BD19" s="50"/>
      <c r="BE19" s="51"/>
      <c r="BF19" s="51"/>
      <c r="BG19" s="51"/>
      <c r="BH19" s="52"/>
      <c r="BI19" s="175"/>
      <c r="BJ19" s="176"/>
      <c r="BK19" s="176"/>
      <c r="BL19" s="176"/>
      <c r="BM19" s="188"/>
      <c r="BN19" s="53"/>
      <c r="BO19" s="53"/>
    </row>
    <row r="20" spans="1:67" ht="27" customHeight="1" x14ac:dyDescent="0.25">
      <c r="A20" s="38" t="s">
        <v>20</v>
      </c>
      <c r="B20" s="71" t="s">
        <v>21</v>
      </c>
      <c r="C20" s="72" t="str">
        <f>'рекоменд.цены на Октябрь 2019'!B19</f>
        <v>Лук репчатый н/у, кг</v>
      </c>
      <c r="D20" s="131">
        <v>13</v>
      </c>
      <c r="E20" s="101">
        <v>27</v>
      </c>
      <c r="F20" s="102">
        <v>1</v>
      </c>
      <c r="G20" s="103">
        <v>3</v>
      </c>
      <c r="H20" s="103">
        <v>5</v>
      </c>
      <c r="I20" s="103">
        <v>6</v>
      </c>
      <c r="J20" s="104">
        <v>7</v>
      </c>
      <c r="K20" s="105">
        <f t="shared" si="0"/>
        <v>16.64</v>
      </c>
      <c r="L20" s="106">
        <f t="shared" si="1"/>
        <v>16.899999999999999</v>
      </c>
      <c r="M20" s="107">
        <f t="shared" si="2"/>
        <v>17.16</v>
      </c>
      <c r="N20" s="107">
        <f t="shared" si="2"/>
        <v>17.29</v>
      </c>
      <c r="O20" s="108">
        <f t="shared" si="2"/>
        <v>17.420000000000002</v>
      </c>
      <c r="P20" s="50"/>
      <c r="Q20" s="51"/>
      <c r="R20" s="51"/>
      <c r="S20" s="51"/>
      <c r="T20" s="52"/>
      <c r="U20" s="175"/>
      <c r="V20" s="176"/>
      <c r="W20" s="176"/>
      <c r="X20" s="176"/>
      <c r="Y20" s="176"/>
      <c r="Z20" s="50"/>
      <c r="AA20" s="51"/>
      <c r="AB20" s="51"/>
      <c r="AC20" s="51"/>
      <c r="AD20" s="52"/>
      <c r="AE20" s="50"/>
      <c r="AF20" s="51"/>
      <c r="AG20" s="51"/>
      <c r="AH20" s="51"/>
      <c r="AI20" s="52"/>
      <c r="AJ20" s="50"/>
      <c r="AK20" s="57"/>
      <c r="AL20" s="57"/>
      <c r="AM20" s="57"/>
      <c r="AN20" s="52"/>
      <c r="AO20" s="175"/>
      <c r="AP20" s="176"/>
      <c r="AQ20" s="176"/>
      <c r="AR20" s="176"/>
      <c r="AS20" s="176"/>
      <c r="AT20" s="50"/>
      <c r="AU20" s="57"/>
      <c r="AV20" s="57"/>
      <c r="AW20" s="57"/>
      <c r="AX20" s="52"/>
      <c r="AY20" s="50"/>
      <c r="AZ20" s="51"/>
      <c r="BA20" s="51"/>
      <c r="BB20" s="51"/>
      <c r="BC20" s="52"/>
      <c r="BD20" s="50"/>
      <c r="BE20" s="51"/>
      <c r="BF20" s="51"/>
      <c r="BG20" s="51"/>
      <c r="BH20" s="52"/>
      <c r="BI20" s="175"/>
      <c r="BJ20" s="176"/>
      <c r="BK20" s="176"/>
      <c r="BL20" s="176"/>
      <c r="BM20" s="188"/>
      <c r="BN20" s="53">
        <f t="shared" ref="BN20:BN51" si="3">MIN($P20,$U20,$Z20,$AE20,$AJ20,$AO20,$AT20,$AY20,$BD20,$BI20)</f>
        <v>0</v>
      </c>
      <c r="BO20" s="53">
        <f t="shared" ref="BO20:BO51" si="4">MAX($P20,$U20,$Z20,$AE20,$AJ20,$AO20,$AT20,$AY20,$BD20,$BI20)</f>
        <v>0</v>
      </c>
    </row>
    <row r="21" spans="1:67" ht="27" customHeight="1" x14ac:dyDescent="0.25">
      <c r="A21" s="38"/>
      <c r="B21" s="73"/>
      <c r="C21" s="74"/>
      <c r="D21" s="131">
        <f>D20</f>
        <v>13</v>
      </c>
      <c r="E21" s="101">
        <v>27</v>
      </c>
      <c r="F21" s="102">
        <v>1</v>
      </c>
      <c r="G21" s="103">
        <v>3</v>
      </c>
      <c r="H21" s="103">
        <v>5</v>
      </c>
      <c r="I21" s="103">
        <v>6</v>
      </c>
      <c r="J21" s="104">
        <v>7</v>
      </c>
      <c r="K21" s="105">
        <f t="shared" si="0"/>
        <v>16.64</v>
      </c>
      <c r="L21" s="106">
        <f t="shared" si="1"/>
        <v>16.899999999999999</v>
      </c>
      <c r="M21" s="107">
        <f t="shared" si="2"/>
        <v>17.16</v>
      </c>
      <c r="N21" s="107">
        <f t="shared" si="2"/>
        <v>17.29</v>
      </c>
      <c r="O21" s="108">
        <f t="shared" si="2"/>
        <v>17.420000000000002</v>
      </c>
      <c r="P21" s="50"/>
      <c r="Q21" s="51"/>
      <c r="R21" s="51"/>
      <c r="S21" s="51"/>
      <c r="T21" s="52"/>
      <c r="U21" s="175"/>
      <c r="V21" s="176"/>
      <c r="W21" s="176"/>
      <c r="X21" s="176"/>
      <c r="Y21" s="176"/>
      <c r="Z21" s="50"/>
      <c r="AA21" s="51"/>
      <c r="AB21" s="51"/>
      <c r="AC21" s="51"/>
      <c r="AD21" s="52"/>
      <c r="AE21" s="50"/>
      <c r="AF21" s="51"/>
      <c r="AG21" s="51"/>
      <c r="AH21" s="51"/>
      <c r="AI21" s="52"/>
      <c r="AJ21" s="50"/>
      <c r="AK21" s="51"/>
      <c r="AL21" s="51"/>
      <c r="AM21" s="51"/>
      <c r="AN21" s="52"/>
      <c r="AO21" s="175"/>
      <c r="AP21" s="176"/>
      <c r="AQ21" s="176"/>
      <c r="AR21" s="176"/>
      <c r="AS21" s="176"/>
      <c r="AT21" s="50"/>
      <c r="AU21" s="57"/>
      <c r="AV21" s="57"/>
      <c r="AW21" s="57"/>
      <c r="AX21" s="52"/>
      <c r="AY21" s="50"/>
      <c r="AZ21" s="51"/>
      <c r="BA21" s="51"/>
      <c r="BB21" s="51"/>
      <c r="BC21" s="52"/>
      <c r="BD21" s="50"/>
      <c r="BE21" s="51"/>
      <c r="BF21" s="51"/>
      <c r="BG21" s="51"/>
      <c r="BH21" s="52"/>
      <c r="BI21" s="175"/>
      <c r="BJ21" s="176"/>
      <c r="BK21" s="176"/>
      <c r="BL21" s="176"/>
      <c r="BM21" s="188"/>
      <c r="BN21" s="53">
        <f t="shared" si="3"/>
        <v>0</v>
      </c>
      <c r="BO21" s="53">
        <f t="shared" si="4"/>
        <v>0</v>
      </c>
    </row>
    <row r="22" spans="1:67" ht="27" customHeight="1" x14ac:dyDescent="0.25">
      <c r="A22" s="38"/>
      <c r="B22" s="73"/>
      <c r="C22" s="74"/>
      <c r="D22" s="131">
        <f>D20</f>
        <v>13</v>
      </c>
      <c r="E22" s="101">
        <v>27</v>
      </c>
      <c r="F22" s="102">
        <v>1</v>
      </c>
      <c r="G22" s="103">
        <v>3</v>
      </c>
      <c r="H22" s="103">
        <v>5</v>
      </c>
      <c r="I22" s="103">
        <v>6</v>
      </c>
      <c r="J22" s="104">
        <v>7</v>
      </c>
      <c r="K22" s="105">
        <f t="shared" si="0"/>
        <v>16.64</v>
      </c>
      <c r="L22" s="106">
        <f t="shared" si="1"/>
        <v>16.899999999999999</v>
      </c>
      <c r="M22" s="107">
        <f t="shared" si="2"/>
        <v>17.16</v>
      </c>
      <c r="N22" s="107">
        <f t="shared" si="2"/>
        <v>17.29</v>
      </c>
      <c r="O22" s="108">
        <f t="shared" si="2"/>
        <v>17.420000000000002</v>
      </c>
      <c r="P22" s="50"/>
      <c r="Q22" s="51"/>
      <c r="R22" s="51"/>
      <c r="S22" s="51"/>
      <c r="T22" s="52"/>
      <c r="U22" s="175"/>
      <c r="V22" s="176"/>
      <c r="W22" s="176"/>
      <c r="X22" s="176"/>
      <c r="Y22" s="176"/>
      <c r="Z22" s="50"/>
      <c r="AA22" s="51"/>
      <c r="AB22" s="51"/>
      <c r="AC22" s="51"/>
      <c r="AD22" s="52"/>
      <c r="AE22" s="50"/>
      <c r="AF22" s="51"/>
      <c r="AG22" s="51"/>
      <c r="AH22" s="51"/>
      <c r="AI22" s="52"/>
      <c r="AJ22" s="50"/>
      <c r="AK22" s="51"/>
      <c r="AL22" s="51"/>
      <c r="AM22" s="51"/>
      <c r="AN22" s="52"/>
      <c r="AO22" s="175"/>
      <c r="AP22" s="176"/>
      <c r="AQ22" s="176"/>
      <c r="AR22" s="176"/>
      <c r="AS22" s="176"/>
      <c r="AT22" s="50"/>
      <c r="AU22" s="57"/>
      <c r="AV22" s="57"/>
      <c r="AW22" s="57"/>
      <c r="AX22" s="52"/>
      <c r="AY22" s="50"/>
      <c r="AZ22" s="51"/>
      <c r="BA22" s="51"/>
      <c r="BB22" s="51"/>
      <c r="BC22" s="52"/>
      <c r="BD22" s="50"/>
      <c r="BE22" s="51"/>
      <c r="BF22" s="51"/>
      <c r="BG22" s="51"/>
      <c r="BH22" s="52"/>
      <c r="BI22" s="175"/>
      <c r="BJ22" s="176"/>
      <c r="BK22" s="176"/>
      <c r="BL22" s="176"/>
      <c r="BM22" s="188"/>
      <c r="BN22" s="53">
        <f t="shared" si="3"/>
        <v>0</v>
      </c>
      <c r="BO22" s="53">
        <f t="shared" si="4"/>
        <v>0</v>
      </c>
    </row>
    <row r="23" spans="1:67" ht="27" customHeight="1" x14ac:dyDescent="0.25">
      <c r="A23" s="38" t="s">
        <v>22</v>
      </c>
      <c r="B23" s="71" t="s">
        <v>23</v>
      </c>
      <c r="C23" s="72" t="str">
        <f>'рекоменд.цены на Октябрь 2019'!B20</f>
        <v>Капуста н/у, кг</v>
      </c>
      <c r="D23" s="131">
        <v>10</v>
      </c>
      <c r="E23" s="101">
        <v>18</v>
      </c>
      <c r="F23" s="102">
        <v>1</v>
      </c>
      <c r="G23" s="103">
        <v>2</v>
      </c>
      <c r="H23" s="103">
        <v>3</v>
      </c>
      <c r="I23" s="103">
        <v>4</v>
      </c>
      <c r="J23" s="104">
        <v>4</v>
      </c>
      <c r="K23" s="105">
        <f t="shared" si="0"/>
        <v>11.9</v>
      </c>
      <c r="L23" s="106">
        <f t="shared" si="1"/>
        <v>12</v>
      </c>
      <c r="M23" s="107">
        <f t="shared" si="2"/>
        <v>12.1</v>
      </c>
      <c r="N23" s="107">
        <f t="shared" si="2"/>
        <v>12.2</v>
      </c>
      <c r="O23" s="108">
        <f t="shared" si="2"/>
        <v>12.2</v>
      </c>
      <c r="P23" s="50"/>
      <c r="Q23" s="57"/>
      <c r="R23" s="57"/>
      <c r="S23" s="57"/>
      <c r="T23" s="52"/>
      <c r="U23" s="50"/>
      <c r="V23" s="51"/>
      <c r="W23" s="51"/>
      <c r="X23" s="51"/>
      <c r="Y23" s="52"/>
      <c r="Z23" s="50"/>
      <c r="AA23" s="51"/>
      <c r="AB23" s="51"/>
      <c r="AC23" s="51"/>
      <c r="AD23" s="52"/>
      <c r="AE23" s="50"/>
      <c r="AF23" s="51"/>
      <c r="AG23" s="51"/>
      <c r="AH23" s="51"/>
      <c r="AI23" s="52"/>
      <c r="AJ23" s="50"/>
      <c r="AK23" s="57"/>
      <c r="AL23" s="57"/>
      <c r="AM23" s="57"/>
      <c r="AN23" s="52"/>
      <c r="AO23" s="175"/>
      <c r="AP23" s="176"/>
      <c r="AQ23" s="176"/>
      <c r="AR23" s="176"/>
      <c r="AS23" s="176"/>
      <c r="AT23" s="50"/>
      <c r="AU23" s="57"/>
      <c r="AV23" s="57"/>
      <c r="AW23" s="57"/>
      <c r="AX23" s="52"/>
      <c r="AY23" s="50"/>
      <c r="AZ23" s="51"/>
      <c r="BA23" s="51"/>
      <c r="BB23" s="51"/>
      <c r="BC23" s="52"/>
      <c r="BD23" s="50"/>
      <c r="BE23" s="51"/>
      <c r="BF23" s="51"/>
      <c r="BG23" s="51"/>
      <c r="BH23" s="52"/>
      <c r="BI23" s="175"/>
      <c r="BJ23" s="176"/>
      <c r="BK23" s="176"/>
      <c r="BL23" s="176"/>
      <c r="BM23" s="188"/>
      <c r="BN23" s="53">
        <f t="shared" si="3"/>
        <v>0</v>
      </c>
      <c r="BO23" s="53">
        <f t="shared" si="4"/>
        <v>0</v>
      </c>
    </row>
    <row r="24" spans="1:67" ht="27" customHeight="1" x14ac:dyDescent="0.25">
      <c r="A24" s="38"/>
      <c r="B24" s="73"/>
      <c r="C24" s="74"/>
      <c r="D24" s="131">
        <f>D23</f>
        <v>10</v>
      </c>
      <c r="E24" s="101">
        <v>18</v>
      </c>
      <c r="F24" s="102">
        <v>1</v>
      </c>
      <c r="G24" s="103">
        <v>2</v>
      </c>
      <c r="H24" s="103">
        <v>3</v>
      </c>
      <c r="I24" s="103">
        <v>4</v>
      </c>
      <c r="J24" s="104">
        <v>4</v>
      </c>
      <c r="K24" s="105">
        <f t="shared" si="0"/>
        <v>11.9</v>
      </c>
      <c r="L24" s="106">
        <f t="shared" si="1"/>
        <v>12</v>
      </c>
      <c r="M24" s="107">
        <f t="shared" si="2"/>
        <v>12.1</v>
      </c>
      <c r="N24" s="107">
        <f t="shared" si="2"/>
        <v>12.2</v>
      </c>
      <c r="O24" s="108">
        <f t="shared" si="2"/>
        <v>12.2</v>
      </c>
      <c r="P24" s="50"/>
      <c r="Q24" s="51"/>
      <c r="R24" s="51"/>
      <c r="S24" s="51"/>
      <c r="T24" s="52"/>
      <c r="U24" s="175"/>
      <c r="V24" s="176"/>
      <c r="W24" s="176"/>
      <c r="X24" s="176"/>
      <c r="Y24" s="176"/>
      <c r="Z24" s="50"/>
      <c r="AA24" s="51"/>
      <c r="AB24" s="51"/>
      <c r="AC24" s="51"/>
      <c r="AD24" s="52"/>
      <c r="AE24" s="50"/>
      <c r="AF24" s="51"/>
      <c r="AG24" s="51"/>
      <c r="AH24" s="51"/>
      <c r="AI24" s="52"/>
      <c r="AJ24" s="50"/>
      <c r="AK24" s="51"/>
      <c r="AL24" s="51"/>
      <c r="AM24" s="51"/>
      <c r="AN24" s="52"/>
      <c r="AO24" s="175"/>
      <c r="AP24" s="176"/>
      <c r="AQ24" s="176"/>
      <c r="AR24" s="176"/>
      <c r="AS24" s="176"/>
      <c r="AT24" s="50"/>
      <c r="AU24" s="57"/>
      <c r="AV24" s="57"/>
      <c r="AW24" s="57"/>
      <c r="AX24" s="52"/>
      <c r="AY24" s="175"/>
      <c r="AZ24" s="176"/>
      <c r="BA24" s="176"/>
      <c r="BB24" s="176"/>
      <c r="BC24" s="176"/>
      <c r="BD24" s="50"/>
      <c r="BE24" s="51"/>
      <c r="BF24" s="51"/>
      <c r="BG24" s="51"/>
      <c r="BH24" s="52"/>
      <c r="BI24" s="175"/>
      <c r="BJ24" s="176"/>
      <c r="BK24" s="176"/>
      <c r="BL24" s="176"/>
      <c r="BM24" s="188"/>
      <c r="BN24" s="53">
        <f t="shared" si="3"/>
        <v>0</v>
      </c>
      <c r="BO24" s="53">
        <f t="shared" si="4"/>
        <v>0</v>
      </c>
    </row>
    <row r="25" spans="1:67" ht="27" customHeight="1" x14ac:dyDescent="0.25">
      <c r="A25" s="38"/>
      <c r="B25" s="75"/>
      <c r="C25" s="76"/>
      <c r="D25" s="131">
        <f>D23</f>
        <v>10</v>
      </c>
      <c r="E25" s="101">
        <v>18</v>
      </c>
      <c r="F25" s="102">
        <v>1</v>
      </c>
      <c r="G25" s="103">
        <v>2</v>
      </c>
      <c r="H25" s="103">
        <v>3</v>
      </c>
      <c r="I25" s="103">
        <v>4</v>
      </c>
      <c r="J25" s="104">
        <v>4</v>
      </c>
      <c r="K25" s="105">
        <f t="shared" si="0"/>
        <v>11.9</v>
      </c>
      <c r="L25" s="106">
        <f t="shared" si="1"/>
        <v>12</v>
      </c>
      <c r="M25" s="107">
        <f t="shared" si="2"/>
        <v>12.1</v>
      </c>
      <c r="N25" s="107">
        <f t="shared" si="2"/>
        <v>12.2</v>
      </c>
      <c r="O25" s="108">
        <f t="shared" si="2"/>
        <v>12.2</v>
      </c>
      <c r="P25" s="50"/>
      <c r="Q25" s="51"/>
      <c r="R25" s="51"/>
      <c r="S25" s="51"/>
      <c r="T25" s="52"/>
      <c r="U25" s="175"/>
      <c r="V25" s="176"/>
      <c r="W25" s="176"/>
      <c r="X25" s="176"/>
      <c r="Y25" s="176"/>
      <c r="Z25" s="50"/>
      <c r="AA25" s="51"/>
      <c r="AB25" s="51"/>
      <c r="AC25" s="51"/>
      <c r="AD25" s="52"/>
      <c r="AE25" s="50"/>
      <c r="AF25" s="51"/>
      <c r="AG25" s="51"/>
      <c r="AH25" s="51"/>
      <c r="AI25" s="52"/>
      <c r="AJ25" s="50"/>
      <c r="AK25" s="51"/>
      <c r="AL25" s="51"/>
      <c r="AM25" s="51"/>
      <c r="AN25" s="52"/>
      <c r="AO25" s="175"/>
      <c r="AP25" s="176"/>
      <c r="AQ25" s="176"/>
      <c r="AR25" s="176"/>
      <c r="AS25" s="176"/>
      <c r="AT25" s="50"/>
      <c r="AU25" s="57"/>
      <c r="AV25" s="57"/>
      <c r="AW25" s="57"/>
      <c r="AX25" s="52"/>
      <c r="AY25" s="175"/>
      <c r="AZ25" s="176"/>
      <c r="BA25" s="176"/>
      <c r="BB25" s="176"/>
      <c r="BC25" s="176"/>
      <c r="BD25" s="50"/>
      <c r="BE25" s="51"/>
      <c r="BF25" s="51"/>
      <c r="BG25" s="51"/>
      <c r="BH25" s="52"/>
      <c r="BI25" s="175"/>
      <c r="BJ25" s="176"/>
      <c r="BK25" s="176"/>
      <c r="BL25" s="176"/>
      <c r="BM25" s="188"/>
      <c r="BN25" s="53">
        <f t="shared" si="3"/>
        <v>0</v>
      </c>
      <c r="BO25" s="53">
        <f t="shared" si="4"/>
        <v>0</v>
      </c>
    </row>
    <row r="26" spans="1:67" s="70" customFormat="1" ht="54.95" customHeight="1" x14ac:dyDescent="0.3">
      <c r="A26" s="59" t="s">
        <v>24</v>
      </c>
      <c r="B26" s="60" t="s">
        <v>25</v>
      </c>
      <c r="C26" s="61" t="s">
        <v>26</v>
      </c>
      <c r="D26" s="131"/>
      <c r="E26" s="109"/>
      <c r="F26" s="110"/>
      <c r="G26" s="111"/>
      <c r="H26" s="111"/>
      <c r="I26" s="111"/>
      <c r="J26" s="112"/>
      <c r="K26" s="105">
        <f t="shared" si="0"/>
        <v>0</v>
      </c>
      <c r="L26" s="106">
        <f t="shared" si="1"/>
        <v>0</v>
      </c>
      <c r="M26" s="107">
        <f t="shared" si="2"/>
        <v>0</v>
      </c>
      <c r="N26" s="107">
        <f t="shared" si="2"/>
        <v>0</v>
      </c>
      <c r="O26" s="108">
        <f t="shared" si="2"/>
        <v>0</v>
      </c>
      <c r="P26" s="66"/>
      <c r="Q26" s="67"/>
      <c r="R26" s="68"/>
      <c r="S26" s="67"/>
      <c r="T26" s="69"/>
      <c r="U26" s="177"/>
      <c r="V26" s="178"/>
      <c r="W26" s="176"/>
      <c r="X26" s="178"/>
      <c r="Y26" s="178"/>
      <c r="Z26" s="66"/>
      <c r="AA26" s="67"/>
      <c r="AB26" s="68"/>
      <c r="AC26" s="67"/>
      <c r="AD26" s="69"/>
      <c r="AE26" s="66"/>
      <c r="AF26" s="67"/>
      <c r="AG26" s="68"/>
      <c r="AH26" s="67"/>
      <c r="AI26" s="69"/>
      <c r="AJ26" s="66"/>
      <c r="AK26" s="67"/>
      <c r="AL26" s="68"/>
      <c r="AM26" s="67"/>
      <c r="AN26" s="69"/>
      <c r="AO26" s="177"/>
      <c r="AP26" s="178"/>
      <c r="AQ26" s="176"/>
      <c r="AR26" s="178"/>
      <c r="AS26" s="178"/>
      <c r="AT26" s="66"/>
      <c r="AU26" s="67"/>
      <c r="AV26" s="68"/>
      <c r="AW26" s="67"/>
      <c r="AX26" s="69"/>
      <c r="AY26" s="177"/>
      <c r="AZ26" s="178"/>
      <c r="BA26" s="176"/>
      <c r="BB26" s="178"/>
      <c r="BC26" s="178"/>
      <c r="BD26" s="66"/>
      <c r="BE26" s="67"/>
      <c r="BF26" s="68"/>
      <c r="BG26" s="67"/>
      <c r="BH26" s="69"/>
      <c r="BI26" s="177"/>
      <c r="BJ26" s="178"/>
      <c r="BK26" s="176"/>
      <c r="BL26" s="178"/>
      <c r="BM26" s="189"/>
      <c r="BN26" s="53">
        <f t="shared" si="3"/>
        <v>0</v>
      </c>
      <c r="BO26" s="53">
        <f t="shared" si="4"/>
        <v>0</v>
      </c>
    </row>
    <row r="27" spans="1:67" ht="41.1" customHeight="1" x14ac:dyDescent="0.25">
      <c r="A27" s="38" t="s">
        <v>27</v>
      </c>
      <c r="B27" s="71" t="s">
        <v>28</v>
      </c>
      <c r="C27" s="72" t="str">
        <f>'рекоменд.цены на Октябрь 2019'!B22</f>
        <v>Куриные яйца 1 категории, 10 шт</v>
      </c>
      <c r="D27" s="131">
        <v>42</v>
      </c>
      <c r="E27" s="101">
        <v>14</v>
      </c>
      <c r="F27" s="102">
        <v>5</v>
      </c>
      <c r="G27" s="103">
        <v>6</v>
      </c>
      <c r="H27" s="103">
        <v>7</v>
      </c>
      <c r="I27" s="103">
        <v>8</v>
      </c>
      <c r="J27" s="104">
        <v>9</v>
      </c>
      <c r="K27" s="105">
        <f t="shared" si="0"/>
        <v>49.980000000000004</v>
      </c>
      <c r="L27" s="106">
        <f t="shared" si="1"/>
        <v>50.4</v>
      </c>
      <c r="M27" s="107">
        <f t="shared" si="2"/>
        <v>50.82</v>
      </c>
      <c r="N27" s="107">
        <f t="shared" si="2"/>
        <v>51.24</v>
      </c>
      <c r="O27" s="108">
        <f t="shared" si="2"/>
        <v>51.66</v>
      </c>
      <c r="P27" s="50"/>
      <c r="Q27" s="57"/>
      <c r="R27" s="57"/>
      <c r="S27" s="57"/>
      <c r="T27" s="52"/>
      <c r="U27" s="175"/>
      <c r="V27" s="176"/>
      <c r="W27" s="176"/>
      <c r="X27" s="176"/>
      <c r="Y27" s="176"/>
      <c r="Z27" s="50"/>
      <c r="AA27" s="51"/>
      <c r="AB27" s="51"/>
      <c r="AC27" s="51"/>
      <c r="AD27" s="52"/>
      <c r="AE27" s="50"/>
      <c r="AF27" s="51"/>
      <c r="AG27" s="51"/>
      <c r="AH27" s="51"/>
      <c r="AI27" s="52"/>
      <c r="AJ27" s="50"/>
      <c r="AK27" s="57"/>
      <c r="AL27" s="57"/>
      <c r="AM27" s="57"/>
      <c r="AN27" s="52"/>
      <c r="AO27" s="50"/>
      <c r="AP27" s="57"/>
      <c r="AQ27" s="57"/>
      <c r="AR27" s="57"/>
      <c r="AS27" s="52"/>
      <c r="AT27" s="50"/>
      <c r="AU27" s="57"/>
      <c r="AV27" s="57"/>
      <c r="AW27" s="57"/>
      <c r="AX27" s="52"/>
      <c r="AY27" s="50"/>
      <c r="AZ27" s="57"/>
      <c r="BA27" s="57"/>
      <c r="BB27" s="57"/>
      <c r="BC27" s="52"/>
      <c r="BD27" s="50"/>
      <c r="BE27" s="57"/>
      <c r="BF27" s="57"/>
      <c r="BG27" s="57"/>
      <c r="BH27" s="52"/>
      <c r="BI27" s="175"/>
      <c r="BJ27" s="176"/>
      <c r="BK27" s="176"/>
      <c r="BL27" s="176"/>
      <c r="BM27" s="188"/>
      <c r="BN27" s="53">
        <f t="shared" si="3"/>
        <v>0</v>
      </c>
      <c r="BO27" s="53">
        <f t="shared" si="4"/>
        <v>0</v>
      </c>
    </row>
    <row r="28" spans="1:67" ht="40.5" customHeight="1" x14ac:dyDescent="0.25">
      <c r="A28" s="38"/>
      <c r="B28" s="73"/>
      <c r="C28" s="74"/>
      <c r="D28" s="131">
        <f>D27</f>
        <v>42</v>
      </c>
      <c r="E28" s="101">
        <v>14</v>
      </c>
      <c r="F28" s="102">
        <v>5</v>
      </c>
      <c r="G28" s="103">
        <v>6</v>
      </c>
      <c r="H28" s="103">
        <v>7</v>
      </c>
      <c r="I28" s="103">
        <v>8</v>
      </c>
      <c r="J28" s="104">
        <v>9</v>
      </c>
      <c r="K28" s="105">
        <f t="shared" si="0"/>
        <v>49.980000000000004</v>
      </c>
      <c r="L28" s="106">
        <f t="shared" si="1"/>
        <v>50.4</v>
      </c>
      <c r="M28" s="107">
        <f t="shared" si="2"/>
        <v>50.82</v>
      </c>
      <c r="N28" s="107">
        <f t="shared" si="2"/>
        <v>51.24</v>
      </c>
      <c r="O28" s="108">
        <f t="shared" si="2"/>
        <v>51.66</v>
      </c>
      <c r="P28" s="50"/>
      <c r="Q28" s="51"/>
      <c r="R28" s="51"/>
      <c r="S28" s="51"/>
      <c r="T28" s="52"/>
      <c r="U28" s="175"/>
      <c r="V28" s="176"/>
      <c r="W28" s="176"/>
      <c r="X28" s="176"/>
      <c r="Y28" s="176"/>
      <c r="Z28" s="50"/>
      <c r="AA28" s="51"/>
      <c r="AB28" s="51"/>
      <c r="AC28" s="51"/>
      <c r="AD28" s="51"/>
      <c r="AE28" s="175"/>
      <c r="AF28" s="176"/>
      <c r="AG28" s="176"/>
      <c r="AH28" s="176"/>
      <c r="AI28" s="188"/>
      <c r="AJ28" s="50"/>
      <c r="AK28" s="51"/>
      <c r="AL28" s="51"/>
      <c r="AM28" s="51"/>
      <c r="AN28" s="52"/>
      <c r="AO28" s="175"/>
      <c r="AP28" s="176"/>
      <c r="AQ28" s="176"/>
      <c r="AR28" s="176"/>
      <c r="AS28" s="176"/>
      <c r="AT28" s="50"/>
      <c r="AU28" s="51"/>
      <c r="AV28" s="51"/>
      <c r="AW28" s="51"/>
      <c r="AX28" s="51"/>
      <c r="AY28" s="175"/>
      <c r="AZ28" s="176"/>
      <c r="BA28" s="176"/>
      <c r="BB28" s="176"/>
      <c r="BC28" s="176"/>
      <c r="BD28" s="50"/>
      <c r="BE28" s="51"/>
      <c r="BF28" s="51"/>
      <c r="BG28" s="51"/>
      <c r="BH28" s="52"/>
      <c r="BI28" s="175"/>
      <c r="BJ28" s="176"/>
      <c r="BK28" s="176"/>
      <c r="BL28" s="176"/>
      <c r="BM28" s="188"/>
      <c r="BN28" s="53">
        <f t="shared" si="3"/>
        <v>0</v>
      </c>
      <c r="BO28" s="53">
        <f t="shared" si="4"/>
        <v>0</v>
      </c>
    </row>
    <row r="29" spans="1:67" ht="41.1" customHeight="1" x14ac:dyDescent="0.25">
      <c r="A29" s="38"/>
      <c r="B29" s="75"/>
      <c r="C29" s="76"/>
      <c r="D29" s="131">
        <f>D27</f>
        <v>42</v>
      </c>
      <c r="E29" s="101">
        <v>14</v>
      </c>
      <c r="F29" s="102">
        <v>5</v>
      </c>
      <c r="G29" s="103">
        <v>6</v>
      </c>
      <c r="H29" s="103">
        <v>7</v>
      </c>
      <c r="I29" s="103">
        <v>8</v>
      </c>
      <c r="J29" s="104">
        <v>9</v>
      </c>
      <c r="K29" s="105">
        <f t="shared" si="0"/>
        <v>49.980000000000004</v>
      </c>
      <c r="L29" s="106">
        <f t="shared" si="1"/>
        <v>50.4</v>
      </c>
      <c r="M29" s="107">
        <f t="shared" si="2"/>
        <v>50.82</v>
      </c>
      <c r="N29" s="107">
        <f t="shared" si="2"/>
        <v>51.24</v>
      </c>
      <c r="O29" s="108">
        <f t="shared" si="2"/>
        <v>51.66</v>
      </c>
      <c r="P29" s="50"/>
      <c r="Q29" s="51"/>
      <c r="R29" s="51"/>
      <c r="S29" s="51"/>
      <c r="T29" s="52"/>
      <c r="U29" s="175"/>
      <c r="V29" s="176"/>
      <c r="W29" s="176"/>
      <c r="X29" s="176"/>
      <c r="Y29" s="176"/>
      <c r="Z29" s="50"/>
      <c r="AA29" s="51"/>
      <c r="AB29" s="51"/>
      <c r="AC29" s="51"/>
      <c r="AD29" s="51"/>
      <c r="AE29" s="175"/>
      <c r="AF29" s="176"/>
      <c r="AG29" s="176"/>
      <c r="AH29" s="176"/>
      <c r="AI29" s="188"/>
      <c r="AJ29" s="50"/>
      <c r="AK29" s="51"/>
      <c r="AL29" s="51"/>
      <c r="AM29" s="51"/>
      <c r="AN29" s="52"/>
      <c r="AO29" s="175"/>
      <c r="AP29" s="176"/>
      <c r="AQ29" s="176"/>
      <c r="AR29" s="176"/>
      <c r="AS29" s="176"/>
      <c r="AT29" s="50"/>
      <c r="AU29" s="51"/>
      <c r="AV29" s="51"/>
      <c r="AW29" s="51"/>
      <c r="AX29" s="51"/>
      <c r="AY29" s="175"/>
      <c r="AZ29" s="176"/>
      <c r="BA29" s="176"/>
      <c r="BB29" s="176"/>
      <c r="BC29" s="176"/>
      <c r="BD29" s="50"/>
      <c r="BE29" s="51"/>
      <c r="BF29" s="51"/>
      <c r="BG29" s="51"/>
      <c r="BH29" s="52"/>
      <c r="BI29" s="175"/>
      <c r="BJ29" s="176"/>
      <c r="BK29" s="176"/>
      <c r="BL29" s="176"/>
      <c r="BM29" s="188"/>
      <c r="BN29" s="53">
        <f t="shared" si="3"/>
        <v>0</v>
      </c>
      <c r="BO29" s="53">
        <f t="shared" si="4"/>
        <v>0</v>
      </c>
    </row>
    <row r="30" spans="1:67" ht="41.1" customHeight="1" x14ac:dyDescent="0.25">
      <c r="A30" s="38" t="s">
        <v>27</v>
      </c>
      <c r="B30" s="77" t="s">
        <v>30</v>
      </c>
      <c r="C30" s="78" t="str">
        <f>'рекоменд.цены на Октябрь 2019'!B23</f>
        <v>Куриные яйца 2 категории, 10 шт</v>
      </c>
      <c r="D30" s="131">
        <v>32</v>
      </c>
      <c r="E30" s="101">
        <v>14</v>
      </c>
      <c r="F30" s="102">
        <v>5</v>
      </c>
      <c r="G30" s="103">
        <v>6</v>
      </c>
      <c r="H30" s="103">
        <v>7</v>
      </c>
      <c r="I30" s="103">
        <v>8</v>
      </c>
      <c r="J30" s="104">
        <v>9</v>
      </c>
      <c r="K30" s="105">
        <f t="shared" si="0"/>
        <v>38.08</v>
      </c>
      <c r="L30" s="106">
        <f t="shared" si="1"/>
        <v>38.4</v>
      </c>
      <c r="M30" s="107">
        <f t="shared" si="2"/>
        <v>38.72</v>
      </c>
      <c r="N30" s="107">
        <f t="shared" si="2"/>
        <v>39.04</v>
      </c>
      <c r="O30" s="108">
        <f t="shared" si="2"/>
        <v>39.36</v>
      </c>
      <c r="P30" s="50"/>
      <c r="Q30" s="51"/>
      <c r="R30" s="51"/>
      <c r="S30" s="51"/>
      <c r="T30" s="52"/>
      <c r="U30" s="175"/>
      <c r="V30" s="176"/>
      <c r="W30" s="176"/>
      <c r="X30" s="176"/>
      <c r="Y30" s="176"/>
      <c r="Z30" s="50"/>
      <c r="AA30" s="51"/>
      <c r="AB30" s="51"/>
      <c r="AC30" s="51"/>
      <c r="AD30" s="51"/>
      <c r="AE30" s="175"/>
      <c r="AF30" s="176"/>
      <c r="AG30" s="176"/>
      <c r="AH30" s="176"/>
      <c r="AI30" s="188"/>
      <c r="AJ30" s="50"/>
      <c r="AK30" s="51"/>
      <c r="AL30" s="51"/>
      <c r="AM30" s="51"/>
      <c r="AN30" s="52"/>
      <c r="AO30" s="175"/>
      <c r="AP30" s="176"/>
      <c r="AQ30" s="176"/>
      <c r="AR30" s="176"/>
      <c r="AS30" s="176"/>
      <c r="AT30" s="50"/>
      <c r="AU30" s="51"/>
      <c r="AV30" s="51"/>
      <c r="AW30" s="51"/>
      <c r="AX30" s="51"/>
      <c r="AY30" s="175"/>
      <c r="AZ30" s="176"/>
      <c r="BA30" s="176"/>
      <c r="BB30" s="176"/>
      <c r="BC30" s="176"/>
      <c r="BD30" s="50"/>
      <c r="BE30" s="51"/>
      <c r="BF30" s="51"/>
      <c r="BG30" s="51"/>
      <c r="BH30" s="52"/>
      <c r="BI30" s="175"/>
      <c r="BJ30" s="176"/>
      <c r="BK30" s="176"/>
      <c r="BL30" s="176"/>
      <c r="BM30" s="188"/>
      <c r="BN30" s="53">
        <f t="shared" si="3"/>
        <v>0</v>
      </c>
      <c r="BO30" s="53">
        <f t="shared" si="4"/>
        <v>0</v>
      </c>
    </row>
    <row r="31" spans="1:67" ht="41.1" customHeight="1" x14ac:dyDescent="0.25">
      <c r="A31" s="38"/>
      <c r="B31" s="79"/>
      <c r="C31" s="80"/>
      <c r="D31" s="131">
        <f>D30</f>
        <v>32</v>
      </c>
      <c r="E31" s="101">
        <v>14</v>
      </c>
      <c r="F31" s="102">
        <v>5</v>
      </c>
      <c r="G31" s="103">
        <v>6</v>
      </c>
      <c r="H31" s="103">
        <v>7</v>
      </c>
      <c r="I31" s="103">
        <v>8</v>
      </c>
      <c r="J31" s="104">
        <v>9</v>
      </c>
      <c r="K31" s="105">
        <f t="shared" si="0"/>
        <v>38.08</v>
      </c>
      <c r="L31" s="106">
        <f t="shared" si="1"/>
        <v>38.4</v>
      </c>
      <c r="M31" s="107">
        <f t="shared" si="2"/>
        <v>38.72</v>
      </c>
      <c r="N31" s="107">
        <f t="shared" si="2"/>
        <v>39.04</v>
      </c>
      <c r="O31" s="108">
        <f t="shared" si="2"/>
        <v>39.36</v>
      </c>
      <c r="P31" s="50"/>
      <c r="Q31" s="51"/>
      <c r="R31" s="51"/>
      <c r="S31" s="51"/>
      <c r="T31" s="52"/>
      <c r="U31" s="175"/>
      <c r="V31" s="176"/>
      <c r="W31" s="176"/>
      <c r="X31" s="176"/>
      <c r="Y31" s="176"/>
      <c r="Z31" s="50"/>
      <c r="AA31" s="51"/>
      <c r="AB31" s="51"/>
      <c r="AC31" s="51"/>
      <c r="AD31" s="51"/>
      <c r="AE31" s="175"/>
      <c r="AF31" s="176"/>
      <c r="AG31" s="176"/>
      <c r="AH31" s="176"/>
      <c r="AI31" s="188"/>
      <c r="AJ31" s="50"/>
      <c r="AK31" s="51"/>
      <c r="AL31" s="51"/>
      <c r="AM31" s="51"/>
      <c r="AN31" s="52"/>
      <c r="AO31" s="175"/>
      <c r="AP31" s="176"/>
      <c r="AQ31" s="176"/>
      <c r="AR31" s="176"/>
      <c r="AS31" s="176"/>
      <c r="AT31" s="50"/>
      <c r="AU31" s="51"/>
      <c r="AV31" s="51"/>
      <c r="AW31" s="51"/>
      <c r="AX31" s="51"/>
      <c r="AY31" s="175"/>
      <c r="AZ31" s="176"/>
      <c r="BA31" s="176"/>
      <c r="BB31" s="176"/>
      <c r="BC31" s="176"/>
      <c r="BD31" s="50"/>
      <c r="BE31" s="51"/>
      <c r="BF31" s="51"/>
      <c r="BG31" s="51"/>
      <c r="BH31" s="52"/>
      <c r="BI31" s="175"/>
      <c r="BJ31" s="176"/>
      <c r="BK31" s="176"/>
      <c r="BL31" s="176"/>
      <c r="BM31" s="188"/>
      <c r="BN31" s="53">
        <f t="shared" si="3"/>
        <v>0</v>
      </c>
      <c r="BO31" s="53">
        <f t="shared" si="4"/>
        <v>0</v>
      </c>
    </row>
    <row r="32" spans="1:67" ht="41.1" customHeight="1" x14ac:dyDescent="0.25">
      <c r="A32" s="38"/>
      <c r="B32" s="79"/>
      <c r="C32" s="80"/>
      <c r="D32" s="131">
        <f>D30</f>
        <v>32</v>
      </c>
      <c r="E32" s="101">
        <v>14</v>
      </c>
      <c r="F32" s="102">
        <v>5</v>
      </c>
      <c r="G32" s="103">
        <v>6</v>
      </c>
      <c r="H32" s="103">
        <v>7</v>
      </c>
      <c r="I32" s="103">
        <v>8</v>
      </c>
      <c r="J32" s="104">
        <v>9</v>
      </c>
      <c r="K32" s="105">
        <f t="shared" si="0"/>
        <v>38.08</v>
      </c>
      <c r="L32" s="106">
        <f t="shared" si="1"/>
        <v>38.4</v>
      </c>
      <c r="M32" s="107">
        <f t="shared" si="2"/>
        <v>38.72</v>
      </c>
      <c r="N32" s="107">
        <f t="shared" si="2"/>
        <v>39.04</v>
      </c>
      <c r="O32" s="108">
        <f t="shared" si="2"/>
        <v>39.36</v>
      </c>
      <c r="P32" s="50"/>
      <c r="Q32" s="51"/>
      <c r="R32" s="51"/>
      <c r="S32" s="51"/>
      <c r="T32" s="52"/>
      <c r="U32" s="175"/>
      <c r="V32" s="176"/>
      <c r="W32" s="176"/>
      <c r="X32" s="176"/>
      <c r="Y32" s="176"/>
      <c r="Z32" s="50"/>
      <c r="AA32" s="51"/>
      <c r="AB32" s="51"/>
      <c r="AC32" s="51"/>
      <c r="AD32" s="51"/>
      <c r="AE32" s="175"/>
      <c r="AF32" s="176"/>
      <c r="AG32" s="176"/>
      <c r="AH32" s="176"/>
      <c r="AI32" s="188"/>
      <c r="AJ32" s="50"/>
      <c r="AK32" s="51"/>
      <c r="AL32" s="51"/>
      <c r="AM32" s="51"/>
      <c r="AN32" s="52"/>
      <c r="AO32" s="175"/>
      <c r="AP32" s="176"/>
      <c r="AQ32" s="176"/>
      <c r="AR32" s="176"/>
      <c r="AS32" s="176"/>
      <c r="AT32" s="50"/>
      <c r="AU32" s="51"/>
      <c r="AV32" s="51"/>
      <c r="AW32" s="51"/>
      <c r="AX32" s="51"/>
      <c r="AY32" s="175"/>
      <c r="AZ32" s="176"/>
      <c r="BA32" s="176"/>
      <c r="BB32" s="176"/>
      <c r="BC32" s="176"/>
      <c r="BD32" s="50"/>
      <c r="BE32" s="51"/>
      <c r="BF32" s="51"/>
      <c r="BG32" s="51"/>
      <c r="BH32" s="52"/>
      <c r="BI32" s="175"/>
      <c r="BJ32" s="176"/>
      <c r="BK32" s="176"/>
      <c r="BL32" s="176"/>
      <c r="BM32" s="188"/>
      <c r="BN32" s="53">
        <f t="shared" si="3"/>
        <v>0</v>
      </c>
      <c r="BO32" s="53">
        <f t="shared" si="4"/>
        <v>0</v>
      </c>
    </row>
    <row r="33" spans="1:67" s="70" customFormat="1" ht="41.1" customHeight="1" x14ac:dyDescent="0.3">
      <c r="A33" s="59">
        <v>14.4</v>
      </c>
      <c r="B33" s="81" t="s">
        <v>32</v>
      </c>
      <c r="C33" s="165" t="str">
        <f>'рекоменд.цены на Октябрь 2019'!B24</f>
        <v>Соль</v>
      </c>
      <c r="D33" s="131"/>
      <c r="E33" s="109"/>
      <c r="F33" s="110"/>
      <c r="G33" s="111"/>
      <c r="H33" s="111"/>
      <c r="I33" s="111"/>
      <c r="J33" s="112"/>
      <c r="K33" s="105">
        <f t="shared" si="0"/>
        <v>0</v>
      </c>
      <c r="L33" s="106">
        <f t="shared" si="1"/>
        <v>0</v>
      </c>
      <c r="M33" s="107">
        <f t="shared" ref="M33:O69" si="5">$D33+(($D33*($E33+H33)/100))</f>
        <v>0</v>
      </c>
      <c r="N33" s="107">
        <f t="shared" si="5"/>
        <v>0</v>
      </c>
      <c r="O33" s="108">
        <f t="shared" si="5"/>
        <v>0</v>
      </c>
      <c r="P33" s="66"/>
      <c r="Q33" s="67"/>
      <c r="R33" s="68"/>
      <c r="S33" s="67"/>
      <c r="T33" s="69"/>
      <c r="U33" s="177"/>
      <c r="V33" s="178"/>
      <c r="W33" s="176"/>
      <c r="X33" s="178"/>
      <c r="Y33" s="178"/>
      <c r="Z33" s="66"/>
      <c r="AA33" s="67"/>
      <c r="AB33" s="68"/>
      <c r="AC33" s="67"/>
      <c r="AD33" s="67"/>
      <c r="AE33" s="177"/>
      <c r="AF33" s="178"/>
      <c r="AG33" s="176"/>
      <c r="AH33" s="178"/>
      <c r="AI33" s="189"/>
      <c r="AJ33" s="66"/>
      <c r="AK33" s="67"/>
      <c r="AL33" s="68"/>
      <c r="AM33" s="67"/>
      <c r="AN33" s="69"/>
      <c r="AO33" s="177"/>
      <c r="AP33" s="178"/>
      <c r="AQ33" s="176"/>
      <c r="AR33" s="178"/>
      <c r="AS33" s="178"/>
      <c r="AT33" s="66"/>
      <c r="AU33" s="67"/>
      <c r="AV33" s="68"/>
      <c r="AW33" s="67"/>
      <c r="AX33" s="67"/>
      <c r="AY33" s="177"/>
      <c r="AZ33" s="178"/>
      <c r="BA33" s="176"/>
      <c r="BB33" s="178"/>
      <c r="BC33" s="178"/>
      <c r="BD33" s="66"/>
      <c r="BE33" s="67"/>
      <c r="BF33" s="68"/>
      <c r="BG33" s="67"/>
      <c r="BH33" s="69"/>
      <c r="BI33" s="177"/>
      <c r="BJ33" s="178"/>
      <c r="BK33" s="176"/>
      <c r="BL33" s="178"/>
      <c r="BM33" s="189"/>
      <c r="BN33" s="53">
        <f t="shared" si="3"/>
        <v>0</v>
      </c>
      <c r="BO33" s="53">
        <f t="shared" si="4"/>
        <v>0</v>
      </c>
    </row>
    <row r="34" spans="1:67" s="87" customFormat="1" ht="41.1" customHeight="1" x14ac:dyDescent="0.3">
      <c r="A34" s="83"/>
      <c r="B34" s="79" t="s">
        <v>35</v>
      </c>
      <c r="C34" s="80" t="str">
        <f>'рекоменд.цены на Октябрь 2019'!B25</f>
        <v>Соль поваренная пищевая, кг</v>
      </c>
      <c r="D34" s="131">
        <v>7.9</v>
      </c>
      <c r="E34" s="101">
        <v>30</v>
      </c>
      <c r="F34" s="102">
        <v>1</v>
      </c>
      <c r="G34" s="103">
        <v>2</v>
      </c>
      <c r="H34" s="103">
        <v>3</v>
      </c>
      <c r="I34" s="103">
        <v>4</v>
      </c>
      <c r="J34" s="104">
        <v>5</v>
      </c>
      <c r="K34" s="105">
        <f t="shared" si="0"/>
        <v>10.349</v>
      </c>
      <c r="L34" s="106">
        <f t="shared" si="1"/>
        <v>10.428000000000001</v>
      </c>
      <c r="M34" s="107">
        <f t="shared" si="5"/>
        <v>10.507</v>
      </c>
      <c r="N34" s="107">
        <f t="shared" si="5"/>
        <v>10.586</v>
      </c>
      <c r="O34" s="108">
        <f t="shared" si="5"/>
        <v>10.665000000000001</v>
      </c>
      <c r="P34" s="84"/>
      <c r="Q34" s="85"/>
      <c r="R34" s="57"/>
      <c r="S34" s="57"/>
      <c r="T34" s="52"/>
      <c r="U34" s="177"/>
      <c r="V34" s="178"/>
      <c r="W34" s="176"/>
      <c r="X34" s="178"/>
      <c r="Y34" s="178"/>
      <c r="Z34" s="84"/>
      <c r="AA34" s="85"/>
      <c r="AB34" s="51"/>
      <c r="AC34" s="85"/>
      <c r="AD34" s="85"/>
      <c r="AE34" s="177"/>
      <c r="AF34" s="178"/>
      <c r="AG34" s="176"/>
      <c r="AH34" s="178"/>
      <c r="AI34" s="189"/>
      <c r="AJ34" s="84"/>
      <c r="AK34" s="85"/>
      <c r="AL34" s="51"/>
      <c r="AM34" s="85"/>
      <c r="AN34" s="86"/>
      <c r="AO34" s="177"/>
      <c r="AP34" s="178"/>
      <c r="AQ34" s="176"/>
      <c r="AR34" s="178"/>
      <c r="AS34" s="178"/>
      <c r="AT34" s="84"/>
      <c r="AU34" s="85"/>
      <c r="AV34" s="51"/>
      <c r="AW34" s="85"/>
      <c r="AX34" s="85"/>
      <c r="AY34" s="177"/>
      <c r="AZ34" s="178"/>
      <c r="BA34" s="176"/>
      <c r="BB34" s="178"/>
      <c r="BC34" s="178"/>
      <c r="BD34" s="84"/>
      <c r="BE34" s="85"/>
      <c r="BF34" s="51"/>
      <c r="BG34" s="85"/>
      <c r="BH34" s="86"/>
      <c r="BI34" s="177"/>
      <c r="BJ34" s="178"/>
      <c r="BK34" s="176"/>
      <c r="BL34" s="178"/>
      <c r="BM34" s="189"/>
      <c r="BN34" s="53">
        <f t="shared" si="3"/>
        <v>0</v>
      </c>
      <c r="BO34" s="53">
        <f t="shared" si="4"/>
        <v>0</v>
      </c>
    </row>
    <row r="35" spans="1:67" s="87" customFormat="1" ht="41.1" customHeight="1" x14ac:dyDescent="0.3">
      <c r="A35" s="83"/>
      <c r="B35" s="79"/>
      <c r="C35" s="80"/>
      <c r="D35" s="131">
        <f>D34</f>
        <v>7.9</v>
      </c>
      <c r="E35" s="101">
        <v>30</v>
      </c>
      <c r="F35" s="102">
        <v>1</v>
      </c>
      <c r="G35" s="103">
        <v>2</v>
      </c>
      <c r="H35" s="103">
        <v>3</v>
      </c>
      <c r="I35" s="103">
        <v>4</v>
      </c>
      <c r="J35" s="104">
        <v>5</v>
      </c>
      <c r="K35" s="105">
        <f t="shared" si="0"/>
        <v>10.349</v>
      </c>
      <c r="L35" s="106">
        <f t="shared" si="1"/>
        <v>10.428000000000001</v>
      </c>
      <c r="M35" s="107">
        <f t="shared" si="5"/>
        <v>10.507</v>
      </c>
      <c r="N35" s="107">
        <f t="shared" si="5"/>
        <v>10.586</v>
      </c>
      <c r="O35" s="108">
        <f t="shared" si="5"/>
        <v>10.665000000000001</v>
      </c>
      <c r="P35" s="84"/>
      <c r="Q35" s="85"/>
      <c r="R35" s="51"/>
      <c r="S35" s="85"/>
      <c r="T35" s="86"/>
      <c r="U35" s="177"/>
      <c r="V35" s="178"/>
      <c r="W35" s="176"/>
      <c r="X35" s="178"/>
      <c r="Y35" s="178"/>
      <c r="Z35" s="84"/>
      <c r="AA35" s="85"/>
      <c r="AB35" s="51"/>
      <c r="AC35" s="85"/>
      <c r="AD35" s="85"/>
      <c r="AE35" s="177"/>
      <c r="AF35" s="178"/>
      <c r="AG35" s="176"/>
      <c r="AH35" s="178"/>
      <c r="AI35" s="189"/>
      <c r="AJ35" s="84"/>
      <c r="AK35" s="85"/>
      <c r="AL35" s="51"/>
      <c r="AM35" s="85"/>
      <c r="AN35" s="86"/>
      <c r="AO35" s="177"/>
      <c r="AP35" s="178"/>
      <c r="AQ35" s="176"/>
      <c r="AR35" s="178"/>
      <c r="AS35" s="178"/>
      <c r="AT35" s="84"/>
      <c r="AU35" s="85"/>
      <c r="AV35" s="51"/>
      <c r="AW35" s="85"/>
      <c r="AX35" s="85"/>
      <c r="AY35" s="177"/>
      <c r="AZ35" s="178"/>
      <c r="BA35" s="176"/>
      <c r="BB35" s="178"/>
      <c r="BC35" s="178"/>
      <c r="BD35" s="84"/>
      <c r="BE35" s="85"/>
      <c r="BF35" s="51"/>
      <c r="BG35" s="85"/>
      <c r="BH35" s="86"/>
      <c r="BI35" s="177"/>
      <c r="BJ35" s="178"/>
      <c r="BK35" s="176"/>
      <c r="BL35" s="178"/>
      <c r="BM35" s="189"/>
      <c r="BN35" s="53">
        <f t="shared" si="3"/>
        <v>0</v>
      </c>
      <c r="BO35" s="53">
        <f t="shared" si="4"/>
        <v>0</v>
      </c>
    </row>
    <row r="36" spans="1:67" ht="41.1" customHeight="1" x14ac:dyDescent="0.25">
      <c r="A36" s="38" t="s">
        <v>34</v>
      </c>
      <c r="B36" s="79"/>
      <c r="C36" s="80"/>
      <c r="D36" s="131">
        <f>D34</f>
        <v>7.9</v>
      </c>
      <c r="E36" s="101">
        <v>30</v>
      </c>
      <c r="F36" s="102">
        <v>1</v>
      </c>
      <c r="G36" s="103">
        <v>2</v>
      </c>
      <c r="H36" s="103">
        <v>3</v>
      </c>
      <c r="I36" s="103">
        <v>4</v>
      </c>
      <c r="J36" s="104">
        <v>5</v>
      </c>
      <c r="K36" s="105">
        <f t="shared" si="0"/>
        <v>10.349</v>
      </c>
      <c r="L36" s="106">
        <f t="shared" si="1"/>
        <v>10.428000000000001</v>
      </c>
      <c r="M36" s="107">
        <f t="shared" si="5"/>
        <v>10.507</v>
      </c>
      <c r="N36" s="107">
        <f t="shared" si="5"/>
        <v>10.586</v>
      </c>
      <c r="O36" s="108">
        <f t="shared" si="5"/>
        <v>10.665000000000001</v>
      </c>
      <c r="P36" s="50"/>
      <c r="Q36" s="51"/>
      <c r="R36" s="51"/>
      <c r="S36" s="51"/>
      <c r="T36" s="52"/>
      <c r="U36" s="175"/>
      <c r="V36" s="176"/>
      <c r="W36" s="176"/>
      <c r="X36" s="176"/>
      <c r="Y36" s="176"/>
      <c r="Z36" s="50"/>
      <c r="AA36" s="51"/>
      <c r="AB36" s="51"/>
      <c r="AC36" s="51"/>
      <c r="AD36" s="51"/>
      <c r="AE36" s="175"/>
      <c r="AF36" s="176"/>
      <c r="AG36" s="176"/>
      <c r="AH36" s="176"/>
      <c r="AI36" s="188"/>
      <c r="AJ36" s="50"/>
      <c r="AK36" s="51"/>
      <c r="AL36" s="51"/>
      <c r="AM36" s="51"/>
      <c r="AN36" s="52"/>
      <c r="AO36" s="175"/>
      <c r="AP36" s="176"/>
      <c r="AQ36" s="176"/>
      <c r="AR36" s="176"/>
      <c r="AS36" s="176"/>
      <c r="AT36" s="50"/>
      <c r="AU36" s="51"/>
      <c r="AV36" s="51"/>
      <c r="AW36" s="51"/>
      <c r="AX36" s="51"/>
      <c r="AY36" s="175"/>
      <c r="AZ36" s="176"/>
      <c r="BA36" s="176"/>
      <c r="BB36" s="176"/>
      <c r="BC36" s="176"/>
      <c r="BD36" s="50"/>
      <c r="BE36" s="51"/>
      <c r="BF36" s="51"/>
      <c r="BG36" s="51"/>
      <c r="BH36" s="52"/>
      <c r="BI36" s="175"/>
      <c r="BJ36" s="176"/>
      <c r="BK36" s="176"/>
      <c r="BL36" s="176"/>
      <c r="BM36" s="188"/>
      <c r="BN36" s="53">
        <f t="shared" si="3"/>
        <v>0</v>
      </c>
      <c r="BO36" s="53">
        <f t="shared" si="4"/>
        <v>0</v>
      </c>
    </row>
    <row r="37" spans="1:67" s="70" customFormat="1" ht="54.95" customHeight="1" x14ac:dyDescent="0.3">
      <c r="A37" s="59" t="s">
        <v>36</v>
      </c>
      <c r="B37" s="81" t="s">
        <v>37</v>
      </c>
      <c r="C37" s="82" t="s">
        <v>38</v>
      </c>
      <c r="D37" s="131"/>
      <c r="E37" s="109"/>
      <c r="F37" s="110"/>
      <c r="G37" s="111"/>
      <c r="H37" s="111"/>
      <c r="I37" s="111"/>
      <c r="J37" s="112"/>
      <c r="K37" s="105">
        <f t="shared" si="0"/>
        <v>0</v>
      </c>
      <c r="L37" s="106">
        <f t="shared" si="1"/>
        <v>0</v>
      </c>
      <c r="M37" s="107">
        <f t="shared" si="5"/>
        <v>0</v>
      </c>
      <c r="N37" s="107">
        <f t="shared" si="5"/>
        <v>0</v>
      </c>
      <c r="O37" s="108">
        <f t="shared" si="5"/>
        <v>0</v>
      </c>
      <c r="P37" s="66"/>
      <c r="Q37" s="67"/>
      <c r="R37" s="68"/>
      <c r="S37" s="67"/>
      <c r="T37" s="69"/>
      <c r="U37" s="177"/>
      <c r="V37" s="178"/>
      <c r="W37" s="176"/>
      <c r="X37" s="178"/>
      <c r="Y37" s="178"/>
      <c r="Z37" s="66"/>
      <c r="AA37" s="67"/>
      <c r="AB37" s="68"/>
      <c r="AC37" s="67"/>
      <c r="AD37" s="67"/>
      <c r="AE37" s="177"/>
      <c r="AF37" s="178"/>
      <c r="AG37" s="176"/>
      <c r="AH37" s="178"/>
      <c r="AI37" s="189"/>
      <c r="AJ37" s="66"/>
      <c r="AK37" s="67"/>
      <c r="AL37" s="68"/>
      <c r="AM37" s="67"/>
      <c r="AN37" s="69"/>
      <c r="AO37" s="177"/>
      <c r="AP37" s="178"/>
      <c r="AQ37" s="176"/>
      <c r="AR37" s="178"/>
      <c r="AS37" s="178"/>
      <c r="AT37" s="66"/>
      <c r="AU37" s="67"/>
      <c r="AV37" s="68"/>
      <c r="AW37" s="67"/>
      <c r="AX37" s="67"/>
      <c r="AY37" s="177"/>
      <c r="AZ37" s="178"/>
      <c r="BA37" s="176"/>
      <c r="BB37" s="178"/>
      <c r="BC37" s="178"/>
      <c r="BD37" s="66"/>
      <c r="BE37" s="67"/>
      <c r="BF37" s="68"/>
      <c r="BG37" s="67"/>
      <c r="BH37" s="69"/>
      <c r="BI37" s="177"/>
      <c r="BJ37" s="178"/>
      <c r="BK37" s="176"/>
      <c r="BL37" s="178"/>
      <c r="BM37" s="189"/>
      <c r="BN37" s="53">
        <f t="shared" si="3"/>
        <v>0</v>
      </c>
      <c r="BO37" s="53">
        <f t="shared" si="4"/>
        <v>0</v>
      </c>
    </row>
    <row r="38" spans="1:67" ht="42" customHeight="1" x14ac:dyDescent="0.25">
      <c r="A38" s="38" t="s">
        <v>39</v>
      </c>
      <c r="B38" s="79" t="s">
        <v>40</v>
      </c>
      <c r="C38" s="80" t="str">
        <f>'рекоменд.цены на Октябрь 2019'!B27</f>
        <v>Мясо КРС высшей упитанности в убойном весе</v>
      </c>
      <c r="D38" s="131">
        <v>204.3</v>
      </c>
      <c r="E38" s="101">
        <v>1</v>
      </c>
      <c r="F38" s="102">
        <v>1</v>
      </c>
      <c r="G38" s="103">
        <v>2</v>
      </c>
      <c r="H38" s="103">
        <v>3</v>
      </c>
      <c r="I38" s="103">
        <v>4</v>
      </c>
      <c r="J38" s="104">
        <v>4</v>
      </c>
      <c r="K38" s="105">
        <f t="shared" si="0"/>
        <v>208.38600000000002</v>
      </c>
      <c r="L38" s="106">
        <f t="shared" si="1"/>
        <v>210.429</v>
      </c>
      <c r="M38" s="107">
        <f t="shared" si="5"/>
        <v>212.47200000000001</v>
      </c>
      <c r="N38" s="107">
        <f t="shared" si="5"/>
        <v>214.51500000000001</v>
      </c>
      <c r="O38" s="108">
        <f t="shared" si="5"/>
        <v>214.51500000000001</v>
      </c>
      <c r="P38" s="50"/>
      <c r="Q38" s="51"/>
      <c r="R38" s="51"/>
      <c r="S38" s="51"/>
      <c r="T38" s="52"/>
      <c r="U38" s="175"/>
      <c r="V38" s="176"/>
      <c r="W38" s="176"/>
      <c r="X38" s="176"/>
      <c r="Y38" s="176"/>
      <c r="Z38" s="50"/>
      <c r="AA38" s="51"/>
      <c r="AB38" s="51"/>
      <c r="AC38" s="51"/>
      <c r="AD38" s="51"/>
      <c r="AE38" s="175"/>
      <c r="AF38" s="176"/>
      <c r="AG38" s="176"/>
      <c r="AH38" s="176"/>
      <c r="AI38" s="188"/>
      <c r="AJ38" s="50"/>
      <c r="AK38" s="51"/>
      <c r="AL38" s="51"/>
      <c r="AM38" s="51"/>
      <c r="AN38" s="52"/>
      <c r="AO38" s="175"/>
      <c r="AP38" s="176"/>
      <c r="AQ38" s="176"/>
      <c r="AR38" s="176"/>
      <c r="AS38" s="176"/>
      <c r="AT38" s="50"/>
      <c r="AU38" s="51"/>
      <c r="AV38" s="51"/>
      <c r="AW38" s="51"/>
      <c r="AX38" s="51"/>
      <c r="AY38" s="175"/>
      <c r="AZ38" s="176"/>
      <c r="BA38" s="176"/>
      <c r="BB38" s="176"/>
      <c r="BC38" s="176"/>
      <c r="BD38" s="50"/>
      <c r="BE38" s="51"/>
      <c r="BF38" s="51"/>
      <c r="BG38" s="51"/>
      <c r="BH38" s="52"/>
      <c r="BI38" s="175"/>
      <c r="BJ38" s="176"/>
      <c r="BK38" s="176"/>
      <c r="BL38" s="176"/>
      <c r="BM38" s="188"/>
      <c r="BN38" s="53">
        <f t="shared" si="3"/>
        <v>0</v>
      </c>
      <c r="BO38" s="53">
        <f t="shared" si="4"/>
        <v>0</v>
      </c>
    </row>
    <row r="39" spans="1:67" ht="33.75" customHeight="1" x14ac:dyDescent="0.25">
      <c r="A39" s="38"/>
      <c r="B39" s="79"/>
      <c r="C39" s="80"/>
      <c r="D39" s="131">
        <f>D38</f>
        <v>204.3</v>
      </c>
      <c r="E39" s="101">
        <v>1</v>
      </c>
      <c r="F39" s="102">
        <v>1</v>
      </c>
      <c r="G39" s="103">
        <v>2</v>
      </c>
      <c r="H39" s="103">
        <v>3</v>
      </c>
      <c r="I39" s="103">
        <v>4</v>
      </c>
      <c r="J39" s="104">
        <v>4</v>
      </c>
      <c r="K39" s="105">
        <f t="shared" si="0"/>
        <v>208.38600000000002</v>
      </c>
      <c r="L39" s="106">
        <f t="shared" si="1"/>
        <v>210.429</v>
      </c>
      <c r="M39" s="107">
        <f t="shared" si="5"/>
        <v>212.47200000000001</v>
      </c>
      <c r="N39" s="107">
        <f t="shared" si="5"/>
        <v>214.51500000000001</v>
      </c>
      <c r="O39" s="108">
        <f t="shared" si="5"/>
        <v>214.51500000000001</v>
      </c>
      <c r="P39" s="50"/>
      <c r="Q39" s="51"/>
      <c r="R39" s="51"/>
      <c r="S39" s="51"/>
      <c r="T39" s="52"/>
      <c r="U39" s="175"/>
      <c r="V39" s="176"/>
      <c r="W39" s="176"/>
      <c r="X39" s="176"/>
      <c r="Y39" s="176"/>
      <c r="Z39" s="50"/>
      <c r="AA39" s="51"/>
      <c r="AB39" s="51"/>
      <c r="AC39" s="51"/>
      <c r="AD39" s="51"/>
      <c r="AE39" s="175"/>
      <c r="AF39" s="176"/>
      <c r="AG39" s="176"/>
      <c r="AH39" s="176"/>
      <c r="AI39" s="188"/>
      <c r="AJ39" s="50"/>
      <c r="AK39" s="51"/>
      <c r="AL39" s="51"/>
      <c r="AM39" s="51"/>
      <c r="AN39" s="52"/>
      <c r="AO39" s="175"/>
      <c r="AP39" s="176"/>
      <c r="AQ39" s="176"/>
      <c r="AR39" s="176"/>
      <c r="AS39" s="176"/>
      <c r="AT39" s="50"/>
      <c r="AU39" s="51"/>
      <c r="AV39" s="51"/>
      <c r="AW39" s="51"/>
      <c r="AX39" s="51"/>
      <c r="AY39" s="175"/>
      <c r="AZ39" s="176"/>
      <c r="BA39" s="176"/>
      <c r="BB39" s="176"/>
      <c r="BC39" s="176"/>
      <c r="BD39" s="50"/>
      <c r="BE39" s="51"/>
      <c r="BF39" s="51"/>
      <c r="BG39" s="51"/>
      <c r="BH39" s="52"/>
      <c r="BI39" s="175"/>
      <c r="BJ39" s="176"/>
      <c r="BK39" s="176"/>
      <c r="BL39" s="176"/>
      <c r="BM39" s="188"/>
      <c r="BN39" s="53">
        <f t="shared" si="3"/>
        <v>0</v>
      </c>
      <c r="BO39" s="53">
        <f t="shared" si="4"/>
        <v>0</v>
      </c>
    </row>
    <row r="40" spans="1:67" ht="33.75" customHeight="1" x14ac:dyDescent="0.25">
      <c r="A40" s="38"/>
      <c r="B40" s="79"/>
      <c r="C40" s="80"/>
      <c r="D40" s="131">
        <f>D38</f>
        <v>204.3</v>
      </c>
      <c r="E40" s="101">
        <v>1</v>
      </c>
      <c r="F40" s="102">
        <v>1</v>
      </c>
      <c r="G40" s="103">
        <v>2</v>
      </c>
      <c r="H40" s="103">
        <v>3</v>
      </c>
      <c r="I40" s="103">
        <v>4</v>
      </c>
      <c r="J40" s="104">
        <v>4</v>
      </c>
      <c r="K40" s="105">
        <f t="shared" si="0"/>
        <v>208.38600000000002</v>
      </c>
      <c r="L40" s="106">
        <f t="shared" si="1"/>
        <v>210.429</v>
      </c>
      <c r="M40" s="107">
        <f t="shared" si="5"/>
        <v>212.47200000000001</v>
      </c>
      <c r="N40" s="107">
        <f t="shared" si="5"/>
        <v>214.51500000000001</v>
      </c>
      <c r="O40" s="108">
        <f t="shared" si="5"/>
        <v>214.51500000000001</v>
      </c>
      <c r="P40" s="50"/>
      <c r="Q40" s="51"/>
      <c r="R40" s="51"/>
      <c r="S40" s="51"/>
      <c r="T40" s="52"/>
      <c r="U40" s="175"/>
      <c r="V40" s="176"/>
      <c r="W40" s="176"/>
      <c r="X40" s="176"/>
      <c r="Y40" s="176"/>
      <c r="Z40" s="50"/>
      <c r="AA40" s="51"/>
      <c r="AB40" s="51"/>
      <c r="AC40" s="51"/>
      <c r="AD40" s="51"/>
      <c r="AE40" s="175"/>
      <c r="AF40" s="176"/>
      <c r="AG40" s="176"/>
      <c r="AH40" s="176"/>
      <c r="AI40" s="188"/>
      <c r="AJ40" s="50"/>
      <c r="AK40" s="51"/>
      <c r="AL40" s="51"/>
      <c r="AM40" s="51"/>
      <c r="AN40" s="52"/>
      <c r="AO40" s="175"/>
      <c r="AP40" s="176"/>
      <c r="AQ40" s="176"/>
      <c r="AR40" s="176"/>
      <c r="AS40" s="176"/>
      <c r="AT40" s="50"/>
      <c r="AU40" s="51"/>
      <c r="AV40" s="51"/>
      <c r="AW40" s="51"/>
      <c r="AX40" s="51"/>
      <c r="AY40" s="175"/>
      <c r="AZ40" s="176"/>
      <c r="BA40" s="176"/>
      <c r="BB40" s="176"/>
      <c r="BC40" s="176"/>
      <c r="BD40" s="50"/>
      <c r="BE40" s="51"/>
      <c r="BF40" s="51"/>
      <c r="BG40" s="51"/>
      <c r="BH40" s="52"/>
      <c r="BI40" s="175"/>
      <c r="BJ40" s="176"/>
      <c r="BK40" s="176"/>
      <c r="BL40" s="176"/>
      <c r="BM40" s="188"/>
      <c r="BN40" s="53">
        <f t="shared" si="3"/>
        <v>0</v>
      </c>
      <c r="BO40" s="53">
        <f t="shared" si="4"/>
        <v>0</v>
      </c>
    </row>
    <row r="41" spans="1:67" ht="42" customHeight="1" x14ac:dyDescent="0.25">
      <c r="A41" s="38"/>
      <c r="B41" s="79" t="s">
        <v>41</v>
      </c>
      <c r="C41" s="80" t="str">
        <f>'рекоменд.цены на Октябрь 2019'!B28</f>
        <v>Мясо КРС средней упитанности в убойном весе</v>
      </c>
      <c r="D41" s="131">
        <v>195.2</v>
      </c>
      <c r="E41" s="101">
        <v>1</v>
      </c>
      <c r="F41" s="102">
        <v>1</v>
      </c>
      <c r="G41" s="103">
        <v>2</v>
      </c>
      <c r="H41" s="103">
        <v>3</v>
      </c>
      <c r="I41" s="103">
        <v>4</v>
      </c>
      <c r="J41" s="104">
        <v>4</v>
      </c>
      <c r="K41" s="105">
        <f t="shared" si="0"/>
        <v>199.10399999999998</v>
      </c>
      <c r="L41" s="106">
        <f t="shared" si="1"/>
        <v>201.05599999999998</v>
      </c>
      <c r="M41" s="107">
        <f t="shared" si="5"/>
        <v>203.00799999999998</v>
      </c>
      <c r="N41" s="107">
        <f t="shared" si="5"/>
        <v>204.95999999999998</v>
      </c>
      <c r="O41" s="108">
        <f t="shared" si="5"/>
        <v>204.95999999999998</v>
      </c>
      <c r="P41" s="50"/>
      <c r="Q41" s="51"/>
      <c r="R41" s="51"/>
      <c r="S41" s="51"/>
      <c r="T41" s="52"/>
      <c r="U41" s="175"/>
      <c r="V41" s="176"/>
      <c r="W41" s="176"/>
      <c r="X41" s="176"/>
      <c r="Y41" s="176"/>
      <c r="Z41" s="50"/>
      <c r="AA41" s="51"/>
      <c r="AB41" s="51"/>
      <c r="AC41" s="51"/>
      <c r="AD41" s="51"/>
      <c r="AE41" s="175"/>
      <c r="AF41" s="176"/>
      <c r="AG41" s="176"/>
      <c r="AH41" s="176"/>
      <c r="AI41" s="188"/>
      <c r="AJ41" s="50"/>
      <c r="AK41" s="51"/>
      <c r="AL41" s="51"/>
      <c r="AM41" s="51"/>
      <c r="AN41" s="52"/>
      <c r="AO41" s="175"/>
      <c r="AP41" s="176"/>
      <c r="AQ41" s="176"/>
      <c r="AR41" s="176"/>
      <c r="AS41" s="176"/>
      <c r="AT41" s="50"/>
      <c r="AU41" s="51"/>
      <c r="AV41" s="51"/>
      <c r="AW41" s="51"/>
      <c r="AX41" s="51"/>
      <c r="AY41" s="175"/>
      <c r="AZ41" s="176"/>
      <c r="BA41" s="176"/>
      <c r="BB41" s="176"/>
      <c r="BC41" s="176"/>
      <c r="BD41" s="50"/>
      <c r="BE41" s="51"/>
      <c r="BF41" s="51"/>
      <c r="BG41" s="51"/>
      <c r="BH41" s="52"/>
      <c r="BI41" s="175"/>
      <c r="BJ41" s="176"/>
      <c r="BK41" s="176"/>
      <c r="BL41" s="176"/>
      <c r="BM41" s="188"/>
      <c r="BN41" s="53">
        <f t="shared" si="3"/>
        <v>0</v>
      </c>
      <c r="BO41" s="53">
        <f t="shared" si="4"/>
        <v>0</v>
      </c>
    </row>
    <row r="42" spans="1:67" ht="33.75" customHeight="1" x14ac:dyDescent="0.25">
      <c r="A42" s="38"/>
      <c r="B42" s="79"/>
      <c r="C42" s="80"/>
      <c r="D42" s="131">
        <f>D41</f>
        <v>195.2</v>
      </c>
      <c r="E42" s="101">
        <v>1</v>
      </c>
      <c r="F42" s="102">
        <v>1</v>
      </c>
      <c r="G42" s="103">
        <v>2</v>
      </c>
      <c r="H42" s="103">
        <v>3</v>
      </c>
      <c r="I42" s="103">
        <v>4</v>
      </c>
      <c r="J42" s="104">
        <v>4</v>
      </c>
      <c r="K42" s="105">
        <f t="shared" si="0"/>
        <v>199.10399999999998</v>
      </c>
      <c r="L42" s="106">
        <f t="shared" si="1"/>
        <v>201.05599999999998</v>
      </c>
      <c r="M42" s="107">
        <f t="shared" si="5"/>
        <v>203.00799999999998</v>
      </c>
      <c r="N42" s="107">
        <f t="shared" si="5"/>
        <v>204.95999999999998</v>
      </c>
      <c r="O42" s="108">
        <f t="shared" si="5"/>
        <v>204.95999999999998</v>
      </c>
      <c r="P42" s="50"/>
      <c r="Q42" s="51"/>
      <c r="R42" s="51"/>
      <c r="S42" s="51"/>
      <c r="T42" s="52"/>
      <c r="U42" s="175"/>
      <c r="V42" s="176"/>
      <c r="W42" s="176"/>
      <c r="X42" s="176"/>
      <c r="Y42" s="176"/>
      <c r="Z42" s="50"/>
      <c r="AA42" s="51"/>
      <c r="AB42" s="51"/>
      <c r="AC42" s="51"/>
      <c r="AD42" s="51"/>
      <c r="AE42" s="175"/>
      <c r="AF42" s="176"/>
      <c r="AG42" s="176"/>
      <c r="AH42" s="176"/>
      <c r="AI42" s="188"/>
      <c r="AJ42" s="50"/>
      <c r="AK42" s="51"/>
      <c r="AL42" s="51"/>
      <c r="AM42" s="51"/>
      <c r="AN42" s="52"/>
      <c r="AO42" s="175"/>
      <c r="AP42" s="176"/>
      <c r="AQ42" s="176"/>
      <c r="AR42" s="176"/>
      <c r="AS42" s="176"/>
      <c r="AT42" s="50"/>
      <c r="AU42" s="51"/>
      <c r="AV42" s="51"/>
      <c r="AW42" s="51"/>
      <c r="AX42" s="51"/>
      <c r="AY42" s="175"/>
      <c r="AZ42" s="176"/>
      <c r="BA42" s="176"/>
      <c r="BB42" s="176"/>
      <c r="BC42" s="176"/>
      <c r="BD42" s="50"/>
      <c r="BE42" s="51"/>
      <c r="BF42" s="51"/>
      <c r="BG42" s="51"/>
      <c r="BH42" s="52"/>
      <c r="BI42" s="175"/>
      <c r="BJ42" s="176"/>
      <c r="BK42" s="176"/>
      <c r="BL42" s="176"/>
      <c r="BM42" s="188"/>
      <c r="BN42" s="53">
        <f t="shared" si="3"/>
        <v>0</v>
      </c>
      <c r="BO42" s="53">
        <f t="shared" si="4"/>
        <v>0</v>
      </c>
    </row>
    <row r="43" spans="1:67" ht="33.75" customHeight="1" x14ac:dyDescent="0.25">
      <c r="A43" s="38"/>
      <c r="B43" s="79"/>
      <c r="C43" s="80"/>
      <c r="D43" s="131">
        <f>D41</f>
        <v>195.2</v>
      </c>
      <c r="E43" s="101">
        <v>1</v>
      </c>
      <c r="F43" s="102">
        <v>1</v>
      </c>
      <c r="G43" s="103">
        <v>2</v>
      </c>
      <c r="H43" s="103">
        <v>3</v>
      </c>
      <c r="I43" s="103">
        <v>4</v>
      </c>
      <c r="J43" s="104">
        <v>4</v>
      </c>
      <c r="K43" s="105">
        <f t="shared" si="0"/>
        <v>199.10399999999998</v>
      </c>
      <c r="L43" s="106">
        <f t="shared" si="1"/>
        <v>201.05599999999998</v>
      </c>
      <c r="M43" s="107">
        <f t="shared" si="5"/>
        <v>203.00799999999998</v>
      </c>
      <c r="N43" s="107">
        <f t="shared" si="5"/>
        <v>204.95999999999998</v>
      </c>
      <c r="O43" s="108">
        <f t="shared" si="5"/>
        <v>204.95999999999998</v>
      </c>
      <c r="P43" s="50"/>
      <c r="Q43" s="51"/>
      <c r="R43" s="51"/>
      <c r="S43" s="51"/>
      <c r="T43" s="52"/>
      <c r="U43" s="175"/>
      <c r="V43" s="176"/>
      <c r="W43" s="176"/>
      <c r="X43" s="176"/>
      <c r="Y43" s="176"/>
      <c r="Z43" s="50"/>
      <c r="AA43" s="51"/>
      <c r="AB43" s="51"/>
      <c r="AC43" s="51"/>
      <c r="AD43" s="51"/>
      <c r="AE43" s="175"/>
      <c r="AF43" s="176"/>
      <c r="AG43" s="176"/>
      <c r="AH43" s="176"/>
      <c r="AI43" s="188"/>
      <c r="AJ43" s="50"/>
      <c r="AK43" s="51"/>
      <c r="AL43" s="51"/>
      <c r="AM43" s="51"/>
      <c r="AN43" s="52"/>
      <c r="AO43" s="175"/>
      <c r="AP43" s="176"/>
      <c r="AQ43" s="176"/>
      <c r="AR43" s="176"/>
      <c r="AS43" s="176"/>
      <c r="AT43" s="50"/>
      <c r="AU43" s="51"/>
      <c r="AV43" s="51"/>
      <c r="AW43" s="51"/>
      <c r="AX43" s="51"/>
      <c r="AY43" s="175"/>
      <c r="AZ43" s="176"/>
      <c r="BA43" s="176"/>
      <c r="BB43" s="176"/>
      <c r="BC43" s="176"/>
      <c r="BD43" s="50"/>
      <c r="BE43" s="51"/>
      <c r="BF43" s="51"/>
      <c r="BG43" s="51"/>
      <c r="BH43" s="52"/>
      <c r="BI43" s="175"/>
      <c r="BJ43" s="176"/>
      <c r="BK43" s="176"/>
      <c r="BL43" s="176"/>
      <c r="BM43" s="188"/>
      <c r="BN43" s="53">
        <f t="shared" si="3"/>
        <v>0</v>
      </c>
      <c r="BO43" s="53">
        <f t="shared" si="4"/>
        <v>0</v>
      </c>
    </row>
    <row r="44" spans="1:67" ht="42" customHeight="1" x14ac:dyDescent="0.25">
      <c r="A44" s="38"/>
      <c r="B44" s="79" t="s">
        <v>42</v>
      </c>
      <c r="C44" s="80" t="str">
        <f>'рекоменд.цены на Октябрь 2019'!B29</f>
        <v>Мясо бычков высшей упитанности в убойном весе</v>
      </c>
      <c r="D44" s="131">
        <v>215.8</v>
      </c>
      <c r="E44" s="101">
        <v>1</v>
      </c>
      <c r="F44" s="102">
        <v>1</v>
      </c>
      <c r="G44" s="103">
        <v>2</v>
      </c>
      <c r="H44" s="103">
        <v>3</v>
      </c>
      <c r="I44" s="103">
        <v>4</v>
      </c>
      <c r="J44" s="104">
        <v>4</v>
      </c>
      <c r="K44" s="105">
        <f t="shared" si="0"/>
        <v>220.11600000000001</v>
      </c>
      <c r="L44" s="106">
        <f t="shared" si="1"/>
        <v>222.274</v>
      </c>
      <c r="M44" s="107">
        <f t="shared" si="5"/>
        <v>224.43200000000002</v>
      </c>
      <c r="N44" s="107">
        <f t="shared" si="5"/>
        <v>226.59</v>
      </c>
      <c r="O44" s="108">
        <f t="shared" si="5"/>
        <v>226.59</v>
      </c>
      <c r="P44" s="50"/>
      <c r="Q44" s="51"/>
      <c r="R44" s="51"/>
      <c r="S44" s="51"/>
      <c r="T44" s="52"/>
      <c r="U44" s="175"/>
      <c r="V44" s="176"/>
      <c r="W44" s="176"/>
      <c r="X44" s="176"/>
      <c r="Y44" s="176"/>
      <c r="Z44" s="50"/>
      <c r="AA44" s="51"/>
      <c r="AB44" s="51"/>
      <c r="AC44" s="51"/>
      <c r="AD44" s="51"/>
      <c r="AE44" s="175"/>
      <c r="AF44" s="176"/>
      <c r="AG44" s="176"/>
      <c r="AH44" s="176"/>
      <c r="AI44" s="188"/>
      <c r="AJ44" s="50"/>
      <c r="AK44" s="51"/>
      <c r="AL44" s="51"/>
      <c r="AM44" s="51"/>
      <c r="AN44" s="52"/>
      <c r="AO44" s="175"/>
      <c r="AP44" s="176"/>
      <c r="AQ44" s="176"/>
      <c r="AR44" s="176"/>
      <c r="AS44" s="176"/>
      <c r="AT44" s="50"/>
      <c r="AU44" s="51"/>
      <c r="AV44" s="51"/>
      <c r="AW44" s="51"/>
      <c r="AX44" s="51"/>
      <c r="AY44" s="175"/>
      <c r="AZ44" s="176"/>
      <c r="BA44" s="176"/>
      <c r="BB44" s="176"/>
      <c r="BC44" s="176"/>
      <c r="BD44" s="50"/>
      <c r="BE44" s="51"/>
      <c r="BF44" s="51"/>
      <c r="BG44" s="51"/>
      <c r="BH44" s="52"/>
      <c r="BI44" s="175"/>
      <c r="BJ44" s="176"/>
      <c r="BK44" s="176"/>
      <c r="BL44" s="176"/>
      <c r="BM44" s="188"/>
      <c r="BN44" s="53">
        <f t="shared" si="3"/>
        <v>0</v>
      </c>
      <c r="BO44" s="53">
        <f t="shared" si="4"/>
        <v>0</v>
      </c>
    </row>
    <row r="45" spans="1:67" ht="33.75" customHeight="1" x14ac:dyDescent="0.25">
      <c r="A45" s="38"/>
      <c r="B45" s="79"/>
      <c r="C45" s="80"/>
      <c r="D45" s="131">
        <f>D44</f>
        <v>215.8</v>
      </c>
      <c r="E45" s="101">
        <v>1</v>
      </c>
      <c r="F45" s="102">
        <v>1</v>
      </c>
      <c r="G45" s="103">
        <v>2</v>
      </c>
      <c r="H45" s="103">
        <v>3</v>
      </c>
      <c r="I45" s="103">
        <v>4</v>
      </c>
      <c r="J45" s="104">
        <v>4</v>
      </c>
      <c r="K45" s="105">
        <f t="shared" si="0"/>
        <v>220.11600000000001</v>
      </c>
      <c r="L45" s="106">
        <f t="shared" si="1"/>
        <v>222.274</v>
      </c>
      <c r="M45" s="107">
        <f t="shared" si="5"/>
        <v>224.43200000000002</v>
      </c>
      <c r="N45" s="107">
        <f t="shared" si="5"/>
        <v>226.59</v>
      </c>
      <c r="O45" s="108">
        <f t="shared" si="5"/>
        <v>226.59</v>
      </c>
      <c r="P45" s="50"/>
      <c r="Q45" s="51"/>
      <c r="R45" s="51"/>
      <c r="S45" s="51"/>
      <c r="T45" s="52"/>
      <c r="U45" s="175"/>
      <c r="V45" s="176"/>
      <c r="W45" s="176"/>
      <c r="X45" s="176"/>
      <c r="Y45" s="176"/>
      <c r="Z45" s="50"/>
      <c r="AA45" s="51"/>
      <c r="AB45" s="51"/>
      <c r="AC45" s="51"/>
      <c r="AD45" s="51"/>
      <c r="AE45" s="175"/>
      <c r="AF45" s="176"/>
      <c r="AG45" s="176"/>
      <c r="AH45" s="176"/>
      <c r="AI45" s="188"/>
      <c r="AJ45" s="50"/>
      <c r="AK45" s="51"/>
      <c r="AL45" s="51"/>
      <c r="AM45" s="51"/>
      <c r="AN45" s="52"/>
      <c r="AO45" s="175"/>
      <c r="AP45" s="176"/>
      <c r="AQ45" s="176"/>
      <c r="AR45" s="176"/>
      <c r="AS45" s="176"/>
      <c r="AT45" s="50"/>
      <c r="AU45" s="51"/>
      <c r="AV45" s="51"/>
      <c r="AW45" s="51"/>
      <c r="AX45" s="51"/>
      <c r="AY45" s="175"/>
      <c r="AZ45" s="176"/>
      <c r="BA45" s="176"/>
      <c r="BB45" s="176"/>
      <c r="BC45" s="176"/>
      <c r="BD45" s="50"/>
      <c r="BE45" s="51"/>
      <c r="BF45" s="51"/>
      <c r="BG45" s="51"/>
      <c r="BH45" s="52"/>
      <c r="BI45" s="175"/>
      <c r="BJ45" s="176"/>
      <c r="BK45" s="176"/>
      <c r="BL45" s="176"/>
      <c r="BM45" s="188"/>
      <c r="BN45" s="53">
        <f t="shared" si="3"/>
        <v>0</v>
      </c>
      <c r="BO45" s="53">
        <f t="shared" si="4"/>
        <v>0</v>
      </c>
    </row>
    <row r="46" spans="1:67" ht="33.75" customHeight="1" x14ac:dyDescent="0.25">
      <c r="A46" s="38"/>
      <c r="B46" s="79"/>
      <c r="C46" s="80"/>
      <c r="D46" s="131">
        <f>D44</f>
        <v>215.8</v>
      </c>
      <c r="E46" s="101">
        <v>1</v>
      </c>
      <c r="F46" s="102">
        <v>1</v>
      </c>
      <c r="G46" s="103">
        <v>2</v>
      </c>
      <c r="H46" s="103">
        <v>3</v>
      </c>
      <c r="I46" s="103">
        <v>4</v>
      </c>
      <c r="J46" s="104">
        <v>4</v>
      </c>
      <c r="K46" s="105">
        <f t="shared" si="0"/>
        <v>220.11600000000001</v>
      </c>
      <c r="L46" s="106">
        <f t="shared" si="1"/>
        <v>222.274</v>
      </c>
      <c r="M46" s="107">
        <f t="shared" si="5"/>
        <v>224.43200000000002</v>
      </c>
      <c r="N46" s="107">
        <f t="shared" si="5"/>
        <v>226.59</v>
      </c>
      <c r="O46" s="108">
        <f t="shared" si="5"/>
        <v>226.59</v>
      </c>
      <c r="P46" s="50"/>
      <c r="Q46" s="51"/>
      <c r="R46" s="51"/>
      <c r="S46" s="51"/>
      <c r="T46" s="52"/>
      <c r="U46" s="175"/>
      <c r="V46" s="176"/>
      <c r="W46" s="176"/>
      <c r="X46" s="176"/>
      <c r="Y46" s="176"/>
      <c r="Z46" s="50"/>
      <c r="AA46" s="51"/>
      <c r="AB46" s="51"/>
      <c r="AC46" s="51"/>
      <c r="AD46" s="51"/>
      <c r="AE46" s="175"/>
      <c r="AF46" s="176"/>
      <c r="AG46" s="176"/>
      <c r="AH46" s="176"/>
      <c r="AI46" s="188"/>
      <c r="AJ46" s="50"/>
      <c r="AK46" s="51"/>
      <c r="AL46" s="51"/>
      <c r="AM46" s="51"/>
      <c r="AN46" s="52"/>
      <c r="AO46" s="175"/>
      <c r="AP46" s="176"/>
      <c r="AQ46" s="176"/>
      <c r="AR46" s="176"/>
      <c r="AS46" s="176"/>
      <c r="AT46" s="50"/>
      <c r="AU46" s="51"/>
      <c r="AV46" s="51"/>
      <c r="AW46" s="51"/>
      <c r="AX46" s="51"/>
      <c r="AY46" s="175"/>
      <c r="AZ46" s="176"/>
      <c r="BA46" s="176"/>
      <c r="BB46" s="176"/>
      <c r="BC46" s="176"/>
      <c r="BD46" s="50"/>
      <c r="BE46" s="51"/>
      <c r="BF46" s="51"/>
      <c r="BG46" s="51"/>
      <c r="BH46" s="52"/>
      <c r="BI46" s="175"/>
      <c r="BJ46" s="176"/>
      <c r="BK46" s="176"/>
      <c r="BL46" s="176"/>
      <c r="BM46" s="188"/>
      <c r="BN46" s="53">
        <f t="shared" si="3"/>
        <v>0</v>
      </c>
      <c r="BO46" s="53">
        <f t="shared" si="4"/>
        <v>0</v>
      </c>
    </row>
    <row r="47" spans="1:67" ht="37.5" customHeight="1" x14ac:dyDescent="0.25">
      <c r="A47" s="38"/>
      <c r="B47" s="79" t="s">
        <v>43</v>
      </c>
      <c r="C47" s="80" t="str">
        <f>'рекоменд.цены на Октябрь 2019'!B30</f>
        <v>Мясо молодняка высшей упитанности в убойном весе</v>
      </c>
      <c r="D47" s="131">
        <v>211.6</v>
      </c>
      <c r="E47" s="101">
        <v>1</v>
      </c>
      <c r="F47" s="102">
        <v>1</v>
      </c>
      <c r="G47" s="103">
        <v>2</v>
      </c>
      <c r="H47" s="103">
        <v>3</v>
      </c>
      <c r="I47" s="103">
        <v>4</v>
      </c>
      <c r="J47" s="104">
        <v>4</v>
      </c>
      <c r="K47" s="105">
        <f t="shared" si="0"/>
        <v>215.83199999999999</v>
      </c>
      <c r="L47" s="106">
        <f t="shared" si="1"/>
        <v>217.94800000000001</v>
      </c>
      <c r="M47" s="107">
        <f t="shared" si="5"/>
        <v>220.06399999999999</v>
      </c>
      <c r="N47" s="107">
        <f t="shared" si="5"/>
        <v>222.18</v>
      </c>
      <c r="O47" s="108">
        <f t="shared" si="5"/>
        <v>222.18</v>
      </c>
      <c r="P47" s="50"/>
      <c r="Q47" s="51"/>
      <c r="R47" s="51"/>
      <c r="S47" s="51"/>
      <c r="T47" s="52"/>
      <c r="U47" s="175"/>
      <c r="V47" s="176"/>
      <c r="W47" s="176"/>
      <c r="X47" s="176"/>
      <c r="Y47" s="176"/>
      <c r="Z47" s="50"/>
      <c r="AA47" s="51"/>
      <c r="AB47" s="51"/>
      <c r="AC47" s="51"/>
      <c r="AD47" s="51"/>
      <c r="AE47" s="175"/>
      <c r="AF47" s="176"/>
      <c r="AG47" s="176"/>
      <c r="AH47" s="176"/>
      <c r="AI47" s="188"/>
      <c r="AJ47" s="50"/>
      <c r="AK47" s="51"/>
      <c r="AL47" s="51"/>
      <c r="AM47" s="51"/>
      <c r="AN47" s="52"/>
      <c r="AO47" s="175"/>
      <c r="AP47" s="176"/>
      <c r="AQ47" s="176"/>
      <c r="AR47" s="176"/>
      <c r="AS47" s="176"/>
      <c r="AT47" s="50"/>
      <c r="AU47" s="51"/>
      <c r="AV47" s="51"/>
      <c r="AW47" s="51"/>
      <c r="AX47" s="51"/>
      <c r="AY47" s="175"/>
      <c r="AZ47" s="176"/>
      <c r="BA47" s="176"/>
      <c r="BB47" s="176"/>
      <c r="BC47" s="176"/>
      <c r="BD47" s="50"/>
      <c r="BE47" s="51"/>
      <c r="BF47" s="51"/>
      <c r="BG47" s="51"/>
      <c r="BH47" s="52"/>
      <c r="BI47" s="175"/>
      <c r="BJ47" s="176"/>
      <c r="BK47" s="176"/>
      <c r="BL47" s="176"/>
      <c r="BM47" s="188"/>
      <c r="BN47" s="53">
        <f t="shared" si="3"/>
        <v>0</v>
      </c>
      <c r="BO47" s="53">
        <f t="shared" si="4"/>
        <v>0</v>
      </c>
    </row>
    <row r="48" spans="1:67" ht="33.75" customHeight="1" x14ac:dyDescent="0.25">
      <c r="A48" s="38"/>
      <c r="B48" s="79"/>
      <c r="C48" s="80"/>
      <c r="D48" s="131">
        <f>D47</f>
        <v>211.6</v>
      </c>
      <c r="E48" s="101">
        <v>1</v>
      </c>
      <c r="F48" s="102">
        <v>1</v>
      </c>
      <c r="G48" s="103">
        <v>2</v>
      </c>
      <c r="H48" s="103">
        <v>3</v>
      </c>
      <c r="I48" s="103">
        <v>4</v>
      </c>
      <c r="J48" s="104">
        <v>4</v>
      </c>
      <c r="K48" s="105">
        <f t="shared" si="0"/>
        <v>215.83199999999999</v>
      </c>
      <c r="L48" s="106">
        <f t="shared" si="1"/>
        <v>217.94800000000001</v>
      </c>
      <c r="M48" s="107">
        <f t="shared" si="5"/>
        <v>220.06399999999999</v>
      </c>
      <c r="N48" s="107">
        <f t="shared" si="5"/>
        <v>222.18</v>
      </c>
      <c r="O48" s="108">
        <f t="shared" si="5"/>
        <v>222.18</v>
      </c>
      <c r="P48" s="50"/>
      <c r="Q48" s="51"/>
      <c r="R48" s="51"/>
      <c r="S48" s="51"/>
      <c r="T48" s="52"/>
      <c r="U48" s="175"/>
      <c r="V48" s="176"/>
      <c r="W48" s="176"/>
      <c r="X48" s="176"/>
      <c r="Y48" s="176"/>
      <c r="Z48" s="50"/>
      <c r="AA48" s="51"/>
      <c r="AB48" s="51"/>
      <c r="AC48" s="51"/>
      <c r="AD48" s="51"/>
      <c r="AE48" s="175"/>
      <c r="AF48" s="176"/>
      <c r="AG48" s="176"/>
      <c r="AH48" s="176"/>
      <c r="AI48" s="188"/>
      <c r="AJ48" s="50"/>
      <c r="AK48" s="51"/>
      <c r="AL48" s="51"/>
      <c r="AM48" s="51"/>
      <c r="AN48" s="52"/>
      <c r="AO48" s="175"/>
      <c r="AP48" s="176"/>
      <c r="AQ48" s="176"/>
      <c r="AR48" s="176"/>
      <c r="AS48" s="176"/>
      <c r="AT48" s="50"/>
      <c r="AU48" s="51"/>
      <c r="AV48" s="51"/>
      <c r="AW48" s="51"/>
      <c r="AX48" s="51"/>
      <c r="AY48" s="175"/>
      <c r="AZ48" s="176"/>
      <c r="BA48" s="176"/>
      <c r="BB48" s="176"/>
      <c r="BC48" s="176"/>
      <c r="BD48" s="50"/>
      <c r="BE48" s="51"/>
      <c r="BF48" s="51"/>
      <c r="BG48" s="51"/>
      <c r="BH48" s="52"/>
      <c r="BI48" s="175"/>
      <c r="BJ48" s="176"/>
      <c r="BK48" s="176"/>
      <c r="BL48" s="176"/>
      <c r="BM48" s="188"/>
      <c r="BN48" s="53">
        <f t="shared" si="3"/>
        <v>0</v>
      </c>
      <c r="BO48" s="53">
        <f t="shared" si="4"/>
        <v>0</v>
      </c>
    </row>
    <row r="49" spans="1:67" ht="33.75" customHeight="1" x14ac:dyDescent="0.25">
      <c r="A49" s="38"/>
      <c r="B49" s="79"/>
      <c r="C49" s="80"/>
      <c r="D49" s="131">
        <f>D47</f>
        <v>211.6</v>
      </c>
      <c r="E49" s="101">
        <v>1</v>
      </c>
      <c r="F49" s="102">
        <v>1</v>
      </c>
      <c r="G49" s="103">
        <v>2</v>
      </c>
      <c r="H49" s="103">
        <v>3</v>
      </c>
      <c r="I49" s="103">
        <v>4</v>
      </c>
      <c r="J49" s="104">
        <v>4</v>
      </c>
      <c r="K49" s="105">
        <f t="shared" si="0"/>
        <v>215.83199999999999</v>
      </c>
      <c r="L49" s="106">
        <f t="shared" si="1"/>
        <v>217.94800000000001</v>
      </c>
      <c r="M49" s="107">
        <f t="shared" si="5"/>
        <v>220.06399999999999</v>
      </c>
      <c r="N49" s="107">
        <f t="shared" si="5"/>
        <v>222.18</v>
      </c>
      <c r="O49" s="108">
        <f t="shared" si="5"/>
        <v>222.18</v>
      </c>
      <c r="P49" s="50"/>
      <c r="Q49" s="51"/>
      <c r="R49" s="51"/>
      <c r="S49" s="51"/>
      <c r="T49" s="52"/>
      <c r="U49" s="175"/>
      <c r="V49" s="176"/>
      <c r="W49" s="176"/>
      <c r="X49" s="176"/>
      <c r="Y49" s="176"/>
      <c r="Z49" s="50"/>
      <c r="AA49" s="51"/>
      <c r="AB49" s="51"/>
      <c r="AC49" s="51"/>
      <c r="AD49" s="51"/>
      <c r="AE49" s="175"/>
      <c r="AF49" s="176"/>
      <c r="AG49" s="176"/>
      <c r="AH49" s="176"/>
      <c r="AI49" s="188"/>
      <c r="AJ49" s="50"/>
      <c r="AK49" s="51"/>
      <c r="AL49" s="51"/>
      <c r="AM49" s="51"/>
      <c r="AN49" s="52"/>
      <c r="AO49" s="175"/>
      <c r="AP49" s="176"/>
      <c r="AQ49" s="176"/>
      <c r="AR49" s="176"/>
      <c r="AS49" s="176"/>
      <c r="AT49" s="50"/>
      <c r="AU49" s="51"/>
      <c r="AV49" s="51"/>
      <c r="AW49" s="51"/>
      <c r="AX49" s="51"/>
      <c r="AY49" s="175"/>
      <c r="AZ49" s="176"/>
      <c r="BA49" s="176"/>
      <c r="BB49" s="176"/>
      <c r="BC49" s="176"/>
      <c r="BD49" s="50"/>
      <c r="BE49" s="51"/>
      <c r="BF49" s="51"/>
      <c r="BG49" s="51"/>
      <c r="BH49" s="52"/>
      <c r="BI49" s="175"/>
      <c r="BJ49" s="176"/>
      <c r="BK49" s="176"/>
      <c r="BL49" s="176"/>
      <c r="BM49" s="188"/>
      <c r="BN49" s="53">
        <f t="shared" si="3"/>
        <v>0</v>
      </c>
      <c r="BO49" s="53">
        <f t="shared" si="4"/>
        <v>0</v>
      </c>
    </row>
    <row r="50" spans="1:67" ht="45" customHeight="1" x14ac:dyDescent="0.25">
      <c r="A50" s="38"/>
      <c r="B50" s="79" t="s">
        <v>44</v>
      </c>
      <c r="C50" s="80" t="str">
        <f>'рекоменд.цены на Октябрь 2019'!B31</f>
        <v>Мясо молодняка средней упитанности в убойном весе</v>
      </c>
      <c r="D50" s="131">
        <v>211.6</v>
      </c>
      <c r="E50" s="101">
        <v>1</v>
      </c>
      <c r="F50" s="102">
        <v>1</v>
      </c>
      <c r="G50" s="103">
        <v>2</v>
      </c>
      <c r="H50" s="103">
        <v>3</v>
      </c>
      <c r="I50" s="103">
        <v>4</v>
      </c>
      <c r="J50" s="104">
        <v>4</v>
      </c>
      <c r="K50" s="105">
        <f t="shared" si="0"/>
        <v>215.83199999999999</v>
      </c>
      <c r="L50" s="106">
        <f t="shared" si="1"/>
        <v>217.94800000000001</v>
      </c>
      <c r="M50" s="107">
        <f t="shared" si="5"/>
        <v>220.06399999999999</v>
      </c>
      <c r="N50" s="107">
        <f t="shared" si="5"/>
        <v>222.18</v>
      </c>
      <c r="O50" s="108">
        <f t="shared" si="5"/>
        <v>222.18</v>
      </c>
      <c r="P50" s="50"/>
      <c r="Q50" s="51"/>
      <c r="R50" s="51"/>
      <c r="S50" s="51"/>
      <c r="T50" s="52"/>
      <c r="U50" s="175"/>
      <c r="V50" s="176"/>
      <c r="W50" s="176"/>
      <c r="X50" s="176"/>
      <c r="Y50" s="176"/>
      <c r="Z50" s="50"/>
      <c r="AA50" s="51"/>
      <c r="AB50" s="51"/>
      <c r="AC50" s="51"/>
      <c r="AD50" s="51"/>
      <c r="AE50" s="175"/>
      <c r="AF50" s="176"/>
      <c r="AG50" s="176"/>
      <c r="AH50" s="176"/>
      <c r="AI50" s="188"/>
      <c r="AJ50" s="50"/>
      <c r="AK50" s="51"/>
      <c r="AL50" s="51"/>
      <c r="AM50" s="51"/>
      <c r="AN50" s="52"/>
      <c r="AO50" s="175"/>
      <c r="AP50" s="176"/>
      <c r="AQ50" s="176"/>
      <c r="AR50" s="176"/>
      <c r="AS50" s="176"/>
      <c r="AT50" s="50"/>
      <c r="AU50" s="51"/>
      <c r="AV50" s="51"/>
      <c r="AW50" s="51"/>
      <c r="AX50" s="51"/>
      <c r="AY50" s="175"/>
      <c r="AZ50" s="176"/>
      <c r="BA50" s="176"/>
      <c r="BB50" s="176"/>
      <c r="BC50" s="176"/>
      <c r="BD50" s="50"/>
      <c r="BE50" s="51"/>
      <c r="BF50" s="51"/>
      <c r="BG50" s="51"/>
      <c r="BH50" s="52"/>
      <c r="BI50" s="175"/>
      <c r="BJ50" s="176"/>
      <c r="BK50" s="176"/>
      <c r="BL50" s="176"/>
      <c r="BM50" s="188"/>
      <c r="BN50" s="53">
        <f t="shared" si="3"/>
        <v>0</v>
      </c>
      <c r="BO50" s="53">
        <f t="shared" si="4"/>
        <v>0</v>
      </c>
    </row>
    <row r="51" spans="1:67" ht="33.75" customHeight="1" x14ac:dyDescent="0.25">
      <c r="A51" s="38"/>
      <c r="B51" s="79"/>
      <c r="C51" s="80"/>
      <c r="D51" s="131">
        <f>D50</f>
        <v>211.6</v>
      </c>
      <c r="E51" s="101">
        <v>1</v>
      </c>
      <c r="F51" s="102">
        <v>1</v>
      </c>
      <c r="G51" s="103">
        <v>2</v>
      </c>
      <c r="H51" s="103">
        <v>3</v>
      </c>
      <c r="I51" s="103">
        <v>4</v>
      </c>
      <c r="J51" s="104">
        <v>4</v>
      </c>
      <c r="K51" s="105">
        <f t="shared" si="0"/>
        <v>215.83199999999999</v>
      </c>
      <c r="L51" s="106">
        <f t="shared" si="1"/>
        <v>217.94800000000001</v>
      </c>
      <c r="M51" s="107">
        <f t="shared" si="5"/>
        <v>220.06399999999999</v>
      </c>
      <c r="N51" s="107">
        <f t="shared" si="5"/>
        <v>222.18</v>
      </c>
      <c r="O51" s="108">
        <f t="shared" si="5"/>
        <v>222.18</v>
      </c>
      <c r="P51" s="50"/>
      <c r="Q51" s="51"/>
      <c r="R51" s="51"/>
      <c r="S51" s="51"/>
      <c r="T51" s="52"/>
      <c r="U51" s="175"/>
      <c r="V51" s="176"/>
      <c r="W51" s="176"/>
      <c r="X51" s="176"/>
      <c r="Y51" s="176"/>
      <c r="Z51" s="50"/>
      <c r="AA51" s="51"/>
      <c r="AB51" s="51"/>
      <c r="AC51" s="51"/>
      <c r="AD51" s="51"/>
      <c r="AE51" s="175"/>
      <c r="AF51" s="176"/>
      <c r="AG51" s="176"/>
      <c r="AH51" s="176"/>
      <c r="AI51" s="188"/>
      <c r="AJ51" s="50"/>
      <c r="AK51" s="51"/>
      <c r="AL51" s="51"/>
      <c r="AM51" s="51"/>
      <c r="AN51" s="52"/>
      <c r="AO51" s="175"/>
      <c r="AP51" s="176"/>
      <c r="AQ51" s="176"/>
      <c r="AR51" s="176"/>
      <c r="AS51" s="176"/>
      <c r="AT51" s="50"/>
      <c r="AU51" s="51"/>
      <c r="AV51" s="51"/>
      <c r="AW51" s="51"/>
      <c r="AX51" s="51"/>
      <c r="AY51" s="175"/>
      <c r="AZ51" s="176"/>
      <c r="BA51" s="176"/>
      <c r="BB51" s="176"/>
      <c r="BC51" s="176"/>
      <c r="BD51" s="50"/>
      <c r="BE51" s="51"/>
      <c r="BF51" s="51"/>
      <c r="BG51" s="51"/>
      <c r="BH51" s="52"/>
      <c r="BI51" s="175"/>
      <c r="BJ51" s="176"/>
      <c r="BK51" s="176"/>
      <c r="BL51" s="176"/>
      <c r="BM51" s="188"/>
      <c r="BN51" s="53">
        <f t="shared" si="3"/>
        <v>0</v>
      </c>
      <c r="BO51" s="53">
        <f t="shared" si="4"/>
        <v>0</v>
      </c>
    </row>
    <row r="52" spans="1:67" ht="33.75" customHeight="1" x14ac:dyDescent="0.25">
      <c r="A52" s="38"/>
      <c r="B52" s="79"/>
      <c r="C52" s="80"/>
      <c r="D52" s="131">
        <f>D50</f>
        <v>211.6</v>
      </c>
      <c r="E52" s="101">
        <v>1</v>
      </c>
      <c r="F52" s="102">
        <v>1</v>
      </c>
      <c r="G52" s="103">
        <v>2</v>
      </c>
      <c r="H52" s="103">
        <v>3</v>
      </c>
      <c r="I52" s="103">
        <v>4</v>
      </c>
      <c r="J52" s="104">
        <v>4</v>
      </c>
      <c r="K52" s="105">
        <f t="shared" si="0"/>
        <v>215.83199999999999</v>
      </c>
      <c r="L52" s="106">
        <f t="shared" si="1"/>
        <v>217.94800000000001</v>
      </c>
      <c r="M52" s="107">
        <f t="shared" si="5"/>
        <v>220.06399999999999</v>
      </c>
      <c r="N52" s="107">
        <f t="shared" si="5"/>
        <v>222.18</v>
      </c>
      <c r="O52" s="108">
        <f t="shared" si="5"/>
        <v>222.18</v>
      </c>
      <c r="P52" s="50"/>
      <c r="Q52" s="51"/>
      <c r="R52" s="51"/>
      <c r="S52" s="51"/>
      <c r="T52" s="52"/>
      <c r="U52" s="175"/>
      <c r="V52" s="176"/>
      <c r="W52" s="176"/>
      <c r="X52" s="176"/>
      <c r="Y52" s="176"/>
      <c r="Z52" s="50"/>
      <c r="AA52" s="51"/>
      <c r="AB52" s="51"/>
      <c r="AC52" s="51"/>
      <c r="AD52" s="51"/>
      <c r="AE52" s="175"/>
      <c r="AF52" s="176"/>
      <c r="AG52" s="176"/>
      <c r="AH52" s="176"/>
      <c r="AI52" s="188"/>
      <c r="AJ52" s="50"/>
      <c r="AK52" s="51"/>
      <c r="AL52" s="51"/>
      <c r="AM52" s="51"/>
      <c r="AN52" s="52"/>
      <c r="AO52" s="175"/>
      <c r="AP52" s="176"/>
      <c r="AQ52" s="176"/>
      <c r="AR52" s="176"/>
      <c r="AS52" s="176"/>
      <c r="AT52" s="50"/>
      <c r="AU52" s="51"/>
      <c r="AV52" s="51"/>
      <c r="AW52" s="51"/>
      <c r="AX52" s="51"/>
      <c r="AY52" s="175"/>
      <c r="AZ52" s="176"/>
      <c r="BA52" s="176"/>
      <c r="BB52" s="176"/>
      <c r="BC52" s="176"/>
      <c r="BD52" s="50"/>
      <c r="BE52" s="51"/>
      <c r="BF52" s="51"/>
      <c r="BG52" s="51"/>
      <c r="BH52" s="52"/>
      <c r="BI52" s="175"/>
      <c r="BJ52" s="176"/>
      <c r="BK52" s="176"/>
      <c r="BL52" s="176"/>
      <c r="BM52" s="188"/>
      <c r="BN52" s="53">
        <f t="shared" ref="BN52:BN83" si="6">MIN($P52,$U52,$Z52,$AE52,$AJ52,$AO52,$AT52,$AY52,$BD52,$BI52)</f>
        <v>0</v>
      </c>
      <c r="BO52" s="53">
        <f t="shared" ref="BO52:BO83" si="7">MAX($P52,$U52,$Z52,$AE52,$AJ52,$AO52,$AT52,$AY52,$BD52,$BI52)</f>
        <v>0</v>
      </c>
    </row>
    <row r="53" spans="1:67" ht="33.75" customHeight="1" x14ac:dyDescent="0.25">
      <c r="A53" s="38"/>
      <c r="B53" s="79" t="s">
        <v>45</v>
      </c>
      <c r="C53" s="80" t="str">
        <f>'рекоменд.цены на Октябрь 2019'!B32</f>
        <v>Свинина 2 категории в убойном весе, кг</v>
      </c>
      <c r="D53" s="131">
        <v>128.4</v>
      </c>
      <c r="E53" s="101">
        <v>1</v>
      </c>
      <c r="F53" s="102">
        <v>1</v>
      </c>
      <c r="G53" s="103">
        <v>2</v>
      </c>
      <c r="H53" s="103">
        <v>3</v>
      </c>
      <c r="I53" s="103">
        <v>4</v>
      </c>
      <c r="J53" s="104">
        <v>4</v>
      </c>
      <c r="K53" s="105">
        <f t="shared" si="0"/>
        <v>130.96800000000002</v>
      </c>
      <c r="L53" s="106">
        <f t="shared" si="1"/>
        <v>132.25200000000001</v>
      </c>
      <c r="M53" s="107">
        <f t="shared" si="5"/>
        <v>133.536</v>
      </c>
      <c r="N53" s="107">
        <f t="shared" si="5"/>
        <v>134.82</v>
      </c>
      <c r="O53" s="108">
        <f t="shared" si="5"/>
        <v>134.82</v>
      </c>
      <c r="P53" s="50"/>
      <c r="Q53" s="51"/>
      <c r="R53" s="51"/>
      <c r="S53" s="51"/>
      <c r="T53" s="52"/>
      <c r="U53" s="175"/>
      <c r="V53" s="176"/>
      <c r="W53" s="176"/>
      <c r="X53" s="176"/>
      <c r="Y53" s="176"/>
      <c r="Z53" s="50"/>
      <c r="AA53" s="51"/>
      <c r="AB53" s="51"/>
      <c r="AC53" s="51"/>
      <c r="AD53" s="51"/>
      <c r="AE53" s="175"/>
      <c r="AF53" s="176"/>
      <c r="AG53" s="176"/>
      <c r="AH53" s="176"/>
      <c r="AI53" s="188"/>
      <c r="AJ53" s="50"/>
      <c r="AK53" s="51"/>
      <c r="AL53" s="51"/>
      <c r="AM53" s="51"/>
      <c r="AN53" s="52"/>
      <c r="AO53" s="175"/>
      <c r="AP53" s="176"/>
      <c r="AQ53" s="176"/>
      <c r="AR53" s="176"/>
      <c r="AS53" s="176"/>
      <c r="AT53" s="50"/>
      <c r="AU53" s="51"/>
      <c r="AV53" s="51"/>
      <c r="AW53" s="51"/>
      <c r="AX53" s="51"/>
      <c r="AY53" s="175"/>
      <c r="AZ53" s="176"/>
      <c r="BA53" s="176"/>
      <c r="BB53" s="176"/>
      <c r="BC53" s="176"/>
      <c r="BD53" s="50"/>
      <c r="BE53" s="51"/>
      <c r="BF53" s="51"/>
      <c r="BG53" s="51"/>
      <c r="BH53" s="52"/>
      <c r="BI53" s="175"/>
      <c r="BJ53" s="176"/>
      <c r="BK53" s="176"/>
      <c r="BL53" s="176"/>
      <c r="BM53" s="188"/>
      <c r="BN53" s="53">
        <f t="shared" si="6"/>
        <v>0</v>
      </c>
      <c r="BO53" s="53">
        <f t="shared" si="7"/>
        <v>0</v>
      </c>
    </row>
    <row r="54" spans="1:67" ht="33.75" customHeight="1" x14ac:dyDescent="0.25">
      <c r="A54" s="38"/>
      <c r="B54" s="79"/>
      <c r="C54" s="80"/>
      <c r="D54" s="131">
        <f>D53</f>
        <v>128.4</v>
      </c>
      <c r="E54" s="101">
        <v>1</v>
      </c>
      <c r="F54" s="102">
        <v>1</v>
      </c>
      <c r="G54" s="103">
        <v>2</v>
      </c>
      <c r="H54" s="103">
        <v>3</v>
      </c>
      <c r="I54" s="103">
        <v>4</v>
      </c>
      <c r="J54" s="104">
        <v>4</v>
      </c>
      <c r="K54" s="105">
        <f t="shared" si="0"/>
        <v>130.96800000000002</v>
      </c>
      <c r="L54" s="106">
        <f t="shared" si="1"/>
        <v>132.25200000000001</v>
      </c>
      <c r="M54" s="107">
        <f t="shared" si="5"/>
        <v>133.536</v>
      </c>
      <c r="N54" s="107">
        <f t="shared" si="5"/>
        <v>134.82</v>
      </c>
      <c r="O54" s="108">
        <f t="shared" si="5"/>
        <v>134.82</v>
      </c>
      <c r="P54" s="50"/>
      <c r="Q54" s="51"/>
      <c r="R54" s="51"/>
      <c r="S54" s="51"/>
      <c r="T54" s="52"/>
      <c r="U54" s="175"/>
      <c r="V54" s="176"/>
      <c r="W54" s="176"/>
      <c r="X54" s="176"/>
      <c r="Y54" s="176"/>
      <c r="Z54" s="50"/>
      <c r="AA54" s="51"/>
      <c r="AB54" s="51"/>
      <c r="AC54" s="51"/>
      <c r="AD54" s="51"/>
      <c r="AE54" s="175"/>
      <c r="AF54" s="176"/>
      <c r="AG54" s="176"/>
      <c r="AH54" s="176"/>
      <c r="AI54" s="188"/>
      <c r="AJ54" s="50"/>
      <c r="AK54" s="51"/>
      <c r="AL54" s="51"/>
      <c r="AM54" s="51"/>
      <c r="AN54" s="52"/>
      <c r="AO54" s="175"/>
      <c r="AP54" s="176"/>
      <c r="AQ54" s="176"/>
      <c r="AR54" s="176"/>
      <c r="AS54" s="176"/>
      <c r="AT54" s="50"/>
      <c r="AU54" s="51"/>
      <c r="AV54" s="51"/>
      <c r="AW54" s="51"/>
      <c r="AX54" s="51"/>
      <c r="AY54" s="175"/>
      <c r="AZ54" s="176"/>
      <c r="BA54" s="176"/>
      <c r="BB54" s="176"/>
      <c r="BC54" s="176"/>
      <c r="BD54" s="50"/>
      <c r="BE54" s="51"/>
      <c r="BF54" s="51"/>
      <c r="BG54" s="51"/>
      <c r="BH54" s="52"/>
      <c r="BI54" s="175"/>
      <c r="BJ54" s="176"/>
      <c r="BK54" s="176"/>
      <c r="BL54" s="176"/>
      <c r="BM54" s="188"/>
      <c r="BN54" s="53">
        <f t="shared" si="6"/>
        <v>0</v>
      </c>
      <c r="BO54" s="53">
        <f t="shared" si="7"/>
        <v>0</v>
      </c>
    </row>
    <row r="55" spans="1:67" ht="33.75" customHeight="1" x14ac:dyDescent="0.25">
      <c r="A55" s="38"/>
      <c r="B55" s="79"/>
      <c r="C55" s="80"/>
      <c r="D55" s="131">
        <f>D53</f>
        <v>128.4</v>
      </c>
      <c r="E55" s="101">
        <v>1</v>
      </c>
      <c r="F55" s="102">
        <v>1</v>
      </c>
      <c r="G55" s="103">
        <v>2</v>
      </c>
      <c r="H55" s="103">
        <v>3</v>
      </c>
      <c r="I55" s="103">
        <v>4</v>
      </c>
      <c r="J55" s="104">
        <v>4</v>
      </c>
      <c r="K55" s="105">
        <f t="shared" si="0"/>
        <v>130.96800000000002</v>
      </c>
      <c r="L55" s="106">
        <f t="shared" si="1"/>
        <v>132.25200000000001</v>
      </c>
      <c r="M55" s="107">
        <f t="shared" si="5"/>
        <v>133.536</v>
      </c>
      <c r="N55" s="107">
        <f t="shared" si="5"/>
        <v>134.82</v>
      </c>
      <c r="O55" s="108">
        <f t="shared" si="5"/>
        <v>134.82</v>
      </c>
      <c r="P55" s="50"/>
      <c r="Q55" s="51"/>
      <c r="R55" s="51"/>
      <c r="S55" s="51"/>
      <c r="T55" s="52"/>
      <c r="U55" s="175"/>
      <c r="V55" s="176"/>
      <c r="W55" s="176"/>
      <c r="X55" s="176"/>
      <c r="Y55" s="176"/>
      <c r="Z55" s="50"/>
      <c r="AA55" s="51"/>
      <c r="AB55" s="51"/>
      <c r="AC55" s="51"/>
      <c r="AD55" s="51"/>
      <c r="AE55" s="175"/>
      <c r="AF55" s="176"/>
      <c r="AG55" s="176"/>
      <c r="AH55" s="176"/>
      <c r="AI55" s="188"/>
      <c r="AJ55" s="50"/>
      <c r="AK55" s="51"/>
      <c r="AL55" s="51"/>
      <c r="AM55" s="51"/>
      <c r="AN55" s="52"/>
      <c r="AO55" s="175"/>
      <c r="AP55" s="176"/>
      <c r="AQ55" s="176"/>
      <c r="AR55" s="176"/>
      <c r="AS55" s="176"/>
      <c r="AT55" s="50"/>
      <c r="AU55" s="51"/>
      <c r="AV55" s="51"/>
      <c r="AW55" s="51"/>
      <c r="AX55" s="51"/>
      <c r="AY55" s="175"/>
      <c r="AZ55" s="176"/>
      <c r="BA55" s="176"/>
      <c r="BB55" s="176"/>
      <c r="BC55" s="176"/>
      <c r="BD55" s="50"/>
      <c r="BE55" s="51"/>
      <c r="BF55" s="51"/>
      <c r="BG55" s="51"/>
      <c r="BH55" s="52"/>
      <c r="BI55" s="175"/>
      <c r="BJ55" s="176"/>
      <c r="BK55" s="176"/>
      <c r="BL55" s="176"/>
      <c r="BM55" s="188"/>
      <c r="BN55" s="53">
        <f t="shared" si="6"/>
        <v>0</v>
      </c>
      <c r="BO55" s="53">
        <f t="shared" si="7"/>
        <v>0</v>
      </c>
    </row>
    <row r="56" spans="1:67" ht="47.25" customHeight="1" x14ac:dyDescent="0.25">
      <c r="A56" s="38"/>
      <c r="B56" s="79" t="s">
        <v>124</v>
      </c>
      <c r="C56" s="80" t="str">
        <f>'рекоменд.цены на Октябрь 2019'!B33</f>
        <v>Говядина 1 категории в полутушах (ГОСТ Р 54315-2011)*, кг</v>
      </c>
      <c r="D56" s="131">
        <v>259.10000000000002</v>
      </c>
      <c r="E56" s="101">
        <v>1</v>
      </c>
      <c r="F56" s="102">
        <v>1</v>
      </c>
      <c r="G56" s="103">
        <v>2</v>
      </c>
      <c r="H56" s="103">
        <v>3</v>
      </c>
      <c r="I56" s="103">
        <v>4</v>
      </c>
      <c r="J56" s="104">
        <v>4</v>
      </c>
      <c r="K56" s="105">
        <f t="shared" si="0"/>
        <v>264.28200000000004</v>
      </c>
      <c r="L56" s="106">
        <f t="shared" si="1"/>
        <v>266.87300000000005</v>
      </c>
      <c r="M56" s="107">
        <f t="shared" si="5"/>
        <v>269.464</v>
      </c>
      <c r="N56" s="107">
        <f t="shared" si="5"/>
        <v>272.05500000000001</v>
      </c>
      <c r="O56" s="108">
        <f t="shared" si="5"/>
        <v>272.05500000000001</v>
      </c>
      <c r="P56" s="50"/>
      <c r="Q56" s="51"/>
      <c r="R56" s="51"/>
      <c r="S56" s="51"/>
      <c r="T56" s="52"/>
      <c r="U56" s="175"/>
      <c r="V56" s="176"/>
      <c r="W56" s="176"/>
      <c r="X56" s="176"/>
      <c r="Y56" s="176"/>
      <c r="Z56" s="50"/>
      <c r="AA56" s="51"/>
      <c r="AB56" s="51"/>
      <c r="AC56" s="51"/>
      <c r="AD56" s="51"/>
      <c r="AE56" s="175"/>
      <c r="AF56" s="176"/>
      <c r="AG56" s="176"/>
      <c r="AH56" s="176"/>
      <c r="AI56" s="188"/>
      <c r="AJ56" s="50"/>
      <c r="AK56" s="51"/>
      <c r="AL56" s="51"/>
      <c r="AM56" s="51"/>
      <c r="AN56" s="52"/>
      <c r="AO56" s="175"/>
      <c r="AP56" s="176"/>
      <c r="AQ56" s="176"/>
      <c r="AR56" s="176"/>
      <c r="AS56" s="176"/>
      <c r="AT56" s="50"/>
      <c r="AU56" s="51"/>
      <c r="AV56" s="51"/>
      <c r="AW56" s="51"/>
      <c r="AX56" s="51"/>
      <c r="AY56" s="175"/>
      <c r="AZ56" s="176"/>
      <c r="BA56" s="176"/>
      <c r="BB56" s="176"/>
      <c r="BC56" s="176"/>
      <c r="BD56" s="50"/>
      <c r="BE56" s="51"/>
      <c r="BF56" s="51"/>
      <c r="BG56" s="51"/>
      <c r="BH56" s="52"/>
      <c r="BI56" s="175"/>
      <c r="BJ56" s="176"/>
      <c r="BK56" s="176"/>
      <c r="BL56" s="176"/>
      <c r="BM56" s="188"/>
      <c r="BN56" s="53">
        <f t="shared" si="6"/>
        <v>0</v>
      </c>
      <c r="BO56" s="53">
        <f t="shared" si="7"/>
        <v>0</v>
      </c>
    </row>
    <row r="57" spans="1:67" ht="33.75" customHeight="1" x14ac:dyDescent="0.25">
      <c r="A57" s="38" t="s">
        <v>39</v>
      </c>
      <c r="B57" s="79"/>
      <c r="C57" s="80"/>
      <c r="D57" s="131">
        <f>D56</f>
        <v>259.10000000000002</v>
      </c>
      <c r="E57" s="101">
        <v>1</v>
      </c>
      <c r="F57" s="102">
        <v>1</v>
      </c>
      <c r="G57" s="103">
        <v>2</v>
      </c>
      <c r="H57" s="103">
        <v>3</v>
      </c>
      <c r="I57" s="103">
        <v>4</v>
      </c>
      <c r="J57" s="104">
        <v>4</v>
      </c>
      <c r="K57" s="105">
        <f t="shared" si="0"/>
        <v>264.28200000000004</v>
      </c>
      <c r="L57" s="106">
        <f t="shared" si="1"/>
        <v>266.87300000000005</v>
      </c>
      <c r="M57" s="107">
        <f t="shared" si="5"/>
        <v>269.464</v>
      </c>
      <c r="N57" s="107">
        <f t="shared" si="5"/>
        <v>272.05500000000001</v>
      </c>
      <c r="O57" s="108">
        <f t="shared" si="5"/>
        <v>272.05500000000001</v>
      </c>
      <c r="P57" s="50"/>
      <c r="Q57" s="51"/>
      <c r="R57" s="51"/>
      <c r="S57" s="51"/>
      <c r="T57" s="52"/>
      <c r="U57" s="175"/>
      <c r="V57" s="176"/>
      <c r="W57" s="176"/>
      <c r="X57" s="176"/>
      <c r="Y57" s="176"/>
      <c r="Z57" s="50"/>
      <c r="AA57" s="51"/>
      <c r="AB57" s="51"/>
      <c r="AC57" s="51"/>
      <c r="AD57" s="51"/>
      <c r="AE57" s="175"/>
      <c r="AF57" s="176"/>
      <c r="AG57" s="176"/>
      <c r="AH57" s="176"/>
      <c r="AI57" s="188"/>
      <c r="AJ57" s="50"/>
      <c r="AK57" s="51"/>
      <c r="AL57" s="51"/>
      <c r="AM57" s="51"/>
      <c r="AN57" s="52"/>
      <c r="AO57" s="175"/>
      <c r="AP57" s="176"/>
      <c r="AQ57" s="176"/>
      <c r="AR57" s="176"/>
      <c r="AS57" s="176"/>
      <c r="AT57" s="50"/>
      <c r="AU57" s="51"/>
      <c r="AV57" s="51"/>
      <c r="AW57" s="51"/>
      <c r="AX57" s="51"/>
      <c r="AY57" s="175"/>
      <c r="AZ57" s="176"/>
      <c r="BA57" s="176"/>
      <c r="BB57" s="176"/>
      <c r="BC57" s="176"/>
      <c r="BD57" s="50"/>
      <c r="BE57" s="51"/>
      <c r="BF57" s="51"/>
      <c r="BG57" s="51"/>
      <c r="BH57" s="52"/>
      <c r="BI57" s="175"/>
      <c r="BJ57" s="176"/>
      <c r="BK57" s="176"/>
      <c r="BL57" s="176"/>
      <c r="BM57" s="188"/>
      <c r="BN57" s="53">
        <f t="shared" si="6"/>
        <v>0</v>
      </c>
      <c r="BO57" s="53">
        <f t="shared" si="7"/>
        <v>0</v>
      </c>
    </row>
    <row r="58" spans="1:67" ht="51.75" customHeight="1" x14ac:dyDescent="0.25">
      <c r="A58" s="38"/>
      <c r="B58" s="79" t="s">
        <v>125</v>
      </c>
      <c r="C58" s="80" t="str">
        <f>'рекоменд.цены на Октябрь 2019'!B34</f>
        <v>Говядина 1 категории передний отруб   (ГОСТ Р 54315-2011)*, кг</v>
      </c>
      <c r="D58" s="131">
        <v>232.7</v>
      </c>
      <c r="E58" s="101">
        <v>1</v>
      </c>
      <c r="F58" s="102">
        <v>1</v>
      </c>
      <c r="G58" s="103">
        <v>2</v>
      </c>
      <c r="H58" s="103">
        <v>3</v>
      </c>
      <c r="I58" s="103">
        <v>4</v>
      </c>
      <c r="J58" s="104">
        <v>4</v>
      </c>
      <c r="K58" s="105">
        <f t="shared" si="0"/>
        <v>237.35399999999998</v>
      </c>
      <c r="L58" s="106">
        <f t="shared" si="1"/>
        <v>239.68099999999998</v>
      </c>
      <c r="M58" s="107">
        <f t="shared" si="5"/>
        <v>242.00799999999998</v>
      </c>
      <c r="N58" s="107">
        <f t="shared" si="5"/>
        <v>244.33499999999998</v>
      </c>
      <c r="O58" s="108">
        <f t="shared" si="5"/>
        <v>244.33499999999998</v>
      </c>
      <c r="P58" s="50"/>
      <c r="Q58" s="51"/>
      <c r="R58" s="51"/>
      <c r="S58" s="51"/>
      <c r="T58" s="52"/>
      <c r="U58" s="175"/>
      <c r="V58" s="176"/>
      <c r="W58" s="176"/>
      <c r="X58" s="176"/>
      <c r="Y58" s="176"/>
      <c r="Z58" s="50"/>
      <c r="AA58" s="51"/>
      <c r="AB58" s="51"/>
      <c r="AC58" s="51"/>
      <c r="AD58" s="51"/>
      <c r="AE58" s="175"/>
      <c r="AF58" s="176"/>
      <c r="AG58" s="176"/>
      <c r="AH58" s="176"/>
      <c r="AI58" s="188"/>
      <c r="AJ58" s="50"/>
      <c r="AK58" s="51"/>
      <c r="AL58" s="51"/>
      <c r="AM58" s="51"/>
      <c r="AN58" s="52"/>
      <c r="AO58" s="175"/>
      <c r="AP58" s="176"/>
      <c r="AQ58" s="176"/>
      <c r="AR58" s="176"/>
      <c r="AS58" s="176"/>
      <c r="AT58" s="50"/>
      <c r="AU58" s="51"/>
      <c r="AV58" s="51"/>
      <c r="AW58" s="51"/>
      <c r="AX58" s="51"/>
      <c r="AY58" s="175"/>
      <c r="AZ58" s="176"/>
      <c r="BA58" s="176"/>
      <c r="BB58" s="176"/>
      <c r="BC58" s="176"/>
      <c r="BD58" s="50"/>
      <c r="BE58" s="51"/>
      <c r="BF58" s="51"/>
      <c r="BG58" s="51"/>
      <c r="BH58" s="52"/>
      <c r="BI58" s="175"/>
      <c r="BJ58" s="176"/>
      <c r="BK58" s="176"/>
      <c r="BL58" s="176"/>
      <c r="BM58" s="188"/>
      <c r="BN58" s="53">
        <f t="shared" si="6"/>
        <v>0</v>
      </c>
      <c r="BO58" s="53">
        <f t="shared" si="7"/>
        <v>0</v>
      </c>
    </row>
    <row r="59" spans="1:67" ht="33.75" customHeight="1" x14ac:dyDescent="0.25">
      <c r="A59" s="38"/>
      <c r="B59" s="79"/>
      <c r="C59" s="80"/>
      <c r="D59" s="131">
        <f>D58</f>
        <v>232.7</v>
      </c>
      <c r="E59" s="101">
        <v>1</v>
      </c>
      <c r="F59" s="102">
        <v>1</v>
      </c>
      <c r="G59" s="103">
        <v>2</v>
      </c>
      <c r="H59" s="103">
        <v>3</v>
      </c>
      <c r="I59" s="103">
        <v>4</v>
      </c>
      <c r="J59" s="104">
        <v>4</v>
      </c>
      <c r="K59" s="105">
        <f t="shared" si="0"/>
        <v>237.35399999999998</v>
      </c>
      <c r="L59" s="106">
        <f t="shared" si="1"/>
        <v>239.68099999999998</v>
      </c>
      <c r="M59" s="107">
        <f t="shared" si="5"/>
        <v>242.00799999999998</v>
      </c>
      <c r="N59" s="107">
        <f t="shared" si="5"/>
        <v>244.33499999999998</v>
      </c>
      <c r="O59" s="108">
        <f t="shared" si="5"/>
        <v>244.33499999999998</v>
      </c>
      <c r="P59" s="50"/>
      <c r="Q59" s="51"/>
      <c r="R59" s="51"/>
      <c r="S59" s="51"/>
      <c r="T59" s="52"/>
      <c r="U59" s="175"/>
      <c r="V59" s="176"/>
      <c r="W59" s="176"/>
      <c r="X59" s="176"/>
      <c r="Y59" s="176"/>
      <c r="Z59" s="50"/>
      <c r="AA59" s="51"/>
      <c r="AB59" s="51"/>
      <c r="AC59" s="51"/>
      <c r="AD59" s="51"/>
      <c r="AE59" s="175"/>
      <c r="AF59" s="176"/>
      <c r="AG59" s="176"/>
      <c r="AH59" s="176"/>
      <c r="AI59" s="188"/>
      <c r="AJ59" s="50"/>
      <c r="AK59" s="51"/>
      <c r="AL59" s="51"/>
      <c r="AM59" s="51"/>
      <c r="AN59" s="52"/>
      <c r="AO59" s="175"/>
      <c r="AP59" s="176"/>
      <c r="AQ59" s="176"/>
      <c r="AR59" s="176"/>
      <c r="AS59" s="176"/>
      <c r="AT59" s="50"/>
      <c r="AU59" s="51"/>
      <c r="AV59" s="51"/>
      <c r="AW59" s="51"/>
      <c r="AX59" s="51"/>
      <c r="AY59" s="175"/>
      <c r="AZ59" s="176"/>
      <c r="BA59" s="176"/>
      <c r="BB59" s="176"/>
      <c r="BC59" s="176"/>
      <c r="BD59" s="50"/>
      <c r="BE59" s="51"/>
      <c r="BF59" s="51"/>
      <c r="BG59" s="51"/>
      <c r="BH59" s="52"/>
      <c r="BI59" s="175"/>
      <c r="BJ59" s="176"/>
      <c r="BK59" s="176"/>
      <c r="BL59" s="176"/>
      <c r="BM59" s="188"/>
      <c r="BN59" s="53">
        <f t="shared" si="6"/>
        <v>0</v>
      </c>
      <c r="BO59" s="53">
        <f t="shared" si="7"/>
        <v>0</v>
      </c>
    </row>
    <row r="60" spans="1:67" ht="41.1" customHeight="1" x14ac:dyDescent="0.25">
      <c r="A60" s="38" t="s">
        <v>39</v>
      </c>
      <c r="B60" s="79"/>
      <c r="C60" s="80"/>
      <c r="D60" s="131">
        <f>D58</f>
        <v>232.7</v>
      </c>
      <c r="E60" s="101">
        <v>1</v>
      </c>
      <c r="F60" s="102">
        <v>1</v>
      </c>
      <c r="G60" s="103">
        <v>2</v>
      </c>
      <c r="H60" s="103">
        <v>3</v>
      </c>
      <c r="I60" s="103">
        <v>4</v>
      </c>
      <c r="J60" s="104">
        <v>4</v>
      </c>
      <c r="K60" s="105">
        <f t="shared" si="0"/>
        <v>237.35399999999998</v>
      </c>
      <c r="L60" s="106">
        <f t="shared" si="1"/>
        <v>239.68099999999998</v>
      </c>
      <c r="M60" s="107">
        <f t="shared" si="5"/>
        <v>242.00799999999998</v>
      </c>
      <c r="N60" s="107">
        <f t="shared" si="5"/>
        <v>244.33499999999998</v>
      </c>
      <c r="O60" s="108">
        <f t="shared" si="5"/>
        <v>244.33499999999998</v>
      </c>
      <c r="P60" s="50"/>
      <c r="Q60" s="51"/>
      <c r="R60" s="51"/>
      <c r="S60" s="51"/>
      <c r="T60" s="52"/>
      <c r="U60" s="175"/>
      <c r="V60" s="176"/>
      <c r="W60" s="176"/>
      <c r="X60" s="176"/>
      <c r="Y60" s="176"/>
      <c r="Z60" s="50"/>
      <c r="AA60" s="51"/>
      <c r="AB60" s="51"/>
      <c r="AC60" s="51"/>
      <c r="AD60" s="51"/>
      <c r="AE60" s="175"/>
      <c r="AF60" s="176"/>
      <c r="AG60" s="176"/>
      <c r="AH60" s="176"/>
      <c r="AI60" s="188"/>
      <c r="AJ60" s="50"/>
      <c r="AK60" s="51"/>
      <c r="AL60" s="51"/>
      <c r="AM60" s="51"/>
      <c r="AN60" s="52"/>
      <c r="AO60" s="175"/>
      <c r="AP60" s="176"/>
      <c r="AQ60" s="176"/>
      <c r="AR60" s="176"/>
      <c r="AS60" s="176"/>
      <c r="AT60" s="50"/>
      <c r="AU60" s="51"/>
      <c r="AV60" s="51"/>
      <c r="AW60" s="51"/>
      <c r="AX60" s="51"/>
      <c r="AY60" s="175"/>
      <c r="AZ60" s="176"/>
      <c r="BA60" s="176"/>
      <c r="BB60" s="176"/>
      <c r="BC60" s="176"/>
      <c r="BD60" s="50"/>
      <c r="BE60" s="51"/>
      <c r="BF60" s="51"/>
      <c r="BG60" s="51"/>
      <c r="BH60" s="52"/>
      <c r="BI60" s="175"/>
      <c r="BJ60" s="176"/>
      <c r="BK60" s="176"/>
      <c r="BL60" s="176"/>
      <c r="BM60" s="188"/>
      <c r="BN60" s="53">
        <f t="shared" si="6"/>
        <v>0</v>
      </c>
      <c r="BO60" s="53">
        <f t="shared" si="7"/>
        <v>0</v>
      </c>
    </row>
    <row r="61" spans="1:67" ht="47.25" customHeight="1" x14ac:dyDescent="0.25">
      <c r="A61" s="38"/>
      <c r="B61" s="79" t="s">
        <v>126</v>
      </c>
      <c r="C61" s="80" t="str">
        <f>'рекоменд.цены на Октябрь 2019'!B35</f>
        <v>Говядина 1 категории задняя четверть  (ГОСТ Р 54315-2011)*, кг</v>
      </c>
      <c r="D61" s="131">
        <v>285.5</v>
      </c>
      <c r="E61" s="101">
        <v>1</v>
      </c>
      <c r="F61" s="102">
        <v>1</v>
      </c>
      <c r="G61" s="103">
        <v>2</v>
      </c>
      <c r="H61" s="103">
        <v>3</v>
      </c>
      <c r="I61" s="103">
        <v>4</v>
      </c>
      <c r="J61" s="104">
        <v>4</v>
      </c>
      <c r="K61" s="105">
        <f t="shared" si="0"/>
        <v>291.20999999999998</v>
      </c>
      <c r="L61" s="106">
        <f t="shared" si="1"/>
        <v>294.065</v>
      </c>
      <c r="M61" s="107">
        <f t="shared" si="5"/>
        <v>296.92</v>
      </c>
      <c r="N61" s="107">
        <f t="shared" si="5"/>
        <v>299.77499999999998</v>
      </c>
      <c r="O61" s="108">
        <f t="shared" si="5"/>
        <v>299.77499999999998</v>
      </c>
      <c r="P61" s="50"/>
      <c r="Q61" s="51"/>
      <c r="R61" s="51"/>
      <c r="S61" s="51"/>
      <c r="T61" s="52"/>
      <c r="U61" s="175"/>
      <c r="V61" s="176"/>
      <c r="W61" s="176"/>
      <c r="X61" s="176"/>
      <c r="Y61" s="176"/>
      <c r="Z61" s="50"/>
      <c r="AA61" s="51"/>
      <c r="AB61" s="51"/>
      <c r="AC61" s="51"/>
      <c r="AD61" s="51"/>
      <c r="AE61" s="175"/>
      <c r="AF61" s="176"/>
      <c r="AG61" s="176"/>
      <c r="AH61" s="176"/>
      <c r="AI61" s="188"/>
      <c r="AJ61" s="50"/>
      <c r="AK61" s="51"/>
      <c r="AL61" s="51"/>
      <c r="AM61" s="51"/>
      <c r="AN61" s="52"/>
      <c r="AO61" s="175"/>
      <c r="AP61" s="176"/>
      <c r="AQ61" s="176"/>
      <c r="AR61" s="176"/>
      <c r="AS61" s="176"/>
      <c r="AT61" s="50"/>
      <c r="AU61" s="51"/>
      <c r="AV61" s="51"/>
      <c r="AW61" s="51"/>
      <c r="AX61" s="51"/>
      <c r="AY61" s="175"/>
      <c r="AZ61" s="176"/>
      <c r="BA61" s="176"/>
      <c r="BB61" s="176"/>
      <c r="BC61" s="176"/>
      <c r="BD61" s="50"/>
      <c r="BE61" s="51"/>
      <c r="BF61" s="51"/>
      <c r="BG61" s="51"/>
      <c r="BH61" s="52"/>
      <c r="BI61" s="175"/>
      <c r="BJ61" s="176"/>
      <c r="BK61" s="176"/>
      <c r="BL61" s="176"/>
      <c r="BM61" s="188"/>
      <c r="BN61" s="53">
        <f t="shared" si="6"/>
        <v>0</v>
      </c>
      <c r="BO61" s="53">
        <f t="shared" si="7"/>
        <v>0</v>
      </c>
    </row>
    <row r="62" spans="1:67" ht="30.75" customHeight="1" x14ac:dyDescent="0.25">
      <c r="A62" s="38"/>
      <c r="B62" s="79"/>
      <c r="C62" s="80"/>
      <c r="D62" s="131"/>
      <c r="E62" s="101"/>
      <c r="F62" s="102"/>
      <c r="G62" s="103"/>
      <c r="H62" s="103"/>
      <c r="I62" s="103"/>
      <c r="J62" s="104"/>
      <c r="K62" s="105"/>
      <c r="L62" s="106"/>
      <c r="M62" s="107"/>
      <c r="N62" s="107"/>
      <c r="O62" s="108"/>
      <c r="P62" s="50"/>
      <c r="Q62" s="51"/>
      <c r="R62" s="51"/>
      <c r="S62" s="51"/>
      <c r="T62" s="52"/>
      <c r="U62" s="175"/>
      <c r="V62" s="176"/>
      <c r="W62" s="176"/>
      <c r="X62" s="176"/>
      <c r="Y62" s="176"/>
      <c r="Z62" s="50"/>
      <c r="AA62" s="51"/>
      <c r="AB62" s="51"/>
      <c r="AC62" s="51"/>
      <c r="AD62" s="51"/>
      <c r="AE62" s="175"/>
      <c r="AF62" s="176"/>
      <c r="AG62" s="176"/>
      <c r="AH62" s="176"/>
      <c r="AI62" s="188"/>
      <c r="AJ62" s="50"/>
      <c r="AK62" s="57"/>
      <c r="AL62" s="57"/>
      <c r="AM62" s="57"/>
      <c r="AN62" s="52"/>
      <c r="AO62" s="175"/>
      <c r="AP62" s="176"/>
      <c r="AQ62" s="176"/>
      <c r="AR62" s="176"/>
      <c r="AS62" s="176"/>
      <c r="AT62" s="50"/>
      <c r="AU62" s="51"/>
      <c r="AV62" s="51"/>
      <c r="AW62" s="51"/>
      <c r="AX62" s="51"/>
      <c r="AY62" s="175"/>
      <c r="AZ62" s="176"/>
      <c r="BA62" s="176"/>
      <c r="BB62" s="176"/>
      <c r="BC62" s="176"/>
      <c r="BD62" s="50"/>
      <c r="BE62" s="51"/>
      <c r="BF62" s="51"/>
      <c r="BG62" s="51"/>
      <c r="BH62" s="52"/>
      <c r="BI62" s="175"/>
      <c r="BJ62" s="176"/>
      <c r="BK62" s="176"/>
      <c r="BL62" s="176"/>
      <c r="BM62" s="188"/>
      <c r="BN62" s="53">
        <f t="shared" si="6"/>
        <v>0</v>
      </c>
      <c r="BO62" s="53">
        <f t="shared" si="7"/>
        <v>0</v>
      </c>
    </row>
    <row r="63" spans="1:67" ht="28.5" customHeight="1" x14ac:dyDescent="0.25">
      <c r="A63" s="38" t="s">
        <v>39</v>
      </c>
      <c r="B63" s="79"/>
      <c r="C63" s="80"/>
      <c r="D63" s="131"/>
      <c r="E63" s="101"/>
      <c r="F63" s="102"/>
      <c r="G63" s="103"/>
      <c r="H63" s="103"/>
      <c r="I63" s="103"/>
      <c r="J63" s="104"/>
      <c r="K63" s="105"/>
      <c r="L63" s="106"/>
      <c r="M63" s="107"/>
      <c r="N63" s="107"/>
      <c r="O63" s="108"/>
      <c r="P63" s="50"/>
      <c r="Q63" s="51"/>
      <c r="R63" s="51"/>
      <c r="S63" s="51"/>
      <c r="T63" s="52"/>
      <c r="U63" s="175"/>
      <c r="V63" s="176"/>
      <c r="W63" s="176"/>
      <c r="X63" s="176"/>
      <c r="Y63" s="176"/>
      <c r="Z63" s="50"/>
      <c r="AA63" s="51"/>
      <c r="AB63" s="51"/>
      <c r="AC63" s="51"/>
      <c r="AD63" s="51"/>
      <c r="AE63" s="175"/>
      <c r="AF63" s="176"/>
      <c r="AG63" s="176"/>
      <c r="AH63" s="176"/>
      <c r="AI63" s="188"/>
      <c r="AJ63" s="50"/>
      <c r="AK63" s="51"/>
      <c r="AL63" s="51"/>
      <c r="AM63" s="51"/>
      <c r="AN63" s="52"/>
      <c r="AO63" s="175"/>
      <c r="AP63" s="176"/>
      <c r="AQ63" s="176"/>
      <c r="AR63" s="176"/>
      <c r="AS63" s="176"/>
      <c r="AT63" s="50"/>
      <c r="AU63" s="51"/>
      <c r="AV63" s="51"/>
      <c r="AW63" s="51"/>
      <c r="AX63" s="51"/>
      <c r="AY63" s="175"/>
      <c r="AZ63" s="176"/>
      <c r="BA63" s="176"/>
      <c r="BB63" s="176"/>
      <c r="BC63" s="176"/>
      <c r="BD63" s="50"/>
      <c r="BE63" s="51"/>
      <c r="BF63" s="51"/>
      <c r="BG63" s="51"/>
      <c r="BH63" s="52"/>
      <c r="BI63" s="175"/>
      <c r="BJ63" s="176"/>
      <c r="BK63" s="176"/>
      <c r="BL63" s="176"/>
      <c r="BM63" s="188"/>
      <c r="BN63" s="53">
        <f t="shared" si="6"/>
        <v>0</v>
      </c>
      <c r="BO63" s="53">
        <f t="shared" si="7"/>
        <v>0</v>
      </c>
    </row>
    <row r="64" spans="1:67" ht="42" customHeight="1" x14ac:dyDescent="0.25">
      <c r="A64" s="38"/>
      <c r="B64" s="79" t="s">
        <v>127</v>
      </c>
      <c r="C64" s="80" t="str">
        <f>'рекоменд.цены на Октябрь 2019'!B36</f>
        <v>Свинина 2 категории (ГОСТ Р53221-2008)*, кг</v>
      </c>
      <c r="D64" s="131">
        <v>206.8</v>
      </c>
      <c r="E64" s="101">
        <v>1</v>
      </c>
      <c r="F64" s="102">
        <v>1</v>
      </c>
      <c r="G64" s="103">
        <v>2</v>
      </c>
      <c r="H64" s="103">
        <v>3</v>
      </c>
      <c r="I64" s="103">
        <v>4</v>
      </c>
      <c r="J64" s="104">
        <v>4</v>
      </c>
      <c r="K64" s="105">
        <f t="shared" ref="K64:K69" si="8">$D64+($D64*(SUM($E64%,F64%)))</f>
        <v>210.93600000000001</v>
      </c>
      <c r="L64" s="106">
        <f t="shared" ref="L64:L69" si="9">$D64+(($D64*SUM($E64,G64)/100))</f>
        <v>213.00400000000002</v>
      </c>
      <c r="M64" s="107">
        <f t="shared" si="5"/>
        <v>215.072</v>
      </c>
      <c r="N64" s="107">
        <f t="shared" si="5"/>
        <v>217.14000000000001</v>
      </c>
      <c r="O64" s="108">
        <f t="shared" si="5"/>
        <v>217.14000000000001</v>
      </c>
      <c r="P64" s="50"/>
      <c r="Q64" s="57"/>
      <c r="R64" s="57"/>
      <c r="S64" s="57"/>
      <c r="T64" s="52"/>
      <c r="U64" s="175"/>
      <c r="V64" s="176"/>
      <c r="W64" s="176"/>
      <c r="X64" s="176"/>
      <c r="Y64" s="176"/>
      <c r="Z64" s="50"/>
      <c r="AA64" s="51"/>
      <c r="AB64" s="51"/>
      <c r="AC64" s="51"/>
      <c r="AD64" s="51"/>
      <c r="AE64" s="175"/>
      <c r="AF64" s="176"/>
      <c r="AG64" s="176"/>
      <c r="AH64" s="176"/>
      <c r="AI64" s="188"/>
      <c r="AJ64" s="50"/>
      <c r="AK64" s="51"/>
      <c r="AL64" s="51"/>
      <c r="AM64" s="51"/>
      <c r="AN64" s="52"/>
      <c r="AO64" s="175"/>
      <c r="AP64" s="176"/>
      <c r="AQ64" s="176"/>
      <c r="AR64" s="176"/>
      <c r="AS64" s="176"/>
      <c r="AT64" s="50"/>
      <c r="AU64" s="51"/>
      <c r="AV64" s="51"/>
      <c r="AW64" s="51"/>
      <c r="AX64" s="51"/>
      <c r="AY64" s="175"/>
      <c r="AZ64" s="176"/>
      <c r="BA64" s="176"/>
      <c r="BB64" s="176"/>
      <c r="BC64" s="176"/>
      <c r="BD64" s="50"/>
      <c r="BE64" s="51"/>
      <c r="BF64" s="51"/>
      <c r="BG64" s="51"/>
      <c r="BH64" s="52"/>
      <c r="BI64" s="175"/>
      <c r="BJ64" s="176"/>
      <c r="BK64" s="176"/>
      <c r="BL64" s="176"/>
      <c r="BM64" s="188"/>
      <c r="BN64" s="53">
        <f t="shared" si="6"/>
        <v>0</v>
      </c>
      <c r="BO64" s="53">
        <f t="shared" si="7"/>
        <v>0</v>
      </c>
    </row>
    <row r="65" spans="1:67" ht="28.5" customHeight="1" x14ac:dyDescent="0.25">
      <c r="A65" s="38"/>
      <c r="B65" s="79"/>
      <c r="C65" s="80"/>
      <c r="D65" s="131">
        <f>D64</f>
        <v>206.8</v>
      </c>
      <c r="E65" s="101">
        <v>1</v>
      </c>
      <c r="F65" s="102">
        <v>1</v>
      </c>
      <c r="G65" s="103">
        <v>2</v>
      </c>
      <c r="H65" s="103">
        <v>3</v>
      </c>
      <c r="I65" s="103">
        <v>4</v>
      </c>
      <c r="J65" s="104">
        <v>4</v>
      </c>
      <c r="K65" s="105">
        <f t="shared" si="8"/>
        <v>210.93600000000001</v>
      </c>
      <c r="L65" s="106">
        <f t="shared" si="9"/>
        <v>213.00400000000002</v>
      </c>
      <c r="M65" s="107">
        <f t="shared" si="5"/>
        <v>215.072</v>
      </c>
      <c r="N65" s="107">
        <f t="shared" si="5"/>
        <v>217.14000000000001</v>
      </c>
      <c r="O65" s="108">
        <f t="shared" si="5"/>
        <v>217.14000000000001</v>
      </c>
      <c r="P65" s="50"/>
      <c r="Q65" s="51"/>
      <c r="R65" s="51"/>
      <c r="S65" s="51"/>
      <c r="T65" s="52"/>
      <c r="U65" s="175"/>
      <c r="V65" s="176"/>
      <c r="W65" s="176"/>
      <c r="X65" s="176"/>
      <c r="Y65" s="176"/>
      <c r="Z65" s="50"/>
      <c r="AA65" s="51"/>
      <c r="AB65" s="51"/>
      <c r="AC65" s="51"/>
      <c r="AD65" s="51"/>
      <c r="AE65" s="175"/>
      <c r="AF65" s="176"/>
      <c r="AG65" s="176"/>
      <c r="AH65" s="176"/>
      <c r="AI65" s="188"/>
      <c r="AJ65" s="50"/>
      <c r="AK65" s="51"/>
      <c r="AL65" s="51"/>
      <c r="AM65" s="51"/>
      <c r="AN65" s="52"/>
      <c r="AO65" s="175"/>
      <c r="AP65" s="176"/>
      <c r="AQ65" s="176"/>
      <c r="AR65" s="176"/>
      <c r="AS65" s="176"/>
      <c r="AT65" s="50"/>
      <c r="AU65" s="51"/>
      <c r="AV65" s="51"/>
      <c r="AW65" s="51"/>
      <c r="AX65" s="51"/>
      <c r="AY65" s="175"/>
      <c r="AZ65" s="176"/>
      <c r="BA65" s="176"/>
      <c r="BB65" s="176"/>
      <c r="BC65" s="176"/>
      <c r="BD65" s="50"/>
      <c r="BE65" s="51"/>
      <c r="BF65" s="51"/>
      <c r="BG65" s="51"/>
      <c r="BH65" s="52"/>
      <c r="BI65" s="175"/>
      <c r="BJ65" s="176"/>
      <c r="BK65" s="176"/>
      <c r="BL65" s="176"/>
      <c r="BM65" s="188"/>
      <c r="BN65" s="53">
        <f t="shared" si="6"/>
        <v>0</v>
      </c>
      <c r="BO65" s="53">
        <f t="shared" si="7"/>
        <v>0</v>
      </c>
    </row>
    <row r="66" spans="1:67" ht="28.5" customHeight="1" x14ac:dyDescent="0.25">
      <c r="A66" s="38" t="s">
        <v>39</v>
      </c>
      <c r="B66" s="79"/>
      <c r="C66" s="80"/>
      <c r="D66" s="131">
        <f>D64</f>
        <v>206.8</v>
      </c>
      <c r="E66" s="101">
        <v>1</v>
      </c>
      <c r="F66" s="102">
        <v>1</v>
      </c>
      <c r="G66" s="103">
        <v>2</v>
      </c>
      <c r="H66" s="103">
        <v>3</v>
      </c>
      <c r="I66" s="103">
        <v>4</v>
      </c>
      <c r="J66" s="104">
        <v>4</v>
      </c>
      <c r="K66" s="105">
        <f t="shared" si="8"/>
        <v>210.93600000000001</v>
      </c>
      <c r="L66" s="106">
        <f t="shared" si="9"/>
        <v>213.00400000000002</v>
      </c>
      <c r="M66" s="107">
        <f t="shared" si="5"/>
        <v>215.072</v>
      </c>
      <c r="N66" s="107">
        <f t="shared" si="5"/>
        <v>217.14000000000001</v>
      </c>
      <c r="O66" s="108">
        <f t="shared" si="5"/>
        <v>217.14000000000001</v>
      </c>
      <c r="P66" s="50"/>
      <c r="Q66" s="51"/>
      <c r="R66" s="51"/>
      <c r="S66" s="51"/>
      <c r="T66" s="52"/>
      <c r="U66" s="175"/>
      <c r="V66" s="176"/>
      <c r="W66" s="176"/>
      <c r="X66" s="176"/>
      <c r="Y66" s="176"/>
      <c r="Z66" s="50"/>
      <c r="AA66" s="51"/>
      <c r="AB66" s="51"/>
      <c r="AC66" s="51"/>
      <c r="AD66" s="51"/>
      <c r="AE66" s="175"/>
      <c r="AF66" s="176"/>
      <c r="AG66" s="176"/>
      <c r="AH66" s="176"/>
      <c r="AI66" s="188"/>
      <c r="AJ66" s="50"/>
      <c r="AK66" s="51"/>
      <c r="AL66" s="51"/>
      <c r="AM66" s="51"/>
      <c r="AN66" s="52"/>
      <c r="AO66" s="175"/>
      <c r="AP66" s="176"/>
      <c r="AQ66" s="176"/>
      <c r="AR66" s="176"/>
      <c r="AS66" s="176"/>
      <c r="AT66" s="50"/>
      <c r="AU66" s="51"/>
      <c r="AV66" s="51"/>
      <c r="AW66" s="51"/>
      <c r="AX66" s="51"/>
      <c r="AY66" s="175"/>
      <c r="AZ66" s="176"/>
      <c r="BA66" s="176"/>
      <c r="BB66" s="176"/>
      <c r="BC66" s="176"/>
      <c r="BD66" s="50"/>
      <c r="BE66" s="51"/>
      <c r="BF66" s="51"/>
      <c r="BG66" s="51"/>
      <c r="BH66" s="52"/>
      <c r="BI66" s="175"/>
      <c r="BJ66" s="176"/>
      <c r="BK66" s="176"/>
      <c r="BL66" s="176"/>
      <c r="BM66" s="188"/>
      <c r="BN66" s="53">
        <f t="shared" si="6"/>
        <v>0</v>
      </c>
      <c r="BO66" s="53">
        <f t="shared" si="7"/>
        <v>0</v>
      </c>
    </row>
    <row r="67" spans="1:67" s="70" customFormat="1" ht="54.95" customHeight="1" x14ac:dyDescent="0.3">
      <c r="A67" s="59" t="s">
        <v>46</v>
      </c>
      <c r="B67" s="81" t="s">
        <v>47</v>
      </c>
      <c r="C67" s="82" t="s">
        <v>48</v>
      </c>
      <c r="D67" s="131"/>
      <c r="E67" s="109"/>
      <c r="F67" s="110"/>
      <c r="G67" s="111"/>
      <c r="H67" s="111"/>
      <c r="I67" s="111"/>
      <c r="J67" s="112"/>
      <c r="K67" s="105">
        <f t="shared" si="8"/>
        <v>0</v>
      </c>
      <c r="L67" s="106">
        <f t="shared" si="9"/>
        <v>0</v>
      </c>
      <c r="M67" s="107">
        <f t="shared" si="5"/>
        <v>0</v>
      </c>
      <c r="N67" s="107">
        <f t="shared" si="5"/>
        <v>0</v>
      </c>
      <c r="O67" s="108">
        <f t="shared" si="5"/>
        <v>0</v>
      </c>
      <c r="P67" s="66"/>
      <c r="Q67" s="67"/>
      <c r="R67" s="68"/>
      <c r="S67" s="67"/>
      <c r="T67" s="69"/>
      <c r="U67" s="177"/>
      <c r="V67" s="178"/>
      <c r="W67" s="176"/>
      <c r="X67" s="178"/>
      <c r="Y67" s="178"/>
      <c r="Z67" s="66"/>
      <c r="AA67" s="67"/>
      <c r="AB67" s="68"/>
      <c r="AC67" s="67"/>
      <c r="AD67" s="67"/>
      <c r="AE67" s="177"/>
      <c r="AF67" s="178"/>
      <c r="AG67" s="176"/>
      <c r="AH67" s="178"/>
      <c r="AI67" s="189"/>
      <c r="AJ67" s="66"/>
      <c r="AK67" s="67"/>
      <c r="AL67" s="68"/>
      <c r="AM67" s="67"/>
      <c r="AN67" s="69"/>
      <c r="AO67" s="177"/>
      <c r="AP67" s="178"/>
      <c r="AQ67" s="176"/>
      <c r="AR67" s="178"/>
      <c r="AS67" s="178"/>
      <c r="AT67" s="66"/>
      <c r="AU67" s="67"/>
      <c r="AV67" s="68"/>
      <c r="AW67" s="67"/>
      <c r="AX67" s="67"/>
      <c r="AY67" s="177"/>
      <c r="AZ67" s="178"/>
      <c r="BA67" s="176"/>
      <c r="BB67" s="178"/>
      <c r="BC67" s="178"/>
      <c r="BD67" s="66"/>
      <c r="BE67" s="67"/>
      <c r="BF67" s="68"/>
      <c r="BG67" s="67"/>
      <c r="BH67" s="69"/>
      <c r="BI67" s="177"/>
      <c r="BJ67" s="178"/>
      <c r="BK67" s="176"/>
      <c r="BL67" s="178"/>
      <c r="BM67" s="189"/>
      <c r="BN67" s="53">
        <f t="shared" si="6"/>
        <v>0</v>
      </c>
      <c r="BO67" s="53">
        <f t="shared" si="7"/>
        <v>0</v>
      </c>
    </row>
    <row r="68" spans="1:67" ht="27" customHeight="1" x14ac:dyDescent="0.25">
      <c r="A68" s="38" t="s">
        <v>49</v>
      </c>
      <c r="B68" s="79" t="s">
        <v>50</v>
      </c>
      <c r="C68" s="80" t="str">
        <f>'рекоменд.цены на Октябрь 2019'!B38</f>
        <v>Мясо цыплят бройлеров, кг</v>
      </c>
      <c r="D68" s="131">
        <v>113</v>
      </c>
      <c r="E68" s="101">
        <v>9</v>
      </c>
      <c r="F68" s="102">
        <v>1</v>
      </c>
      <c r="G68" s="103">
        <v>2</v>
      </c>
      <c r="H68" s="103">
        <v>3</v>
      </c>
      <c r="I68" s="103">
        <v>4</v>
      </c>
      <c r="J68" s="104">
        <v>5</v>
      </c>
      <c r="K68" s="105">
        <f t="shared" si="8"/>
        <v>124.3</v>
      </c>
      <c r="L68" s="106">
        <f t="shared" si="9"/>
        <v>125.43</v>
      </c>
      <c r="M68" s="107">
        <f t="shared" si="5"/>
        <v>126.56</v>
      </c>
      <c r="N68" s="107">
        <f t="shared" si="5"/>
        <v>127.69</v>
      </c>
      <c r="O68" s="108">
        <f t="shared" si="5"/>
        <v>128.82</v>
      </c>
      <c r="P68" s="50"/>
      <c r="Q68" s="57"/>
      <c r="R68" s="57"/>
      <c r="S68" s="57"/>
      <c r="T68" s="52"/>
      <c r="U68" s="175"/>
      <c r="V68" s="176"/>
      <c r="W68" s="176"/>
      <c r="X68" s="176"/>
      <c r="Y68" s="176"/>
      <c r="Z68" s="50"/>
      <c r="AA68" s="51"/>
      <c r="AB68" s="51"/>
      <c r="AC68" s="51"/>
      <c r="AD68" s="51"/>
      <c r="AE68" s="195"/>
      <c r="AF68" s="196"/>
      <c r="AG68" s="197"/>
      <c r="AH68" s="196"/>
      <c r="AI68" s="196"/>
      <c r="AJ68" s="50"/>
      <c r="AK68" s="51"/>
      <c r="AL68" s="51"/>
      <c r="AM68" s="51"/>
      <c r="AN68" s="52"/>
      <c r="AO68" s="50"/>
      <c r="AP68" s="57"/>
      <c r="AQ68" s="57"/>
      <c r="AR68" s="57"/>
      <c r="AS68" s="52"/>
      <c r="AT68" s="50"/>
      <c r="AU68" s="57"/>
      <c r="AV68" s="57"/>
      <c r="AW68" s="57"/>
      <c r="AX68" s="52"/>
      <c r="AY68" s="175"/>
      <c r="AZ68" s="176"/>
      <c r="BA68" s="176"/>
      <c r="BB68" s="176"/>
      <c r="BC68" s="176"/>
      <c r="BD68" s="50"/>
      <c r="BE68" s="57"/>
      <c r="BF68" s="57"/>
      <c r="BG68" s="57"/>
      <c r="BH68" s="52"/>
      <c r="BI68" s="175"/>
      <c r="BJ68" s="176"/>
      <c r="BK68" s="176"/>
      <c r="BL68" s="176"/>
      <c r="BM68" s="188"/>
      <c r="BN68" s="53">
        <f t="shared" si="6"/>
        <v>0</v>
      </c>
      <c r="BO68" s="53">
        <f t="shared" si="7"/>
        <v>0</v>
      </c>
    </row>
    <row r="69" spans="1:67" ht="27" customHeight="1" x14ac:dyDescent="0.25">
      <c r="A69" s="38"/>
      <c r="B69" s="79"/>
      <c r="C69" s="80"/>
      <c r="D69" s="131">
        <f>D68</f>
        <v>113</v>
      </c>
      <c r="E69" s="101">
        <v>9</v>
      </c>
      <c r="F69" s="102">
        <v>1</v>
      </c>
      <c r="G69" s="103">
        <v>2</v>
      </c>
      <c r="H69" s="103">
        <v>3</v>
      </c>
      <c r="I69" s="103">
        <v>4</v>
      </c>
      <c r="J69" s="104">
        <v>5</v>
      </c>
      <c r="K69" s="105">
        <f t="shared" si="8"/>
        <v>124.3</v>
      </c>
      <c r="L69" s="106">
        <f t="shared" si="9"/>
        <v>125.43</v>
      </c>
      <c r="M69" s="107">
        <f t="shared" si="5"/>
        <v>126.56</v>
      </c>
      <c r="N69" s="107">
        <f t="shared" si="5"/>
        <v>127.69</v>
      </c>
      <c r="O69" s="108">
        <f t="shared" si="5"/>
        <v>128.82</v>
      </c>
      <c r="P69" s="50"/>
      <c r="Q69" s="51"/>
      <c r="R69" s="51"/>
      <c r="S69" s="51"/>
      <c r="T69" s="52"/>
      <c r="U69" s="175"/>
      <c r="V69" s="176"/>
      <c r="W69" s="176"/>
      <c r="X69" s="176"/>
      <c r="Y69" s="176"/>
      <c r="Z69" s="50"/>
      <c r="AA69" s="51"/>
      <c r="AB69" s="51"/>
      <c r="AC69" s="51"/>
      <c r="AD69" s="51"/>
      <c r="AE69" s="175"/>
      <c r="AF69" s="176"/>
      <c r="AG69" s="176"/>
      <c r="AH69" s="176"/>
      <c r="AI69" s="188"/>
      <c r="AJ69" s="50"/>
      <c r="AK69" s="51"/>
      <c r="AL69" s="51"/>
      <c r="AM69" s="51"/>
      <c r="AN69" s="52"/>
      <c r="AO69" s="175"/>
      <c r="AP69" s="176"/>
      <c r="AQ69" s="176"/>
      <c r="AR69" s="176"/>
      <c r="AS69" s="176"/>
      <c r="AT69" s="50"/>
      <c r="AU69" s="51"/>
      <c r="AV69" s="51"/>
      <c r="AW69" s="51"/>
      <c r="AX69" s="51"/>
      <c r="AY69" s="175"/>
      <c r="AZ69" s="176"/>
      <c r="BA69" s="176"/>
      <c r="BB69" s="176"/>
      <c r="BC69" s="176"/>
      <c r="BD69" s="50"/>
      <c r="BE69" s="51"/>
      <c r="BF69" s="51"/>
      <c r="BG69" s="51"/>
      <c r="BH69" s="52"/>
      <c r="BI69" s="175"/>
      <c r="BJ69" s="176"/>
      <c r="BK69" s="176"/>
      <c r="BL69" s="176"/>
      <c r="BM69" s="188"/>
      <c r="BN69" s="53">
        <f t="shared" si="6"/>
        <v>0</v>
      </c>
      <c r="BO69" s="53">
        <f t="shared" si="7"/>
        <v>0</v>
      </c>
    </row>
    <row r="70" spans="1:67" ht="27" customHeight="1" x14ac:dyDescent="0.25">
      <c r="A70" s="38"/>
      <c r="B70" s="79"/>
      <c r="C70" s="80"/>
      <c r="D70" s="131">
        <f>D69</f>
        <v>113</v>
      </c>
      <c r="E70" s="101"/>
      <c r="F70" s="102"/>
      <c r="G70" s="103"/>
      <c r="H70" s="103"/>
      <c r="I70" s="103"/>
      <c r="J70" s="104"/>
      <c r="K70" s="105"/>
      <c r="L70" s="106"/>
      <c r="M70" s="107"/>
      <c r="N70" s="107"/>
      <c r="O70" s="108"/>
      <c r="P70" s="50"/>
      <c r="Q70" s="51"/>
      <c r="R70" s="51"/>
      <c r="S70" s="51"/>
      <c r="T70" s="52"/>
      <c r="U70" s="175"/>
      <c r="V70" s="176"/>
      <c r="W70" s="176"/>
      <c r="X70" s="176"/>
      <c r="Y70" s="176"/>
      <c r="Z70" s="50"/>
      <c r="AA70" s="51"/>
      <c r="AB70" s="51"/>
      <c r="AC70" s="51"/>
      <c r="AD70" s="51"/>
      <c r="AE70" s="175"/>
      <c r="AF70" s="176"/>
      <c r="AG70" s="176"/>
      <c r="AH70" s="176"/>
      <c r="AI70" s="188"/>
      <c r="AJ70" s="50"/>
      <c r="AK70" s="51"/>
      <c r="AL70" s="51"/>
      <c r="AM70" s="51"/>
      <c r="AN70" s="52"/>
      <c r="AO70" s="175"/>
      <c r="AP70" s="176"/>
      <c r="AQ70" s="176"/>
      <c r="AR70" s="176"/>
      <c r="AS70" s="176"/>
      <c r="AT70" s="50"/>
      <c r="AU70" s="51"/>
      <c r="AV70" s="51"/>
      <c r="AW70" s="51"/>
      <c r="AX70" s="51"/>
      <c r="AY70" s="175"/>
      <c r="AZ70" s="176"/>
      <c r="BA70" s="176"/>
      <c r="BB70" s="176"/>
      <c r="BC70" s="176"/>
      <c r="BD70" s="50"/>
      <c r="BE70" s="51"/>
      <c r="BF70" s="51"/>
      <c r="BG70" s="51"/>
      <c r="BH70" s="52"/>
      <c r="BI70" s="175"/>
      <c r="BJ70" s="176"/>
      <c r="BK70" s="176"/>
      <c r="BL70" s="176"/>
      <c r="BM70" s="188"/>
      <c r="BN70" s="53">
        <f t="shared" si="6"/>
        <v>0</v>
      </c>
      <c r="BO70" s="53">
        <f t="shared" si="7"/>
        <v>0</v>
      </c>
    </row>
    <row r="71" spans="1:67" s="5" customFormat="1" ht="41.1" customHeight="1" x14ac:dyDescent="0.25">
      <c r="A71" s="88" t="s">
        <v>52</v>
      </c>
      <c r="B71" s="81" t="s">
        <v>53</v>
      </c>
      <c r="C71" s="82" t="s">
        <v>54</v>
      </c>
      <c r="D71" s="131"/>
      <c r="E71" s="113"/>
      <c r="F71" s="114"/>
      <c r="G71" s="115"/>
      <c r="H71" s="115"/>
      <c r="I71" s="115"/>
      <c r="J71" s="116"/>
      <c r="K71" s="105">
        <f t="shared" ref="K71:K117" si="10">$D71+($D71*(SUM($E71%,F71%)))</f>
        <v>0</v>
      </c>
      <c r="L71" s="106">
        <f t="shared" ref="L71:L117" si="11">$D71+(($D71*SUM($E71,G71)/100))</f>
        <v>0</v>
      </c>
      <c r="M71" s="107">
        <f t="shared" ref="M71:O102" si="12">$D71+(($D71*($E71+H71)/100))</f>
        <v>0</v>
      </c>
      <c r="N71" s="107">
        <f t="shared" si="12"/>
        <v>0</v>
      </c>
      <c r="O71" s="108">
        <f t="shared" si="12"/>
        <v>0</v>
      </c>
      <c r="P71" s="93"/>
      <c r="Q71" s="94"/>
      <c r="R71" s="68"/>
      <c r="S71" s="94"/>
      <c r="T71" s="95"/>
      <c r="U71" s="179"/>
      <c r="V71" s="180"/>
      <c r="W71" s="176"/>
      <c r="X71" s="180"/>
      <c r="Y71" s="180"/>
      <c r="Z71" s="93"/>
      <c r="AA71" s="94"/>
      <c r="AB71" s="68"/>
      <c r="AC71" s="94"/>
      <c r="AD71" s="94"/>
      <c r="AE71" s="179"/>
      <c r="AF71" s="180"/>
      <c r="AG71" s="176"/>
      <c r="AH71" s="180"/>
      <c r="AI71" s="190"/>
      <c r="AJ71" s="93"/>
      <c r="AK71" s="94"/>
      <c r="AL71" s="68"/>
      <c r="AM71" s="94"/>
      <c r="AN71" s="95"/>
      <c r="AO71" s="179"/>
      <c r="AP71" s="180"/>
      <c r="AQ71" s="176"/>
      <c r="AR71" s="180"/>
      <c r="AS71" s="180"/>
      <c r="AT71" s="93"/>
      <c r="AU71" s="94"/>
      <c r="AV71" s="68"/>
      <c r="AW71" s="94"/>
      <c r="AX71" s="94"/>
      <c r="AY71" s="179"/>
      <c r="AZ71" s="180"/>
      <c r="BA71" s="176"/>
      <c r="BB71" s="180"/>
      <c r="BC71" s="180"/>
      <c r="BD71" s="93"/>
      <c r="BE71" s="94"/>
      <c r="BF71" s="68"/>
      <c r="BG71" s="94"/>
      <c r="BH71" s="95"/>
      <c r="BI71" s="179"/>
      <c r="BJ71" s="180"/>
      <c r="BK71" s="176"/>
      <c r="BL71" s="180"/>
      <c r="BM71" s="190"/>
      <c r="BN71" s="53">
        <f t="shared" si="6"/>
        <v>0</v>
      </c>
      <c r="BO71" s="53">
        <f t="shared" si="7"/>
        <v>0</v>
      </c>
    </row>
    <row r="72" spans="1:67" ht="69" customHeight="1" x14ac:dyDescent="0.25">
      <c r="A72" s="38" t="s">
        <v>55</v>
      </c>
      <c r="B72" s="79" t="s">
        <v>56</v>
      </c>
      <c r="C72" s="80" t="str">
        <f>'рекоменд.цены на Октябрь 2019'!B40</f>
        <v>Подсолнечное масло и его фракции, рафинированные, но без изменения химического состава, л</v>
      </c>
      <c r="D72" s="131">
        <v>67</v>
      </c>
      <c r="E72" s="101">
        <v>5</v>
      </c>
      <c r="F72" s="102">
        <v>1</v>
      </c>
      <c r="G72" s="103">
        <v>2</v>
      </c>
      <c r="H72" s="103">
        <v>3</v>
      </c>
      <c r="I72" s="103">
        <v>4</v>
      </c>
      <c r="J72" s="104">
        <v>5</v>
      </c>
      <c r="K72" s="105">
        <f t="shared" si="10"/>
        <v>71.02</v>
      </c>
      <c r="L72" s="106">
        <f t="shared" si="11"/>
        <v>71.69</v>
      </c>
      <c r="M72" s="107">
        <f t="shared" si="12"/>
        <v>72.36</v>
      </c>
      <c r="N72" s="107">
        <f t="shared" si="12"/>
        <v>73.03</v>
      </c>
      <c r="O72" s="108">
        <f t="shared" si="12"/>
        <v>73.7</v>
      </c>
      <c r="P72" s="50"/>
      <c r="Q72" s="51"/>
      <c r="R72" s="51"/>
      <c r="S72" s="51"/>
      <c r="T72" s="52"/>
      <c r="U72" s="50"/>
      <c r="V72" s="51"/>
      <c r="W72" s="51"/>
      <c r="X72" s="51"/>
      <c r="Y72" s="52"/>
      <c r="Z72" s="50"/>
      <c r="AA72" s="51"/>
      <c r="AB72" s="51"/>
      <c r="AC72" s="51"/>
      <c r="AD72" s="51"/>
      <c r="AE72" s="175"/>
      <c r="AF72" s="176"/>
      <c r="AG72" s="176"/>
      <c r="AH72" s="176"/>
      <c r="AI72" s="188"/>
      <c r="AJ72" s="50"/>
      <c r="AK72" s="51"/>
      <c r="AL72" s="51"/>
      <c r="AM72" s="51"/>
      <c r="AN72" s="52"/>
      <c r="AO72" s="175"/>
      <c r="AP72" s="176"/>
      <c r="AQ72" s="176"/>
      <c r="AR72" s="176"/>
      <c r="AS72" s="176"/>
      <c r="AT72" s="50"/>
      <c r="AU72" s="51"/>
      <c r="AV72" s="51"/>
      <c r="AW72" s="51"/>
      <c r="AX72" s="51"/>
      <c r="AY72" s="175"/>
      <c r="AZ72" s="176"/>
      <c r="BA72" s="176"/>
      <c r="BB72" s="176"/>
      <c r="BC72" s="176"/>
      <c r="BD72" s="50"/>
      <c r="BE72" s="51"/>
      <c r="BF72" s="51"/>
      <c r="BG72" s="51"/>
      <c r="BH72" s="52"/>
      <c r="BI72" s="175"/>
      <c r="BJ72" s="176"/>
      <c r="BK72" s="176"/>
      <c r="BL72" s="176"/>
      <c r="BM72" s="188"/>
      <c r="BN72" s="53">
        <f t="shared" si="6"/>
        <v>0</v>
      </c>
      <c r="BO72" s="53">
        <f t="shared" si="7"/>
        <v>0</v>
      </c>
    </row>
    <row r="73" spans="1:67" ht="33.75" customHeight="1" x14ac:dyDescent="0.25">
      <c r="A73" s="38"/>
      <c r="B73" s="79"/>
      <c r="C73" s="80"/>
      <c r="D73" s="131">
        <f>D72</f>
        <v>67</v>
      </c>
      <c r="E73" s="101">
        <v>5</v>
      </c>
      <c r="F73" s="102">
        <v>1</v>
      </c>
      <c r="G73" s="103">
        <v>2</v>
      </c>
      <c r="H73" s="103">
        <v>3</v>
      </c>
      <c r="I73" s="103">
        <v>4</v>
      </c>
      <c r="J73" s="104">
        <v>5</v>
      </c>
      <c r="K73" s="105">
        <f t="shared" si="10"/>
        <v>71.02</v>
      </c>
      <c r="L73" s="106">
        <f t="shared" si="11"/>
        <v>71.69</v>
      </c>
      <c r="M73" s="107">
        <f t="shared" si="12"/>
        <v>72.36</v>
      </c>
      <c r="N73" s="107">
        <f t="shared" si="12"/>
        <v>73.03</v>
      </c>
      <c r="O73" s="108">
        <f t="shared" si="12"/>
        <v>73.7</v>
      </c>
      <c r="P73" s="50"/>
      <c r="Q73" s="51"/>
      <c r="R73" s="51"/>
      <c r="S73" s="51"/>
      <c r="T73" s="52"/>
      <c r="U73" s="175"/>
      <c r="V73" s="176"/>
      <c r="W73" s="176"/>
      <c r="X73" s="176"/>
      <c r="Y73" s="176"/>
      <c r="Z73" s="50"/>
      <c r="AA73" s="51"/>
      <c r="AB73" s="51"/>
      <c r="AC73" s="51"/>
      <c r="AD73" s="51"/>
      <c r="AE73" s="175"/>
      <c r="AF73" s="176"/>
      <c r="AG73" s="176"/>
      <c r="AH73" s="176"/>
      <c r="AI73" s="188"/>
      <c r="AJ73" s="50"/>
      <c r="AK73" s="51"/>
      <c r="AL73" s="51"/>
      <c r="AM73" s="51"/>
      <c r="AN73" s="52"/>
      <c r="AO73" s="175"/>
      <c r="AP73" s="176"/>
      <c r="AQ73" s="176"/>
      <c r="AR73" s="176"/>
      <c r="AS73" s="176"/>
      <c r="AT73" s="50"/>
      <c r="AU73" s="51"/>
      <c r="AV73" s="51"/>
      <c r="AW73" s="51"/>
      <c r="AX73" s="51"/>
      <c r="AY73" s="175"/>
      <c r="AZ73" s="176"/>
      <c r="BA73" s="176"/>
      <c r="BB73" s="176"/>
      <c r="BC73" s="176"/>
      <c r="BD73" s="50"/>
      <c r="BE73" s="51"/>
      <c r="BF73" s="51"/>
      <c r="BG73" s="51"/>
      <c r="BH73" s="52"/>
      <c r="BI73" s="175"/>
      <c r="BJ73" s="176"/>
      <c r="BK73" s="176"/>
      <c r="BL73" s="176"/>
      <c r="BM73" s="188"/>
      <c r="BN73" s="53">
        <f t="shared" si="6"/>
        <v>0</v>
      </c>
      <c r="BO73" s="53">
        <f t="shared" si="7"/>
        <v>0</v>
      </c>
    </row>
    <row r="74" spans="1:67" ht="33.75" customHeight="1" x14ac:dyDescent="0.25">
      <c r="A74" s="38"/>
      <c r="B74" s="79"/>
      <c r="C74" s="80"/>
      <c r="D74" s="131">
        <f>D72</f>
        <v>67</v>
      </c>
      <c r="E74" s="101">
        <v>5</v>
      </c>
      <c r="F74" s="102">
        <v>1</v>
      </c>
      <c r="G74" s="103">
        <v>2</v>
      </c>
      <c r="H74" s="103">
        <v>3</v>
      </c>
      <c r="I74" s="103">
        <v>4</v>
      </c>
      <c r="J74" s="104">
        <v>5</v>
      </c>
      <c r="K74" s="105">
        <f t="shared" si="10"/>
        <v>71.02</v>
      </c>
      <c r="L74" s="106">
        <f t="shared" si="11"/>
        <v>71.69</v>
      </c>
      <c r="M74" s="107">
        <f t="shared" si="12"/>
        <v>72.36</v>
      </c>
      <c r="N74" s="107">
        <f t="shared" si="12"/>
        <v>73.03</v>
      </c>
      <c r="O74" s="108">
        <f t="shared" si="12"/>
        <v>73.7</v>
      </c>
      <c r="P74" s="50"/>
      <c r="Q74" s="51"/>
      <c r="R74" s="51"/>
      <c r="S74" s="51"/>
      <c r="T74" s="52"/>
      <c r="U74" s="175"/>
      <c r="V74" s="176"/>
      <c r="W74" s="176"/>
      <c r="X74" s="176"/>
      <c r="Y74" s="176"/>
      <c r="Z74" s="50"/>
      <c r="AA74" s="51"/>
      <c r="AB74" s="51"/>
      <c r="AC74" s="51"/>
      <c r="AD74" s="51"/>
      <c r="AE74" s="175"/>
      <c r="AF74" s="176"/>
      <c r="AG74" s="176"/>
      <c r="AH74" s="176"/>
      <c r="AI74" s="188"/>
      <c r="AJ74" s="50"/>
      <c r="AK74" s="51"/>
      <c r="AL74" s="51"/>
      <c r="AM74" s="51"/>
      <c r="AN74" s="52"/>
      <c r="AO74" s="175"/>
      <c r="AP74" s="176"/>
      <c r="AQ74" s="176"/>
      <c r="AR74" s="176"/>
      <c r="AS74" s="176"/>
      <c r="AT74" s="50"/>
      <c r="AU74" s="51"/>
      <c r="AV74" s="51"/>
      <c r="AW74" s="51"/>
      <c r="AX74" s="51"/>
      <c r="AY74" s="175"/>
      <c r="AZ74" s="176"/>
      <c r="BA74" s="176"/>
      <c r="BB74" s="176"/>
      <c r="BC74" s="176"/>
      <c r="BD74" s="50"/>
      <c r="BE74" s="51"/>
      <c r="BF74" s="51"/>
      <c r="BG74" s="51"/>
      <c r="BH74" s="52"/>
      <c r="BI74" s="175"/>
      <c r="BJ74" s="176"/>
      <c r="BK74" s="176"/>
      <c r="BL74" s="176"/>
      <c r="BM74" s="188"/>
      <c r="BN74" s="53">
        <f t="shared" si="6"/>
        <v>0</v>
      </c>
      <c r="BO74" s="53">
        <f t="shared" si="7"/>
        <v>0</v>
      </c>
    </row>
    <row r="75" spans="1:67" s="70" customFormat="1" ht="54.95" customHeight="1" x14ac:dyDescent="0.3">
      <c r="A75" s="59" t="s">
        <v>57</v>
      </c>
      <c r="B75" s="81" t="s">
        <v>58</v>
      </c>
      <c r="C75" s="82" t="s">
        <v>59</v>
      </c>
      <c r="D75" s="131"/>
      <c r="E75" s="109"/>
      <c r="F75" s="110"/>
      <c r="G75" s="111"/>
      <c r="H75" s="111"/>
      <c r="I75" s="111"/>
      <c r="J75" s="112"/>
      <c r="K75" s="105">
        <f t="shared" si="10"/>
        <v>0</v>
      </c>
      <c r="L75" s="106">
        <f t="shared" si="11"/>
        <v>0</v>
      </c>
      <c r="M75" s="107">
        <f t="shared" si="12"/>
        <v>0</v>
      </c>
      <c r="N75" s="107">
        <f t="shared" si="12"/>
        <v>0</v>
      </c>
      <c r="O75" s="108">
        <f t="shared" si="12"/>
        <v>0</v>
      </c>
      <c r="P75" s="66"/>
      <c r="Q75" s="67"/>
      <c r="R75" s="68"/>
      <c r="S75" s="67"/>
      <c r="T75" s="69"/>
      <c r="U75" s="177"/>
      <c r="V75" s="178"/>
      <c r="W75" s="176"/>
      <c r="X75" s="178"/>
      <c r="Y75" s="178"/>
      <c r="Z75" s="66"/>
      <c r="AA75" s="67"/>
      <c r="AB75" s="68"/>
      <c r="AC75" s="67"/>
      <c r="AD75" s="67"/>
      <c r="AE75" s="177"/>
      <c r="AF75" s="178"/>
      <c r="AG75" s="176"/>
      <c r="AH75" s="178"/>
      <c r="AI75" s="189"/>
      <c r="AJ75" s="66"/>
      <c r="AK75" s="67"/>
      <c r="AL75" s="68"/>
      <c r="AM75" s="67"/>
      <c r="AN75" s="69"/>
      <c r="AO75" s="177"/>
      <c r="AP75" s="178"/>
      <c r="AQ75" s="176"/>
      <c r="AR75" s="178"/>
      <c r="AS75" s="178"/>
      <c r="AT75" s="66"/>
      <c r="AU75" s="67"/>
      <c r="AV75" s="68"/>
      <c r="AW75" s="67"/>
      <c r="AX75" s="67"/>
      <c r="AY75" s="177"/>
      <c r="AZ75" s="178"/>
      <c r="BA75" s="176"/>
      <c r="BB75" s="178"/>
      <c r="BC75" s="178"/>
      <c r="BD75" s="66"/>
      <c r="BE75" s="67"/>
      <c r="BF75" s="68"/>
      <c r="BG75" s="67"/>
      <c r="BH75" s="69"/>
      <c r="BI75" s="177"/>
      <c r="BJ75" s="178"/>
      <c r="BK75" s="176"/>
      <c r="BL75" s="178"/>
      <c r="BM75" s="189"/>
      <c r="BN75" s="53">
        <f t="shared" si="6"/>
        <v>0</v>
      </c>
      <c r="BO75" s="53">
        <f t="shared" si="7"/>
        <v>0</v>
      </c>
    </row>
    <row r="76" spans="1:67" ht="51.75" customHeight="1" x14ac:dyDescent="0.25">
      <c r="A76" s="38" t="s">
        <v>60</v>
      </c>
      <c r="B76" s="79" t="s">
        <v>62</v>
      </c>
      <c r="C76" s="80" t="str">
        <f>'рекоменд.цены на Октябрь 2019'!B42</f>
        <v>Молоко 2,5% жирности (в пленке, пастеризованное), в расфасовке 0,9 л</v>
      </c>
      <c r="D76" s="131">
        <v>34.700000000000003</v>
      </c>
      <c r="E76" s="101">
        <v>15</v>
      </c>
      <c r="F76" s="102">
        <v>1</v>
      </c>
      <c r="G76" s="103">
        <v>2</v>
      </c>
      <c r="H76" s="103">
        <v>3</v>
      </c>
      <c r="I76" s="103">
        <v>4</v>
      </c>
      <c r="J76" s="104">
        <v>5</v>
      </c>
      <c r="K76" s="105">
        <f t="shared" si="10"/>
        <v>40.252000000000002</v>
      </c>
      <c r="L76" s="106">
        <f t="shared" si="11"/>
        <v>40.599000000000004</v>
      </c>
      <c r="M76" s="107">
        <f t="shared" si="12"/>
        <v>40.946000000000005</v>
      </c>
      <c r="N76" s="107">
        <f t="shared" si="12"/>
        <v>41.293000000000006</v>
      </c>
      <c r="O76" s="108">
        <f t="shared" si="12"/>
        <v>41.64</v>
      </c>
      <c r="P76" s="50"/>
      <c r="Q76" s="57"/>
      <c r="R76" s="57"/>
      <c r="S76" s="57"/>
      <c r="T76" s="52"/>
      <c r="U76" s="175"/>
      <c r="V76" s="176"/>
      <c r="W76" s="176"/>
      <c r="X76" s="176"/>
      <c r="Y76" s="176"/>
      <c r="Z76" s="50"/>
      <c r="AA76" s="51"/>
      <c r="AB76" s="51"/>
      <c r="AC76" s="51"/>
      <c r="AD76" s="52"/>
      <c r="AE76" s="195"/>
      <c r="AF76" s="196"/>
      <c r="AG76" s="197"/>
      <c r="AH76" s="196"/>
      <c r="AI76" s="198"/>
      <c r="AJ76" s="50"/>
      <c r="AK76" s="57"/>
      <c r="AL76" s="57"/>
      <c r="AM76" s="57"/>
      <c r="AN76" s="52"/>
      <c r="AO76" s="50"/>
      <c r="AP76" s="57"/>
      <c r="AQ76" s="57"/>
      <c r="AR76" s="57"/>
      <c r="AS76" s="52"/>
      <c r="AT76" s="50"/>
      <c r="AU76" s="51"/>
      <c r="AV76" s="51"/>
      <c r="AW76" s="51"/>
      <c r="AX76" s="51"/>
      <c r="AY76" s="50"/>
      <c r="AZ76" s="57"/>
      <c r="BA76" s="57"/>
      <c r="BB76" s="57"/>
      <c r="BC76" s="52"/>
      <c r="BD76" s="50"/>
      <c r="BE76" s="57"/>
      <c r="BF76" s="57"/>
      <c r="BG76" s="57"/>
      <c r="BH76" s="52"/>
      <c r="BI76" s="175"/>
      <c r="BJ76" s="176"/>
      <c r="BK76" s="176"/>
      <c r="BL76" s="176"/>
      <c r="BM76" s="188"/>
      <c r="BN76" s="53">
        <f t="shared" si="6"/>
        <v>0</v>
      </c>
      <c r="BO76" s="53">
        <f t="shared" si="7"/>
        <v>0</v>
      </c>
    </row>
    <row r="77" spans="1:67" ht="41.1" customHeight="1" x14ac:dyDescent="0.25">
      <c r="A77" s="38"/>
      <c r="B77" s="79"/>
      <c r="C77" s="80"/>
      <c r="D77" s="131">
        <f>D76</f>
        <v>34.700000000000003</v>
      </c>
      <c r="E77" s="101">
        <v>15</v>
      </c>
      <c r="F77" s="102">
        <v>1</v>
      </c>
      <c r="G77" s="103">
        <v>2</v>
      </c>
      <c r="H77" s="103">
        <v>3</v>
      </c>
      <c r="I77" s="103">
        <v>4</v>
      </c>
      <c r="J77" s="104">
        <v>5</v>
      </c>
      <c r="K77" s="105">
        <f t="shared" si="10"/>
        <v>40.252000000000002</v>
      </c>
      <c r="L77" s="106">
        <f t="shared" si="11"/>
        <v>40.599000000000004</v>
      </c>
      <c r="M77" s="107">
        <f t="shared" si="12"/>
        <v>40.946000000000005</v>
      </c>
      <c r="N77" s="107">
        <f t="shared" si="12"/>
        <v>41.293000000000006</v>
      </c>
      <c r="O77" s="108">
        <f t="shared" si="12"/>
        <v>41.64</v>
      </c>
      <c r="P77" s="50"/>
      <c r="Q77" s="51"/>
      <c r="R77" s="51"/>
      <c r="S77" s="51"/>
      <c r="T77" s="52"/>
      <c r="U77" s="175"/>
      <c r="V77" s="176"/>
      <c r="W77" s="176"/>
      <c r="X77" s="176"/>
      <c r="Y77" s="176"/>
      <c r="Z77" s="50"/>
      <c r="AA77" s="51"/>
      <c r="AB77" s="51"/>
      <c r="AC77" s="51"/>
      <c r="AD77" s="52"/>
      <c r="AE77" s="175"/>
      <c r="AF77" s="176"/>
      <c r="AG77" s="176"/>
      <c r="AH77" s="176"/>
      <c r="AI77" s="188"/>
      <c r="AJ77" s="50"/>
      <c r="AK77" s="51"/>
      <c r="AL77" s="51"/>
      <c r="AM77" s="51"/>
      <c r="AN77" s="52"/>
      <c r="AO77" s="175"/>
      <c r="AP77" s="176"/>
      <c r="AQ77" s="176"/>
      <c r="AR77" s="176"/>
      <c r="AS77" s="176"/>
      <c r="AT77" s="50"/>
      <c r="AU77" s="51"/>
      <c r="AV77" s="51"/>
      <c r="AW77" s="51"/>
      <c r="AX77" s="51"/>
      <c r="AY77" s="175"/>
      <c r="AZ77" s="176"/>
      <c r="BA77" s="176"/>
      <c r="BB77" s="176"/>
      <c r="BC77" s="176"/>
      <c r="BD77" s="50"/>
      <c r="BE77" s="51"/>
      <c r="BF77" s="51"/>
      <c r="BG77" s="51"/>
      <c r="BH77" s="52"/>
      <c r="BI77" s="175"/>
      <c r="BJ77" s="176"/>
      <c r="BK77" s="176"/>
      <c r="BL77" s="176"/>
      <c r="BM77" s="188"/>
      <c r="BN77" s="53">
        <f t="shared" si="6"/>
        <v>0</v>
      </c>
      <c r="BO77" s="53">
        <f t="shared" si="7"/>
        <v>0</v>
      </c>
    </row>
    <row r="78" spans="1:67" ht="41.1" customHeight="1" x14ac:dyDescent="0.25">
      <c r="A78" s="38"/>
      <c r="B78" s="79"/>
      <c r="C78" s="80"/>
      <c r="D78" s="131">
        <f>D76</f>
        <v>34.700000000000003</v>
      </c>
      <c r="E78" s="101">
        <v>15</v>
      </c>
      <c r="F78" s="102">
        <v>1</v>
      </c>
      <c r="G78" s="103">
        <v>2</v>
      </c>
      <c r="H78" s="103">
        <v>3</v>
      </c>
      <c r="I78" s="103">
        <v>4</v>
      </c>
      <c r="J78" s="104">
        <v>5</v>
      </c>
      <c r="K78" s="105">
        <f t="shared" si="10"/>
        <v>40.252000000000002</v>
      </c>
      <c r="L78" s="106">
        <f t="shared" si="11"/>
        <v>40.599000000000004</v>
      </c>
      <c r="M78" s="107">
        <f t="shared" si="12"/>
        <v>40.946000000000005</v>
      </c>
      <c r="N78" s="107">
        <f t="shared" si="12"/>
        <v>41.293000000000006</v>
      </c>
      <c r="O78" s="108">
        <f t="shared" si="12"/>
        <v>41.64</v>
      </c>
      <c r="P78" s="50"/>
      <c r="Q78" s="51"/>
      <c r="R78" s="51"/>
      <c r="S78" s="51"/>
      <c r="T78" s="52"/>
      <c r="U78" s="175"/>
      <c r="V78" s="176"/>
      <c r="W78" s="176"/>
      <c r="X78" s="176"/>
      <c r="Y78" s="176"/>
      <c r="Z78" s="50"/>
      <c r="AA78" s="51"/>
      <c r="AB78" s="51"/>
      <c r="AC78" s="51"/>
      <c r="AD78" s="51"/>
      <c r="AE78" s="175"/>
      <c r="AF78" s="176"/>
      <c r="AG78" s="176"/>
      <c r="AH78" s="176"/>
      <c r="AI78" s="188"/>
      <c r="AJ78" s="50"/>
      <c r="AK78" s="51"/>
      <c r="AL78" s="51"/>
      <c r="AM78" s="51"/>
      <c r="AN78" s="52"/>
      <c r="AO78" s="175"/>
      <c r="AP78" s="176"/>
      <c r="AQ78" s="176"/>
      <c r="AR78" s="176"/>
      <c r="AS78" s="176"/>
      <c r="AT78" s="50"/>
      <c r="AU78" s="51"/>
      <c r="AV78" s="51"/>
      <c r="AW78" s="51"/>
      <c r="AX78" s="51"/>
      <c r="AY78" s="175"/>
      <c r="AZ78" s="176"/>
      <c r="BA78" s="176"/>
      <c r="BB78" s="176"/>
      <c r="BC78" s="176"/>
      <c r="BD78" s="50"/>
      <c r="BE78" s="51"/>
      <c r="BF78" s="51"/>
      <c r="BG78" s="51"/>
      <c r="BH78" s="52"/>
      <c r="BI78" s="175"/>
      <c r="BJ78" s="176"/>
      <c r="BK78" s="176"/>
      <c r="BL78" s="176"/>
      <c r="BM78" s="188"/>
      <c r="BN78" s="53">
        <f t="shared" si="6"/>
        <v>0</v>
      </c>
      <c r="BO78" s="53">
        <f t="shared" si="7"/>
        <v>0</v>
      </c>
    </row>
    <row r="79" spans="1:67" s="128" customFormat="1" ht="66" customHeight="1" x14ac:dyDescent="0.25">
      <c r="A79" s="127"/>
      <c r="B79" s="79" t="s">
        <v>128</v>
      </c>
      <c r="C79" s="80" t="str">
        <f>'рекоменд.цены на Октябрь 2019'!B43</f>
        <v>Молоко 3,2% жирности (в пленке, пастеризованное), в расфасовке 0,9 л</v>
      </c>
      <c r="D79" s="131">
        <v>37.6</v>
      </c>
      <c r="E79" s="101">
        <v>15</v>
      </c>
      <c r="F79" s="102">
        <v>1</v>
      </c>
      <c r="G79" s="103">
        <v>2</v>
      </c>
      <c r="H79" s="103">
        <v>3</v>
      </c>
      <c r="I79" s="103">
        <v>4</v>
      </c>
      <c r="J79" s="104">
        <v>5</v>
      </c>
      <c r="K79" s="105">
        <f t="shared" si="10"/>
        <v>43.616</v>
      </c>
      <c r="L79" s="106">
        <f t="shared" si="11"/>
        <v>43.992000000000004</v>
      </c>
      <c r="M79" s="107">
        <f t="shared" si="12"/>
        <v>44.368000000000002</v>
      </c>
      <c r="N79" s="107">
        <f t="shared" si="12"/>
        <v>44.744</v>
      </c>
      <c r="O79" s="108">
        <f t="shared" si="12"/>
        <v>45.120000000000005</v>
      </c>
      <c r="P79" s="50"/>
      <c r="Q79" s="51"/>
      <c r="R79" s="51"/>
      <c r="S79" s="51"/>
      <c r="T79" s="52"/>
      <c r="U79" s="175"/>
      <c r="V79" s="176"/>
      <c r="W79" s="176"/>
      <c r="X79" s="176"/>
      <c r="Y79" s="176"/>
      <c r="Z79" s="50"/>
      <c r="AA79" s="51"/>
      <c r="AB79" s="51"/>
      <c r="AC79" s="51"/>
      <c r="AD79" s="51"/>
      <c r="AE79" s="175"/>
      <c r="AF79" s="176"/>
      <c r="AG79" s="176"/>
      <c r="AH79" s="176"/>
      <c r="AI79" s="188"/>
      <c r="AJ79" s="50"/>
      <c r="AK79" s="51"/>
      <c r="AL79" s="51"/>
      <c r="AM79" s="51"/>
      <c r="AN79" s="52"/>
      <c r="AO79" s="175"/>
      <c r="AP79" s="176"/>
      <c r="AQ79" s="176"/>
      <c r="AR79" s="176"/>
      <c r="AS79" s="176"/>
      <c r="AT79" s="50"/>
      <c r="AU79" s="57"/>
      <c r="AV79" s="57"/>
      <c r="AW79" s="57"/>
      <c r="AX79" s="52"/>
      <c r="AY79" s="175"/>
      <c r="AZ79" s="176"/>
      <c r="BA79" s="176"/>
      <c r="BB79" s="176"/>
      <c r="BC79" s="176"/>
      <c r="BD79" s="50"/>
      <c r="BE79" s="51"/>
      <c r="BF79" s="51"/>
      <c r="BG79" s="51"/>
      <c r="BH79" s="52"/>
      <c r="BI79" s="175"/>
      <c r="BJ79" s="176"/>
      <c r="BK79" s="176"/>
      <c r="BL79" s="176"/>
      <c r="BM79" s="188"/>
      <c r="BN79" s="53">
        <f t="shared" si="6"/>
        <v>0</v>
      </c>
      <c r="BO79" s="53">
        <f t="shared" si="7"/>
        <v>0</v>
      </c>
    </row>
    <row r="80" spans="1:67" s="128" customFormat="1" ht="41.1" customHeight="1" x14ac:dyDescent="0.25">
      <c r="A80" s="127"/>
      <c r="B80" s="79"/>
      <c r="C80" s="80"/>
      <c r="D80" s="131">
        <f>D79</f>
        <v>37.6</v>
      </c>
      <c r="E80" s="101">
        <v>15</v>
      </c>
      <c r="F80" s="102">
        <v>1</v>
      </c>
      <c r="G80" s="103">
        <v>2</v>
      </c>
      <c r="H80" s="103">
        <v>3</v>
      </c>
      <c r="I80" s="103">
        <v>4</v>
      </c>
      <c r="J80" s="104">
        <v>5</v>
      </c>
      <c r="K80" s="105">
        <f t="shared" si="10"/>
        <v>43.616</v>
      </c>
      <c r="L80" s="106">
        <f t="shared" si="11"/>
        <v>43.992000000000004</v>
      </c>
      <c r="M80" s="107">
        <f t="shared" si="12"/>
        <v>44.368000000000002</v>
      </c>
      <c r="N80" s="107">
        <f t="shared" si="12"/>
        <v>44.744</v>
      </c>
      <c r="O80" s="108">
        <f t="shared" si="12"/>
        <v>45.120000000000005</v>
      </c>
      <c r="P80" s="50"/>
      <c r="Q80" s="51"/>
      <c r="R80" s="51"/>
      <c r="S80" s="51"/>
      <c r="T80" s="52"/>
      <c r="U80" s="175"/>
      <c r="V80" s="176"/>
      <c r="W80" s="176"/>
      <c r="X80" s="176"/>
      <c r="Y80" s="176"/>
      <c r="Z80" s="50"/>
      <c r="AA80" s="51"/>
      <c r="AB80" s="51"/>
      <c r="AC80" s="51"/>
      <c r="AD80" s="51"/>
      <c r="AE80" s="175"/>
      <c r="AF80" s="176"/>
      <c r="AG80" s="176"/>
      <c r="AH80" s="176"/>
      <c r="AI80" s="188"/>
      <c r="AJ80" s="50"/>
      <c r="AK80" s="51"/>
      <c r="AL80" s="51"/>
      <c r="AM80" s="51"/>
      <c r="AN80" s="52"/>
      <c r="AO80" s="175"/>
      <c r="AP80" s="176"/>
      <c r="AQ80" s="176"/>
      <c r="AR80" s="176"/>
      <c r="AS80" s="176"/>
      <c r="AT80" s="50"/>
      <c r="AU80" s="51"/>
      <c r="AV80" s="51"/>
      <c r="AW80" s="51"/>
      <c r="AX80" s="51"/>
      <c r="AY80" s="175"/>
      <c r="AZ80" s="176"/>
      <c r="BA80" s="176"/>
      <c r="BB80" s="176"/>
      <c r="BC80" s="176"/>
      <c r="BD80" s="50"/>
      <c r="BE80" s="51"/>
      <c r="BF80" s="51"/>
      <c r="BG80" s="51"/>
      <c r="BH80" s="52"/>
      <c r="BI80" s="175"/>
      <c r="BJ80" s="176"/>
      <c r="BK80" s="176"/>
      <c r="BL80" s="176"/>
      <c r="BM80" s="188"/>
      <c r="BN80" s="53">
        <f t="shared" si="6"/>
        <v>0</v>
      </c>
      <c r="BO80" s="53">
        <f t="shared" si="7"/>
        <v>0</v>
      </c>
    </row>
    <row r="81" spans="1:67" s="128" customFormat="1" ht="41.1" customHeight="1" x14ac:dyDescent="0.25">
      <c r="A81" s="127"/>
      <c r="B81" s="79"/>
      <c r="C81" s="80"/>
      <c r="D81" s="131">
        <f>D79</f>
        <v>37.6</v>
      </c>
      <c r="E81" s="101">
        <v>15</v>
      </c>
      <c r="F81" s="102">
        <v>1</v>
      </c>
      <c r="G81" s="103">
        <v>2</v>
      </c>
      <c r="H81" s="103">
        <v>3</v>
      </c>
      <c r="I81" s="103">
        <v>4</v>
      </c>
      <c r="J81" s="104">
        <v>5</v>
      </c>
      <c r="K81" s="105">
        <f t="shared" si="10"/>
        <v>43.616</v>
      </c>
      <c r="L81" s="106">
        <f t="shared" si="11"/>
        <v>43.992000000000004</v>
      </c>
      <c r="M81" s="107">
        <f t="shared" si="12"/>
        <v>44.368000000000002</v>
      </c>
      <c r="N81" s="107">
        <f t="shared" si="12"/>
        <v>44.744</v>
      </c>
      <c r="O81" s="108">
        <f t="shared" si="12"/>
        <v>45.120000000000005</v>
      </c>
      <c r="P81" s="50"/>
      <c r="Q81" s="51"/>
      <c r="R81" s="51"/>
      <c r="S81" s="51"/>
      <c r="T81" s="52"/>
      <c r="U81" s="175"/>
      <c r="V81" s="176"/>
      <c r="W81" s="176"/>
      <c r="X81" s="176"/>
      <c r="Y81" s="176"/>
      <c r="Z81" s="50"/>
      <c r="AA81" s="51"/>
      <c r="AB81" s="51"/>
      <c r="AC81" s="51"/>
      <c r="AD81" s="51"/>
      <c r="AE81" s="175"/>
      <c r="AF81" s="176"/>
      <c r="AG81" s="176"/>
      <c r="AH81" s="176"/>
      <c r="AI81" s="188"/>
      <c r="AJ81" s="50"/>
      <c r="AK81" s="51"/>
      <c r="AL81" s="51"/>
      <c r="AM81" s="51"/>
      <c r="AN81" s="52"/>
      <c r="AO81" s="175"/>
      <c r="AP81" s="176"/>
      <c r="AQ81" s="176"/>
      <c r="AR81" s="176"/>
      <c r="AS81" s="176"/>
      <c r="AT81" s="50"/>
      <c r="AU81" s="51"/>
      <c r="AV81" s="51"/>
      <c r="AW81" s="51"/>
      <c r="AX81" s="51"/>
      <c r="AY81" s="175"/>
      <c r="AZ81" s="176"/>
      <c r="BA81" s="176"/>
      <c r="BB81" s="176"/>
      <c r="BC81" s="176"/>
      <c r="BD81" s="50"/>
      <c r="BE81" s="51"/>
      <c r="BF81" s="51"/>
      <c r="BG81" s="51"/>
      <c r="BH81" s="52"/>
      <c r="BI81" s="175"/>
      <c r="BJ81" s="176"/>
      <c r="BK81" s="176"/>
      <c r="BL81" s="176"/>
      <c r="BM81" s="188"/>
      <c r="BN81" s="53">
        <f t="shared" si="6"/>
        <v>0</v>
      </c>
      <c r="BO81" s="53">
        <f t="shared" si="7"/>
        <v>0</v>
      </c>
    </row>
    <row r="82" spans="1:67" ht="41.1" customHeight="1" x14ac:dyDescent="0.25">
      <c r="A82" s="38" t="s">
        <v>61</v>
      </c>
      <c r="B82" s="79" t="s">
        <v>129</v>
      </c>
      <c r="C82" s="80" t="str">
        <f>'рекоменд.цены на Октябрь 2019'!B44</f>
        <v>Сливочное масло, кг</v>
      </c>
      <c r="D82" s="131">
        <v>370</v>
      </c>
      <c r="E82" s="101">
        <v>9</v>
      </c>
      <c r="F82" s="102">
        <v>1</v>
      </c>
      <c r="G82" s="103">
        <v>2</v>
      </c>
      <c r="H82" s="103">
        <v>3</v>
      </c>
      <c r="I82" s="103">
        <v>4</v>
      </c>
      <c r="J82" s="104">
        <v>5</v>
      </c>
      <c r="K82" s="105">
        <f t="shared" si="10"/>
        <v>407</v>
      </c>
      <c r="L82" s="106">
        <f t="shared" si="11"/>
        <v>410.7</v>
      </c>
      <c r="M82" s="107">
        <f t="shared" si="12"/>
        <v>414.4</v>
      </c>
      <c r="N82" s="107">
        <f t="shared" si="12"/>
        <v>418.1</v>
      </c>
      <c r="O82" s="108">
        <f t="shared" si="12"/>
        <v>421.8</v>
      </c>
      <c r="P82" s="50"/>
      <c r="Q82" s="51"/>
      <c r="R82" s="51"/>
      <c r="S82" s="57"/>
      <c r="T82" s="52"/>
      <c r="U82" s="50"/>
      <c r="V82" s="51"/>
      <c r="W82" s="51"/>
      <c r="X82" s="51"/>
      <c r="Y82" s="52"/>
      <c r="Z82" s="50"/>
      <c r="AA82" s="51"/>
      <c r="AB82" s="51"/>
      <c r="AC82" s="51"/>
      <c r="AD82" s="52"/>
      <c r="AE82" s="195"/>
      <c r="AF82" s="196"/>
      <c r="AG82" s="197"/>
      <c r="AH82" s="196"/>
      <c r="AI82" s="196"/>
      <c r="AJ82" s="50"/>
      <c r="AK82" s="57"/>
      <c r="AL82" s="57"/>
      <c r="AM82" s="57"/>
      <c r="AN82" s="52"/>
      <c r="AO82" s="50"/>
      <c r="AP82" s="57"/>
      <c r="AQ82" s="57"/>
      <c r="AR82" s="57"/>
      <c r="AS82" s="52"/>
      <c r="AT82" s="50"/>
      <c r="AU82" s="51"/>
      <c r="AV82" s="51"/>
      <c r="AW82" s="51"/>
      <c r="AX82" s="52"/>
      <c r="AY82" s="175"/>
      <c r="AZ82" s="176"/>
      <c r="BA82" s="176"/>
      <c r="BB82" s="176"/>
      <c r="BC82" s="176"/>
      <c r="BD82" s="50"/>
      <c r="BE82" s="51"/>
      <c r="BF82" s="51"/>
      <c r="BG82" s="51"/>
      <c r="BH82" s="52"/>
      <c r="BI82" s="175"/>
      <c r="BJ82" s="176"/>
      <c r="BK82" s="176"/>
      <c r="BL82" s="176"/>
      <c r="BM82" s="188"/>
      <c r="BN82" s="53">
        <f t="shared" si="6"/>
        <v>0</v>
      </c>
      <c r="BO82" s="53">
        <f t="shared" si="7"/>
        <v>0</v>
      </c>
    </row>
    <row r="83" spans="1:67" ht="41.1" customHeight="1" x14ac:dyDescent="0.25">
      <c r="A83" s="38"/>
      <c r="B83" s="79"/>
      <c r="C83" s="80"/>
      <c r="D83" s="131">
        <f>D82</f>
        <v>370</v>
      </c>
      <c r="E83" s="101">
        <v>9</v>
      </c>
      <c r="F83" s="102">
        <v>1</v>
      </c>
      <c r="G83" s="103">
        <v>2</v>
      </c>
      <c r="H83" s="103">
        <v>3</v>
      </c>
      <c r="I83" s="103">
        <v>4</v>
      </c>
      <c r="J83" s="104">
        <v>5</v>
      </c>
      <c r="K83" s="105">
        <f t="shared" si="10"/>
        <v>407</v>
      </c>
      <c r="L83" s="106">
        <f t="shared" si="11"/>
        <v>410.7</v>
      </c>
      <c r="M83" s="107">
        <f t="shared" si="12"/>
        <v>414.4</v>
      </c>
      <c r="N83" s="107">
        <f t="shared" si="12"/>
        <v>418.1</v>
      </c>
      <c r="O83" s="108">
        <f t="shared" si="12"/>
        <v>421.8</v>
      </c>
      <c r="P83" s="50"/>
      <c r="Q83" s="51"/>
      <c r="R83" s="51"/>
      <c r="S83" s="51"/>
      <c r="T83" s="52"/>
      <c r="U83" s="175"/>
      <c r="V83" s="176"/>
      <c r="W83" s="176"/>
      <c r="X83" s="176"/>
      <c r="Y83" s="176"/>
      <c r="Z83" s="50"/>
      <c r="AA83" s="51"/>
      <c r="AB83" s="51"/>
      <c r="AC83" s="51"/>
      <c r="AD83" s="51"/>
      <c r="AE83" s="175"/>
      <c r="AF83" s="176"/>
      <c r="AG83" s="176"/>
      <c r="AH83" s="176"/>
      <c r="AI83" s="188"/>
      <c r="AJ83" s="50"/>
      <c r="AK83" s="51"/>
      <c r="AL83" s="51"/>
      <c r="AM83" s="51"/>
      <c r="AN83" s="52"/>
      <c r="AO83" s="175"/>
      <c r="AP83" s="176"/>
      <c r="AQ83" s="176"/>
      <c r="AR83" s="176"/>
      <c r="AS83" s="176"/>
      <c r="AT83" s="50"/>
      <c r="AU83" s="51"/>
      <c r="AV83" s="51"/>
      <c r="AW83" s="51"/>
      <c r="AX83" s="51"/>
      <c r="AY83" s="175"/>
      <c r="AZ83" s="176"/>
      <c r="BA83" s="176"/>
      <c r="BB83" s="176"/>
      <c r="BC83" s="176"/>
      <c r="BD83" s="50"/>
      <c r="BE83" s="51"/>
      <c r="BF83" s="51"/>
      <c r="BG83" s="51"/>
      <c r="BH83" s="52"/>
      <c r="BI83" s="175"/>
      <c r="BJ83" s="176"/>
      <c r="BK83" s="176"/>
      <c r="BL83" s="176"/>
      <c r="BM83" s="188"/>
      <c r="BN83" s="53">
        <f t="shared" si="6"/>
        <v>0</v>
      </c>
      <c r="BO83" s="53">
        <f t="shared" si="7"/>
        <v>0</v>
      </c>
    </row>
    <row r="84" spans="1:67" ht="41.1" customHeight="1" x14ac:dyDescent="0.25">
      <c r="A84" s="38"/>
      <c r="B84" s="79"/>
      <c r="C84" s="80"/>
      <c r="D84" s="131">
        <f>D82</f>
        <v>370</v>
      </c>
      <c r="E84" s="101">
        <v>9</v>
      </c>
      <c r="F84" s="102">
        <v>1</v>
      </c>
      <c r="G84" s="103">
        <v>2</v>
      </c>
      <c r="H84" s="103">
        <v>3</v>
      </c>
      <c r="I84" s="103">
        <v>4</v>
      </c>
      <c r="J84" s="104">
        <v>5</v>
      </c>
      <c r="K84" s="105">
        <f t="shared" si="10"/>
        <v>407</v>
      </c>
      <c r="L84" s="106">
        <f t="shared" si="11"/>
        <v>410.7</v>
      </c>
      <c r="M84" s="107">
        <f t="shared" si="12"/>
        <v>414.4</v>
      </c>
      <c r="N84" s="107">
        <f t="shared" si="12"/>
        <v>418.1</v>
      </c>
      <c r="O84" s="108">
        <f t="shared" si="12"/>
        <v>421.8</v>
      </c>
      <c r="P84" s="50"/>
      <c r="Q84" s="51"/>
      <c r="R84" s="51"/>
      <c r="S84" s="51"/>
      <c r="T84" s="52"/>
      <c r="U84" s="175"/>
      <c r="V84" s="176"/>
      <c r="W84" s="176"/>
      <c r="X84" s="176"/>
      <c r="Y84" s="176"/>
      <c r="Z84" s="50"/>
      <c r="AA84" s="51"/>
      <c r="AB84" s="51"/>
      <c r="AC84" s="51"/>
      <c r="AD84" s="51"/>
      <c r="AE84" s="175"/>
      <c r="AF84" s="176"/>
      <c r="AG84" s="176"/>
      <c r="AH84" s="176"/>
      <c r="AI84" s="188"/>
      <c r="AJ84" s="50"/>
      <c r="AK84" s="51"/>
      <c r="AL84" s="51"/>
      <c r="AM84" s="51"/>
      <c r="AN84" s="52"/>
      <c r="AO84" s="175"/>
      <c r="AP84" s="176"/>
      <c r="AQ84" s="176"/>
      <c r="AR84" s="176"/>
      <c r="AS84" s="176"/>
      <c r="AT84" s="50"/>
      <c r="AU84" s="51"/>
      <c r="AV84" s="51"/>
      <c r="AW84" s="51"/>
      <c r="AX84" s="51"/>
      <c r="AY84" s="175"/>
      <c r="AZ84" s="176"/>
      <c r="BA84" s="176"/>
      <c r="BB84" s="176"/>
      <c r="BC84" s="176"/>
      <c r="BD84" s="50"/>
      <c r="BE84" s="51"/>
      <c r="BF84" s="51"/>
      <c r="BG84" s="51"/>
      <c r="BH84" s="52"/>
      <c r="BI84" s="175"/>
      <c r="BJ84" s="176"/>
      <c r="BK84" s="176"/>
      <c r="BL84" s="176"/>
      <c r="BM84" s="188"/>
      <c r="BN84" s="53">
        <f t="shared" ref="BN84:BN117" si="13">MIN($P84,$U84,$Z84,$AE84,$AJ84,$AO84,$AT84,$AY84,$BD84,$BI84)</f>
        <v>0</v>
      </c>
      <c r="BO84" s="53">
        <f t="shared" ref="BO84:BO117" si="14">MAX($P84,$U84,$Z84,$AE84,$AJ84,$AO84,$AT84,$AY84,$BD84,$BI84)</f>
        <v>0</v>
      </c>
    </row>
    <row r="85" spans="1:67" s="70" customFormat="1" ht="54.95" customHeight="1" x14ac:dyDescent="0.3">
      <c r="A85" s="59" t="s">
        <v>64</v>
      </c>
      <c r="B85" s="81" t="s">
        <v>65</v>
      </c>
      <c r="C85" s="82" t="s">
        <v>66</v>
      </c>
      <c r="D85" s="131"/>
      <c r="E85" s="109"/>
      <c r="F85" s="110"/>
      <c r="G85" s="111"/>
      <c r="H85" s="111"/>
      <c r="I85" s="111"/>
      <c r="J85" s="112"/>
      <c r="K85" s="105">
        <f t="shared" si="10"/>
        <v>0</v>
      </c>
      <c r="L85" s="106">
        <f t="shared" si="11"/>
        <v>0</v>
      </c>
      <c r="M85" s="107">
        <f t="shared" si="12"/>
        <v>0</v>
      </c>
      <c r="N85" s="107">
        <f t="shared" si="12"/>
        <v>0</v>
      </c>
      <c r="O85" s="108">
        <f t="shared" si="12"/>
        <v>0</v>
      </c>
      <c r="P85" s="66"/>
      <c r="Q85" s="67"/>
      <c r="R85" s="68"/>
      <c r="S85" s="67"/>
      <c r="T85" s="69"/>
      <c r="U85" s="177"/>
      <c r="V85" s="178"/>
      <c r="W85" s="176"/>
      <c r="X85" s="178"/>
      <c r="Y85" s="178"/>
      <c r="Z85" s="66"/>
      <c r="AA85" s="67"/>
      <c r="AB85" s="68"/>
      <c r="AC85" s="67"/>
      <c r="AD85" s="67"/>
      <c r="AE85" s="177"/>
      <c r="AF85" s="178"/>
      <c r="AG85" s="176"/>
      <c r="AH85" s="178"/>
      <c r="AI85" s="189"/>
      <c r="AJ85" s="66"/>
      <c r="AK85" s="67"/>
      <c r="AL85" s="68"/>
      <c r="AM85" s="67"/>
      <c r="AN85" s="69"/>
      <c r="AO85" s="177"/>
      <c r="AP85" s="178"/>
      <c r="AQ85" s="176"/>
      <c r="AR85" s="178"/>
      <c r="AS85" s="178"/>
      <c r="AT85" s="66"/>
      <c r="AU85" s="67"/>
      <c r="AV85" s="68"/>
      <c r="AW85" s="67"/>
      <c r="AX85" s="67"/>
      <c r="AY85" s="177"/>
      <c r="AZ85" s="178"/>
      <c r="BA85" s="176"/>
      <c r="BB85" s="178"/>
      <c r="BC85" s="178"/>
      <c r="BD85" s="66"/>
      <c r="BE85" s="67"/>
      <c r="BF85" s="68"/>
      <c r="BG85" s="67"/>
      <c r="BH85" s="69"/>
      <c r="BI85" s="177"/>
      <c r="BJ85" s="178"/>
      <c r="BK85" s="176"/>
      <c r="BL85" s="178"/>
      <c r="BM85" s="189"/>
      <c r="BN85" s="53">
        <f t="shared" si="13"/>
        <v>0</v>
      </c>
      <c r="BO85" s="53">
        <f t="shared" si="14"/>
        <v>0</v>
      </c>
    </row>
    <row r="86" spans="1:67" ht="41.1" customHeight="1" x14ac:dyDescent="0.25">
      <c r="A86" s="38" t="s">
        <v>67</v>
      </c>
      <c r="B86" s="79" t="s">
        <v>68</v>
      </c>
      <c r="C86" s="80" t="str">
        <f>'рекоменд.цены на Октябрь 2019'!B46</f>
        <v>Пропаренный шелушеный рис, кг</v>
      </c>
      <c r="D86" s="131">
        <v>45.9</v>
      </c>
      <c r="E86" s="101">
        <v>4</v>
      </c>
      <c r="F86" s="102">
        <v>1</v>
      </c>
      <c r="G86" s="103">
        <v>2</v>
      </c>
      <c r="H86" s="103">
        <v>3</v>
      </c>
      <c r="I86" s="103">
        <v>4</v>
      </c>
      <c r="J86" s="104">
        <v>5</v>
      </c>
      <c r="K86" s="105">
        <f t="shared" si="10"/>
        <v>48.195</v>
      </c>
      <c r="L86" s="106">
        <f t="shared" si="11"/>
        <v>48.653999999999996</v>
      </c>
      <c r="M86" s="107">
        <f t="shared" si="12"/>
        <v>49.113</v>
      </c>
      <c r="N86" s="107">
        <f t="shared" si="12"/>
        <v>49.571999999999996</v>
      </c>
      <c r="O86" s="108">
        <f t="shared" si="12"/>
        <v>50.030999999999999</v>
      </c>
      <c r="P86" s="50"/>
      <c r="Q86" s="57"/>
      <c r="R86" s="57"/>
      <c r="S86" s="57"/>
      <c r="T86" s="52"/>
      <c r="U86" s="175"/>
      <c r="V86" s="176"/>
      <c r="W86" s="176"/>
      <c r="X86" s="176"/>
      <c r="Y86" s="176"/>
      <c r="Z86" s="50"/>
      <c r="AA86" s="51"/>
      <c r="AB86" s="51"/>
      <c r="AC86" s="51"/>
      <c r="AD86" s="51"/>
      <c r="AE86" s="50"/>
      <c r="AF86" s="51"/>
      <c r="AG86" s="51"/>
      <c r="AH86" s="51"/>
      <c r="AI86" s="52"/>
      <c r="AJ86" s="50"/>
      <c r="AK86" s="51"/>
      <c r="AL86" s="51"/>
      <c r="AM86" s="51"/>
      <c r="AN86" s="52"/>
      <c r="AO86" s="50"/>
      <c r="AP86" s="57"/>
      <c r="AQ86" s="57"/>
      <c r="AR86" s="57"/>
      <c r="AS86" s="52"/>
      <c r="AT86" s="50"/>
      <c r="AU86" s="51"/>
      <c r="AV86" s="51"/>
      <c r="AW86" s="51"/>
      <c r="AX86" s="51"/>
      <c r="AY86" s="175"/>
      <c r="AZ86" s="176"/>
      <c r="BA86" s="176"/>
      <c r="BB86" s="176"/>
      <c r="BC86" s="176"/>
      <c r="BD86" s="50"/>
      <c r="BE86" s="51"/>
      <c r="BF86" s="51"/>
      <c r="BG86" s="51"/>
      <c r="BH86" s="52"/>
      <c r="BI86" s="175"/>
      <c r="BJ86" s="176"/>
      <c r="BK86" s="176"/>
      <c r="BL86" s="176"/>
      <c r="BM86" s="188"/>
      <c r="BN86" s="53">
        <f t="shared" si="13"/>
        <v>0</v>
      </c>
      <c r="BO86" s="53">
        <f t="shared" si="14"/>
        <v>0</v>
      </c>
    </row>
    <row r="87" spans="1:67" ht="41.1" customHeight="1" x14ac:dyDescent="0.25">
      <c r="A87" s="38"/>
      <c r="B87" s="79"/>
      <c r="C87" s="80"/>
      <c r="D87" s="131">
        <f>D86</f>
        <v>45.9</v>
      </c>
      <c r="E87" s="101">
        <v>4</v>
      </c>
      <c r="F87" s="102">
        <v>1</v>
      </c>
      <c r="G87" s="103">
        <v>2</v>
      </c>
      <c r="H87" s="103">
        <v>3</v>
      </c>
      <c r="I87" s="103">
        <v>4</v>
      </c>
      <c r="J87" s="104">
        <v>5</v>
      </c>
      <c r="K87" s="105">
        <f t="shared" si="10"/>
        <v>48.195</v>
      </c>
      <c r="L87" s="106">
        <f t="shared" si="11"/>
        <v>48.653999999999996</v>
      </c>
      <c r="M87" s="107">
        <f t="shared" si="12"/>
        <v>49.113</v>
      </c>
      <c r="N87" s="107">
        <f t="shared" si="12"/>
        <v>49.571999999999996</v>
      </c>
      <c r="O87" s="108">
        <f t="shared" si="12"/>
        <v>50.030999999999999</v>
      </c>
      <c r="P87" s="50"/>
      <c r="Q87" s="57"/>
      <c r="R87" s="57"/>
      <c r="S87" s="57"/>
      <c r="T87" s="52"/>
      <c r="U87" s="175"/>
      <c r="V87" s="176"/>
      <c r="W87" s="176"/>
      <c r="X87" s="176"/>
      <c r="Y87" s="176"/>
      <c r="Z87" s="50"/>
      <c r="AA87" s="51"/>
      <c r="AB87" s="51"/>
      <c r="AC87" s="51"/>
      <c r="AD87" s="51"/>
      <c r="AE87" s="175"/>
      <c r="AF87" s="176"/>
      <c r="AG87" s="176"/>
      <c r="AH87" s="176"/>
      <c r="AI87" s="188"/>
      <c r="AJ87" s="50"/>
      <c r="AK87" s="51"/>
      <c r="AL87" s="51"/>
      <c r="AM87" s="51"/>
      <c r="AN87" s="52"/>
      <c r="AO87" s="175"/>
      <c r="AP87" s="176"/>
      <c r="AQ87" s="176"/>
      <c r="AR87" s="176"/>
      <c r="AS87" s="176"/>
      <c r="AT87" s="50"/>
      <c r="AU87" s="51"/>
      <c r="AV87" s="51"/>
      <c r="AW87" s="51"/>
      <c r="AX87" s="51"/>
      <c r="AY87" s="175"/>
      <c r="AZ87" s="176"/>
      <c r="BA87" s="176"/>
      <c r="BB87" s="176"/>
      <c r="BC87" s="176"/>
      <c r="BD87" s="50"/>
      <c r="BE87" s="51"/>
      <c r="BF87" s="51"/>
      <c r="BG87" s="51"/>
      <c r="BH87" s="52"/>
      <c r="BI87" s="175"/>
      <c r="BJ87" s="176"/>
      <c r="BK87" s="176"/>
      <c r="BL87" s="176"/>
      <c r="BM87" s="188"/>
      <c r="BN87" s="53">
        <f t="shared" si="13"/>
        <v>0</v>
      </c>
      <c r="BO87" s="53">
        <f t="shared" si="14"/>
        <v>0</v>
      </c>
    </row>
    <row r="88" spans="1:67" ht="41.1" customHeight="1" x14ac:dyDescent="0.25">
      <c r="A88" s="38"/>
      <c r="B88" s="79"/>
      <c r="C88" s="80"/>
      <c r="D88" s="131">
        <f>D86</f>
        <v>45.9</v>
      </c>
      <c r="E88" s="101">
        <v>4</v>
      </c>
      <c r="F88" s="102">
        <v>1</v>
      </c>
      <c r="G88" s="103">
        <v>2</v>
      </c>
      <c r="H88" s="103">
        <v>3</v>
      </c>
      <c r="I88" s="103">
        <v>4</v>
      </c>
      <c r="J88" s="104">
        <v>5</v>
      </c>
      <c r="K88" s="105">
        <f t="shared" si="10"/>
        <v>48.195</v>
      </c>
      <c r="L88" s="106">
        <f t="shared" si="11"/>
        <v>48.653999999999996</v>
      </c>
      <c r="M88" s="107">
        <f t="shared" si="12"/>
        <v>49.113</v>
      </c>
      <c r="N88" s="107">
        <f t="shared" si="12"/>
        <v>49.571999999999996</v>
      </c>
      <c r="O88" s="108">
        <f t="shared" si="12"/>
        <v>50.030999999999999</v>
      </c>
      <c r="P88" s="50"/>
      <c r="Q88" s="57"/>
      <c r="R88" s="57"/>
      <c r="S88" s="57"/>
      <c r="T88" s="52"/>
      <c r="U88" s="175"/>
      <c r="V88" s="176"/>
      <c r="W88" s="176"/>
      <c r="X88" s="176"/>
      <c r="Y88" s="176"/>
      <c r="Z88" s="50"/>
      <c r="AA88" s="51"/>
      <c r="AB88" s="51"/>
      <c r="AC88" s="51"/>
      <c r="AD88" s="51"/>
      <c r="AE88" s="175"/>
      <c r="AF88" s="176"/>
      <c r="AG88" s="176"/>
      <c r="AH88" s="176"/>
      <c r="AI88" s="188"/>
      <c r="AJ88" s="50"/>
      <c r="AK88" s="51"/>
      <c r="AL88" s="51"/>
      <c r="AM88" s="51"/>
      <c r="AN88" s="52"/>
      <c r="AO88" s="175"/>
      <c r="AP88" s="176"/>
      <c r="AQ88" s="176"/>
      <c r="AR88" s="176"/>
      <c r="AS88" s="176"/>
      <c r="AT88" s="50"/>
      <c r="AU88" s="51"/>
      <c r="AV88" s="51"/>
      <c r="AW88" s="51"/>
      <c r="AX88" s="51"/>
      <c r="AY88" s="175"/>
      <c r="AZ88" s="176"/>
      <c r="BA88" s="176"/>
      <c r="BB88" s="176"/>
      <c r="BC88" s="176"/>
      <c r="BD88" s="50"/>
      <c r="BE88" s="51"/>
      <c r="BF88" s="51"/>
      <c r="BG88" s="51"/>
      <c r="BH88" s="52"/>
      <c r="BI88" s="175"/>
      <c r="BJ88" s="176"/>
      <c r="BK88" s="176"/>
      <c r="BL88" s="176"/>
      <c r="BM88" s="188"/>
      <c r="BN88" s="53">
        <f t="shared" si="13"/>
        <v>0</v>
      </c>
      <c r="BO88" s="53">
        <f t="shared" si="14"/>
        <v>0</v>
      </c>
    </row>
    <row r="89" spans="1:67" ht="48.75" customHeight="1" x14ac:dyDescent="0.25">
      <c r="A89" s="38" t="s">
        <v>70</v>
      </c>
      <c r="B89" s="79" t="s">
        <v>71</v>
      </c>
      <c r="C89" s="80" t="str">
        <f>'рекоменд.цены на Октябрь 2019'!B47</f>
        <v>Мука пшеничная хлебопекарная высший сорт (в таре), кг</v>
      </c>
      <c r="D89" s="131">
        <v>19.7</v>
      </c>
      <c r="E89" s="101">
        <v>18</v>
      </c>
      <c r="F89" s="102">
        <v>1</v>
      </c>
      <c r="G89" s="103">
        <v>2</v>
      </c>
      <c r="H89" s="103">
        <v>3</v>
      </c>
      <c r="I89" s="103">
        <v>4</v>
      </c>
      <c r="J89" s="104">
        <v>5</v>
      </c>
      <c r="K89" s="105">
        <f t="shared" si="10"/>
        <v>23.442999999999998</v>
      </c>
      <c r="L89" s="106">
        <f t="shared" si="11"/>
        <v>23.64</v>
      </c>
      <c r="M89" s="107">
        <f t="shared" si="12"/>
        <v>23.837</v>
      </c>
      <c r="N89" s="107">
        <f t="shared" si="12"/>
        <v>24.033999999999999</v>
      </c>
      <c r="O89" s="108">
        <f t="shared" si="12"/>
        <v>24.230999999999998</v>
      </c>
      <c r="P89" s="50"/>
      <c r="Q89" s="57"/>
      <c r="R89" s="57"/>
      <c r="S89" s="57"/>
      <c r="T89" s="52"/>
      <c r="U89" s="175"/>
      <c r="V89" s="176"/>
      <c r="W89" s="176"/>
      <c r="X89" s="176"/>
      <c r="Y89" s="176"/>
      <c r="Z89" s="50"/>
      <c r="AA89" s="51"/>
      <c r="AB89" s="51"/>
      <c r="AC89" s="51"/>
      <c r="AD89" s="51"/>
      <c r="AE89" s="175"/>
      <c r="AF89" s="176"/>
      <c r="AG89" s="176"/>
      <c r="AH89" s="176"/>
      <c r="AI89" s="188"/>
      <c r="AJ89" s="50"/>
      <c r="AK89" s="51"/>
      <c r="AL89" s="51"/>
      <c r="AM89" s="51"/>
      <c r="AN89" s="52"/>
      <c r="AO89" s="50"/>
      <c r="AP89" s="57"/>
      <c r="AQ89" s="57"/>
      <c r="AR89" s="57"/>
      <c r="AS89" s="52"/>
      <c r="AT89" s="50"/>
      <c r="AU89" s="51"/>
      <c r="AV89" s="51"/>
      <c r="AW89" s="51"/>
      <c r="AX89" s="51"/>
      <c r="AY89" s="175"/>
      <c r="AZ89" s="176"/>
      <c r="BA89" s="176"/>
      <c r="BB89" s="176"/>
      <c r="BC89" s="176"/>
      <c r="BD89" s="50"/>
      <c r="BE89" s="51"/>
      <c r="BF89" s="51"/>
      <c r="BG89" s="51"/>
      <c r="BH89" s="52"/>
      <c r="BI89" s="175"/>
      <c r="BJ89" s="176"/>
      <c r="BK89" s="176"/>
      <c r="BL89" s="176"/>
      <c r="BM89" s="188"/>
      <c r="BN89" s="53">
        <f t="shared" si="13"/>
        <v>0</v>
      </c>
      <c r="BO89" s="53">
        <f t="shared" si="14"/>
        <v>0</v>
      </c>
    </row>
    <row r="90" spans="1:67" ht="48.75" customHeight="1" x14ac:dyDescent="0.25">
      <c r="A90" s="38"/>
      <c r="B90" s="79"/>
      <c r="C90" s="80"/>
      <c r="D90" s="131">
        <f>D89</f>
        <v>19.7</v>
      </c>
      <c r="E90" s="101">
        <v>18</v>
      </c>
      <c r="F90" s="102">
        <v>1</v>
      </c>
      <c r="G90" s="103">
        <v>2</v>
      </c>
      <c r="H90" s="103">
        <v>3</v>
      </c>
      <c r="I90" s="103">
        <v>4</v>
      </c>
      <c r="J90" s="104">
        <v>5</v>
      </c>
      <c r="K90" s="105">
        <f t="shared" si="10"/>
        <v>23.442999999999998</v>
      </c>
      <c r="L90" s="106">
        <f t="shared" si="11"/>
        <v>23.64</v>
      </c>
      <c r="M90" s="107">
        <f t="shared" si="12"/>
        <v>23.837</v>
      </c>
      <c r="N90" s="107">
        <f t="shared" si="12"/>
        <v>24.033999999999999</v>
      </c>
      <c r="O90" s="108">
        <f t="shared" si="12"/>
        <v>24.230999999999998</v>
      </c>
      <c r="P90" s="50"/>
      <c r="Q90" s="51"/>
      <c r="R90" s="51"/>
      <c r="S90" s="51"/>
      <c r="T90" s="52"/>
      <c r="U90" s="175"/>
      <c r="V90" s="176"/>
      <c r="W90" s="176"/>
      <c r="X90" s="176"/>
      <c r="Y90" s="176"/>
      <c r="Z90" s="50"/>
      <c r="AA90" s="51"/>
      <c r="AB90" s="51"/>
      <c r="AC90" s="51"/>
      <c r="AD90" s="51"/>
      <c r="AE90" s="175"/>
      <c r="AF90" s="176"/>
      <c r="AG90" s="176"/>
      <c r="AH90" s="176"/>
      <c r="AI90" s="188"/>
      <c r="AJ90" s="50"/>
      <c r="AK90" s="51"/>
      <c r="AL90" s="51"/>
      <c r="AM90" s="51"/>
      <c r="AN90" s="52"/>
      <c r="AO90" s="175"/>
      <c r="AP90" s="176"/>
      <c r="AQ90" s="176"/>
      <c r="AR90" s="176"/>
      <c r="AS90" s="176"/>
      <c r="AT90" s="50"/>
      <c r="AU90" s="51"/>
      <c r="AV90" s="51"/>
      <c r="AW90" s="51"/>
      <c r="AX90" s="51"/>
      <c r="AY90" s="175"/>
      <c r="AZ90" s="176"/>
      <c r="BA90" s="176"/>
      <c r="BB90" s="176"/>
      <c r="BC90" s="176"/>
      <c r="BD90" s="50"/>
      <c r="BE90" s="51"/>
      <c r="BF90" s="51"/>
      <c r="BG90" s="51"/>
      <c r="BH90" s="52"/>
      <c r="BI90" s="175"/>
      <c r="BJ90" s="176"/>
      <c r="BK90" s="176"/>
      <c r="BL90" s="176"/>
      <c r="BM90" s="188"/>
      <c r="BN90" s="53">
        <f t="shared" si="13"/>
        <v>0</v>
      </c>
      <c r="BO90" s="53">
        <f t="shared" si="14"/>
        <v>0</v>
      </c>
    </row>
    <row r="91" spans="1:67" ht="48.75" customHeight="1" x14ac:dyDescent="0.25">
      <c r="A91" s="38"/>
      <c r="B91" s="79"/>
      <c r="C91" s="80"/>
      <c r="D91" s="131">
        <f>D89</f>
        <v>19.7</v>
      </c>
      <c r="E91" s="101">
        <v>18</v>
      </c>
      <c r="F91" s="102">
        <v>1</v>
      </c>
      <c r="G91" s="103">
        <v>2</v>
      </c>
      <c r="H91" s="103">
        <v>3</v>
      </c>
      <c r="I91" s="103">
        <v>4</v>
      </c>
      <c r="J91" s="104">
        <v>5</v>
      </c>
      <c r="K91" s="105">
        <f t="shared" si="10"/>
        <v>23.442999999999998</v>
      </c>
      <c r="L91" s="106">
        <f t="shared" si="11"/>
        <v>23.64</v>
      </c>
      <c r="M91" s="107">
        <f t="shared" si="12"/>
        <v>23.837</v>
      </c>
      <c r="N91" s="107">
        <f t="shared" si="12"/>
        <v>24.033999999999999</v>
      </c>
      <c r="O91" s="108">
        <f t="shared" si="12"/>
        <v>24.230999999999998</v>
      </c>
      <c r="P91" s="50"/>
      <c r="Q91" s="51"/>
      <c r="R91" s="51"/>
      <c r="S91" s="51"/>
      <c r="T91" s="52"/>
      <c r="U91" s="175"/>
      <c r="V91" s="176"/>
      <c r="W91" s="176"/>
      <c r="X91" s="176"/>
      <c r="Y91" s="176"/>
      <c r="Z91" s="50"/>
      <c r="AA91" s="51"/>
      <c r="AB91" s="51"/>
      <c r="AC91" s="51"/>
      <c r="AD91" s="51"/>
      <c r="AE91" s="175"/>
      <c r="AF91" s="176"/>
      <c r="AG91" s="176"/>
      <c r="AH91" s="176"/>
      <c r="AI91" s="188"/>
      <c r="AJ91" s="50"/>
      <c r="AK91" s="51"/>
      <c r="AL91" s="51"/>
      <c r="AM91" s="51"/>
      <c r="AN91" s="52"/>
      <c r="AO91" s="175"/>
      <c r="AP91" s="176"/>
      <c r="AQ91" s="176"/>
      <c r="AR91" s="176"/>
      <c r="AS91" s="176"/>
      <c r="AT91" s="50"/>
      <c r="AU91" s="51"/>
      <c r="AV91" s="51"/>
      <c r="AW91" s="51"/>
      <c r="AX91" s="51"/>
      <c r="AY91" s="175"/>
      <c r="AZ91" s="176"/>
      <c r="BA91" s="176"/>
      <c r="BB91" s="176"/>
      <c r="BC91" s="176"/>
      <c r="BD91" s="50"/>
      <c r="BE91" s="51"/>
      <c r="BF91" s="51"/>
      <c r="BG91" s="51"/>
      <c r="BH91" s="52"/>
      <c r="BI91" s="175"/>
      <c r="BJ91" s="176"/>
      <c r="BK91" s="176"/>
      <c r="BL91" s="176"/>
      <c r="BM91" s="188"/>
      <c r="BN91" s="53">
        <f t="shared" si="13"/>
        <v>0</v>
      </c>
      <c r="BO91" s="53">
        <f t="shared" si="14"/>
        <v>0</v>
      </c>
    </row>
    <row r="92" spans="1:67" ht="41.1" customHeight="1" x14ac:dyDescent="0.25">
      <c r="A92" s="38" t="s">
        <v>70</v>
      </c>
      <c r="B92" s="79" t="s">
        <v>72</v>
      </c>
      <c r="C92" s="80" t="str">
        <f>'рекоменд.цены на Октябрь 2019'!B48</f>
        <v>Мука ржано - обдирная, кг</v>
      </c>
      <c r="D92" s="131">
        <v>17.5</v>
      </c>
      <c r="E92" s="101">
        <v>18</v>
      </c>
      <c r="F92" s="102">
        <v>1</v>
      </c>
      <c r="G92" s="103">
        <v>2</v>
      </c>
      <c r="H92" s="103">
        <v>3</v>
      </c>
      <c r="I92" s="103">
        <v>4</v>
      </c>
      <c r="J92" s="104">
        <v>5</v>
      </c>
      <c r="K92" s="105">
        <f t="shared" si="10"/>
        <v>20.824999999999999</v>
      </c>
      <c r="L92" s="106">
        <f t="shared" si="11"/>
        <v>21</v>
      </c>
      <c r="M92" s="107">
        <f t="shared" si="12"/>
        <v>21.175000000000001</v>
      </c>
      <c r="N92" s="107">
        <f t="shared" si="12"/>
        <v>21.35</v>
      </c>
      <c r="O92" s="108">
        <f t="shared" si="12"/>
        <v>21.524999999999999</v>
      </c>
      <c r="P92" s="50"/>
      <c r="Q92" s="51"/>
      <c r="R92" s="51"/>
      <c r="S92" s="51"/>
      <c r="T92" s="52"/>
      <c r="U92" s="175"/>
      <c r="V92" s="176"/>
      <c r="W92" s="176"/>
      <c r="X92" s="176"/>
      <c r="Y92" s="176"/>
      <c r="Z92" s="50"/>
      <c r="AA92" s="51"/>
      <c r="AB92" s="51"/>
      <c r="AC92" s="51"/>
      <c r="AD92" s="51"/>
      <c r="AE92" s="175"/>
      <c r="AF92" s="176"/>
      <c r="AG92" s="176"/>
      <c r="AH92" s="176"/>
      <c r="AI92" s="188"/>
      <c r="AJ92" s="50"/>
      <c r="AK92" s="51"/>
      <c r="AL92" s="51"/>
      <c r="AM92" s="51"/>
      <c r="AN92" s="52"/>
      <c r="AO92" s="175"/>
      <c r="AP92" s="176"/>
      <c r="AQ92" s="176"/>
      <c r="AR92" s="176"/>
      <c r="AS92" s="176"/>
      <c r="AT92" s="50"/>
      <c r="AU92" s="51"/>
      <c r="AV92" s="51"/>
      <c r="AW92" s="51"/>
      <c r="AX92" s="51"/>
      <c r="AY92" s="175"/>
      <c r="AZ92" s="176"/>
      <c r="BA92" s="176"/>
      <c r="BB92" s="176"/>
      <c r="BC92" s="176"/>
      <c r="BD92" s="50"/>
      <c r="BE92" s="51"/>
      <c r="BF92" s="51"/>
      <c r="BG92" s="51"/>
      <c r="BH92" s="52"/>
      <c r="BI92" s="175"/>
      <c r="BJ92" s="176"/>
      <c r="BK92" s="176"/>
      <c r="BL92" s="176"/>
      <c r="BM92" s="188"/>
      <c r="BN92" s="53">
        <f t="shared" si="13"/>
        <v>0</v>
      </c>
      <c r="BO92" s="53">
        <f t="shared" si="14"/>
        <v>0</v>
      </c>
    </row>
    <row r="93" spans="1:67" ht="41.1" customHeight="1" x14ac:dyDescent="0.25">
      <c r="A93" s="38"/>
      <c r="B93" s="79"/>
      <c r="C93" s="80"/>
      <c r="D93" s="131">
        <f>D92</f>
        <v>17.5</v>
      </c>
      <c r="E93" s="101">
        <v>18</v>
      </c>
      <c r="F93" s="102">
        <v>1</v>
      </c>
      <c r="G93" s="103">
        <v>2</v>
      </c>
      <c r="H93" s="103">
        <v>3</v>
      </c>
      <c r="I93" s="103">
        <v>4</v>
      </c>
      <c r="J93" s="104">
        <v>5</v>
      </c>
      <c r="K93" s="105">
        <f t="shared" si="10"/>
        <v>20.824999999999999</v>
      </c>
      <c r="L93" s="106">
        <f t="shared" si="11"/>
        <v>21</v>
      </c>
      <c r="M93" s="107">
        <f t="shared" si="12"/>
        <v>21.175000000000001</v>
      </c>
      <c r="N93" s="107">
        <f t="shared" si="12"/>
        <v>21.35</v>
      </c>
      <c r="O93" s="108">
        <f t="shared" si="12"/>
        <v>21.524999999999999</v>
      </c>
      <c r="P93" s="50"/>
      <c r="Q93" s="51"/>
      <c r="R93" s="51"/>
      <c r="S93" s="51"/>
      <c r="T93" s="52"/>
      <c r="U93" s="175"/>
      <c r="V93" s="176"/>
      <c r="W93" s="176"/>
      <c r="X93" s="176"/>
      <c r="Y93" s="176"/>
      <c r="Z93" s="50"/>
      <c r="AA93" s="51"/>
      <c r="AB93" s="51"/>
      <c r="AC93" s="51"/>
      <c r="AD93" s="51"/>
      <c r="AE93" s="175"/>
      <c r="AF93" s="176"/>
      <c r="AG93" s="176"/>
      <c r="AH93" s="176"/>
      <c r="AI93" s="188"/>
      <c r="AJ93" s="50"/>
      <c r="AK93" s="51"/>
      <c r="AL93" s="51"/>
      <c r="AM93" s="51"/>
      <c r="AN93" s="52"/>
      <c r="AO93" s="175"/>
      <c r="AP93" s="176"/>
      <c r="AQ93" s="176"/>
      <c r="AR93" s="176"/>
      <c r="AS93" s="176"/>
      <c r="AT93" s="50"/>
      <c r="AU93" s="51"/>
      <c r="AV93" s="51"/>
      <c r="AW93" s="51"/>
      <c r="AX93" s="51"/>
      <c r="AY93" s="175"/>
      <c r="AZ93" s="176"/>
      <c r="BA93" s="176"/>
      <c r="BB93" s="176"/>
      <c r="BC93" s="176"/>
      <c r="BD93" s="50"/>
      <c r="BE93" s="51"/>
      <c r="BF93" s="51"/>
      <c r="BG93" s="51"/>
      <c r="BH93" s="52"/>
      <c r="BI93" s="175"/>
      <c r="BJ93" s="176"/>
      <c r="BK93" s="176"/>
      <c r="BL93" s="176"/>
      <c r="BM93" s="188"/>
      <c r="BN93" s="53">
        <f t="shared" si="13"/>
        <v>0</v>
      </c>
      <c r="BO93" s="53">
        <f t="shared" si="14"/>
        <v>0</v>
      </c>
    </row>
    <row r="94" spans="1:67" ht="41.1" customHeight="1" x14ac:dyDescent="0.25">
      <c r="A94" s="38"/>
      <c r="B94" s="79"/>
      <c r="C94" s="80"/>
      <c r="D94" s="131">
        <f>D92</f>
        <v>17.5</v>
      </c>
      <c r="E94" s="101">
        <v>18</v>
      </c>
      <c r="F94" s="102">
        <v>1</v>
      </c>
      <c r="G94" s="103">
        <v>2</v>
      </c>
      <c r="H94" s="103">
        <v>3</v>
      </c>
      <c r="I94" s="103">
        <v>4</v>
      </c>
      <c r="J94" s="104">
        <v>5</v>
      </c>
      <c r="K94" s="105">
        <f t="shared" si="10"/>
        <v>20.824999999999999</v>
      </c>
      <c r="L94" s="106">
        <f t="shared" si="11"/>
        <v>21</v>
      </c>
      <c r="M94" s="107">
        <f t="shared" si="12"/>
        <v>21.175000000000001</v>
      </c>
      <c r="N94" s="107">
        <f t="shared" si="12"/>
        <v>21.35</v>
      </c>
      <c r="O94" s="108">
        <f t="shared" si="12"/>
        <v>21.524999999999999</v>
      </c>
      <c r="P94" s="50"/>
      <c r="Q94" s="51"/>
      <c r="R94" s="51"/>
      <c r="S94" s="51"/>
      <c r="T94" s="52"/>
      <c r="U94" s="175"/>
      <c r="V94" s="176"/>
      <c r="W94" s="176"/>
      <c r="X94" s="176"/>
      <c r="Y94" s="176"/>
      <c r="Z94" s="50"/>
      <c r="AA94" s="51"/>
      <c r="AB94" s="51"/>
      <c r="AC94" s="51"/>
      <c r="AD94" s="51"/>
      <c r="AE94" s="175"/>
      <c r="AF94" s="176"/>
      <c r="AG94" s="176"/>
      <c r="AH94" s="176"/>
      <c r="AI94" s="188"/>
      <c r="AJ94" s="50"/>
      <c r="AK94" s="51"/>
      <c r="AL94" s="51"/>
      <c r="AM94" s="51"/>
      <c r="AN94" s="52"/>
      <c r="AO94" s="175"/>
      <c r="AP94" s="176"/>
      <c r="AQ94" s="176"/>
      <c r="AR94" s="176"/>
      <c r="AS94" s="176"/>
      <c r="AT94" s="50"/>
      <c r="AU94" s="51"/>
      <c r="AV94" s="51"/>
      <c r="AW94" s="51"/>
      <c r="AX94" s="51"/>
      <c r="AY94" s="175"/>
      <c r="AZ94" s="176"/>
      <c r="BA94" s="176"/>
      <c r="BB94" s="176"/>
      <c r="BC94" s="176"/>
      <c r="BD94" s="50"/>
      <c r="BE94" s="51"/>
      <c r="BF94" s="51"/>
      <c r="BG94" s="51"/>
      <c r="BH94" s="52"/>
      <c r="BI94" s="175"/>
      <c r="BJ94" s="176"/>
      <c r="BK94" s="176"/>
      <c r="BL94" s="176"/>
      <c r="BM94" s="188"/>
      <c r="BN94" s="53">
        <f t="shared" si="13"/>
        <v>0</v>
      </c>
      <c r="BO94" s="53">
        <f t="shared" si="14"/>
        <v>0</v>
      </c>
    </row>
    <row r="95" spans="1:67" ht="41.1" customHeight="1" x14ac:dyDescent="0.25">
      <c r="A95" s="38" t="s">
        <v>74</v>
      </c>
      <c r="B95" s="79" t="s">
        <v>75</v>
      </c>
      <c r="C95" s="80" t="str">
        <f>'рекоменд.цены на Октябрь 2019'!B49</f>
        <v>Гречневая крупа, кг</v>
      </c>
      <c r="D95" s="131">
        <v>35.200000000000003</v>
      </c>
      <c r="E95" s="101">
        <v>6</v>
      </c>
      <c r="F95" s="102">
        <v>1</v>
      </c>
      <c r="G95" s="103">
        <v>2</v>
      </c>
      <c r="H95" s="103">
        <v>3</v>
      </c>
      <c r="I95" s="103">
        <v>4</v>
      </c>
      <c r="J95" s="104">
        <v>5</v>
      </c>
      <c r="K95" s="105">
        <f t="shared" si="10"/>
        <v>37.664000000000001</v>
      </c>
      <c r="L95" s="106">
        <f t="shared" si="11"/>
        <v>38.016000000000005</v>
      </c>
      <c r="M95" s="107">
        <f t="shared" si="12"/>
        <v>38.368000000000002</v>
      </c>
      <c r="N95" s="107">
        <f t="shared" si="12"/>
        <v>38.720000000000006</v>
      </c>
      <c r="O95" s="108">
        <f t="shared" si="12"/>
        <v>39.072000000000003</v>
      </c>
      <c r="P95" s="50"/>
      <c r="Q95" s="51"/>
      <c r="R95" s="51"/>
      <c r="S95" s="51"/>
      <c r="T95" s="52"/>
      <c r="U95" s="175"/>
      <c r="V95" s="176"/>
      <c r="W95" s="176"/>
      <c r="X95" s="176"/>
      <c r="Y95" s="176"/>
      <c r="Z95" s="50"/>
      <c r="AA95" s="51"/>
      <c r="AB95" s="51"/>
      <c r="AC95" s="51"/>
      <c r="AD95" s="51"/>
      <c r="AE95" s="175"/>
      <c r="AF95" s="176"/>
      <c r="AG95" s="176"/>
      <c r="AH95" s="176"/>
      <c r="AI95" s="188"/>
      <c r="AJ95" s="50"/>
      <c r="AK95" s="51"/>
      <c r="AL95" s="51"/>
      <c r="AM95" s="51"/>
      <c r="AN95" s="52"/>
      <c r="AO95" s="50"/>
      <c r="AP95" s="57"/>
      <c r="AQ95" s="57"/>
      <c r="AR95" s="57"/>
      <c r="AS95" s="52"/>
      <c r="AT95" s="50"/>
      <c r="AU95" s="51"/>
      <c r="AV95" s="51"/>
      <c r="AW95" s="51"/>
      <c r="AX95" s="51"/>
      <c r="AY95" s="175"/>
      <c r="AZ95" s="176"/>
      <c r="BA95" s="176"/>
      <c r="BB95" s="176"/>
      <c r="BC95" s="176"/>
      <c r="BD95" s="50"/>
      <c r="BE95" s="51"/>
      <c r="BF95" s="51"/>
      <c r="BG95" s="51"/>
      <c r="BH95" s="52"/>
      <c r="BI95" s="175"/>
      <c r="BJ95" s="176"/>
      <c r="BK95" s="176"/>
      <c r="BL95" s="176"/>
      <c r="BM95" s="188"/>
      <c r="BN95" s="53">
        <f t="shared" si="13"/>
        <v>0</v>
      </c>
      <c r="BO95" s="53">
        <f t="shared" si="14"/>
        <v>0</v>
      </c>
    </row>
    <row r="96" spans="1:67" ht="41.1" customHeight="1" x14ac:dyDescent="0.25">
      <c r="A96" s="38"/>
      <c r="B96" s="79"/>
      <c r="C96" s="80"/>
      <c r="D96" s="131">
        <f>D95</f>
        <v>35.200000000000003</v>
      </c>
      <c r="E96" s="101">
        <v>6</v>
      </c>
      <c r="F96" s="102">
        <v>1</v>
      </c>
      <c r="G96" s="103">
        <v>2</v>
      </c>
      <c r="H96" s="103">
        <v>3</v>
      </c>
      <c r="I96" s="103">
        <v>4</v>
      </c>
      <c r="J96" s="104">
        <v>5</v>
      </c>
      <c r="K96" s="105">
        <f t="shared" si="10"/>
        <v>37.664000000000001</v>
      </c>
      <c r="L96" s="106">
        <f t="shared" si="11"/>
        <v>38.016000000000005</v>
      </c>
      <c r="M96" s="107">
        <f t="shared" si="12"/>
        <v>38.368000000000002</v>
      </c>
      <c r="N96" s="107">
        <f t="shared" si="12"/>
        <v>38.720000000000006</v>
      </c>
      <c r="O96" s="108">
        <f t="shared" si="12"/>
        <v>39.072000000000003</v>
      </c>
      <c r="P96" s="50"/>
      <c r="Q96" s="51"/>
      <c r="R96" s="51"/>
      <c r="S96" s="51"/>
      <c r="T96" s="52"/>
      <c r="U96" s="175"/>
      <c r="V96" s="176"/>
      <c r="W96" s="176"/>
      <c r="X96" s="176"/>
      <c r="Y96" s="176"/>
      <c r="Z96" s="50"/>
      <c r="AA96" s="51"/>
      <c r="AB96" s="51"/>
      <c r="AC96" s="51"/>
      <c r="AD96" s="51"/>
      <c r="AE96" s="175"/>
      <c r="AF96" s="176"/>
      <c r="AG96" s="176"/>
      <c r="AH96" s="176"/>
      <c r="AI96" s="188"/>
      <c r="AJ96" s="50"/>
      <c r="AK96" s="51"/>
      <c r="AL96" s="51"/>
      <c r="AM96" s="51"/>
      <c r="AN96" s="52"/>
      <c r="AO96" s="175"/>
      <c r="AP96" s="176"/>
      <c r="AQ96" s="176"/>
      <c r="AR96" s="176"/>
      <c r="AS96" s="176"/>
      <c r="AT96" s="50"/>
      <c r="AU96" s="51"/>
      <c r="AV96" s="51"/>
      <c r="AW96" s="51"/>
      <c r="AX96" s="51"/>
      <c r="AY96" s="175"/>
      <c r="AZ96" s="176"/>
      <c r="BA96" s="176"/>
      <c r="BB96" s="176"/>
      <c r="BC96" s="176"/>
      <c r="BD96" s="50"/>
      <c r="BE96" s="51"/>
      <c r="BF96" s="51"/>
      <c r="BG96" s="51"/>
      <c r="BH96" s="52"/>
      <c r="BI96" s="175"/>
      <c r="BJ96" s="176"/>
      <c r="BK96" s="176"/>
      <c r="BL96" s="176"/>
      <c r="BM96" s="188"/>
      <c r="BN96" s="53">
        <f t="shared" si="13"/>
        <v>0</v>
      </c>
      <c r="BO96" s="53">
        <f t="shared" si="14"/>
        <v>0</v>
      </c>
    </row>
    <row r="97" spans="1:67" ht="41.1" customHeight="1" x14ac:dyDescent="0.25">
      <c r="A97" s="38"/>
      <c r="B97" s="79"/>
      <c r="C97" s="80"/>
      <c r="D97" s="131">
        <f>D95</f>
        <v>35.200000000000003</v>
      </c>
      <c r="E97" s="101">
        <v>6</v>
      </c>
      <c r="F97" s="102">
        <v>1</v>
      </c>
      <c r="G97" s="103">
        <v>2</v>
      </c>
      <c r="H97" s="103">
        <v>3</v>
      </c>
      <c r="I97" s="103">
        <v>4</v>
      </c>
      <c r="J97" s="104">
        <v>5</v>
      </c>
      <c r="K97" s="105">
        <f t="shared" si="10"/>
        <v>37.664000000000001</v>
      </c>
      <c r="L97" s="106">
        <f t="shared" si="11"/>
        <v>38.016000000000005</v>
      </c>
      <c r="M97" s="107">
        <f t="shared" si="12"/>
        <v>38.368000000000002</v>
      </c>
      <c r="N97" s="107">
        <f t="shared" si="12"/>
        <v>38.720000000000006</v>
      </c>
      <c r="O97" s="108">
        <f t="shared" si="12"/>
        <v>39.072000000000003</v>
      </c>
      <c r="P97" s="50"/>
      <c r="Q97" s="51"/>
      <c r="R97" s="51"/>
      <c r="S97" s="51"/>
      <c r="T97" s="52"/>
      <c r="U97" s="175"/>
      <c r="V97" s="176"/>
      <c r="W97" s="176"/>
      <c r="X97" s="176"/>
      <c r="Y97" s="176"/>
      <c r="Z97" s="50"/>
      <c r="AA97" s="51"/>
      <c r="AB97" s="51"/>
      <c r="AC97" s="51"/>
      <c r="AD97" s="51"/>
      <c r="AE97" s="175"/>
      <c r="AF97" s="176"/>
      <c r="AG97" s="176"/>
      <c r="AH97" s="176"/>
      <c r="AI97" s="188"/>
      <c r="AJ97" s="50"/>
      <c r="AK97" s="51"/>
      <c r="AL97" s="51"/>
      <c r="AM97" s="51"/>
      <c r="AN97" s="52"/>
      <c r="AO97" s="175"/>
      <c r="AP97" s="176"/>
      <c r="AQ97" s="176"/>
      <c r="AR97" s="176"/>
      <c r="AS97" s="176"/>
      <c r="AT97" s="50"/>
      <c r="AU97" s="51"/>
      <c r="AV97" s="51"/>
      <c r="AW97" s="51"/>
      <c r="AX97" s="51"/>
      <c r="AY97" s="175"/>
      <c r="AZ97" s="176"/>
      <c r="BA97" s="176"/>
      <c r="BB97" s="176"/>
      <c r="BC97" s="176"/>
      <c r="BD97" s="50"/>
      <c r="BE97" s="51"/>
      <c r="BF97" s="51"/>
      <c r="BG97" s="51"/>
      <c r="BH97" s="52"/>
      <c r="BI97" s="175"/>
      <c r="BJ97" s="176"/>
      <c r="BK97" s="176"/>
      <c r="BL97" s="176"/>
      <c r="BM97" s="188"/>
      <c r="BN97" s="53">
        <f t="shared" si="13"/>
        <v>0</v>
      </c>
      <c r="BO97" s="53">
        <f t="shared" si="14"/>
        <v>0</v>
      </c>
    </row>
    <row r="98" spans="1:67" ht="41.1" customHeight="1" x14ac:dyDescent="0.25">
      <c r="A98" s="38" t="s">
        <v>77</v>
      </c>
      <c r="B98" s="79" t="s">
        <v>78</v>
      </c>
      <c r="C98" s="80" t="str">
        <f>'рекоменд.цены на Октябрь 2019'!B50</f>
        <v>Пшено (крупа из просо), кг</v>
      </c>
      <c r="D98" s="131">
        <v>36.9</v>
      </c>
      <c r="E98" s="101">
        <v>2</v>
      </c>
      <c r="F98" s="102">
        <v>1</v>
      </c>
      <c r="G98" s="103">
        <v>2</v>
      </c>
      <c r="H98" s="103">
        <v>3</v>
      </c>
      <c r="I98" s="103">
        <v>4</v>
      </c>
      <c r="J98" s="104">
        <v>5</v>
      </c>
      <c r="K98" s="105">
        <f t="shared" si="10"/>
        <v>38.006999999999998</v>
      </c>
      <c r="L98" s="106">
        <f t="shared" si="11"/>
        <v>38.375999999999998</v>
      </c>
      <c r="M98" s="107">
        <f t="shared" si="12"/>
        <v>38.744999999999997</v>
      </c>
      <c r="N98" s="107">
        <f t="shared" si="12"/>
        <v>39.113999999999997</v>
      </c>
      <c r="O98" s="108">
        <f t="shared" si="12"/>
        <v>39.482999999999997</v>
      </c>
      <c r="P98" s="50"/>
      <c r="Q98" s="51"/>
      <c r="R98" s="51"/>
      <c r="S98" s="51"/>
      <c r="T98" s="52"/>
      <c r="U98" s="175"/>
      <c r="V98" s="176"/>
      <c r="W98" s="176"/>
      <c r="X98" s="176"/>
      <c r="Y98" s="176"/>
      <c r="Z98" s="50"/>
      <c r="AA98" s="51"/>
      <c r="AB98" s="51"/>
      <c r="AC98" s="51"/>
      <c r="AD98" s="51"/>
      <c r="AE98" s="50"/>
      <c r="AF98" s="51"/>
      <c r="AG98" s="51"/>
      <c r="AH98" s="51"/>
      <c r="AI98" s="52"/>
      <c r="AJ98" s="50"/>
      <c r="AK98" s="51"/>
      <c r="AL98" s="51"/>
      <c r="AM98" s="51"/>
      <c r="AN98" s="52"/>
      <c r="AO98" s="175"/>
      <c r="AP98" s="176"/>
      <c r="AQ98" s="176"/>
      <c r="AR98" s="176"/>
      <c r="AS98" s="176"/>
      <c r="AT98" s="50"/>
      <c r="AU98" s="51"/>
      <c r="AV98" s="51"/>
      <c r="AW98" s="51"/>
      <c r="AX98" s="51"/>
      <c r="AY98" s="175"/>
      <c r="AZ98" s="176"/>
      <c r="BA98" s="176"/>
      <c r="BB98" s="176"/>
      <c r="BC98" s="176"/>
      <c r="BD98" s="50"/>
      <c r="BE98" s="51"/>
      <c r="BF98" s="51"/>
      <c r="BG98" s="51"/>
      <c r="BH98" s="52"/>
      <c r="BI98" s="175"/>
      <c r="BJ98" s="176"/>
      <c r="BK98" s="176"/>
      <c r="BL98" s="176"/>
      <c r="BM98" s="188"/>
      <c r="BN98" s="53">
        <f t="shared" si="13"/>
        <v>0</v>
      </c>
      <c r="BO98" s="53">
        <f t="shared" si="14"/>
        <v>0</v>
      </c>
    </row>
    <row r="99" spans="1:67" ht="41.1" customHeight="1" x14ac:dyDescent="0.25">
      <c r="A99" s="38"/>
      <c r="B99" s="79"/>
      <c r="C99" s="80"/>
      <c r="D99" s="131">
        <f>D98</f>
        <v>36.9</v>
      </c>
      <c r="E99" s="101">
        <v>2</v>
      </c>
      <c r="F99" s="102">
        <v>1</v>
      </c>
      <c r="G99" s="103">
        <v>2</v>
      </c>
      <c r="H99" s="103">
        <v>3</v>
      </c>
      <c r="I99" s="103">
        <v>4</v>
      </c>
      <c r="J99" s="104">
        <v>5</v>
      </c>
      <c r="K99" s="105">
        <f t="shared" si="10"/>
        <v>38.006999999999998</v>
      </c>
      <c r="L99" s="106">
        <f t="shared" si="11"/>
        <v>38.375999999999998</v>
      </c>
      <c r="M99" s="107">
        <f t="shared" si="12"/>
        <v>38.744999999999997</v>
      </c>
      <c r="N99" s="107">
        <f t="shared" si="12"/>
        <v>39.113999999999997</v>
      </c>
      <c r="O99" s="108">
        <f t="shared" si="12"/>
        <v>39.482999999999997</v>
      </c>
      <c r="P99" s="50"/>
      <c r="Q99" s="51"/>
      <c r="R99" s="51"/>
      <c r="S99" s="51"/>
      <c r="T99" s="52"/>
      <c r="U99" s="175"/>
      <c r="V99" s="176"/>
      <c r="W99" s="176"/>
      <c r="X99" s="176"/>
      <c r="Y99" s="176"/>
      <c r="Z99" s="50"/>
      <c r="AA99" s="51"/>
      <c r="AB99" s="51"/>
      <c r="AC99" s="51"/>
      <c r="AD99" s="51"/>
      <c r="AE99" s="50"/>
      <c r="AF99" s="51"/>
      <c r="AG99" s="51"/>
      <c r="AH99" s="51"/>
      <c r="AI99" s="52"/>
      <c r="AJ99" s="50"/>
      <c r="AK99" s="51"/>
      <c r="AL99" s="51"/>
      <c r="AM99" s="51"/>
      <c r="AN99" s="52"/>
      <c r="AO99" s="175"/>
      <c r="AP99" s="176"/>
      <c r="AQ99" s="176"/>
      <c r="AR99" s="176"/>
      <c r="AS99" s="176"/>
      <c r="AT99" s="50"/>
      <c r="AU99" s="51"/>
      <c r="AV99" s="51"/>
      <c r="AW99" s="51"/>
      <c r="AX99" s="51"/>
      <c r="AY99" s="175"/>
      <c r="AZ99" s="176"/>
      <c r="BA99" s="176"/>
      <c r="BB99" s="176"/>
      <c r="BC99" s="176"/>
      <c r="BD99" s="50"/>
      <c r="BE99" s="51"/>
      <c r="BF99" s="51"/>
      <c r="BG99" s="51"/>
      <c r="BH99" s="52"/>
      <c r="BI99" s="175"/>
      <c r="BJ99" s="176"/>
      <c r="BK99" s="176"/>
      <c r="BL99" s="176"/>
      <c r="BM99" s="188"/>
      <c r="BN99" s="53">
        <f t="shared" si="13"/>
        <v>0</v>
      </c>
      <c r="BO99" s="53">
        <f t="shared" si="14"/>
        <v>0</v>
      </c>
    </row>
    <row r="100" spans="1:67" ht="41.1" customHeight="1" x14ac:dyDescent="0.25">
      <c r="A100" s="38"/>
      <c r="B100" s="79"/>
      <c r="C100" s="80"/>
      <c r="D100" s="131">
        <f>D98</f>
        <v>36.9</v>
      </c>
      <c r="E100" s="101">
        <v>2</v>
      </c>
      <c r="F100" s="102">
        <v>1</v>
      </c>
      <c r="G100" s="103">
        <v>2</v>
      </c>
      <c r="H100" s="103">
        <v>3</v>
      </c>
      <c r="I100" s="103">
        <v>4</v>
      </c>
      <c r="J100" s="104">
        <v>5</v>
      </c>
      <c r="K100" s="105">
        <f t="shared" si="10"/>
        <v>38.006999999999998</v>
      </c>
      <c r="L100" s="106">
        <f t="shared" si="11"/>
        <v>38.375999999999998</v>
      </c>
      <c r="M100" s="107">
        <f t="shared" si="12"/>
        <v>38.744999999999997</v>
      </c>
      <c r="N100" s="107">
        <f t="shared" si="12"/>
        <v>39.113999999999997</v>
      </c>
      <c r="O100" s="108">
        <f t="shared" si="12"/>
        <v>39.482999999999997</v>
      </c>
      <c r="P100" s="50"/>
      <c r="Q100" s="51"/>
      <c r="R100" s="51"/>
      <c r="S100" s="51"/>
      <c r="T100" s="52"/>
      <c r="U100" s="175"/>
      <c r="V100" s="176"/>
      <c r="W100" s="176"/>
      <c r="X100" s="176"/>
      <c r="Y100" s="176"/>
      <c r="Z100" s="50"/>
      <c r="AA100" s="51"/>
      <c r="AB100" s="51"/>
      <c r="AC100" s="51"/>
      <c r="AD100" s="51"/>
      <c r="AE100" s="50"/>
      <c r="AF100" s="51"/>
      <c r="AG100" s="51"/>
      <c r="AH100" s="51"/>
      <c r="AI100" s="52"/>
      <c r="AJ100" s="50"/>
      <c r="AK100" s="51"/>
      <c r="AL100" s="51"/>
      <c r="AM100" s="51"/>
      <c r="AN100" s="52"/>
      <c r="AO100" s="175"/>
      <c r="AP100" s="176"/>
      <c r="AQ100" s="176"/>
      <c r="AR100" s="176"/>
      <c r="AS100" s="176"/>
      <c r="AT100" s="50"/>
      <c r="AU100" s="51"/>
      <c r="AV100" s="51"/>
      <c r="AW100" s="51"/>
      <c r="AX100" s="51"/>
      <c r="AY100" s="175"/>
      <c r="AZ100" s="176"/>
      <c r="BA100" s="176"/>
      <c r="BB100" s="176"/>
      <c r="BC100" s="176"/>
      <c r="BD100" s="50"/>
      <c r="BE100" s="51"/>
      <c r="BF100" s="51"/>
      <c r="BG100" s="51"/>
      <c r="BH100" s="52"/>
      <c r="BI100" s="175"/>
      <c r="BJ100" s="176"/>
      <c r="BK100" s="176"/>
      <c r="BL100" s="176"/>
      <c r="BM100" s="188"/>
      <c r="BN100" s="53">
        <f t="shared" si="13"/>
        <v>0</v>
      </c>
      <c r="BO100" s="53">
        <f t="shared" si="14"/>
        <v>0</v>
      </c>
    </row>
    <row r="101" spans="1:67" s="70" customFormat="1" ht="78.75" customHeight="1" x14ac:dyDescent="0.3">
      <c r="A101" s="59" t="s">
        <v>80</v>
      </c>
      <c r="B101" s="81" t="s">
        <v>81</v>
      </c>
      <c r="C101" s="82" t="s">
        <v>82</v>
      </c>
      <c r="D101" s="131"/>
      <c r="E101" s="109"/>
      <c r="F101" s="110"/>
      <c r="G101" s="111"/>
      <c r="H101" s="111"/>
      <c r="I101" s="111"/>
      <c r="J101" s="112"/>
      <c r="K101" s="105">
        <f t="shared" si="10"/>
        <v>0</v>
      </c>
      <c r="L101" s="106">
        <f t="shared" si="11"/>
        <v>0</v>
      </c>
      <c r="M101" s="107">
        <f t="shared" si="12"/>
        <v>0</v>
      </c>
      <c r="N101" s="107">
        <f t="shared" si="12"/>
        <v>0</v>
      </c>
      <c r="O101" s="108">
        <f t="shared" si="12"/>
        <v>0</v>
      </c>
      <c r="P101" s="66"/>
      <c r="Q101" s="67"/>
      <c r="R101" s="68"/>
      <c r="S101" s="67"/>
      <c r="T101" s="69"/>
      <c r="U101" s="177"/>
      <c r="V101" s="178"/>
      <c r="W101" s="176"/>
      <c r="X101" s="178"/>
      <c r="Y101" s="178"/>
      <c r="Z101" s="66"/>
      <c r="AA101" s="67"/>
      <c r="AB101" s="68"/>
      <c r="AC101" s="67"/>
      <c r="AD101" s="67"/>
      <c r="AE101" s="66"/>
      <c r="AF101" s="67"/>
      <c r="AG101" s="68"/>
      <c r="AH101" s="67"/>
      <c r="AI101" s="69"/>
      <c r="AJ101" s="66"/>
      <c r="AK101" s="67"/>
      <c r="AL101" s="68"/>
      <c r="AM101" s="67"/>
      <c r="AN101" s="69"/>
      <c r="AO101" s="177"/>
      <c r="AP101" s="178"/>
      <c r="AQ101" s="176"/>
      <c r="AR101" s="178"/>
      <c r="AS101" s="178"/>
      <c r="AT101" s="66"/>
      <c r="AU101" s="67"/>
      <c r="AV101" s="68"/>
      <c r="AW101" s="67"/>
      <c r="AX101" s="67"/>
      <c r="AY101" s="177"/>
      <c r="AZ101" s="178"/>
      <c r="BA101" s="176"/>
      <c r="BB101" s="178"/>
      <c r="BC101" s="178"/>
      <c r="BD101" s="66"/>
      <c r="BE101" s="67"/>
      <c r="BF101" s="68"/>
      <c r="BG101" s="67"/>
      <c r="BH101" s="69"/>
      <c r="BI101" s="177"/>
      <c r="BJ101" s="178"/>
      <c r="BK101" s="176"/>
      <c r="BL101" s="178"/>
      <c r="BM101" s="189"/>
      <c r="BN101" s="53">
        <f t="shared" si="13"/>
        <v>0</v>
      </c>
      <c r="BO101" s="53">
        <f t="shared" si="14"/>
        <v>0</v>
      </c>
    </row>
    <row r="102" spans="1:67" ht="41.1" customHeight="1" x14ac:dyDescent="0.25">
      <c r="A102" s="38" t="s">
        <v>83</v>
      </c>
      <c r="B102" s="79" t="s">
        <v>84</v>
      </c>
      <c r="C102" s="80" t="str">
        <f>'рекоменд.цены на Октябрь 2019'!B52</f>
        <v>Хлеб ржано - пшеничный формовой, 0,7 кг</v>
      </c>
      <c r="D102" s="131">
        <v>23.3</v>
      </c>
      <c r="E102" s="101">
        <v>2</v>
      </c>
      <c r="F102" s="102">
        <v>1</v>
      </c>
      <c r="G102" s="103">
        <v>2</v>
      </c>
      <c r="H102" s="103">
        <v>3</v>
      </c>
      <c r="I102" s="103">
        <v>4</v>
      </c>
      <c r="J102" s="104">
        <v>5</v>
      </c>
      <c r="K102" s="105">
        <f t="shared" si="10"/>
        <v>23.999000000000002</v>
      </c>
      <c r="L102" s="106">
        <f t="shared" si="11"/>
        <v>24.231999999999999</v>
      </c>
      <c r="M102" s="107">
        <f t="shared" si="12"/>
        <v>24.465</v>
      </c>
      <c r="N102" s="107">
        <f t="shared" si="12"/>
        <v>24.698</v>
      </c>
      <c r="O102" s="108">
        <f t="shared" si="12"/>
        <v>24.931000000000001</v>
      </c>
      <c r="P102" s="50"/>
      <c r="Q102" s="51"/>
      <c r="R102" s="51"/>
      <c r="S102" s="51"/>
      <c r="T102" s="52"/>
      <c r="U102" s="50"/>
      <c r="V102" s="57"/>
      <c r="W102" s="57"/>
      <c r="X102" s="57"/>
      <c r="Y102" s="52"/>
      <c r="Z102" s="50"/>
      <c r="AA102" s="51"/>
      <c r="AB102" s="51"/>
      <c r="AC102" s="51"/>
      <c r="AD102" s="51"/>
      <c r="AE102" s="50"/>
      <c r="AF102" s="51"/>
      <c r="AG102" s="51"/>
      <c r="AH102" s="51"/>
      <c r="AI102" s="52"/>
      <c r="AJ102" s="50"/>
      <c r="AK102" s="51"/>
      <c r="AL102" s="51"/>
      <c r="AM102" s="51"/>
      <c r="AN102" s="52"/>
      <c r="AO102" s="175"/>
      <c r="AP102" s="176"/>
      <c r="AQ102" s="176"/>
      <c r="AR102" s="176"/>
      <c r="AS102" s="176"/>
      <c r="AT102" s="50"/>
      <c r="AU102" s="51"/>
      <c r="AV102" s="51"/>
      <c r="AW102" s="51"/>
      <c r="AX102" s="52"/>
      <c r="AY102" s="175"/>
      <c r="AZ102" s="176"/>
      <c r="BA102" s="176"/>
      <c r="BB102" s="176"/>
      <c r="BC102" s="176"/>
      <c r="BD102" s="50"/>
      <c r="BE102" s="57"/>
      <c r="BF102" s="57"/>
      <c r="BG102" s="57"/>
      <c r="BH102" s="52"/>
      <c r="BI102" s="175"/>
      <c r="BJ102" s="176"/>
      <c r="BK102" s="176"/>
      <c r="BL102" s="176"/>
      <c r="BM102" s="188"/>
      <c r="BN102" s="53">
        <f t="shared" si="13"/>
        <v>0</v>
      </c>
      <c r="BO102" s="53">
        <f t="shared" si="14"/>
        <v>0</v>
      </c>
    </row>
    <row r="103" spans="1:67" ht="41.1" customHeight="1" x14ac:dyDescent="0.25">
      <c r="A103" s="38"/>
      <c r="B103" s="79"/>
      <c r="C103" s="80"/>
      <c r="D103" s="131">
        <f>D102</f>
        <v>23.3</v>
      </c>
      <c r="E103" s="101">
        <v>2</v>
      </c>
      <c r="F103" s="102">
        <v>1</v>
      </c>
      <c r="G103" s="103">
        <v>2</v>
      </c>
      <c r="H103" s="103">
        <v>3</v>
      </c>
      <c r="I103" s="103">
        <v>4</v>
      </c>
      <c r="J103" s="104">
        <v>5</v>
      </c>
      <c r="K103" s="105">
        <f t="shared" si="10"/>
        <v>23.999000000000002</v>
      </c>
      <c r="L103" s="106">
        <f t="shared" si="11"/>
        <v>24.231999999999999</v>
      </c>
      <c r="M103" s="107">
        <f t="shared" ref="M103:O117" si="15">$D103+(($D103*($E103+H103)/100))</f>
        <v>24.465</v>
      </c>
      <c r="N103" s="107">
        <f t="shared" si="15"/>
        <v>24.698</v>
      </c>
      <c r="O103" s="108">
        <f t="shared" si="15"/>
        <v>24.931000000000001</v>
      </c>
      <c r="P103" s="50"/>
      <c r="Q103" s="51"/>
      <c r="R103" s="51"/>
      <c r="S103" s="51"/>
      <c r="T103" s="52"/>
      <c r="U103" s="50"/>
      <c r="V103" s="51"/>
      <c r="W103" s="51"/>
      <c r="X103" s="51"/>
      <c r="Y103" s="52"/>
      <c r="Z103" s="50"/>
      <c r="AA103" s="51"/>
      <c r="AB103" s="51"/>
      <c r="AC103" s="51"/>
      <c r="AD103" s="51"/>
      <c r="AE103" s="50"/>
      <c r="AF103" s="51"/>
      <c r="AG103" s="51"/>
      <c r="AH103" s="51"/>
      <c r="AI103" s="52"/>
      <c r="AJ103" s="50"/>
      <c r="AK103" s="51"/>
      <c r="AL103" s="51"/>
      <c r="AM103" s="51"/>
      <c r="AN103" s="52"/>
      <c r="AO103" s="175"/>
      <c r="AP103" s="176"/>
      <c r="AQ103" s="176"/>
      <c r="AR103" s="176"/>
      <c r="AS103" s="176"/>
      <c r="AT103" s="50"/>
      <c r="AU103" s="51"/>
      <c r="AV103" s="51"/>
      <c r="AW103" s="51"/>
      <c r="AX103" s="52"/>
      <c r="AY103" s="175"/>
      <c r="AZ103" s="176"/>
      <c r="BA103" s="176"/>
      <c r="BB103" s="176"/>
      <c r="BC103" s="176"/>
      <c r="BD103" s="50"/>
      <c r="BE103" s="51"/>
      <c r="BF103" s="51"/>
      <c r="BG103" s="51"/>
      <c r="BH103" s="52"/>
      <c r="BI103" s="175"/>
      <c r="BJ103" s="176"/>
      <c r="BK103" s="176"/>
      <c r="BL103" s="176"/>
      <c r="BM103" s="188"/>
      <c r="BN103" s="53">
        <f t="shared" si="13"/>
        <v>0</v>
      </c>
      <c r="BO103" s="53">
        <f t="shared" si="14"/>
        <v>0</v>
      </c>
    </row>
    <row r="104" spans="1:67" ht="41.1" customHeight="1" x14ac:dyDescent="0.25">
      <c r="A104" s="38"/>
      <c r="B104" s="79"/>
      <c r="C104" s="80"/>
      <c r="D104" s="131">
        <f>D102</f>
        <v>23.3</v>
      </c>
      <c r="E104" s="101">
        <v>2</v>
      </c>
      <c r="F104" s="102">
        <v>1</v>
      </c>
      <c r="G104" s="103">
        <v>2</v>
      </c>
      <c r="H104" s="103">
        <v>3</v>
      </c>
      <c r="I104" s="103">
        <v>4</v>
      </c>
      <c r="J104" s="104">
        <v>5</v>
      </c>
      <c r="K104" s="105">
        <f t="shared" si="10"/>
        <v>23.999000000000002</v>
      </c>
      <c r="L104" s="106">
        <f t="shared" si="11"/>
        <v>24.231999999999999</v>
      </c>
      <c r="M104" s="107">
        <f t="shared" si="15"/>
        <v>24.465</v>
      </c>
      <c r="N104" s="107">
        <f t="shared" si="15"/>
        <v>24.698</v>
      </c>
      <c r="O104" s="108">
        <f t="shared" si="15"/>
        <v>24.931000000000001</v>
      </c>
      <c r="P104" s="50"/>
      <c r="Q104" s="51"/>
      <c r="R104" s="51"/>
      <c r="S104" s="51"/>
      <c r="T104" s="52"/>
      <c r="U104" s="50"/>
      <c r="V104" s="51"/>
      <c r="W104" s="51"/>
      <c r="X104" s="51"/>
      <c r="Y104" s="52"/>
      <c r="Z104" s="50"/>
      <c r="AA104" s="51"/>
      <c r="AB104" s="51"/>
      <c r="AC104" s="51"/>
      <c r="AD104" s="51"/>
      <c r="AE104" s="50"/>
      <c r="AF104" s="51"/>
      <c r="AG104" s="51"/>
      <c r="AH104" s="51"/>
      <c r="AI104" s="52"/>
      <c r="AJ104" s="50"/>
      <c r="AK104" s="51"/>
      <c r="AL104" s="51"/>
      <c r="AM104" s="51"/>
      <c r="AN104" s="52"/>
      <c r="AO104" s="175"/>
      <c r="AP104" s="176"/>
      <c r="AQ104" s="176"/>
      <c r="AR104" s="176"/>
      <c r="AS104" s="176"/>
      <c r="AT104" s="50"/>
      <c r="AU104" s="51"/>
      <c r="AV104" s="51"/>
      <c r="AW104" s="51"/>
      <c r="AX104" s="52"/>
      <c r="AY104" s="175"/>
      <c r="AZ104" s="176"/>
      <c r="BA104" s="176"/>
      <c r="BB104" s="176"/>
      <c r="BC104" s="176"/>
      <c r="BD104" s="50"/>
      <c r="BE104" s="51"/>
      <c r="BF104" s="51"/>
      <c r="BG104" s="51"/>
      <c r="BH104" s="52"/>
      <c r="BI104" s="175"/>
      <c r="BJ104" s="176"/>
      <c r="BK104" s="176"/>
      <c r="BL104" s="176"/>
      <c r="BM104" s="188"/>
      <c r="BN104" s="53">
        <f t="shared" si="13"/>
        <v>0</v>
      </c>
      <c r="BO104" s="53">
        <f t="shared" si="14"/>
        <v>0</v>
      </c>
    </row>
    <row r="105" spans="1:67" ht="41.1" customHeight="1" x14ac:dyDescent="0.25">
      <c r="A105" s="38" t="s">
        <v>83</v>
      </c>
      <c r="B105" s="79" t="s">
        <v>85</v>
      </c>
      <c r="C105" s="80" t="str">
        <f>'рекоменд.цены на Октябрь 2019'!B53</f>
        <v>Хлеб "Дарницкий" подовый,0,7 кг</v>
      </c>
      <c r="D105" s="131">
        <v>22.4</v>
      </c>
      <c r="E105" s="101">
        <v>2</v>
      </c>
      <c r="F105" s="102">
        <v>1</v>
      </c>
      <c r="G105" s="103">
        <v>2</v>
      </c>
      <c r="H105" s="103">
        <v>3</v>
      </c>
      <c r="I105" s="103">
        <v>4</v>
      </c>
      <c r="J105" s="104">
        <v>5</v>
      </c>
      <c r="K105" s="105">
        <f t="shared" si="10"/>
        <v>23.071999999999999</v>
      </c>
      <c r="L105" s="106">
        <f t="shared" si="11"/>
        <v>23.295999999999999</v>
      </c>
      <c r="M105" s="107">
        <f t="shared" si="15"/>
        <v>23.52</v>
      </c>
      <c r="N105" s="107">
        <f t="shared" si="15"/>
        <v>23.744</v>
      </c>
      <c r="O105" s="108">
        <f t="shared" si="15"/>
        <v>23.968</v>
      </c>
      <c r="P105" s="50"/>
      <c r="Q105" s="57"/>
      <c r="R105" s="57"/>
      <c r="S105" s="57"/>
      <c r="T105" s="52"/>
      <c r="U105" s="50"/>
      <c r="V105" s="51"/>
      <c r="W105" s="51"/>
      <c r="X105" s="51"/>
      <c r="Y105" s="52"/>
      <c r="Z105" s="50"/>
      <c r="AA105" s="51"/>
      <c r="AB105" s="51"/>
      <c r="AC105" s="51"/>
      <c r="AD105" s="52"/>
      <c r="AE105" s="195"/>
      <c r="AF105" s="196"/>
      <c r="AG105" s="197"/>
      <c r="AH105" s="196"/>
      <c r="AI105" s="198"/>
      <c r="AJ105" s="50"/>
      <c r="AK105" s="57"/>
      <c r="AL105" s="57"/>
      <c r="AM105" s="57"/>
      <c r="AN105" s="52"/>
      <c r="AO105" s="50"/>
      <c r="AP105" s="57"/>
      <c r="AQ105" s="57"/>
      <c r="AR105" s="57"/>
      <c r="AS105" s="52"/>
      <c r="AT105" s="50"/>
      <c r="AU105" s="51"/>
      <c r="AV105" s="51"/>
      <c r="AW105" s="51"/>
      <c r="AX105" s="52"/>
      <c r="AY105" s="195"/>
      <c r="AZ105" s="196"/>
      <c r="BA105" s="197"/>
      <c r="BB105" s="196"/>
      <c r="BC105" s="198"/>
      <c r="BD105" s="50"/>
      <c r="BE105" s="51"/>
      <c r="BF105" s="51"/>
      <c r="BG105" s="51"/>
      <c r="BH105" s="52"/>
      <c r="BI105" s="175"/>
      <c r="BJ105" s="176"/>
      <c r="BK105" s="176"/>
      <c r="BL105" s="176"/>
      <c r="BM105" s="188"/>
      <c r="BN105" s="53">
        <f t="shared" si="13"/>
        <v>0</v>
      </c>
      <c r="BO105" s="53">
        <f t="shared" si="14"/>
        <v>0</v>
      </c>
    </row>
    <row r="106" spans="1:67" ht="41.1" customHeight="1" x14ac:dyDescent="0.25">
      <c r="A106" s="38"/>
      <c r="B106" s="79"/>
      <c r="C106" s="80"/>
      <c r="D106" s="131">
        <f>D105</f>
        <v>22.4</v>
      </c>
      <c r="E106" s="101">
        <v>2</v>
      </c>
      <c r="F106" s="102">
        <v>1</v>
      </c>
      <c r="G106" s="103">
        <v>2</v>
      </c>
      <c r="H106" s="103">
        <v>3</v>
      </c>
      <c r="I106" s="103">
        <v>4</v>
      </c>
      <c r="J106" s="104">
        <v>5</v>
      </c>
      <c r="K106" s="105">
        <f t="shared" si="10"/>
        <v>23.071999999999999</v>
      </c>
      <c r="L106" s="106">
        <f t="shared" si="11"/>
        <v>23.295999999999999</v>
      </c>
      <c r="M106" s="107">
        <f t="shared" si="15"/>
        <v>23.52</v>
      </c>
      <c r="N106" s="107">
        <f t="shared" si="15"/>
        <v>23.744</v>
      </c>
      <c r="O106" s="108">
        <f t="shared" si="15"/>
        <v>23.968</v>
      </c>
      <c r="P106" s="50"/>
      <c r="Q106" s="57"/>
      <c r="R106" s="57"/>
      <c r="S106" s="57"/>
      <c r="T106" s="52"/>
      <c r="U106" s="50"/>
      <c r="V106" s="51"/>
      <c r="W106" s="51"/>
      <c r="X106" s="51"/>
      <c r="Y106" s="52"/>
      <c r="Z106" s="50"/>
      <c r="AA106" s="51"/>
      <c r="AB106" s="51"/>
      <c r="AC106" s="51"/>
      <c r="AD106" s="52"/>
      <c r="AE106" s="50"/>
      <c r="AF106" s="51"/>
      <c r="AG106" s="51"/>
      <c r="AH106" s="51"/>
      <c r="AI106" s="52"/>
      <c r="AJ106" s="50"/>
      <c r="AK106" s="51"/>
      <c r="AL106" s="51"/>
      <c r="AM106" s="51"/>
      <c r="AN106" s="52"/>
      <c r="AO106" s="50"/>
      <c r="AP106" s="51"/>
      <c r="AQ106" s="51"/>
      <c r="AR106" s="51"/>
      <c r="AS106" s="52"/>
      <c r="AT106" s="50"/>
      <c r="AU106" s="51"/>
      <c r="AV106" s="51"/>
      <c r="AW106" s="51"/>
      <c r="AX106" s="52"/>
      <c r="AY106" s="175"/>
      <c r="AZ106" s="176"/>
      <c r="BA106" s="176"/>
      <c r="BB106" s="176"/>
      <c r="BC106" s="176"/>
      <c r="BD106" s="50"/>
      <c r="BE106" s="51"/>
      <c r="BF106" s="51"/>
      <c r="BG106" s="51"/>
      <c r="BH106" s="52"/>
      <c r="BI106" s="175"/>
      <c r="BJ106" s="176"/>
      <c r="BK106" s="176"/>
      <c r="BL106" s="176"/>
      <c r="BM106" s="188"/>
      <c r="BN106" s="53">
        <f t="shared" si="13"/>
        <v>0</v>
      </c>
      <c r="BO106" s="53">
        <f t="shared" si="14"/>
        <v>0</v>
      </c>
    </row>
    <row r="107" spans="1:67" ht="41.1" customHeight="1" x14ac:dyDescent="0.25">
      <c r="A107" s="38"/>
      <c r="B107" s="79"/>
      <c r="C107" s="80"/>
      <c r="D107" s="131">
        <f>D105</f>
        <v>22.4</v>
      </c>
      <c r="E107" s="101">
        <v>2</v>
      </c>
      <c r="F107" s="102">
        <v>1</v>
      </c>
      <c r="G107" s="103">
        <v>2</v>
      </c>
      <c r="H107" s="103">
        <v>3</v>
      </c>
      <c r="I107" s="103">
        <v>4</v>
      </c>
      <c r="J107" s="104">
        <v>5</v>
      </c>
      <c r="K107" s="105">
        <f t="shared" si="10"/>
        <v>23.071999999999999</v>
      </c>
      <c r="L107" s="106">
        <f t="shared" si="11"/>
        <v>23.295999999999999</v>
      </c>
      <c r="M107" s="107">
        <f t="shared" si="15"/>
        <v>23.52</v>
      </c>
      <c r="N107" s="107">
        <f t="shared" si="15"/>
        <v>23.744</v>
      </c>
      <c r="O107" s="108">
        <f t="shared" si="15"/>
        <v>23.968</v>
      </c>
      <c r="P107" s="50"/>
      <c r="Q107" s="57"/>
      <c r="R107" s="57"/>
      <c r="S107" s="57"/>
      <c r="T107" s="52"/>
      <c r="U107" s="50"/>
      <c r="V107" s="51"/>
      <c r="W107" s="51"/>
      <c r="X107" s="51"/>
      <c r="Y107" s="52"/>
      <c r="Z107" s="50"/>
      <c r="AA107" s="51"/>
      <c r="AB107" s="51"/>
      <c r="AC107" s="51"/>
      <c r="AD107" s="52"/>
      <c r="AE107" s="50"/>
      <c r="AF107" s="51"/>
      <c r="AG107" s="51"/>
      <c r="AH107" s="51"/>
      <c r="AI107" s="52"/>
      <c r="AJ107" s="50"/>
      <c r="AK107" s="51"/>
      <c r="AL107" s="51"/>
      <c r="AM107" s="51"/>
      <c r="AN107" s="52"/>
      <c r="AO107" s="50"/>
      <c r="AP107" s="51"/>
      <c r="AQ107" s="51"/>
      <c r="AR107" s="51"/>
      <c r="AS107" s="52"/>
      <c r="AT107" s="50"/>
      <c r="AU107" s="51"/>
      <c r="AV107" s="51"/>
      <c r="AW107" s="51"/>
      <c r="AX107" s="52"/>
      <c r="AY107" s="175"/>
      <c r="AZ107" s="176"/>
      <c r="BA107" s="176"/>
      <c r="BB107" s="176"/>
      <c r="BC107" s="176"/>
      <c r="BD107" s="50"/>
      <c r="BE107" s="51"/>
      <c r="BF107" s="51"/>
      <c r="BG107" s="51"/>
      <c r="BH107" s="52"/>
      <c r="BI107" s="175"/>
      <c r="BJ107" s="176"/>
      <c r="BK107" s="176"/>
      <c r="BL107" s="176"/>
      <c r="BM107" s="188"/>
      <c r="BN107" s="53">
        <f t="shared" si="13"/>
        <v>0</v>
      </c>
      <c r="BO107" s="53">
        <f t="shared" si="14"/>
        <v>0</v>
      </c>
    </row>
    <row r="108" spans="1:67" ht="41.1" customHeight="1" x14ac:dyDescent="0.25">
      <c r="A108" s="38" t="s">
        <v>86</v>
      </c>
      <c r="B108" s="79" t="s">
        <v>87</v>
      </c>
      <c r="C108" s="80" t="str">
        <f>'рекоменд.цены на Октябрь 2019'!B54</f>
        <v>Хлеб пшеничный формовой, 0,45 - 0,5 кг</v>
      </c>
      <c r="D108" s="131">
        <v>23</v>
      </c>
      <c r="E108" s="101">
        <v>2</v>
      </c>
      <c r="F108" s="102">
        <v>1</v>
      </c>
      <c r="G108" s="103">
        <v>2</v>
      </c>
      <c r="H108" s="103">
        <v>3</v>
      </c>
      <c r="I108" s="103">
        <v>4</v>
      </c>
      <c r="J108" s="104">
        <v>5</v>
      </c>
      <c r="K108" s="105">
        <f t="shared" si="10"/>
        <v>23.69</v>
      </c>
      <c r="L108" s="106">
        <f t="shared" si="11"/>
        <v>23.92</v>
      </c>
      <c r="M108" s="107">
        <f t="shared" si="15"/>
        <v>24.15</v>
      </c>
      <c r="N108" s="107">
        <f t="shared" si="15"/>
        <v>24.38</v>
      </c>
      <c r="O108" s="108">
        <f t="shared" si="15"/>
        <v>24.61</v>
      </c>
      <c r="P108" s="50"/>
      <c r="Q108" s="57"/>
      <c r="R108" s="57"/>
      <c r="S108" s="57"/>
      <c r="T108" s="52"/>
      <c r="U108" s="50"/>
      <c r="V108" s="57"/>
      <c r="W108" s="57"/>
      <c r="X108" s="57"/>
      <c r="Y108" s="52"/>
      <c r="Z108" s="50"/>
      <c r="AA108" s="51"/>
      <c r="AB108" s="51"/>
      <c r="AC108" s="51"/>
      <c r="AD108" s="52"/>
      <c r="AE108" s="50"/>
      <c r="AF108" s="51"/>
      <c r="AG108" s="51"/>
      <c r="AH108" s="51"/>
      <c r="AI108" s="52"/>
      <c r="AJ108" s="50"/>
      <c r="AK108" s="51"/>
      <c r="AL108" s="51"/>
      <c r="AM108" s="51"/>
      <c r="AN108" s="52"/>
      <c r="AO108" s="50"/>
      <c r="AP108" s="51"/>
      <c r="AQ108" s="51"/>
      <c r="AR108" s="51"/>
      <c r="AS108" s="52"/>
      <c r="AT108" s="50"/>
      <c r="AU108" s="51"/>
      <c r="AV108" s="51"/>
      <c r="AW108" s="51"/>
      <c r="AX108" s="52"/>
      <c r="AY108" s="175"/>
      <c r="AZ108" s="176"/>
      <c r="BA108" s="176"/>
      <c r="BB108" s="176"/>
      <c r="BC108" s="176"/>
      <c r="BD108" s="50"/>
      <c r="BE108" s="51"/>
      <c r="BF108" s="51"/>
      <c r="BG108" s="51"/>
      <c r="BH108" s="52"/>
      <c r="BI108" s="175"/>
      <c r="BJ108" s="176"/>
      <c r="BK108" s="176"/>
      <c r="BL108" s="176"/>
      <c r="BM108" s="188"/>
      <c r="BN108" s="53">
        <f t="shared" si="13"/>
        <v>0</v>
      </c>
      <c r="BO108" s="53">
        <f t="shared" si="14"/>
        <v>0</v>
      </c>
    </row>
    <row r="109" spans="1:67" ht="41.1" customHeight="1" x14ac:dyDescent="0.25">
      <c r="A109" s="38"/>
      <c r="B109" s="79"/>
      <c r="C109" s="80"/>
      <c r="D109" s="131">
        <f>D108</f>
        <v>23</v>
      </c>
      <c r="E109" s="101">
        <v>2</v>
      </c>
      <c r="F109" s="102">
        <v>1</v>
      </c>
      <c r="G109" s="103">
        <v>2</v>
      </c>
      <c r="H109" s="103">
        <v>3</v>
      </c>
      <c r="I109" s="103">
        <v>4</v>
      </c>
      <c r="J109" s="104">
        <v>5</v>
      </c>
      <c r="K109" s="105">
        <f t="shared" si="10"/>
        <v>23.69</v>
      </c>
      <c r="L109" s="106">
        <f t="shared" si="11"/>
        <v>23.92</v>
      </c>
      <c r="M109" s="107">
        <f t="shared" si="15"/>
        <v>24.15</v>
      </c>
      <c r="N109" s="107">
        <f t="shared" si="15"/>
        <v>24.38</v>
      </c>
      <c r="O109" s="108">
        <f t="shared" si="15"/>
        <v>24.61</v>
      </c>
      <c r="P109" s="50"/>
      <c r="Q109" s="51"/>
      <c r="R109" s="51"/>
      <c r="S109" s="51"/>
      <c r="T109" s="52"/>
      <c r="U109" s="50"/>
      <c r="V109" s="51"/>
      <c r="W109" s="51"/>
      <c r="X109" s="51"/>
      <c r="Y109" s="52"/>
      <c r="Z109" s="50"/>
      <c r="AA109" s="51"/>
      <c r="AB109" s="51"/>
      <c r="AC109" s="51"/>
      <c r="AD109" s="51"/>
      <c r="AE109" s="50"/>
      <c r="AF109" s="51"/>
      <c r="AG109" s="51"/>
      <c r="AH109" s="51"/>
      <c r="AI109" s="52"/>
      <c r="AJ109" s="50"/>
      <c r="AK109" s="51"/>
      <c r="AL109" s="51"/>
      <c r="AM109" s="51"/>
      <c r="AN109" s="52"/>
      <c r="AO109" s="50"/>
      <c r="AP109" s="51"/>
      <c r="AQ109" s="51"/>
      <c r="AR109" s="51"/>
      <c r="AS109" s="52"/>
      <c r="AT109" s="50"/>
      <c r="AU109" s="51"/>
      <c r="AV109" s="51"/>
      <c r="AW109" s="51"/>
      <c r="AX109" s="52"/>
      <c r="AY109" s="175"/>
      <c r="AZ109" s="176"/>
      <c r="BA109" s="176"/>
      <c r="BB109" s="176"/>
      <c r="BC109" s="176"/>
      <c r="BD109" s="50"/>
      <c r="BE109" s="51"/>
      <c r="BF109" s="51"/>
      <c r="BG109" s="51"/>
      <c r="BH109" s="52"/>
      <c r="BI109" s="175"/>
      <c r="BJ109" s="176"/>
      <c r="BK109" s="176"/>
      <c r="BL109" s="176"/>
      <c r="BM109" s="188"/>
      <c r="BN109" s="53">
        <f t="shared" si="13"/>
        <v>0</v>
      </c>
      <c r="BO109" s="53">
        <f t="shared" si="14"/>
        <v>0</v>
      </c>
    </row>
    <row r="110" spans="1:67" ht="41.1" customHeight="1" x14ac:dyDescent="0.25">
      <c r="A110" s="38"/>
      <c r="B110" s="79"/>
      <c r="C110" s="80"/>
      <c r="D110" s="131">
        <f>D108</f>
        <v>23</v>
      </c>
      <c r="E110" s="101">
        <v>2</v>
      </c>
      <c r="F110" s="102">
        <v>1</v>
      </c>
      <c r="G110" s="103">
        <v>2</v>
      </c>
      <c r="H110" s="103">
        <v>3</v>
      </c>
      <c r="I110" s="103">
        <v>4</v>
      </c>
      <c r="J110" s="104">
        <v>5</v>
      </c>
      <c r="K110" s="105">
        <f t="shared" si="10"/>
        <v>23.69</v>
      </c>
      <c r="L110" s="106">
        <f t="shared" si="11"/>
        <v>23.92</v>
      </c>
      <c r="M110" s="107">
        <f t="shared" si="15"/>
        <v>24.15</v>
      </c>
      <c r="N110" s="107">
        <f t="shared" si="15"/>
        <v>24.38</v>
      </c>
      <c r="O110" s="108">
        <f t="shared" si="15"/>
        <v>24.61</v>
      </c>
      <c r="P110" s="50"/>
      <c r="Q110" s="51"/>
      <c r="R110" s="51"/>
      <c r="S110" s="51"/>
      <c r="T110" s="52"/>
      <c r="U110" s="50"/>
      <c r="V110" s="51"/>
      <c r="W110" s="51"/>
      <c r="X110" s="51"/>
      <c r="Y110" s="52"/>
      <c r="Z110" s="50"/>
      <c r="AA110" s="51"/>
      <c r="AB110" s="51"/>
      <c r="AC110" s="51"/>
      <c r="AD110" s="51"/>
      <c r="AE110" s="50"/>
      <c r="AF110" s="51"/>
      <c r="AG110" s="51"/>
      <c r="AH110" s="51"/>
      <c r="AI110" s="52"/>
      <c r="AJ110" s="50"/>
      <c r="AK110" s="51"/>
      <c r="AL110" s="51"/>
      <c r="AM110" s="51"/>
      <c r="AN110" s="52"/>
      <c r="AO110" s="50"/>
      <c r="AP110" s="51"/>
      <c r="AQ110" s="51"/>
      <c r="AR110" s="51"/>
      <c r="AS110" s="52"/>
      <c r="AT110" s="50"/>
      <c r="AU110" s="51"/>
      <c r="AV110" s="51"/>
      <c r="AW110" s="51"/>
      <c r="AX110" s="52"/>
      <c r="AY110" s="175"/>
      <c r="AZ110" s="176"/>
      <c r="BA110" s="176"/>
      <c r="BB110" s="176"/>
      <c r="BC110" s="176"/>
      <c r="BD110" s="50"/>
      <c r="BE110" s="51"/>
      <c r="BF110" s="51"/>
      <c r="BG110" s="51"/>
      <c r="BH110" s="52"/>
      <c r="BI110" s="175"/>
      <c r="BJ110" s="176"/>
      <c r="BK110" s="176"/>
      <c r="BL110" s="176"/>
      <c r="BM110" s="188"/>
      <c r="BN110" s="53">
        <f t="shared" si="13"/>
        <v>0</v>
      </c>
      <c r="BO110" s="53">
        <f t="shared" si="14"/>
        <v>0</v>
      </c>
    </row>
    <row r="111" spans="1:67" ht="41.1" customHeight="1" x14ac:dyDescent="0.25">
      <c r="A111" s="38" t="s">
        <v>88</v>
      </c>
      <c r="B111" s="79" t="s">
        <v>89</v>
      </c>
      <c r="C111" s="80" t="str">
        <f>'рекоменд.цены на Октябрь 2019'!B55</f>
        <v>Батон нарезной из муки высшего сорта, 0,35 - 0,4 кг</v>
      </c>
      <c r="D111" s="131">
        <v>21.3</v>
      </c>
      <c r="E111" s="101">
        <v>5</v>
      </c>
      <c r="F111" s="102">
        <v>1</v>
      </c>
      <c r="G111" s="103">
        <v>2</v>
      </c>
      <c r="H111" s="103">
        <v>3</v>
      </c>
      <c r="I111" s="103">
        <v>4</v>
      </c>
      <c r="J111" s="104">
        <v>5</v>
      </c>
      <c r="K111" s="105">
        <f t="shared" si="10"/>
        <v>22.577999999999999</v>
      </c>
      <c r="L111" s="106">
        <f t="shared" si="11"/>
        <v>22.791</v>
      </c>
      <c r="M111" s="107">
        <f t="shared" si="15"/>
        <v>23.004000000000001</v>
      </c>
      <c r="N111" s="107">
        <f t="shared" si="15"/>
        <v>23.217000000000002</v>
      </c>
      <c r="O111" s="108">
        <f t="shared" si="15"/>
        <v>23.43</v>
      </c>
      <c r="P111" s="50"/>
      <c r="Q111" s="57"/>
      <c r="R111" s="57"/>
      <c r="S111" s="57"/>
      <c r="T111" s="52"/>
      <c r="U111" s="175"/>
      <c r="V111" s="176"/>
      <c r="W111" s="176"/>
      <c r="X111" s="176"/>
      <c r="Y111" s="176"/>
      <c r="Z111" s="50"/>
      <c r="AA111" s="51"/>
      <c r="AB111" s="51"/>
      <c r="AC111" s="51"/>
      <c r="AD111" s="51"/>
      <c r="AE111" s="195"/>
      <c r="AF111" s="196"/>
      <c r="AG111" s="197"/>
      <c r="AH111" s="196"/>
      <c r="AI111" s="198"/>
      <c r="AJ111" s="50"/>
      <c r="AK111" s="57"/>
      <c r="AL111" s="57"/>
      <c r="AM111" s="57"/>
      <c r="AN111" s="52"/>
      <c r="AO111" s="50"/>
      <c r="AP111" s="57"/>
      <c r="AQ111" s="57"/>
      <c r="AR111" s="57"/>
      <c r="AS111" s="52"/>
      <c r="AT111" s="50"/>
      <c r="AU111" s="51"/>
      <c r="AV111" s="51"/>
      <c r="AW111" s="51"/>
      <c r="AX111" s="52"/>
      <c r="AY111" s="195"/>
      <c r="AZ111" s="196"/>
      <c r="BA111" s="197"/>
      <c r="BB111" s="196"/>
      <c r="BC111" s="198"/>
      <c r="BD111" s="50"/>
      <c r="BE111" s="57"/>
      <c r="BF111" s="57"/>
      <c r="BG111" s="57"/>
      <c r="BH111" s="52"/>
      <c r="BI111" s="175"/>
      <c r="BJ111" s="176"/>
      <c r="BK111" s="176"/>
      <c r="BL111" s="176"/>
      <c r="BM111" s="188"/>
      <c r="BN111" s="53">
        <f t="shared" si="13"/>
        <v>0</v>
      </c>
      <c r="BO111" s="53">
        <f t="shared" si="14"/>
        <v>0</v>
      </c>
    </row>
    <row r="112" spans="1:67" ht="41.1" customHeight="1" x14ac:dyDescent="0.25">
      <c r="A112" s="38"/>
      <c r="B112" s="79"/>
      <c r="C112" s="80"/>
      <c r="D112" s="131">
        <f>D111</f>
        <v>21.3</v>
      </c>
      <c r="E112" s="101">
        <v>5</v>
      </c>
      <c r="F112" s="102">
        <v>1</v>
      </c>
      <c r="G112" s="103">
        <v>2</v>
      </c>
      <c r="H112" s="103">
        <v>3</v>
      </c>
      <c r="I112" s="103">
        <v>4</v>
      </c>
      <c r="J112" s="104">
        <v>5</v>
      </c>
      <c r="K112" s="105">
        <f t="shared" si="10"/>
        <v>22.577999999999999</v>
      </c>
      <c r="L112" s="106">
        <f t="shared" si="11"/>
        <v>22.791</v>
      </c>
      <c r="M112" s="107">
        <f t="shared" si="15"/>
        <v>23.004000000000001</v>
      </c>
      <c r="N112" s="107">
        <f t="shared" si="15"/>
        <v>23.217000000000002</v>
      </c>
      <c r="O112" s="108">
        <f t="shared" si="15"/>
        <v>23.43</v>
      </c>
      <c r="P112" s="50"/>
      <c r="Q112" s="57"/>
      <c r="R112" s="57"/>
      <c r="S112" s="57"/>
      <c r="T112" s="52"/>
      <c r="U112" s="175"/>
      <c r="V112" s="176"/>
      <c r="W112" s="176"/>
      <c r="X112" s="176"/>
      <c r="Y112" s="176"/>
      <c r="Z112" s="50"/>
      <c r="AA112" s="51"/>
      <c r="AB112" s="51"/>
      <c r="AC112" s="51"/>
      <c r="AD112" s="51"/>
      <c r="AE112" s="175"/>
      <c r="AF112" s="176"/>
      <c r="AG112" s="176"/>
      <c r="AH112" s="176"/>
      <c r="AI112" s="188"/>
      <c r="AJ112" s="50"/>
      <c r="AK112" s="51"/>
      <c r="AL112" s="51"/>
      <c r="AM112" s="51"/>
      <c r="AN112" s="52"/>
      <c r="AO112" s="175"/>
      <c r="AP112" s="176"/>
      <c r="AQ112" s="176"/>
      <c r="AR112" s="176"/>
      <c r="AS112" s="176"/>
      <c r="AT112" s="50"/>
      <c r="AU112" s="51"/>
      <c r="AV112" s="51"/>
      <c r="AW112" s="51"/>
      <c r="AX112" s="51"/>
      <c r="AY112" s="175"/>
      <c r="AZ112" s="176"/>
      <c r="BA112" s="176"/>
      <c r="BB112" s="176"/>
      <c r="BC112" s="176"/>
      <c r="BD112" s="50"/>
      <c r="BE112" s="51"/>
      <c r="BF112" s="51"/>
      <c r="BG112" s="51"/>
      <c r="BH112" s="52"/>
      <c r="BI112" s="175"/>
      <c r="BJ112" s="176"/>
      <c r="BK112" s="176"/>
      <c r="BL112" s="176"/>
      <c r="BM112" s="188"/>
      <c r="BN112" s="53">
        <f t="shared" si="13"/>
        <v>0</v>
      </c>
      <c r="BO112" s="53">
        <f t="shared" si="14"/>
        <v>0</v>
      </c>
    </row>
    <row r="113" spans="1:67" ht="41.1" customHeight="1" x14ac:dyDescent="0.25">
      <c r="A113" s="38"/>
      <c r="B113" s="79"/>
      <c r="C113" s="80"/>
      <c r="D113" s="131">
        <f>D111</f>
        <v>21.3</v>
      </c>
      <c r="E113" s="101">
        <v>5</v>
      </c>
      <c r="F113" s="102">
        <v>1</v>
      </c>
      <c r="G113" s="103">
        <v>2</v>
      </c>
      <c r="H113" s="103">
        <v>3</v>
      </c>
      <c r="I113" s="103">
        <v>4</v>
      </c>
      <c r="J113" s="104">
        <v>5</v>
      </c>
      <c r="K113" s="105">
        <f t="shared" si="10"/>
        <v>22.577999999999999</v>
      </c>
      <c r="L113" s="106">
        <f t="shared" si="11"/>
        <v>22.791</v>
      </c>
      <c r="M113" s="107">
        <f t="shared" si="15"/>
        <v>23.004000000000001</v>
      </c>
      <c r="N113" s="107">
        <f t="shared" si="15"/>
        <v>23.217000000000002</v>
      </c>
      <c r="O113" s="108">
        <f t="shared" si="15"/>
        <v>23.43</v>
      </c>
      <c r="P113" s="50"/>
      <c r="Q113" s="57"/>
      <c r="R113" s="57"/>
      <c r="S113" s="57"/>
      <c r="T113" s="52"/>
      <c r="U113" s="175"/>
      <c r="V113" s="176"/>
      <c r="W113" s="176"/>
      <c r="X113" s="176"/>
      <c r="Y113" s="176"/>
      <c r="Z113" s="50"/>
      <c r="AA113" s="51"/>
      <c r="AB113" s="51"/>
      <c r="AC113" s="51"/>
      <c r="AD113" s="51"/>
      <c r="AE113" s="175"/>
      <c r="AF113" s="176"/>
      <c r="AG113" s="176"/>
      <c r="AH113" s="176"/>
      <c r="AI113" s="188"/>
      <c r="AJ113" s="50"/>
      <c r="AK113" s="51"/>
      <c r="AL113" s="51"/>
      <c r="AM113" s="51"/>
      <c r="AN113" s="52"/>
      <c r="AO113" s="175"/>
      <c r="AP113" s="176"/>
      <c r="AQ113" s="176"/>
      <c r="AR113" s="176"/>
      <c r="AS113" s="176"/>
      <c r="AT113" s="50"/>
      <c r="AU113" s="51"/>
      <c r="AV113" s="51"/>
      <c r="AW113" s="51"/>
      <c r="AX113" s="51"/>
      <c r="AY113" s="175"/>
      <c r="AZ113" s="176"/>
      <c r="BA113" s="176"/>
      <c r="BB113" s="176"/>
      <c r="BC113" s="176"/>
      <c r="BD113" s="50"/>
      <c r="BE113" s="51"/>
      <c r="BF113" s="51"/>
      <c r="BG113" s="51"/>
      <c r="BH113" s="52"/>
      <c r="BI113" s="175"/>
      <c r="BJ113" s="176"/>
      <c r="BK113" s="176"/>
      <c r="BL113" s="176"/>
      <c r="BM113" s="188"/>
      <c r="BN113" s="53">
        <f t="shared" si="13"/>
        <v>0</v>
      </c>
      <c r="BO113" s="53">
        <f t="shared" si="14"/>
        <v>0</v>
      </c>
    </row>
    <row r="114" spans="1:67" s="70" customFormat="1" ht="54.95" customHeight="1" x14ac:dyDescent="0.3">
      <c r="A114" s="59" t="s">
        <v>91</v>
      </c>
      <c r="B114" s="81" t="s">
        <v>92</v>
      </c>
      <c r="C114" s="82" t="s">
        <v>93</v>
      </c>
      <c r="D114" s="131"/>
      <c r="E114" s="109"/>
      <c r="F114" s="110"/>
      <c r="G114" s="111"/>
      <c r="H114" s="111"/>
      <c r="I114" s="111"/>
      <c r="J114" s="112"/>
      <c r="K114" s="105">
        <f t="shared" si="10"/>
        <v>0</v>
      </c>
      <c r="L114" s="106">
        <f t="shared" si="11"/>
        <v>0</v>
      </c>
      <c r="M114" s="107">
        <f t="shared" si="15"/>
        <v>0</v>
      </c>
      <c r="N114" s="107">
        <f t="shared" si="15"/>
        <v>0</v>
      </c>
      <c r="O114" s="108">
        <f t="shared" si="15"/>
        <v>0</v>
      </c>
      <c r="P114" s="66"/>
      <c r="Q114" s="67"/>
      <c r="R114" s="68"/>
      <c r="S114" s="67"/>
      <c r="T114" s="69"/>
      <c r="U114" s="177"/>
      <c r="V114" s="178"/>
      <c r="W114" s="176"/>
      <c r="X114" s="178"/>
      <c r="Y114" s="178"/>
      <c r="Z114" s="66"/>
      <c r="AA114" s="67"/>
      <c r="AB114" s="68"/>
      <c r="AC114" s="67"/>
      <c r="AD114" s="67"/>
      <c r="AE114" s="177"/>
      <c r="AF114" s="178"/>
      <c r="AG114" s="176"/>
      <c r="AH114" s="178"/>
      <c r="AI114" s="189"/>
      <c r="AJ114" s="66"/>
      <c r="AK114" s="67"/>
      <c r="AL114" s="68"/>
      <c r="AM114" s="67"/>
      <c r="AN114" s="69"/>
      <c r="AO114" s="177"/>
      <c r="AP114" s="178"/>
      <c r="AQ114" s="176"/>
      <c r="AR114" s="178"/>
      <c r="AS114" s="178"/>
      <c r="AT114" s="66"/>
      <c r="AU114" s="67"/>
      <c r="AV114" s="68"/>
      <c r="AW114" s="67"/>
      <c r="AX114" s="67"/>
      <c r="AY114" s="177"/>
      <c r="AZ114" s="178"/>
      <c r="BA114" s="176"/>
      <c r="BB114" s="178"/>
      <c r="BC114" s="178"/>
      <c r="BD114" s="66"/>
      <c r="BE114" s="67"/>
      <c r="BF114" s="68"/>
      <c r="BG114" s="67"/>
      <c r="BH114" s="69"/>
      <c r="BI114" s="177"/>
      <c r="BJ114" s="178"/>
      <c r="BK114" s="176"/>
      <c r="BL114" s="178"/>
      <c r="BM114" s="189"/>
      <c r="BN114" s="53">
        <f t="shared" si="13"/>
        <v>0</v>
      </c>
      <c r="BO114" s="53">
        <f t="shared" si="14"/>
        <v>0</v>
      </c>
    </row>
    <row r="115" spans="1:67" ht="40.5" customHeight="1" thickBot="1" x14ac:dyDescent="0.3">
      <c r="A115" s="38" t="s">
        <v>94</v>
      </c>
      <c r="B115" s="96" t="s">
        <v>95</v>
      </c>
      <c r="C115" s="97" t="str">
        <f>'рекоменд.цены на Октябрь 2019'!B57</f>
        <v>Сахар-песок, кг</v>
      </c>
      <c r="D115" s="131">
        <v>25.3</v>
      </c>
      <c r="E115" s="117">
        <v>4</v>
      </c>
      <c r="F115" s="102">
        <v>1</v>
      </c>
      <c r="G115" s="103">
        <v>2</v>
      </c>
      <c r="H115" s="103">
        <v>3</v>
      </c>
      <c r="I115" s="103">
        <v>4</v>
      </c>
      <c r="J115" s="104">
        <v>5</v>
      </c>
      <c r="K115" s="105">
        <f t="shared" si="10"/>
        <v>26.565000000000001</v>
      </c>
      <c r="L115" s="106">
        <f t="shared" si="11"/>
        <v>26.818000000000001</v>
      </c>
      <c r="M115" s="107">
        <f t="shared" si="15"/>
        <v>27.071000000000002</v>
      </c>
      <c r="N115" s="107">
        <f t="shared" si="15"/>
        <v>27.324000000000002</v>
      </c>
      <c r="O115" s="108">
        <f t="shared" si="15"/>
        <v>27.577000000000002</v>
      </c>
      <c r="P115" s="50"/>
      <c r="Q115" s="57"/>
      <c r="R115" s="57"/>
      <c r="S115" s="57"/>
      <c r="T115" s="52"/>
      <c r="U115" s="175"/>
      <c r="V115" s="176"/>
      <c r="W115" s="176"/>
      <c r="X115" s="176"/>
      <c r="Y115" s="176"/>
      <c r="Z115" s="50"/>
      <c r="AA115" s="51"/>
      <c r="AB115" s="51"/>
      <c r="AC115" s="51"/>
      <c r="AD115" s="51"/>
      <c r="AE115" s="175"/>
      <c r="AF115" s="176"/>
      <c r="AG115" s="176"/>
      <c r="AH115" s="176"/>
      <c r="AI115" s="188"/>
      <c r="AJ115" s="50"/>
      <c r="AK115" s="51"/>
      <c r="AL115" s="51"/>
      <c r="AM115" s="51"/>
      <c r="AN115" s="52"/>
      <c r="AO115" s="50"/>
      <c r="AP115" s="57"/>
      <c r="AQ115" s="57"/>
      <c r="AR115" s="57"/>
      <c r="AS115" s="52"/>
      <c r="AT115" s="50"/>
      <c r="AU115" s="51"/>
      <c r="AV115" s="51"/>
      <c r="AW115" s="51"/>
      <c r="AX115" s="51"/>
      <c r="AY115" s="175"/>
      <c r="AZ115" s="176"/>
      <c r="BA115" s="176"/>
      <c r="BB115" s="176"/>
      <c r="BC115" s="176"/>
      <c r="BD115" s="50"/>
      <c r="BE115" s="57"/>
      <c r="BF115" s="57"/>
      <c r="BG115" s="57"/>
      <c r="BH115" s="52"/>
      <c r="BI115" s="175"/>
      <c r="BJ115" s="176"/>
      <c r="BK115" s="176"/>
      <c r="BL115" s="176"/>
      <c r="BM115" s="188"/>
      <c r="BN115" s="53">
        <f t="shared" si="13"/>
        <v>0</v>
      </c>
      <c r="BO115" s="53">
        <f t="shared" si="14"/>
        <v>0</v>
      </c>
    </row>
    <row r="116" spans="1:67" ht="40.5" customHeight="1" thickTop="1" thickBot="1" x14ac:dyDescent="0.3">
      <c r="A116" s="99"/>
      <c r="B116" s="96"/>
      <c r="C116" s="97"/>
      <c r="D116" s="131">
        <f>D115</f>
        <v>25.3</v>
      </c>
      <c r="E116" s="117">
        <v>4</v>
      </c>
      <c r="F116" s="102">
        <v>1</v>
      </c>
      <c r="G116" s="103">
        <v>2</v>
      </c>
      <c r="H116" s="103">
        <v>3</v>
      </c>
      <c r="I116" s="103">
        <v>4</v>
      </c>
      <c r="J116" s="104">
        <v>5</v>
      </c>
      <c r="K116" s="105">
        <f t="shared" si="10"/>
        <v>26.565000000000001</v>
      </c>
      <c r="L116" s="106">
        <f t="shared" si="11"/>
        <v>26.818000000000001</v>
      </c>
      <c r="M116" s="107">
        <f t="shared" si="15"/>
        <v>27.071000000000002</v>
      </c>
      <c r="N116" s="107">
        <f t="shared" si="15"/>
        <v>27.324000000000002</v>
      </c>
      <c r="O116" s="108">
        <f t="shared" si="15"/>
        <v>27.577000000000002</v>
      </c>
      <c r="P116" s="50"/>
      <c r="Q116" s="51"/>
      <c r="R116" s="51"/>
      <c r="S116" s="51"/>
      <c r="T116" s="52"/>
      <c r="U116" s="175"/>
      <c r="V116" s="176"/>
      <c r="W116" s="176"/>
      <c r="X116" s="176"/>
      <c r="Y116" s="176"/>
      <c r="Z116" s="50"/>
      <c r="AA116" s="51"/>
      <c r="AB116" s="51"/>
      <c r="AC116" s="51"/>
      <c r="AD116" s="51"/>
      <c r="AE116" s="175"/>
      <c r="AF116" s="176"/>
      <c r="AG116" s="176"/>
      <c r="AH116" s="176"/>
      <c r="AI116" s="188"/>
      <c r="AJ116" s="50"/>
      <c r="AK116" s="51"/>
      <c r="AL116" s="51"/>
      <c r="AM116" s="51"/>
      <c r="AN116" s="52"/>
      <c r="AO116" s="175"/>
      <c r="AP116" s="176"/>
      <c r="AQ116" s="176"/>
      <c r="AR116" s="176"/>
      <c r="AS116" s="176"/>
      <c r="AT116" s="50"/>
      <c r="AU116" s="51"/>
      <c r="AV116" s="51"/>
      <c r="AW116" s="51"/>
      <c r="AX116" s="51"/>
      <c r="AY116" s="175"/>
      <c r="AZ116" s="176"/>
      <c r="BA116" s="176"/>
      <c r="BB116" s="176"/>
      <c r="BC116" s="176"/>
      <c r="BD116" s="50"/>
      <c r="BE116" s="51"/>
      <c r="BF116" s="51"/>
      <c r="BG116" s="51"/>
      <c r="BH116" s="52"/>
      <c r="BI116" s="175"/>
      <c r="BJ116" s="176"/>
      <c r="BK116" s="176"/>
      <c r="BL116" s="176"/>
      <c r="BM116" s="188"/>
      <c r="BN116" s="53">
        <f t="shared" si="13"/>
        <v>0</v>
      </c>
      <c r="BO116" s="53">
        <f t="shared" si="14"/>
        <v>0</v>
      </c>
    </row>
    <row r="117" spans="1:67" ht="40.5" customHeight="1" thickTop="1" thickBot="1" x14ac:dyDescent="0.3">
      <c r="A117" s="99"/>
      <c r="B117" s="96"/>
      <c r="C117" s="97"/>
      <c r="D117" s="131">
        <f>D115</f>
        <v>25.3</v>
      </c>
      <c r="E117" s="117">
        <v>4</v>
      </c>
      <c r="F117" s="102">
        <v>1</v>
      </c>
      <c r="G117" s="103">
        <v>2</v>
      </c>
      <c r="H117" s="103">
        <v>3</v>
      </c>
      <c r="I117" s="103">
        <v>4</v>
      </c>
      <c r="J117" s="104">
        <v>5</v>
      </c>
      <c r="K117" s="105">
        <f t="shared" si="10"/>
        <v>26.565000000000001</v>
      </c>
      <c r="L117" s="106">
        <f t="shared" si="11"/>
        <v>26.818000000000001</v>
      </c>
      <c r="M117" s="107">
        <f t="shared" si="15"/>
        <v>27.071000000000002</v>
      </c>
      <c r="N117" s="107">
        <f t="shared" si="15"/>
        <v>27.324000000000002</v>
      </c>
      <c r="O117" s="108">
        <f t="shared" si="15"/>
        <v>27.577000000000002</v>
      </c>
      <c r="P117" s="50"/>
      <c r="Q117" s="51"/>
      <c r="R117" s="51"/>
      <c r="S117" s="51"/>
      <c r="T117" s="52"/>
      <c r="U117" s="175"/>
      <c r="V117" s="176"/>
      <c r="W117" s="176"/>
      <c r="X117" s="176"/>
      <c r="Y117" s="176"/>
      <c r="Z117" s="50"/>
      <c r="AA117" s="51"/>
      <c r="AB117" s="51"/>
      <c r="AC117" s="51"/>
      <c r="AD117" s="51"/>
      <c r="AE117" s="175"/>
      <c r="AF117" s="176"/>
      <c r="AG117" s="176"/>
      <c r="AH117" s="176"/>
      <c r="AI117" s="188"/>
      <c r="AJ117" s="50"/>
      <c r="AK117" s="51"/>
      <c r="AL117" s="51"/>
      <c r="AM117" s="51"/>
      <c r="AN117" s="52"/>
      <c r="AO117" s="175"/>
      <c r="AP117" s="176"/>
      <c r="AQ117" s="176"/>
      <c r="AR117" s="176"/>
      <c r="AS117" s="176"/>
      <c r="AT117" s="50"/>
      <c r="AU117" s="51"/>
      <c r="AV117" s="51"/>
      <c r="AW117" s="51"/>
      <c r="AX117" s="51"/>
      <c r="AY117" s="175"/>
      <c r="AZ117" s="176"/>
      <c r="BA117" s="176"/>
      <c r="BB117" s="176"/>
      <c r="BC117" s="176"/>
      <c r="BD117" s="50"/>
      <c r="BE117" s="51"/>
      <c r="BF117" s="51"/>
      <c r="BG117" s="51"/>
      <c r="BH117" s="52"/>
      <c r="BI117" s="175"/>
      <c r="BJ117" s="176"/>
      <c r="BK117" s="176"/>
      <c r="BL117" s="176"/>
      <c r="BM117" s="188"/>
      <c r="BN117" s="53">
        <f t="shared" si="13"/>
        <v>0</v>
      </c>
      <c r="BO117" s="53">
        <f t="shared" si="14"/>
        <v>0</v>
      </c>
    </row>
    <row r="118" spans="1:67" s="136" customFormat="1" ht="45.75" customHeight="1" thickTop="1" thickBot="1" x14ac:dyDescent="0.3">
      <c r="B118" s="142">
        <v>2</v>
      </c>
      <c r="K118" s="138"/>
      <c r="L118" s="138"/>
      <c r="M118" s="138"/>
      <c r="N118" s="138"/>
      <c r="O118" s="138"/>
    </row>
    <row r="119" spans="1:67" ht="45" customHeight="1" thickTop="1" x14ac:dyDescent="0.25">
      <c r="B119" s="298" t="s">
        <v>0</v>
      </c>
      <c r="C119" s="300" t="s">
        <v>1</v>
      </c>
      <c r="D119" s="327" t="str">
        <f>D6</f>
        <v>Средняя цена без учета доставки на _________, рублей</v>
      </c>
      <c r="E119" s="305" t="s">
        <v>6</v>
      </c>
      <c r="F119" s="284" t="s">
        <v>7</v>
      </c>
      <c r="G119" s="285"/>
      <c r="H119" s="285"/>
      <c r="I119" s="285"/>
      <c r="J119" s="286"/>
      <c r="K119" s="309" t="s">
        <v>8</v>
      </c>
      <c r="L119" s="310"/>
      <c r="M119" s="310"/>
      <c r="N119" s="310"/>
      <c r="O119" s="311"/>
      <c r="P119" s="295" t="str">
        <f>'1 неделя'!P120:T120</f>
        <v>БОУ "Цивильская общеобразовательная школа-интернат для обучающихся с ОВЗ №1"</v>
      </c>
      <c r="Q119" s="296"/>
      <c r="R119" s="296"/>
      <c r="S119" s="296"/>
      <c r="T119" s="297"/>
      <c r="U119" s="318" t="str">
        <f>'1 неделя'!U120:Y120</f>
        <v>ГАПОУ ЧР "Алатырский технологический колледж"</v>
      </c>
      <c r="V119" s="319"/>
      <c r="W119" s="319"/>
      <c r="X119" s="319"/>
      <c r="Y119" s="320"/>
      <c r="Z119" s="295" t="str">
        <f>'1 неделя'!Z120:AD120</f>
        <v>ГАПОУ ЧР "Мариинско-Посадский технологический техникум"</v>
      </c>
      <c r="AA119" s="296"/>
      <c r="AB119" s="296"/>
      <c r="AC119" s="296"/>
      <c r="AD119" s="297"/>
      <c r="AE119" s="318" t="str">
        <f>'1 неделя'!AE120:AI120</f>
        <v>ГАПОУ "Батыревский агротехнический техникум"</v>
      </c>
      <c r="AF119" s="319"/>
      <c r="AG119" s="319"/>
      <c r="AH119" s="319"/>
      <c r="AI119" s="320"/>
      <c r="AJ119" s="295" t="str">
        <f>'1 неделя'!AJ120:AN120</f>
        <v>ГАПОУ ЧР "КанТЭТ" г.Канаш</v>
      </c>
      <c r="AK119" s="296"/>
      <c r="AL119" s="296"/>
      <c r="AM119" s="296"/>
      <c r="AN119" s="297"/>
      <c r="AO119" s="318" t="str">
        <f>'1 неделя'!AO120:AS120</f>
        <v>ГАПОУ "Канашский строительный техникум"</v>
      </c>
      <c r="AP119" s="319"/>
      <c r="AQ119" s="319"/>
      <c r="AR119" s="319"/>
      <c r="AS119" s="320"/>
      <c r="AT119" s="295" t="str">
        <f>'1 неделя'!AT120:AX120</f>
        <v>ГАПОУ ЧР "Шумерлинский политехнический техникум" Минобразования Чувашии</v>
      </c>
      <c r="AU119" s="296"/>
      <c r="AV119" s="296"/>
      <c r="AW119" s="296"/>
      <c r="AX119" s="297"/>
      <c r="AY119" s="318" t="str">
        <f>'1 неделя'!AY120:BC120</f>
        <v>ГАПОУ "ЧТТПиК" Минобразования Чувашии</v>
      </c>
      <c r="AZ119" s="319"/>
      <c r="BA119" s="319"/>
      <c r="BB119" s="319"/>
      <c r="BC119" s="320"/>
      <c r="BD119" s="295" t="str">
        <f>'1 неделя'!BD120:BH120</f>
        <v>ГАПОУ ЧР  "ЦАТТ" Минобразования Чувашии</v>
      </c>
      <c r="BE119" s="296"/>
      <c r="BF119" s="296"/>
      <c r="BG119" s="296"/>
      <c r="BH119" s="297"/>
      <c r="BI119" s="318" t="str">
        <f>'1 неделя'!BI120:BM120</f>
        <v>ГАПОУ ЧР "Чебоксарский техникум ТрансСтройТех"  г. Чебоксары</v>
      </c>
      <c r="BJ119" s="319"/>
      <c r="BK119" s="319"/>
      <c r="BL119" s="319"/>
      <c r="BM119" s="320"/>
      <c r="BN119" s="293" t="s">
        <v>97</v>
      </c>
      <c r="BO119" s="293" t="s">
        <v>98</v>
      </c>
    </row>
    <row r="120" spans="1:67" ht="138" customHeight="1" thickBot="1" x14ac:dyDescent="0.3">
      <c r="B120" s="299"/>
      <c r="C120" s="301"/>
      <c r="D120" s="328"/>
      <c r="E120" s="306"/>
      <c r="F120" s="287"/>
      <c r="G120" s="288"/>
      <c r="H120" s="288"/>
      <c r="I120" s="288"/>
      <c r="J120" s="289"/>
      <c r="K120" s="312"/>
      <c r="L120" s="313"/>
      <c r="M120" s="313"/>
      <c r="N120" s="313"/>
      <c r="O120" s="314"/>
      <c r="P120" s="11" t="s">
        <v>2</v>
      </c>
      <c r="Q120" s="12" t="s">
        <v>3</v>
      </c>
      <c r="R120" s="12" t="s">
        <v>4</v>
      </c>
      <c r="S120" s="12" t="s">
        <v>5</v>
      </c>
      <c r="T120" s="12" t="s">
        <v>119</v>
      </c>
      <c r="U120" s="166" t="s">
        <v>2</v>
      </c>
      <c r="V120" s="167" t="s">
        <v>3</v>
      </c>
      <c r="W120" s="168" t="s">
        <v>4</v>
      </c>
      <c r="X120" s="168" t="s">
        <v>5</v>
      </c>
      <c r="Y120" s="168" t="s">
        <v>119</v>
      </c>
      <c r="Z120" s="13" t="s">
        <v>2</v>
      </c>
      <c r="AA120" s="12" t="s">
        <v>3</v>
      </c>
      <c r="AB120" s="12" t="s">
        <v>4</v>
      </c>
      <c r="AC120" s="12" t="s">
        <v>5</v>
      </c>
      <c r="AD120" s="12" t="s">
        <v>119</v>
      </c>
      <c r="AE120" s="182" t="s">
        <v>2</v>
      </c>
      <c r="AF120" s="168" t="s">
        <v>3</v>
      </c>
      <c r="AG120" s="168" t="s">
        <v>4</v>
      </c>
      <c r="AH120" s="168" t="s">
        <v>5</v>
      </c>
      <c r="AI120" s="168" t="s">
        <v>119</v>
      </c>
      <c r="AJ120" s="13" t="s">
        <v>2</v>
      </c>
      <c r="AK120" s="12" t="s">
        <v>3</v>
      </c>
      <c r="AL120" s="12" t="s">
        <v>4</v>
      </c>
      <c r="AM120" s="12" t="s">
        <v>5</v>
      </c>
      <c r="AN120" s="12" t="s">
        <v>119</v>
      </c>
      <c r="AO120" s="182" t="s">
        <v>2</v>
      </c>
      <c r="AP120" s="168" t="s">
        <v>3</v>
      </c>
      <c r="AQ120" s="168" t="s">
        <v>4</v>
      </c>
      <c r="AR120" s="168" t="s">
        <v>5</v>
      </c>
      <c r="AS120" s="168" t="s">
        <v>119</v>
      </c>
      <c r="AT120" s="13" t="s">
        <v>2</v>
      </c>
      <c r="AU120" s="12" t="s">
        <v>3</v>
      </c>
      <c r="AV120" s="12" t="s">
        <v>4</v>
      </c>
      <c r="AW120" s="12" t="s">
        <v>5</v>
      </c>
      <c r="AX120" s="12" t="s">
        <v>119</v>
      </c>
      <c r="AY120" s="182" t="s">
        <v>2</v>
      </c>
      <c r="AZ120" s="168" t="s">
        <v>3</v>
      </c>
      <c r="BA120" s="168" t="s">
        <v>4</v>
      </c>
      <c r="BB120" s="168" t="s">
        <v>5</v>
      </c>
      <c r="BC120" s="168" t="s">
        <v>119</v>
      </c>
      <c r="BD120" s="13" t="s">
        <v>2</v>
      </c>
      <c r="BE120" s="12" t="s">
        <v>3</v>
      </c>
      <c r="BF120" s="12" t="s">
        <v>4</v>
      </c>
      <c r="BG120" s="12" t="s">
        <v>5</v>
      </c>
      <c r="BH120" s="12" t="s">
        <v>119</v>
      </c>
      <c r="BI120" s="182" t="s">
        <v>2</v>
      </c>
      <c r="BJ120" s="168" t="s">
        <v>3</v>
      </c>
      <c r="BK120" s="168" t="s">
        <v>4</v>
      </c>
      <c r="BL120" s="168" t="s">
        <v>5</v>
      </c>
      <c r="BM120" s="168" t="s">
        <v>119</v>
      </c>
      <c r="BN120" s="294"/>
      <c r="BO120" s="294"/>
    </row>
    <row r="121" spans="1:67" ht="45" customHeight="1" thickTop="1" thickBot="1" x14ac:dyDescent="0.3">
      <c r="B121" s="15"/>
      <c r="C121" s="16"/>
      <c r="D121" s="17"/>
      <c r="E121" s="18"/>
      <c r="F121" s="19" t="s">
        <v>10</v>
      </c>
      <c r="G121" s="20" t="s">
        <v>11</v>
      </c>
      <c r="H121" s="20" t="s">
        <v>12</v>
      </c>
      <c r="I121" s="20" t="s">
        <v>13</v>
      </c>
      <c r="J121" s="21" t="s">
        <v>14</v>
      </c>
      <c r="K121" s="22" t="s">
        <v>10</v>
      </c>
      <c r="L121" s="23" t="s">
        <v>11</v>
      </c>
      <c r="M121" s="23" t="s">
        <v>12</v>
      </c>
      <c r="N121" s="23" t="s">
        <v>13</v>
      </c>
      <c r="O121" s="24" t="s">
        <v>14</v>
      </c>
      <c r="P121" s="25"/>
      <c r="Q121" s="25"/>
      <c r="R121" s="25"/>
      <c r="S121" s="25"/>
      <c r="T121" s="25"/>
      <c r="U121" s="169"/>
      <c r="V121" s="170"/>
      <c r="W121" s="171"/>
      <c r="X121" s="171"/>
      <c r="Y121" s="171"/>
      <c r="Z121" s="26"/>
      <c r="AA121" s="25"/>
      <c r="AB121" s="25"/>
      <c r="AC121" s="25"/>
      <c r="AD121" s="25"/>
      <c r="AE121" s="183"/>
      <c r="AF121" s="171"/>
      <c r="AG121" s="171"/>
      <c r="AH121" s="171"/>
      <c r="AI121" s="184"/>
      <c r="AJ121" s="26"/>
      <c r="AK121" s="25"/>
      <c r="AL121" s="25"/>
      <c r="AM121" s="25"/>
      <c r="AN121" s="27"/>
      <c r="AO121" s="183"/>
      <c r="AP121" s="171"/>
      <c r="AQ121" s="171"/>
      <c r="AR121" s="171"/>
      <c r="AS121" s="171"/>
      <c r="AT121" s="26"/>
      <c r="AU121" s="25"/>
      <c r="AV121" s="25"/>
      <c r="AW121" s="25"/>
      <c r="AX121" s="25"/>
      <c r="AY121" s="183"/>
      <c r="AZ121" s="171"/>
      <c r="BA121" s="171"/>
      <c r="BB121" s="171"/>
      <c r="BC121" s="171"/>
      <c r="BD121" s="26"/>
      <c r="BE121" s="25"/>
      <c r="BF121" s="25"/>
      <c r="BG121" s="25"/>
      <c r="BH121" s="27"/>
      <c r="BI121" s="183"/>
      <c r="BJ121" s="171"/>
      <c r="BK121" s="171"/>
      <c r="BL121" s="171"/>
      <c r="BM121" s="171"/>
      <c r="BN121" s="294"/>
      <c r="BO121" s="294"/>
    </row>
    <row r="122" spans="1:67" ht="45" customHeight="1" thickTop="1" thickBot="1" x14ac:dyDescent="0.3">
      <c r="B122" s="29" t="s">
        <v>9</v>
      </c>
      <c r="C122" s="30">
        <v>2</v>
      </c>
      <c r="D122" s="31">
        <v>3</v>
      </c>
      <c r="E122" s="32">
        <v>9</v>
      </c>
      <c r="F122" s="307">
        <v>10</v>
      </c>
      <c r="G122" s="307"/>
      <c r="H122" s="307"/>
      <c r="I122" s="307"/>
      <c r="J122" s="308"/>
      <c r="K122" s="315">
        <v>11</v>
      </c>
      <c r="L122" s="316"/>
      <c r="M122" s="316"/>
      <c r="N122" s="316"/>
      <c r="O122" s="317"/>
      <c r="P122" s="33">
        <v>4</v>
      </c>
      <c r="Q122" s="33">
        <v>5</v>
      </c>
      <c r="R122" s="33">
        <v>6</v>
      </c>
      <c r="S122" s="33">
        <v>7</v>
      </c>
      <c r="T122" s="33">
        <v>8</v>
      </c>
      <c r="U122" s="172">
        <v>4</v>
      </c>
      <c r="V122" s="173">
        <v>5</v>
      </c>
      <c r="W122" s="174">
        <v>6</v>
      </c>
      <c r="X122" s="174">
        <v>7</v>
      </c>
      <c r="Y122" s="174">
        <v>8</v>
      </c>
      <c r="Z122" s="34">
        <v>4</v>
      </c>
      <c r="AA122" s="33">
        <v>5</v>
      </c>
      <c r="AB122" s="33">
        <v>6</v>
      </c>
      <c r="AC122" s="33">
        <v>7</v>
      </c>
      <c r="AD122" s="33">
        <v>8</v>
      </c>
      <c r="AE122" s="185">
        <v>4</v>
      </c>
      <c r="AF122" s="186">
        <v>5</v>
      </c>
      <c r="AG122" s="186">
        <v>6</v>
      </c>
      <c r="AH122" s="186">
        <v>7</v>
      </c>
      <c r="AI122" s="187">
        <v>8</v>
      </c>
      <c r="AJ122" s="36">
        <v>4</v>
      </c>
      <c r="AK122" s="33">
        <v>5</v>
      </c>
      <c r="AL122" s="33">
        <v>6</v>
      </c>
      <c r="AM122" s="33">
        <v>7</v>
      </c>
      <c r="AN122" s="35">
        <v>8</v>
      </c>
      <c r="AO122" s="185">
        <v>4</v>
      </c>
      <c r="AP122" s="186">
        <v>5</v>
      </c>
      <c r="AQ122" s="186">
        <v>6</v>
      </c>
      <c r="AR122" s="186">
        <v>7</v>
      </c>
      <c r="AS122" s="186">
        <v>8</v>
      </c>
      <c r="AT122" s="34">
        <v>4</v>
      </c>
      <c r="AU122" s="33">
        <v>5</v>
      </c>
      <c r="AV122" s="33">
        <v>6</v>
      </c>
      <c r="AW122" s="33">
        <v>7</v>
      </c>
      <c r="AX122" s="33">
        <v>8</v>
      </c>
      <c r="AY122" s="185">
        <v>4</v>
      </c>
      <c r="AZ122" s="186">
        <v>5</v>
      </c>
      <c r="BA122" s="186">
        <v>6</v>
      </c>
      <c r="BB122" s="186">
        <v>7</v>
      </c>
      <c r="BC122" s="186">
        <v>8</v>
      </c>
      <c r="BD122" s="34">
        <v>4</v>
      </c>
      <c r="BE122" s="33">
        <v>5</v>
      </c>
      <c r="BF122" s="33">
        <v>6</v>
      </c>
      <c r="BG122" s="33">
        <v>7</v>
      </c>
      <c r="BH122" s="35">
        <v>8</v>
      </c>
      <c r="BI122" s="185">
        <v>4</v>
      </c>
      <c r="BJ122" s="186">
        <v>5</v>
      </c>
      <c r="BK122" s="186">
        <v>6</v>
      </c>
      <c r="BL122" s="186">
        <v>7</v>
      </c>
      <c r="BM122" s="186">
        <v>8</v>
      </c>
      <c r="BN122" s="37"/>
      <c r="BO122" s="37"/>
    </row>
    <row r="123" spans="1:67" ht="21" thickTop="1" x14ac:dyDescent="0.25">
      <c r="B123" s="54" t="s">
        <v>9</v>
      </c>
      <c r="C123" s="40" t="str">
        <f>C10</f>
        <v>Картофель, кг</v>
      </c>
      <c r="D123" s="41">
        <f>D10</f>
        <v>7</v>
      </c>
      <c r="E123" s="42">
        <v>18</v>
      </c>
      <c r="F123" s="43">
        <v>1</v>
      </c>
      <c r="G123" s="44">
        <v>2</v>
      </c>
      <c r="H123" s="44">
        <v>3</v>
      </c>
      <c r="I123" s="44">
        <v>4</v>
      </c>
      <c r="J123" s="45">
        <v>5</v>
      </c>
      <c r="K123" s="46">
        <f t="shared" ref="K123:K176" si="16">$D123+($D123*(SUM($E123%,F123%)))</f>
        <v>8.33</v>
      </c>
      <c r="L123" s="47">
        <f t="shared" ref="L123:L176" si="17">$D123+(($D123*SUM($E123,G123)/100))</f>
        <v>8.4</v>
      </c>
      <c r="M123" s="48">
        <f t="shared" ref="M123:O176" si="18">$D123+(($D123*($E123+H123)/100))</f>
        <v>8.4700000000000006</v>
      </c>
      <c r="N123" s="48">
        <f t="shared" si="18"/>
        <v>8.5399999999999991</v>
      </c>
      <c r="O123" s="49">
        <f t="shared" si="18"/>
        <v>8.61</v>
      </c>
      <c r="P123" s="50"/>
      <c r="Q123" s="51"/>
      <c r="R123" s="51"/>
      <c r="S123" s="51"/>
      <c r="T123" s="52"/>
      <c r="U123" s="50"/>
      <c r="V123" s="57"/>
      <c r="W123" s="57"/>
      <c r="X123" s="57"/>
      <c r="Y123" s="52"/>
      <c r="Z123" s="50"/>
      <c r="AA123" s="57"/>
      <c r="AB123" s="57"/>
      <c r="AC123" s="57"/>
      <c r="AD123" s="52"/>
      <c r="AE123" s="195"/>
      <c r="AF123" s="196"/>
      <c r="AG123" s="197"/>
      <c r="AH123" s="196"/>
      <c r="AI123" s="198"/>
      <c r="AJ123" s="50"/>
      <c r="AK123" s="57"/>
      <c r="AL123" s="57"/>
      <c r="AM123" s="57"/>
      <c r="AN123" s="52"/>
      <c r="AO123" s="50"/>
      <c r="AP123" s="57"/>
      <c r="AQ123" s="57"/>
      <c r="AR123" s="57"/>
      <c r="AS123" s="52"/>
      <c r="AT123" s="50"/>
      <c r="AU123" s="51"/>
      <c r="AV123" s="51"/>
      <c r="AW123" s="51"/>
      <c r="AX123" s="52"/>
      <c r="AY123" s="175"/>
      <c r="AZ123" s="176"/>
      <c r="BA123" s="176"/>
      <c r="BB123" s="176"/>
      <c r="BC123" s="176"/>
      <c r="BD123" s="50"/>
      <c r="BE123" s="51"/>
      <c r="BF123" s="51"/>
      <c r="BG123" s="51"/>
      <c r="BH123" s="52"/>
      <c r="BI123" s="50"/>
      <c r="BJ123" s="57"/>
      <c r="BK123" s="57"/>
      <c r="BL123" s="57"/>
      <c r="BM123" s="52"/>
      <c r="BN123" s="53"/>
      <c r="BO123" s="53"/>
    </row>
    <row r="124" spans="1:67" ht="20.25" x14ac:dyDescent="0.25">
      <c r="B124" s="54"/>
      <c r="C124" s="55"/>
      <c r="D124" s="41">
        <f t="shared" ref="D124:D155" si="19">D11</f>
        <v>7</v>
      </c>
      <c r="E124" s="42">
        <v>18</v>
      </c>
      <c r="F124" s="43">
        <v>1</v>
      </c>
      <c r="G124" s="44">
        <v>2</v>
      </c>
      <c r="H124" s="44">
        <v>3</v>
      </c>
      <c r="I124" s="44">
        <v>4</v>
      </c>
      <c r="J124" s="45">
        <v>5</v>
      </c>
      <c r="K124" s="46">
        <f t="shared" si="16"/>
        <v>8.33</v>
      </c>
      <c r="L124" s="47">
        <f t="shared" si="17"/>
        <v>8.4</v>
      </c>
      <c r="M124" s="48">
        <f t="shared" si="18"/>
        <v>8.4700000000000006</v>
      </c>
      <c r="N124" s="48">
        <f t="shared" si="18"/>
        <v>8.5399999999999991</v>
      </c>
      <c r="O124" s="49">
        <f t="shared" si="18"/>
        <v>8.61</v>
      </c>
      <c r="P124" s="50"/>
      <c r="Q124" s="51"/>
      <c r="R124" s="51"/>
      <c r="S124" s="51"/>
      <c r="T124" s="52"/>
      <c r="U124" s="175"/>
      <c r="V124" s="176"/>
      <c r="W124" s="176"/>
      <c r="X124" s="176"/>
      <c r="Y124" s="176"/>
      <c r="Z124" s="50"/>
      <c r="AA124" s="51"/>
      <c r="AB124" s="51"/>
      <c r="AC124" s="51"/>
      <c r="AD124" s="51"/>
      <c r="AE124" s="175"/>
      <c r="AF124" s="176"/>
      <c r="AG124" s="176"/>
      <c r="AH124" s="176"/>
      <c r="AI124" s="188"/>
      <c r="AJ124" s="50"/>
      <c r="AK124" s="51"/>
      <c r="AL124" s="51"/>
      <c r="AM124" s="51"/>
      <c r="AN124" s="52"/>
      <c r="AO124" s="50"/>
      <c r="AP124" s="57"/>
      <c r="AQ124" s="57"/>
      <c r="AR124" s="57"/>
      <c r="AS124" s="52"/>
      <c r="AT124" s="50"/>
      <c r="AU124" s="51"/>
      <c r="AV124" s="51"/>
      <c r="AW124" s="51"/>
      <c r="AX124" s="52"/>
      <c r="AY124" s="175"/>
      <c r="AZ124" s="176"/>
      <c r="BA124" s="176"/>
      <c r="BB124" s="176"/>
      <c r="BC124" s="176"/>
      <c r="BD124" s="50"/>
      <c r="BE124" s="51"/>
      <c r="BF124" s="51"/>
      <c r="BG124" s="51"/>
      <c r="BH124" s="52"/>
      <c r="BI124" s="175"/>
      <c r="BJ124" s="176"/>
      <c r="BK124" s="176"/>
      <c r="BL124" s="176"/>
      <c r="BM124" s="188"/>
      <c r="BN124" s="53">
        <f>MIN($P124,$U124,$Z124,$AE124,$AJ124,$AO124,$AT124,$AY124,$BD124,$BI124)</f>
        <v>0</v>
      </c>
      <c r="BO124" s="53">
        <f>MAX($P124,$U124,$Z124,$AE124,$AJ124,$AO124,$AT124,$AY124,$BD124,$BI124)</f>
        <v>0</v>
      </c>
    </row>
    <row r="125" spans="1:67" ht="20.25" x14ac:dyDescent="0.25">
      <c r="B125" s="56"/>
      <c r="C125" s="55"/>
      <c r="D125" s="41">
        <f t="shared" si="19"/>
        <v>7</v>
      </c>
      <c r="E125" s="42">
        <v>18</v>
      </c>
      <c r="F125" s="43">
        <v>1</v>
      </c>
      <c r="G125" s="44">
        <v>2</v>
      </c>
      <c r="H125" s="44">
        <v>3</v>
      </c>
      <c r="I125" s="44">
        <v>4</v>
      </c>
      <c r="J125" s="45">
        <v>5</v>
      </c>
      <c r="K125" s="46">
        <f t="shared" si="16"/>
        <v>8.33</v>
      </c>
      <c r="L125" s="47">
        <f t="shared" si="17"/>
        <v>8.4</v>
      </c>
      <c r="M125" s="48">
        <f t="shared" si="18"/>
        <v>8.4700000000000006</v>
      </c>
      <c r="N125" s="48">
        <f t="shared" si="18"/>
        <v>8.5399999999999991</v>
      </c>
      <c r="O125" s="49">
        <f t="shared" si="18"/>
        <v>8.61</v>
      </c>
      <c r="P125" s="50"/>
      <c r="Q125" s="51"/>
      <c r="R125" s="51"/>
      <c r="S125" s="51"/>
      <c r="T125" s="52"/>
      <c r="U125" s="175"/>
      <c r="V125" s="176"/>
      <c r="W125" s="176"/>
      <c r="X125" s="176"/>
      <c r="Y125" s="176"/>
      <c r="Z125" s="50"/>
      <c r="AA125" s="51"/>
      <c r="AB125" s="51"/>
      <c r="AC125" s="51"/>
      <c r="AD125" s="51"/>
      <c r="AE125" s="175"/>
      <c r="AF125" s="176"/>
      <c r="AG125" s="176"/>
      <c r="AH125" s="176"/>
      <c r="AI125" s="188"/>
      <c r="AJ125" s="50"/>
      <c r="AK125" s="51"/>
      <c r="AL125" s="51"/>
      <c r="AM125" s="51"/>
      <c r="AN125" s="52"/>
      <c r="AO125" s="175"/>
      <c r="AP125" s="176"/>
      <c r="AQ125" s="176"/>
      <c r="AR125" s="176"/>
      <c r="AS125" s="176"/>
      <c r="AT125" s="50"/>
      <c r="AU125" s="51"/>
      <c r="AV125" s="51"/>
      <c r="AW125" s="51"/>
      <c r="AX125" s="51"/>
      <c r="AY125" s="175"/>
      <c r="AZ125" s="176"/>
      <c r="BA125" s="176"/>
      <c r="BB125" s="176"/>
      <c r="BC125" s="176"/>
      <c r="BD125" s="50"/>
      <c r="BE125" s="51"/>
      <c r="BF125" s="51"/>
      <c r="BG125" s="51"/>
      <c r="BH125" s="52"/>
      <c r="BI125" s="175"/>
      <c r="BJ125" s="176"/>
      <c r="BK125" s="176"/>
      <c r="BL125" s="176"/>
      <c r="BM125" s="188"/>
      <c r="BN125" s="53">
        <f>MIN($P125,$U125,$Z125,$AE125,$AJ125,$AO125,$AT125,$AY125,$BD125,$BI125)</f>
        <v>0</v>
      </c>
      <c r="BO125" s="53">
        <f>MAX($P125,$U125,$Z125,$AE125,$AJ125,$AO125,$AT125,$AY125,$BD125,$BI125)</f>
        <v>0</v>
      </c>
    </row>
    <row r="126" spans="1:67" ht="58.5" customHeight="1" x14ac:dyDescent="0.25">
      <c r="B126" s="60">
        <v>2</v>
      </c>
      <c r="C126" s="61" t="s">
        <v>17</v>
      </c>
      <c r="D126" s="41">
        <f t="shared" si="19"/>
        <v>0</v>
      </c>
      <c r="E126" s="62"/>
      <c r="F126" s="63"/>
      <c r="G126" s="64"/>
      <c r="H126" s="64"/>
      <c r="I126" s="64"/>
      <c r="J126" s="65"/>
      <c r="K126" s="46">
        <f t="shared" si="16"/>
        <v>0</v>
      </c>
      <c r="L126" s="47">
        <f t="shared" si="17"/>
        <v>0</v>
      </c>
      <c r="M126" s="48">
        <f t="shared" si="18"/>
        <v>0</v>
      </c>
      <c r="N126" s="48">
        <f t="shared" si="18"/>
        <v>0</v>
      </c>
      <c r="O126" s="49">
        <f t="shared" si="18"/>
        <v>0</v>
      </c>
      <c r="P126" s="66"/>
      <c r="Q126" s="67"/>
      <c r="R126" s="68"/>
      <c r="S126" s="67"/>
      <c r="T126" s="69"/>
      <c r="U126" s="177"/>
      <c r="V126" s="178"/>
      <c r="W126" s="176"/>
      <c r="X126" s="178"/>
      <c r="Y126" s="178"/>
      <c r="Z126" s="66"/>
      <c r="AA126" s="67"/>
      <c r="AB126" s="68"/>
      <c r="AC126" s="67"/>
      <c r="AD126" s="67"/>
      <c r="AE126" s="177"/>
      <c r="AF126" s="178"/>
      <c r="AG126" s="176"/>
      <c r="AH126" s="178"/>
      <c r="AI126" s="189"/>
      <c r="AJ126" s="66"/>
      <c r="AK126" s="67"/>
      <c r="AL126" s="68"/>
      <c r="AM126" s="67"/>
      <c r="AN126" s="69"/>
      <c r="AO126" s="177"/>
      <c r="AP126" s="178"/>
      <c r="AQ126" s="176"/>
      <c r="AR126" s="178"/>
      <c r="AS126" s="178"/>
      <c r="AT126" s="66"/>
      <c r="AU126" s="67"/>
      <c r="AV126" s="68"/>
      <c r="AW126" s="67"/>
      <c r="AX126" s="67"/>
      <c r="AY126" s="177"/>
      <c r="AZ126" s="178"/>
      <c r="BA126" s="176"/>
      <c r="BB126" s="178"/>
      <c r="BC126" s="178"/>
      <c r="BD126" s="66"/>
      <c r="BE126" s="67"/>
      <c r="BF126" s="68"/>
      <c r="BG126" s="67"/>
      <c r="BH126" s="69"/>
      <c r="BI126" s="177"/>
      <c r="BJ126" s="178"/>
      <c r="BK126" s="176"/>
      <c r="BL126" s="178"/>
      <c r="BM126" s="189"/>
      <c r="BN126" s="53">
        <f>MIN($P126,$U126,$Z126,$AE126,$AJ126,$AO126,$AT126,$AY126,$BD126,$BI126)</f>
        <v>0</v>
      </c>
      <c r="BO126" s="53">
        <f>MAX($P126,$U126,$Z126,$AE126,$AJ126,$AO126,$AT126,$AY126,$BD126,$BI126)</f>
        <v>0</v>
      </c>
    </row>
    <row r="127" spans="1:67" ht="20.25" x14ac:dyDescent="0.25">
      <c r="B127" s="39" t="s">
        <v>118</v>
      </c>
      <c r="C127" s="40" t="str">
        <f>C14</f>
        <v>Столовая морковь н/у, кг</v>
      </c>
      <c r="D127" s="41">
        <f t="shared" si="19"/>
        <v>12</v>
      </c>
      <c r="E127" s="42">
        <v>22</v>
      </c>
      <c r="F127" s="43">
        <v>1</v>
      </c>
      <c r="G127" s="44">
        <v>2</v>
      </c>
      <c r="H127" s="44">
        <v>3</v>
      </c>
      <c r="I127" s="44">
        <v>4</v>
      </c>
      <c r="J127" s="45">
        <v>5</v>
      </c>
      <c r="K127" s="46">
        <f t="shared" si="16"/>
        <v>14.76</v>
      </c>
      <c r="L127" s="47">
        <f t="shared" si="17"/>
        <v>14.879999999999999</v>
      </c>
      <c r="M127" s="48">
        <f t="shared" si="18"/>
        <v>15</v>
      </c>
      <c r="N127" s="48">
        <f t="shared" si="18"/>
        <v>15.120000000000001</v>
      </c>
      <c r="O127" s="49">
        <f t="shared" si="18"/>
        <v>15.24</v>
      </c>
      <c r="P127" s="50"/>
      <c r="Q127" s="51"/>
      <c r="R127" s="51"/>
      <c r="S127" s="51"/>
      <c r="T127" s="52"/>
      <c r="U127" s="175"/>
      <c r="V127" s="176"/>
      <c r="W127" s="176"/>
      <c r="X127" s="176"/>
      <c r="Y127" s="176"/>
      <c r="Z127" s="50"/>
      <c r="AA127" s="57"/>
      <c r="AB127" s="57"/>
      <c r="AC127" s="57"/>
      <c r="AD127" s="52"/>
      <c r="AE127" s="195"/>
      <c r="AF127" s="196"/>
      <c r="AG127" s="197"/>
      <c r="AH127" s="196"/>
      <c r="AI127" s="198"/>
      <c r="AJ127" s="50"/>
      <c r="AK127" s="57"/>
      <c r="AL127" s="57"/>
      <c r="AM127" s="57"/>
      <c r="AN127" s="52"/>
      <c r="AO127" s="50"/>
      <c r="AP127" s="51"/>
      <c r="AQ127" s="51"/>
      <c r="AR127" s="51"/>
      <c r="AS127" s="52"/>
      <c r="AT127" s="50"/>
      <c r="AU127" s="57"/>
      <c r="AV127" s="57"/>
      <c r="AW127" s="57"/>
      <c r="AX127" s="52"/>
      <c r="AY127" s="175"/>
      <c r="AZ127" s="176"/>
      <c r="BA127" s="176"/>
      <c r="BB127" s="176"/>
      <c r="BC127" s="176"/>
      <c r="BD127" s="50"/>
      <c r="BE127" s="57"/>
      <c r="BF127" s="57"/>
      <c r="BG127" s="57"/>
      <c r="BH127" s="52"/>
      <c r="BI127" s="175"/>
      <c r="BJ127" s="176"/>
      <c r="BK127" s="176"/>
      <c r="BL127" s="176"/>
      <c r="BM127" s="188"/>
      <c r="BN127" s="53"/>
      <c r="BO127" s="53"/>
    </row>
    <row r="128" spans="1:67" ht="20.25" x14ac:dyDescent="0.25">
      <c r="B128" s="54"/>
      <c r="C128" s="55"/>
      <c r="D128" s="41">
        <f t="shared" si="19"/>
        <v>12</v>
      </c>
      <c r="E128" s="42">
        <v>22</v>
      </c>
      <c r="F128" s="43">
        <v>1</v>
      </c>
      <c r="G128" s="44">
        <v>2</v>
      </c>
      <c r="H128" s="44">
        <v>3</v>
      </c>
      <c r="I128" s="44">
        <v>4</v>
      </c>
      <c r="J128" s="45">
        <v>5</v>
      </c>
      <c r="K128" s="46">
        <f t="shared" si="16"/>
        <v>14.76</v>
      </c>
      <c r="L128" s="47">
        <f t="shared" si="17"/>
        <v>14.879999999999999</v>
      </c>
      <c r="M128" s="48">
        <f t="shared" si="18"/>
        <v>15</v>
      </c>
      <c r="N128" s="48">
        <f t="shared" si="18"/>
        <v>15.120000000000001</v>
      </c>
      <c r="O128" s="49">
        <f t="shared" si="18"/>
        <v>15.24</v>
      </c>
      <c r="P128" s="50"/>
      <c r="Q128" s="51"/>
      <c r="R128" s="51"/>
      <c r="S128" s="51"/>
      <c r="T128" s="52"/>
      <c r="U128" s="175"/>
      <c r="V128" s="176"/>
      <c r="W128" s="176"/>
      <c r="X128" s="176"/>
      <c r="Y128" s="176"/>
      <c r="Z128" s="50"/>
      <c r="AA128" s="51"/>
      <c r="AB128" s="51"/>
      <c r="AC128" s="51"/>
      <c r="AD128" s="51"/>
      <c r="AE128" s="175"/>
      <c r="AF128" s="176"/>
      <c r="AG128" s="176"/>
      <c r="AH128" s="176"/>
      <c r="AI128" s="188"/>
      <c r="AJ128" s="50"/>
      <c r="AK128" s="51"/>
      <c r="AL128" s="51"/>
      <c r="AM128" s="51"/>
      <c r="AN128" s="52"/>
      <c r="AO128" s="175"/>
      <c r="AP128" s="176"/>
      <c r="AQ128" s="176"/>
      <c r="AR128" s="176"/>
      <c r="AS128" s="176"/>
      <c r="AT128" s="50"/>
      <c r="AU128" s="51"/>
      <c r="AV128" s="51"/>
      <c r="AW128" s="51"/>
      <c r="AX128" s="51"/>
      <c r="AY128" s="175"/>
      <c r="AZ128" s="176"/>
      <c r="BA128" s="176"/>
      <c r="BB128" s="176"/>
      <c r="BC128" s="176"/>
      <c r="BD128" s="50"/>
      <c r="BE128" s="51"/>
      <c r="BF128" s="51"/>
      <c r="BG128" s="51"/>
      <c r="BH128" s="52"/>
      <c r="BI128" s="175"/>
      <c r="BJ128" s="176"/>
      <c r="BK128" s="176"/>
      <c r="BL128" s="176"/>
      <c r="BM128" s="188"/>
      <c r="BN128" s="53"/>
      <c r="BO128" s="53"/>
    </row>
    <row r="129" spans="2:67" ht="20.25" x14ac:dyDescent="0.25">
      <c r="B129" s="56"/>
      <c r="C129" s="55"/>
      <c r="D129" s="41">
        <f t="shared" si="19"/>
        <v>12</v>
      </c>
      <c r="E129" s="42">
        <v>22</v>
      </c>
      <c r="F129" s="43">
        <v>1</v>
      </c>
      <c r="G129" s="44">
        <v>2</v>
      </c>
      <c r="H129" s="44">
        <v>3</v>
      </c>
      <c r="I129" s="44">
        <v>4</v>
      </c>
      <c r="J129" s="45">
        <v>5</v>
      </c>
      <c r="K129" s="46">
        <f t="shared" si="16"/>
        <v>14.76</v>
      </c>
      <c r="L129" s="47">
        <f t="shared" si="17"/>
        <v>14.879999999999999</v>
      </c>
      <c r="M129" s="48">
        <f t="shared" si="18"/>
        <v>15</v>
      </c>
      <c r="N129" s="48">
        <f t="shared" si="18"/>
        <v>15.120000000000001</v>
      </c>
      <c r="O129" s="49">
        <f t="shared" si="18"/>
        <v>15.24</v>
      </c>
      <c r="P129" s="50"/>
      <c r="Q129" s="51"/>
      <c r="R129" s="51"/>
      <c r="S129" s="51"/>
      <c r="T129" s="52"/>
      <c r="U129" s="175"/>
      <c r="V129" s="176"/>
      <c r="W129" s="176"/>
      <c r="X129" s="176"/>
      <c r="Y129" s="176"/>
      <c r="Z129" s="50"/>
      <c r="AA129" s="51"/>
      <c r="AB129" s="51"/>
      <c r="AC129" s="51"/>
      <c r="AD129" s="51"/>
      <c r="AE129" s="175"/>
      <c r="AF129" s="176"/>
      <c r="AG129" s="176"/>
      <c r="AH129" s="176"/>
      <c r="AI129" s="188"/>
      <c r="AJ129" s="50"/>
      <c r="AK129" s="51"/>
      <c r="AL129" s="51"/>
      <c r="AM129" s="51"/>
      <c r="AN129" s="52"/>
      <c r="AO129" s="175"/>
      <c r="AP129" s="176"/>
      <c r="AQ129" s="176"/>
      <c r="AR129" s="176"/>
      <c r="AS129" s="176"/>
      <c r="AT129" s="50"/>
      <c r="AU129" s="51"/>
      <c r="AV129" s="51"/>
      <c r="AW129" s="51"/>
      <c r="AX129" s="51"/>
      <c r="AY129" s="175"/>
      <c r="AZ129" s="176"/>
      <c r="BA129" s="176"/>
      <c r="BB129" s="176"/>
      <c r="BC129" s="176"/>
      <c r="BD129" s="50"/>
      <c r="BE129" s="51"/>
      <c r="BF129" s="51"/>
      <c r="BG129" s="51"/>
      <c r="BH129" s="52"/>
      <c r="BI129" s="175"/>
      <c r="BJ129" s="176"/>
      <c r="BK129" s="176"/>
      <c r="BL129" s="176"/>
      <c r="BM129" s="188"/>
      <c r="BN129" s="53"/>
      <c r="BO129" s="53"/>
    </row>
    <row r="130" spans="2:67" ht="20.25" x14ac:dyDescent="0.25">
      <c r="B130" s="71" t="s">
        <v>19</v>
      </c>
      <c r="C130" s="40" t="str">
        <f>C17</f>
        <v>Столовая свекла н/у, кг</v>
      </c>
      <c r="D130" s="41">
        <f t="shared" si="19"/>
        <v>10</v>
      </c>
      <c r="E130" s="42">
        <v>27</v>
      </c>
      <c r="F130" s="43">
        <v>1</v>
      </c>
      <c r="G130" s="44">
        <v>2</v>
      </c>
      <c r="H130" s="44">
        <v>3</v>
      </c>
      <c r="I130" s="44">
        <v>4</v>
      </c>
      <c r="J130" s="45">
        <v>5</v>
      </c>
      <c r="K130" s="46">
        <f t="shared" si="16"/>
        <v>12.8</v>
      </c>
      <c r="L130" s="47">
        <f t="shared" si="17"/>
        <v>12.9</v>
      </c>
      <c r="M130" s="48">
        <f t="shared" si="18"/>
        <v>13</v>
      </c>
      <c r="N130" s="48">
        <f t="shared" si="18"/>
        <v>13.1</v>
      </c>
      <c r="O130" s="49">
        <f t="shared" si="18"/>
        <v>13.2</v>
      </c>
      <c r="P130" s="50"/>
      <c r="Q130" s="51"/>
      <c r="R130" s="51"/>
      <c r="S130" s="51"/>
      <c r="T130" s="52"/>
      <c r="U130" s="50"/>
      <c r="V130" s="57"/>
      <c r="W130" s="57"/>
      <c r="X130" s="57"/>
      <c r="Y130" s="52"/>
      <c r="Z130" s="50"/>
      <c r="AA130" s="57"/>
      <c r="AB130" s="57"/>
      <c r="AC130" s="57"/>
      <c r="AD130" s="52"/>
      <c r="AE130" s="50"/>
      <c r="AF130" s="51"/>
      <c r="AG130" s="51"/>
      <c r="AH130" s="51"/>
      <c r="AI130" s="52"/>
      <c r="AJ130" s="50"/>
      <c r="AK130" s="57"/>
      <c r="AL130" s="57"/>
      <c r="AM130" s="57"/>
      <c r="AN130" s="52"/>
      <c r="AO130" s="50"/>
      <c r="AP130" s="57"/>
      <c r="AQ130" s="57"/>
      <c r="AR130" s="57"/>
      <c r="AS130" s="52"/>
      <c r="AT130" s="50"/>
      <c r="AU130" s="57"/>
      <c r="AV130" s="57"/>
      <c r="AW130" s="57"/>
      <c r="AX130" s="52"/>
      <c r="AY130" s="175"/>
      <c r="AZ130" s="176"/>
      <c r="BA130" s="176"/>
      <c r="BB130" s="176"/>
      <c r="BC130" s="176"/>
      <c r="BD130" s="50"/>
      <c r="BE130" s="57"/>
      <c r="BF130" s="57"/>
      <c r="BG130" s="57"/>
      <c r="BH130" s="52"/>
      <c r="BI130" s="50"/>
      <c r="BJ130" s="51"/>
      <c r="BK130" s="51"/>
      <c r="BL130" s="51"/>
      <c r="BM130" s="206"/>
      <c r="BN130" s="53"/>
      <c r="BO130" s="53"/>
    </row>
    <row r="131" spans="2:67" ht="20.25" x14ac:dyDescent="0.25">
      <c r="B131" s="73"/>
      <c r="C131" s="74"/>
      <c r="D131" s="41">
        <f t="shared" si="19"/>
        <v>10</v>
      </c>
      <c r="E131" s="42">
        <v>27</v>
      </c>
      <c r="F131" s="43">
        <v>1</v>
      </c>
      <c r="G131" s="44">
        <v>2</v>
      </c>
      <c r="H131" s="44">
        <v>3</v>
      </c>
      <c r="I131" s="44">
        <v>4</v>
      </c>
      <c r="J131" s="45">
        <v>5</v>
      </c>
      <c r="K131" s="46">
        <f t="shared" si="16"/>
        <v>12.8</v>
      </c>
      <c r="L131" s="47">
        <f t="shared" si="17"/>
        <v>12.9</v>
      </c>
      <c r="M131" s="48">
        <f t="shared" si="18"/>
        <v>13</v>
      </c>
      <c r="N131" s="48">
        <f t="shared" si="18"/>
        <v>13.1</v>
      </c>
      <c r="O131" s="49">
        <f t="shared" si="18"/>
        <v>13.2</v>
      </c>
      <c r="P131" s="50"/>
      <c r="Q131" s="51"/>
      <c r="R131" s="51"/>
      <c r="S131" s="51"/>
      <c r="T131" s="52"/>
      <c r="U131" s="175"/>
      <c r="V131" s="176"/>
      <c r="W131" s="176"/>
      <c r="X131" s="176"/>
      <c r="Y131" s="176"/>
      <c r="Z131" s="50"/>
      <c r="AA131" s="51"/>
      <c r="AB131" s="51"/>
      <c r="AC131" s="51"/>
      <c r="AD131" s="51"/>
      <c r="AE131" s="50"/>
      <c r="AF131" s="51"/>
      <c r="AG131" s="51"/>
      <c r="AH131" s="51"/>
      <c r="AI131" s="52"/>
      <c r="AJ131" s="50"/>
      <c r="AK131" s="51"/>
      <c r="AL131" s="51"/>
      <c r="AM131" s="51"/>
      <c r="AN131" s="52"/>
      <c r="AO131" s="50"/>
      <c r="AP131" s="57"/>
      <c r="AQ131" s="57"/>
      <c r="AR131" s="57"/>
      <c r="AS131" s="52"/>
      <c r="AT131" s="50"/>
      <c r="AU131" s="51"/>
      <c r="AV131" s="51"/>
      <c r="AW131" s="51"/>
      <c r="AX131" s="51"/>
      <c r="AY131" s="175"/>
      <c r="AZ131" s="176"/>
      <c r="BA131" s="176"/>
      <c r="BB131" s="176"/>
      <c r="BC131" s="176"/>
      <c r="BD131" s="50"/>
      <c r="BE131" s="51"/>
      <c r="BF131" s="51"/>
      <c r="BG131" s="51"/>
      <c r="BH131" s="52"/>
      <c r="BI131" s="175"/>
      <c r="BJ131" s="176"/>
      <c r="BK131" s="176"/>
      <c r="BL131" s="176"/>
      <c r="BM131" s="188"/>
      <c r="BN131" s="53"/>
      <c r="BO131" s="53"/>
    </row>
    <row r="132" spans="2:67" ht="20.25" x14ac:dyDescent="0.25">
      <c r="B132" s="73"/>
      <c r="C132" s="74"/>
      <c r="D132" s="41">
        <f t="shared" si="19"/>
        <v>10</v>
      </c>
      <c r="E132" s="42">
        <v>27</v>
      </c>
      <c r="F132" s="43">
        <v>1</v>
      </c>
      <c r="G132" s="44">
        <v>2</v>
      </c>
      <c r="H132" s="44">
        <v>3</v>
      </c>
      <c r="I132" s="44">
        <v>4</v>
      </c>
      <c r="J132" s="45">
        <v>5</v>
      </c>
      <c r="K132" s="46">
        <f t="shared" si="16"/>
        <v>12.8</v>
      </c>
      <c r="L132" s="47">
        <f t="shared" si="17"/>
        <v>12.9</v>
      </c>
      <c r="M132" s="48">
        <f t="shared" si="18"/>
        <v>13</v>
      </c>
      <c r="N132" s="48">
        <f t="shared" si="18"/>
        <v>13.1</v>
      </c>
      <c r="O132" s="49">
        <f t="shared" si="18"/>
        <v>13.2</v>
      </c>
      <c r="P132" s="50"/>
      <c r="Q132" s="51"/>
      <c r="R132" s="51"/>
      <c r="S132" s="51"/>
      <c r="T132" s="52"/>
      <c r="U132" s="175"/>
      <c r="V132" s="176"/>
      <c r="W132" s="176"/>
      <c r="X132" s="176"/>
      <c r="Y132" s="176"/>
      <c r="Z132" s="50"/>
      <c r="AA132" s="51"/>
      <c r="AB132" s="51"/>
      <c r="AC132" s="51"/>
      <c r="AD132" s="51"/>
      <c r="AE132" s="50"/>
      <c r="AF132" s="51"/>
      <c r="AG132" s="51"/>
      <c r="AH132" s="51"/>
      <c r="AI132" s="52"/>
      <c r="AJ132" s="50"/>
      <c r="AK132" s="51"/>
      <c r="AL132" s="51"/>
      <c r="AM132" s="51"/>
      <c r="AN132" s="52"/>
      <c r="AO132" s="50"/>
      <c r="AP132" s="57"/>
      <c r="AQ132" s="57"/>
      <c r="AR132" s="57"/>
      <c r="AS132" s="52"/>
      <c r="AT132" s="50"/>
      <c r="AU132" s="51"/>
      <c r="AV132" s="51"/>
      <c r="AW132" s="51"/>
      <c r="AX132" s="51"/>
      <c r="AY132" s="175"/>
      <c r="AZ132" s="176"/>
      <c r="BA132" s="176"/>
      <c r="BB132" s="176"/>
      <c r="BC132" s="176"/>
      <c r="BD132" s="50"/>
      <c r="BE132" s="51"/>
      <c r="BF132" s="51"/>
      <c r="BG132" s="51"/>
      <c r="BH132" s="52"/>
      <c r="BI132" s="175"/>
      <c r="BJ132" s="176"/>
      <c r="BK132" s="176"/>
      <c r="BL132" s="176"/>
      <c r="BM132" s="188"/>
      <c r="BN132" s="53"/>
      <c r="BO132" s="53"/>
    </row>
    <row r="133" spans="2:67" ht="20.25" x14ac:dyDescent="0.25">
      <c r="B133" s="71" t="s">
        <v>21</v>
      </c>
      <c r="C133" s="40" t="str">
        <f>C20</f>
        <v>Лук репчатый н/у, кг</v>
      </c>
      <c r="D133" s="41">
        <f t="shared" si="19"/>
        <v>13</v>
      </c>
      <c r="E133" s="42">
        <v>27</v>
      </c>
      <c r="F133" s="43">
        <v>1</v>
      </c>
      <c r="G133" s="44">
        <v>3</v>
      </c>
      <c r="H133" s="44">
        <v>5</v>
      </c>
      <c r="I133" s="44">
        <v>6</v>
      </c>
      <c r="J133" s="45">
        <v>7</v>
      </c>
      <c r="K133" s="46">
        <f t="shared" si="16"/>
        <v>16.64</v>
      </c>
      <c r="L133" s="47">
        <f t="shared" si="17"/>
        <v>16.899999999999999</v>
      </c>
      <c r="M133" s="48">
        <f t="shared" si="18"/>
        <v>17.16</v>
      </c>
      <c r="N133" s="48">
        <f t="shared" si="18"/>
        <v>17.29</v>
      </c>
      <c r="O133" s="49">
        <f t="shared" si="18"/>
        <v>17.420000000000002</v>
      </c>
      <c r="P133" s="50"/>
      <c r="Q133" s="51"/>
      <c r="R133" s="51"/>
      <c r="S133" s="51"/>
      <c r="T133" s="52"/>
      <c r="U133" s="50"/>
      <c r="V133" s="57"/>
      <c r="W133" s="57"/>
      <c r="X133" s="57"/>
      <c r="Y133" s="52"/>
      <c r="Z133" s="50"/>
      <c r="AA133" s="57"/>
      <c r="AB133" s="57"/>
      <c r="AC133" s="57"/>
      <c r="AD133" s="52"/>
      <c r="AE133" s="195"/>
      <c r="AF133" s="196"/>
      <c r="AG133" s="197"/>
      <c r="AH133" s="196"/>
      <c r="AI133" s="198"/>
      <c r="AJ133" s="50"/>
      <c r="AK133" s="57"/>
      <c r="AL133" s="57"/>
      <c r="AM133" s="57"/>
      <c r="AN133" s="52"/>
      <c r="AO133" s="50"/>
      <c r="AP133" s="57"/>
      <c r="AQ133" s="57"/>
      <c r="AR133" s="57"/>
      <c r="AS133" s="52"/>
      <c r="AT133" s="50"/>
      <c r="AU133" s="51"/>
      <c r="AV133" s="51"/>
      <c r="AW133" s="51"/>
      <c r="AX133" s="52"/>
      <c r="AY133" s="50"/>
      <c r="AZ133" s="57"/>
      <c r="BA133" s="57"/>
      <c r="BB133" s="57"/>
      <c r="BC133" s="52"/>
      <c r="BD133" s="50"/>
      <c r="BE133" s="57"/>
      <c r="BF133" s="57"/>
      <c r="BG133" s="57"/>
      <c r="BH133" s="52"/>
      <c r="BI133" s="175"/>
      <c r="BJ133" s="176"/>
      <c r="BK133" s="176"/>
      <c r="BL133" s="176"/>
      <c r="BM133" s="188"/>
      <c r="BN133" s="53">
        <f t="shared" ref="BN133:BN164" si="20">MIN($P133,$U133,$Z133,$AE133,$AJ133,$AO133,$AT133,$AY133,$BD133,$BI133)</f>
        <v>0</v>
      </c>
      <c r="BO133" s="53">
        <f t="shared" ref="BO133:BO164" si="21">MAX($P133,$U133,$Z133,$AE133,$AJ133,$AO133,$AT133,$AY133,$BD133,$BI133)</f>
        <v>0</v>
      </c>
    </row>
    <row r="134" spans="2:67" ht="20.25" x14ac:dyDescent="0.25">
      <c r="B134" s="73"/>
      <c r="C134" s="74"/>
      <c r="D134" s="41">
        <f t="shared" si="19"/>
        <v>13</v>
      </c>
      <c r="E134" s="42">
        <v>27</v>
      </c>
      <c r="F134" s="43">
        <v>1</v>
      </c>
      <c r="G134" s="44">
        <v>3</v>
      </c>
      <c r="H134" s="44">
        <v>5</v>
      </c>
      <c r="I134" s="44">
        <v>6</v>
      </c>
      <c r="J134" s="45">
        <v>7</v>
      </c>
      <c r="K134" s="46">
        <f t="shared" si="16"/>
        <v>16.64</v>
      </c>
      <c r="L134" s="47">
        <f t="shared" si="17"/>
        <v>16.899999999999999</v>
      </c>
      <c r="M134" s="48">
        <f t="shared" si="18"/>
        <v>17.16</v>
      </c>
      <c r="N134" s="48">
        <f t="shared" si="18"/>
        <v>17.29</v>
      </c>
      <c r="O134" s="49">
        <f t="shared" si="18"/>
        <v>17.420000000000002</v>
      </c>
      <c r="P134" s="50"/>
      <c r="Q134" s="51"/>
      <c r="R134" s="51"/>
      <c r="S134" s="51"/>
      <c r="T134" s="52"/>
      <c r="U134" s="50"/>
      <c r="V134" s="57"/>
      <c r="W134" s="57"/>
      <c r="X134" s="57"/>
      <c r="Y134" s="52"/>
      <c r="Z134" s="50"/>
      <c r="AA134" s="51"/>
      <c r="AB134" s="51"/>
      <c r="AC134" s="51"/>
      <c r="AD134" s="52"/>
      <c r="AE134" s="195"/>
      <c r="AF134" s="196"/>
      <c r="AG134" s="197"/>
      <c r="AH134" s="196"/>
      <c r="AI134" s="198"/>
      <c r="AJ134" s="50"/>
      <c r="AK134" s="57"/>
      <c r="AL134" s="57"/>
      <c r="AM134" s="57"/>
      <c r="AN134" s="52"/>
      <c r="AO134" s="50"/>
      <c r="AP134" s="51"/>
      <c r="AQ134" s="51"/>
      <c r="AR134" s="51"/>
      <c r="AS134" s="52"/>
      <c r="AT134" s="50"/>
      <c r="AU134" s="51"/>
      <c r="AV134" s="51"/>
      <c r="AW134" s="51"/>
      <c r="AX134" s="52"/>
      <c r="AY134" s="50"/>
      <c r="AZ134" s="57"/>
      <c r="BA134" s="57"/>
      <c r="BB134" s="57"/>
      <c r="BC134" s="52"/>
      <c r="BD134" s="50"/>
      <c r="BE134" s="57"/>
      <c r="BF134" s="57"/>
      <c r="BG134" s="57"/>
      <c r="BH134" s="52"/>
      <c r="BI134" s="175"/>
      <c r="BJ134" s="176"/>
      <c r="BK134" s="176"/>
      <c r="BL134" s="176"/>
      <c r="BM134" s="188"/>
      <c r="BN134" s="53">
        <f t="shared" si="20"/>
        <v>0</v>
      </c>
      <c r="BO134" s="53">
        <f t="shared" si="21"/>
        <v>0</v>
      </c>
    </row>
    <row r="135" spans="2:67" ht="20.25" x14ac:dyDescent="0.25">
      <c r="B135" s="73"/>
      <c r="C135" s="74"/>
      <c r="D135" s="41">
        <f t="shared" si="19"/>
        <v>13</v>
      </c>
      <c r="E135" s="42">
        <v>27</v>
      </c>
      <c r="F135" s="43">
        <v>1</v>
      </c>
      <c r="G135" s="44">
        <v>3</v>
      </c>
      <c r="H135" s="44">
        <v>5</v>
      </c>
      <c r="I135" s="44">
        <v>6</v>
      </c>
      <c r="J135" s="45">
        <v>7</v>
      </c>
      <c r="K135" s="46">
        <f t="shared" si="16"/>
        <v>16.64</v>
      </c>
      <c r="L135" s="47">
        <f t="shared" si="17"/>
        <v>16.899999999999999</v>
      </c>
      <c r="M135" s="48">
        <f t="shared" si="18"/>
        <v>17.16</v>
      </c>
      <c r="N135" s="48">
        <f t="shared" si="18"/>
        <v>17.29</v>
      </c>
      <c r="O135" s="49">
        <f t="shared" si="18"/>
        <v>17.420000000000002</v>
      </c>
      <c r="P135" s="50"/>
      <c r="Q135" s="51"/>
      <c r="R135" s="51"/>
      <c r="S135" s="51"/>
      <c r="T135" s="52"/>
      <c r="U135" s="50"/>
      <c r="V135" s="57"/>
      <c r="W135" s="57"/>
      <c r="X135" s="57"/>
      <c r="Y135" s="52"/>
      <c r="Z135" s="50"/>
      <c r="AA135" s="51"/>
      <c r="AB135" s="51"/>
      <c r="AC135" s="51"/>
      <c r="AD135" s="52"/>
      <c r="AE135" s="195"/>
      <c r="AF135" s="196"/>
      <c r="AG135" s="197"/>
      <c r="AH135" s="196"/>
      <c r="AI135" s="198"/>
      <c r="AJ135" s="50"/>
      <c r="AK135" s="57"/>
      <c r="AL135" s="57"/>
      <c r="AM135" s="57"/>
      <c r="AN135" s="52"/>
      <c r="AO135" s="50"/>
      <c r="AP135" s="51"/>
      <c r="AQ135" s="51"/>
      <c r="AR135" s="51"/>
      <c r="AS135" s="52"/>
      <c r="AT135" s="50"/>
      <c r="AU135" s="51"/>
      <c r="AV135" s="51"/>
      <c r="AW135" s="51"/>
      <c r="AX135" s="52"/>
      <c r="AY135" s="50"/>
      <c r="AZ135" s="57"/>
      <c r="BA135" s="57"/>
      <c r="BB135" s="57"/>
      <c r="BC135" s="52"/>
      <c r="BD135" s="50"/>
      <c r="BE135" s="57"/>
      <c r="BF135" s="57"/>
      <c r="BG135" s="57"/>
      <c r="BH135" s="52"/>
      <c r="BI135" s="175"/>
      <c r="BJ135" s="176"/>
      <c r="BK135" s="176"/>
      <c r="BL135" s="176"/>
      <c r="BM135" s="188"/>
      <c r="BN135" s="53">
        <f t="shared" si="20"/>
        <v>0</v>
      </c>
      <c r="BO135" s="53">
        <f t="shared" si="21"/>
        <v>0</v>
      </c>
    </row>
    <row r="136" spans="2:67" ht="20.25" x14ac:dyDescent="0.25">
      <c r="B136" s="71" t="s">
        <v>23</v>
      </c>
      <c r="C136" s="40" t="str">
        <f>C23</f>
        <v>Капуста н/у, кг</v>
      </c>
      <c r="D136" s="41">
        <f t="shared" si="19"/>
        <v>10</v>
      </c>
      <c r="E136" s="42">
        <v>18</v>
      </c>
      <c r="F136" s="43">
        <v>1</v>
      </c>
      <c r="G136" s="44">
        <v>2</v>
      </c>
      <c r="H136" s="44">
        <v>3</v>
      </c>
      <c r="I136" s="44">
        <v>4</v>
      </c>
      <c r="J136" s="45">
        <v>4</v>
      </c>
      <c r="K136" s="46">
        <f t="shared" si="16"/>
        <v>11.9</v>
      </c>
      <c r="L136" s="47">
        <f t="shared" si="17"/>
        <v>12</v>
      </c>
      <c r="M136" s="48">
        <f t="shared" si="18"/>
        <v>12.1</v>
      </c>
      <c r="N136" s="48">
        <f t="shared" si="18"/>
        <v>12.2</v>
      </c>
      <c r="O136" s="49">
        <f t="shared" si="18"/>
        <v>12.2</v>
      </c>
      <c r="P136" s="50"/>
      <c r="Q136" s="51"/>
      <c r="R136" s="51"/>
      <c r="S136" s="51"/>
      <c r="T136" s="52"/>
      <c r="U136" s="50"/>
      <c r="V136" s="57"/>
      <c r="W136" s="57"/>
      <c r="X136" s="57"/>
      <c r="Y136" s="52"/>
      <c r="Z136" s="50"/>
      <c r="AA136" s="57"/>
      <c r="AB136" s="57"/>
      <c r="AC136" s="57"/>
      <c r="AD136" s="52"/>
      <c r="AE136" s="195"/>
      <c r="AF136" s="196"/>
      <c r="AG136" s="197"/>
      <c r="AH136" s="196"/>
      <c r="AI136" s="198"/>
      <c r="AJ136" s="50"/>
      <c r="AK136" s="57"/>
      <c r="AL136" s="57"/>
      <c r="AM136" s="57"/>
      <c r="AN136" s="52"/>
      <c r="AO136" s="50"/>
      <c r="AP136" s="57"/>
      <c r="AQ136" s="57"/>
      <c r="AR136" s="57"/>
      <c r="AS136" s="52"/>
      <c r="AT136" s="50"/>
      <c r="AU136" s="51"/>
      <c r="AV136" s="51"/>
      <c r="AW136" s="51"/>
      <c r="AX136" s="52"/>
      <c r="AY136" s="50"/>
      <c r="AZ136" s="57"/>
      <c r="BA136" s="57"/>
      <c r="BB136" s="57"/>
      <c r="BC136" s="52"/>
      <c r="BD136" s="50"/>
      <c r="BE136" s="57"/>
      <c r="BF136" s="57"/>
      <c r="BG136" s="57"/>
      <c r="BH136" s="52"/>
      <c r="BI136" s="175"/>
      <c r="BJ136" s="176"/>
      <c r="BK136" s="176"/>
      <c r="BL136" s="176"/>
      <c r="BM136" s="188"/>
      <c r="BN136" s="53">
        <f t="shared" si="20"/>
        <v>0</v>
      </c>
      <c r="BO136" s="53">
        <f t="shared" si="21"/>
        <v>0</v>
      </c>
    </row>
    <row r="137" spans="2:67" ht="20.25" x14ac:dyDescent="0.25">
      <c r="B137" s="73"/>
      <c r="C137" s="74"/>
      <c r="D137" s="41">
        <f t="shared" si="19"/>
        <v>10</v>
      </c>
      <c r="E137" s="42">
        <v>18</v>
      </c>
      <c r="F137" s="43">
        <v>1</v>
      </c>
      <c r="G137" s="44">
        <v>2</v>
      </c>
      <c r="H137" s="44">
        <v>3</v>
      </c>
      <c r="I137" s="44">
        <v>4</v>
      </c>
      <c r="J137" s="45">
        <v>4</v>
      </c>
      <c r="K137" s="46">
        <f t="shared" si="16"/>
        <v>11.9</v>
      </c>
      <c r="L137" s="47">
        <f t="shared" si="17"/>
        <v>12</v>
      </c>
      <c r="M137" s="48">
        <f t="shared" si="18"/>
        <v>12.1</v>
      </c>
      <c r="N137" s="48">
        <f t="shared" si="18"/>
        <v>12.2</v>
      </c>
      <c r="O137" s="49">
        <f t="shared" si="18"/>
        <v>12.2</v>
      </c>
      <c r="P137" s="50"/>
      <c r="Q137" s="51"/>
      <c r="R137" s="51"/>
      <c r="S137" s="51"/>
      <c r="T137" s="52"/>
      <c r="U137" s="50"/>
      <c r="V137" s="57"/>
      <c r="W137" s="57"/>
      <c r="X137" s="57"/>
      <c r="Y137" s="52"/>
      <c r="Z137" s="50"/>
      <c r="AA137" s="51"/>
      <c r="AB137" s="51"/>
      <c r="AC137" s="51"/>
      <c r="AD137" s="52"/>
      <c r="AE137" s="175"/>
      <c r="AF137" s="176"/>
      <c r="AG137" s="176"/>
      <c r="AH137" s="176"/>
      <c r="AI137" s="188"/>
      <c r="AJ137" s="50"/>
      <c r="AK137" s="57"/>
      <c r="AL137" s="57"/>
      <c r="AM137" s="57"/>
      <c r="AN137" s="52"/>
      <c r="AO137" s="50"/>
      <c r="AP137" s="57"/>
      <c r="AQ137" s="57"/>
      <c r="AR137" s="57"/>
      <c r="AS137" s="52"/>
      <c r="AT137" s="50"/>
      <c r="AU137" s="51"/>
      <c r="AV137" s="51"/>
      <c r="AW137" s="51"/>
      <c r="AX137" s="52"/>
      <c r="AY137" s="175"/>
      <c r="AZ137" s="176"/>
      <c r="BA137" s="176"/>
      <c r="BB137" s="176"/>
      <c r="BC137" s="176"/>
      <c r="BD137" s="50"/>
      <c r="BE137" s="51"/>
      <c r="BF137" s="51"/>
      <c r="BG137" s="51"/>
      <c r="BH137" s="52"/>
      <c r="BI137" s="175"/>
      <c r="BJ137" s="176"/>
      <c r="BK137" s="176"/>
      <c r="BL137" s="176"/>
      <c r="BM137" s="188"/>
      <c r="BN137" s="53">
        <f t="shared" si="20"/>
        <v>0</v>
      </c>
      <c r="BO137" s="53">
        <f t="shared" si="21"/>
        <v>0</v>
      </c>
    </row>
    <row r="138" spans="2:67" ht="20.25" x14ac:dyDescent="0.25">
      <c r="B138" s="75"/>
      <c r="C138" s="76"/>
      <c r="D138" s="41">
        <f t="shared" si="19"/>
        <v>10</v>
      </c>
      <c r="E138" s="42">
        <v>18</v>
      </c>
      <c r="F138" s="43">
        <v>1</v>
      </c>
      <c r="G138" s="44">
        <v>2</v>
      </c>
      <c r="H138" s="44">
        <v>3</v>
      </c>
      <c r="I138" s="44">
        <v>4</v>
      </c>
      <c r="J138" s="45">
        <v>4</v>
      </c>
      <c r="K138" s="46">
        <f t="shared" si="16"/>
        <v>11.9</v>
      </c>
      <c r="L138" s="47">
        <f t="shared" si="17"/>
        <v>12</v>
      </c>
      <c r="M138" s="48">
        <f t="shared" si="18"/>
        <v>12.1</v>
      </c>
      <c r="N138" s="48">
        <f t="shared" si="18"/>
        <v>12.2</v>
      </c>
      <c r="O138" s="49">
        <f t="shared" si="18"/>
        <v>12.2</v>
      </c>
      <c r="P138" s="50"/>
      <c r="Q138" s="51"/>
      <c r="R138" s="51"/>
      <c r="S138" s="51"/>
      <c r="T138" s="52"/>
      <c r="U138" s="50"/>
      <c r="V138" s="57"/>
      <c r="W138" s="57"/>
      <c r="X138" s="57"/>
      <c r="Y138" s="52"/>
      <c r="Z138" s="50"/>
      <c r="AA138" s="51"/>
      <c r="AB138" s="51"/>
      <c r="AC138" s="51"/>
      <c r="AD138" s="52"/>
      <c r="AE138" s="175"/>
      <c r="AF138" s="176"/>
      <c r="AG138" s="176"/>
      <c r="AH138" s="176"/>
      <c r="AI138" s="188"/>
      <c r="AJ138" s="50"/>
      <c r="AK138" s="57"/>
      <c r="AL138" s="57"/>
      <c r="AM138" s="57"/>
      <c r="AN138" s="52"/>
      <c r="AO138" s="50"/>
      <c r="AP138" s="51"/>
      <c r="AQ138" s="51"/>
      <c r="AR138" s="51"/>
      <c r="AS138" s="52"/>
      <c r="AT138" s="50"/>
      <c r="AU138" s="51"/>
      <c r="AV138" s="51"/>
      <c r="AW138" s="51"/>
      <c r="AX138" s="52"/>
      <c r="AY138" s="175"/>
      <c r="AZ138" s="176"/>
      <c r="BA138" s="176"/>
      <c r="BB138" s="176"/>
      <c r="BC138" s="176"/>
      <c r="BD138" s="50"/>
      <c r="BE138" s="51"/>
      <c r="BF138" s="51"/>
      <c r="BG138" s="51"/>
      <c r="BH138" s="52"/>
      <c r="BI138" s="175"/>
      <c r="BJ138" s="176"/>
      <c r="BK138" s="176"/>
      <c r="BL138" s="176"/>
      <c r="BM138" s="188"/>
      <c r="BN138" s="53">
        <f t="shared" si="20"/>
        <v>0</v>
      </c>
      <c r="BO138" s="53">
        <f t="shared" si="21"/>
        <v>0</v>
      </c>
    </row>
    <row r="139" spans="2:67" ht="58.5" x14ac:dyDescent="0.25">
      <c r="B139" s="60" t="s">
        <v>25</v>
      </c>
      <c r="C139" s="61" t="s">
        <v>26</v>
      </c>
      <c r="D139" s="41">
        <f t="shared" si="19"/>
        <v>0</v>
      </c>
      <c r="E139" s="62"/>
      <c r="F139" s="63"/>
      <c r="G139" s="64"/>
      <c r="H139" s="64"/>
      <c r="I139" s="64"/>
      <c r="J139" s="65"/>
      <c r="K139" s="46">
        <f t="shared" si="16"/>
        <v>0</v>
      </c>
      <c r="L139" s="47">
        <f t="shared" si="17"/>
        <v>0</v>
      </c>
      <c r="M139" s="48">
        <f t="shared" si="18"/>
        <v>0</v>
      </c>
      <c r="N139" s="48">
        <f t="shared" si="18"/>
        <v>0</v>
      </c>
      <c r="O139" s="49">
        <f t="shared" si="18"/>
        <v>0</v>
      </c>
      <c r="P139" s="66"/>
      <c r="Q139" s="67"/>
      <c r="R139" s="68"/>
      <c r="S139" s="67"/>
      <c r="T139" s="69"/>
      <c r="U139" s="66"/>
      <c r="V139" s="67"/>
      <c r="W139" s="68"/>
      <c r="X139" s="67"/>
      <c r="Y139" s="69"/>
      <c r="Z139" s="66"/>
      <c r="AA139" s="67"/>
      <c r="AB139" s="68"/>
      <c r="AC139" s="67"/>
      <c r="AD139" s="69"/>
      <c r="AE139" s="177"/>
      <c r="AF139" s="178"/>
      <c r="AG139" s="176"/>
      <c r="AH139" s="178"/>
      <c r="AI139" s="189"/>
      <c r="AJ139" s="66"/>
      <c r="AK139" s="67"/>
      <c r="AL139" s="68"/>
      <c r="AM139" s="67"/>
      <c r="AN139" s="69"/>
      <c r="AO139" s="66"/>
      <c r="AP139" s="67"/>
      <c r="AQ139" s="68"/>
      <c r="AR139" s="67"/>
      <c r="AS139" s="69"/>
      <c r="AT139" s="66"/>
      <c r="AU139" s="67"/>
      <c r="AV139" s="68"/>
      <c r="AW139" s="67"/>
      <c r="AX139" s="69"/>
      <c r="AY139" s="177"/>
      <c r="AZ139" s="178"/>
      <c r="BA139" s="176"/>
      <c r="BB139" s="178"/>
      <c r="BC139" s="178"/>
      <c r="BD139" s="66"/>
      <c r="BE139" s="67"/>
      <c r="BF139" s="68"/>
      <c r="BG139" s="67"/>
      <c r="BH139" s="69"/>
      <c r="BI139" s="177"/>
      <c r="BJ139" s="178"/>
      <c r="BK139" s="176"/>
      <c r="BL139" s="178"/>
      <c r="BM139" s="189"/>
      <c r="BN139" s="53">
        <f t="shared" si="20"/>
        <v>0</v>
      </c>
      <c r="BO139" s="53">
        <f t="shared" si="21"/>
        <v>0</v>
      </c>
    </row>
    <row r="140" spans="2:67" ht="36" x14ac:dyDescent="0.25">
      <c r="B140" s="71" t="s">
        <v>28</v>
      </c>
      <c r="C140" s="40" t="str">
        <f>C27</f>
        <v>Куриные яйца 1 категории, 10 шт</v>
      </c>
      <c r="D140" s="41">
        <f t="shared" si="19"/>
        <v>42</v>
      </c>
      <c r="E140" s="42">
        <v>14</v>
      </c>
      <c r="F140" s="43">
        <v>5</v>
      </c>
      <c r="G140" s="44">
        <v>6</v>
      </c>
      <c r="H140" s="44">
        <v>7</v>
      </c>
      <c r="I140" s="44">
        <v>8</v>
      </c>
      <c r="J140" s="45">
        <v>9</v>
      </c>
      <c r="K140" s="46">
        <f t="shared" si="16"/>
        <v>49.980000000000004</v>
      </c>
      <c r="L140" s="47">
        <f t="shared" si="17"/>
        <v>50.4</v>
      </c>
      <c r="M140" s="48">
        <f t="shared" si="18"/>
        <v>50.82</v>
      </c>
      <c r="N140" s="48">
        <f t="shared" si="18"/>
        <v>51.24</v>
      </c>
      <c r="O140" s="49">
        <f t="shared" si="18"/>
        <v>51.66</v>
      </c>
      <c r="P140" s="50"/>
      <c r="Q140" s="51"/>
      <c r="R140" s="51"/>
      <c r="S140" s="51"/>
      <c r="T140" s="52"/>
      <c r="U140" s="50"/>
      <c r="V140" s="57"/>
      <c r="W140" s="57"/>
      <c r="X140" s="57"/>
      <c r="Y140" s="52"/>
      <c r="Z140" s="50"/>
      <c r="AA140" s="51"/>
      <c r="AB140" s="51"/>
      <c r="AC140" s="51"/>
      <c r="AD140" s="52"/>
      <c r="AE140" s="175"/>
      <c r="AF140" s="176"/>
      <c r="AG140" s="176"/>
      <c r="AH140" s="176"/>
      <c r="AI140" s="188"/>
      <c r="AJ140" s="50"/>
      <c r="AK140" s="57"/>
      <c r="AL140" s="57"/>
      <c r="AM140" s="57"/>
      <c r="AN140" s="52"/>
      <c r="AO140" s="50"/>
      <c r="AP140" s="57"/>
      <c r="AQ140" s="57"/>
      <c r="AR140" s="57"/>
      <c r="AS140" s="52"/>
      <c r="AT140" s="50"/>
      <c r="AU140" s="57"/>
      <c r="AV140" s="57"/>
      <c r="AW140" s="57"/>
      <c r="AX140" s="52"/>
      <c r="AY140" s="175"/>
      <c r="AZ140" s="176"/>
      <c r="BA140" s="176"/>
      <c r="BB140" s="176"/>
      <c r="BC140" s="176"/>
      <c r="BD140" s="50"/>
      <c r="BE140" s="51"/>
      <c r="BF140" s="51"/>
      <c r="BG140" s="51"/>
      <c r="BH140" s="52"/>
      <c r="BI140" s="50"/>
      <c r="BJ140" s="57"/>
      <c r="BK140" s="57"/>
      <c r="BL140" s="57"/>
      <c r="BM140" s="52"/>
      <c r="BN140" s="53">
        <f t="shared" si="20"/>
        <v>0</v>
      </c>
      <c r="BO140" s="53">
        <f t="shared" si="21"/>
        <v>0</v>
      </c>
    </row>
    <row r="141" spans="2:67" ht="20.25" x14ac:dyDescent="0.25">
      <c r="B141" s="73"/>
      <c r="C141" s="74"/>
      <c r="D141" s="41">
        <f t="shared" si="19"/>
        <v>42</v>
      </c>
      <c r="E141" s="42">
        <v>14</v>
      </c>
      <c r="F141" s="43">
        <v>5</v>
      </c>
      <c r="G141" s="44">
        <v>6</v>
      </c>
      <c r="H141" s="44">
        <v>7</v>
      </c>
      <c r="I141" s="44">
        <v>8</v>
      </c>
      <c r="J141" s="45">
        <v>9</v>
      </c>
      <c r="K141" s="46">
        <f t="shared" si="16"/>
        <v>49.980000000000004</v>
      </c>
      <c r="L141" s="47">
        <f t="shared" si="17"/>
        <v>50.4</v>
      </c>
      <c r="M141" s="48">
        <f t="shared" si="18"/>
        <v>50.82</v>
      </c>
      <c r="N141" s="48">
        <f t="shared" si="18"/>
        <v>51.24</v>
      </c>
      <c r="O141" s="49">
        <f t="shared" si="18"/>
        <v>51.66</v>
      </c>
      <c r="P141" s="50"/>
      <c r="Q141" s="51"/>
      <c r="R141" s="51"/>
      <c r="S141" s="51"/>
      <c r="T141" s="52"/>
      <c r="U141" s="175"/>
      <c r="V141" s="176"/>
      <c r="W141" s="176"/>
      <c r="X141" s="176"/>
      <c r="Y141" s="176"/>
      <c r="Z141" s="50"/>
      <c r="AA141" s="51"/>
      <c r="AB141" s="51"/>
      <c r="AC141" s="51"/>
      <c r="AD141" s="51"/>
      <c r="AE141" s="175"/>
      <c r="AF141" s="176"/>
      <c r="AG141" s="176"/>
      <c r="AH141" s="176"/>
      <c r="AI141" s="188"/>
      <c r="AJ141" s="50"/>
      <c r="AK141" s="51"/>
      <c r="AL141" s="51"/>
      <c r="AM141" s="51"/>
      <c r="AN141" s="52"/>
      <c r="AO141" s="175"/>
      <c r="AP141" s="176"/>
      <c r="AQ141" s="176"/>
      <c r="AR141" s="176"/>
      <c r="AS141" s="176"/>
      <c r="AT141" s="50"/>
      <c r="AU141" s="51"/>
      <c r="AV141" s="51"/>
      <c r="AW141" s="51"/>
      <c r="AX141" s="51"/>
      <c r="AY141" s="175"/>
      <c r="AZ141" s="176"/>
      <c r="BA141" s="176"/>
      <c r="BB141" s="176"/>
      <c r="BC141" s="176"/>
      <c r="BD141" s="50"/>
      <c r="BE141" s="51"/>
      <c r="BF141" s="51"/>
      <c r="BG141" s="51"/>
      <c r="BH141" s="52"/>
      <c r="BI141" s="50"/>
      <c r="BJ141" s="57"/>
      <c r="BK141" s="57"/>
      <c r="BL141" s="57"/>
      <c r="BM141" s="52"/>
      <c r="BN141" s="53">
        <f t="shared" si="20"/>
        <v>0</v>
      </c>
      <c r="BO141" s="53">
        <f t="shared" si="21"/>
        <v>0</v>
      </c>
    </row>
    <row r="142" spans="2:67" ht="20.25" x14ac:dyDescent="0.25">
      <c r="B142" s="75"/>
      <c r="C142" s="76"/>
      <c r="D142" s="41">
        <f t="shared" si="19"/>
        <v>42</v>
      </c>
      <c r="E142" s="42">
        <v>14</v>
      </c>
      <c r="F142" s="43">
        <v>5</v>
      </c>
      <c r="G142" s="44">
        <v>6</v>
      </c>
      <c r="H142" s="44">
        <v>7</v>
      </c>
      <c r="I142" s="44">
        <v>8</v>
      </c>
      <c r="J142" s="45">
        <v>9</v>
      </c>
      <c r="K142" s="46">
        <f t="shared" si="16"/>
        <v>49.980000000000004</v>
      </c>
      <c r="L142" s="47">
        <f t="shared" si="17"/>
        <v>50.4</v>
      </c>
      <c r="M142" s="48">
        <f t="shared" si="18"/>
        <v>50.82</v>
      </c>
      <c r="N142" s="48">
        <f t="shared" si="18"/>
        <v>51.24</v>
      </c>
      <c r="O142" s="49">
        <f t="shared" si="18"/>
        <v>51.66</v>
      </c>
      <c r="P142" s="50"/>
      <c r="Q142" s="51"/>
      <c r="R142" s="51"/>
      <c r="S142" s="51"/>
      <c r="T142" s="52"/>
      <c r="U142" s="175"/>
      <c r="V142" s="176"/>
      <c r="W142" s="176"/>
      <c r="X142" s="176"/>
      <c r="Y142" s="176"/>
      <c r="Z142" s="50"/>
      <c r="AA142" s="51"/>
      <c r="AB142" s="51"/>
      <c r="AC142" s="51"/>
      <c r="AD142" s="51"/>
      <c r="AE142" s="175"/>
      <c r="AF142" s="176"/>
      <c r="AG142" s="176"/>
      <c r="AH142" s="176"/>
      <c r="AI142" s="188"/>
      <c r="AJ142" s="50"/>
      <c r="AK142" s="51"/>
      <c r="AL142" s="51"/>
      <c r="AM142" s="51"/>
      <c r="AN142" s="52"/>
      <c r="AO142" s="175"/>
      <c r="AP142" s="176"/>
      <c r="AQ142" s="176"/>
      <c r="AR142" s="176"/>
      <c r="AS142" s="176"/>
      <c r="AT142" s="50"/>
      <c r="AU142" s="51"/>
      <c r="AV142" s="51"/>
      <c r="AW142" s="51"/>
      <c r="AX142" s="51"/>
      <c r="AY142" s="175"/>
      <c r="AZ142" s="176"/>
      <c r="BA142" s="176"/>
      <c r="BB142" s="176"/>
      <c r="BC142" s="176"/>
      <c r="BD142" s="50"/>
      <c r="BE142" s="51"/>
      <c r="BF142" s="51"/>
      <c r="BG142" s="51"/>
      <c r="BH142" s="52"/>
      <c r="BI142" s="175"/>
      <c r="BJ142" s="176"/>
      <c r="BK142" s="176"/>
      <c r="BL142" s="176"/>
      <c r="BM142" s="188"/>
      <c r="BN142" s="53">
        <f t="shared" si="20"/>
        <v>0</v>
      </c>
      <c r="BO142" s="53">
        <f t="shared" si="21"/>
        <v>0</v>
      </c>
    </row>
    <row r="143" spans="2:67" ht="36" x14ac:dyDescent="0.25">
      <c r="B143" s="77" t="s">
        <v>30</v>
      </c>
      <c r="C143" s="40" t="str">
        <f>C30</f>
        <v>Куриные яйца 2 категории, 10 шт</v>
      </c>
      <c r="D143" s="41">
        <f t="shared" si="19"/>
        <v>32</v>
      </c>
      <c r="E143" s="42">
        <v>14</v>
      </c>
      <c r="F143" s="43">
        <v>5</v>
      </c>
      <c r="G143" s="44">
        <v>6</v>
      </c>
      <c r="H143" s="44">
        <v>7</v>
      </c>
      <c r="I143" s="44">
        <v>8</v>
      </c>
      <c r="J143" s="45">
        <v>9</v>
      </c>
      <c r="K143" s="46">
        <f t="shared" si="16"/>
        <v>38.08</v>
      </c>
      <c r="L143" s="47">
        <f t="shared" si="17"/>
        <v>38.4</v>
      </c>
      <c r="M143" s="48">
        <f t="shared" si="18"/>
        <v>38.72</v>
      </c>
      <c r="N143" s="48">
        <f t="shared" si="18"/>
        <v>39.04</v>
      </c>
      <c r="O143" s="49">
        <f t="shared" si="18"/>
        <v>39.36</v>
      </c>
      <c r="P143" s="50"/>
      <c r="Q143" s="51"/>
      <c r="R143" s="51"/>
      <c r="S143" s="51"/>
      <c r="T143" s="52"/>
      <c r="U143" s="175"/>
      <c r="V143" s="176"/>
      <c r="W143" s="176"/>
      <c r="X143" s="176"/>
      <c r="Y143" s="176"/>
      <c r="Z143" s="50"/>
      <c r="AA143" s="51"/>
      <c r="AB143" s="51"/>
      <c r="AC143" s="51"/>
      <c r="AD143" s="51"/>
      <c r="AE143" s="175"/>
      <c r="AF143" s="176"/>
      <c r="AG143" s="176"/>
      <c r="AH143" s="176"/>
      <c r="AI143" s="188"/>
      <c r="AJ143" s="50"/>
      <c r="AK143" s="51"/>
      <c r="AL143" s="51"/>
      <c r="AM143" s="51"/>
      <c r="AN143" s="52"/>
      <c r="AO143" s="175"/>
      <c r="AP143" s="176"/>
      <c r="AQ143" s="176"/>
      <c r="AR143" s="176"/>
      <c r="AS143" s="176"/>
      <c r="AT143" s="50"/>
      <c r="AU143" s="51"/>
      <c r="AV143" s="51"/>
      <c r="AW143" s="51"/>
      <c r="AX143" s="51"/>
      <c r="AY143" s="175"/>
      <c r="AZ143" s="176"/>
      <c r="BA143" s="176"/>
      <c r="BB143" s="176"/>
      <c r="BC143" s="176"/>
      <c r="BD143" s="50"/>
      <c r="BE143" s="51"/>
      <c r="BF143" s="51"/>
      <c r="BG143" s="51"/>
      <c r="BH143" s="52"/>
      <c r="BI143" s="175"/>
      <c r="BJ143" s="176"/>
      <c r="BK143" s="176"/>
      <c r="BL143" s="176"/>
      <c r="BM143" s="188"/>
      <c r="BN143" s="53">
        <f t="shared" si="20"/>
        <v>0</v>
      </c>
      <c r="BO143" s="53">
        <f t="shared" si="21"/>
        <v>0</v>
      </c>
    </row>
    <row r="144" spans="2:67" ht="20.25" x14ac:dyDescent="0.25">
      <c r="B144" s="79"/>
      <c r="C144" s="80"/>
      <c r="D144" s="41">
        <f t="shared" si="19"/>
        <v>32</v>
      </c>
      <c r="E144" s="42">
        <v>14</v>
      </c>
      <c r="F144" s="43">
        <v>5</v>
      </c>
      <c r="G144" s="44">
        <v>6</v>
      </c>
      <c r="H144" s="44">
        <v>7</v>
      </c>
      <c r="I144" s="44">
        <v>8</v>
      </c>
      <c r="J144" s="45">
        <v>9</v>
      </c>
      <c r="K144" s="46">
        <f t="shared" si="16"/>
        <v>38.08</v>
      </c>
      <c r="L144" s="47">
        <f t="shared" si="17"/>
        <v>38.4</v>
      </c>
      <c r="M144" s="48">
        <f t="shared" si="18"/>
        <v>38.72</v>
      </c>
      <c r="N144" s="48">
        <f t="shared" si="18"/>
        <v>39.04</v>
      </c>
      <c r="O144" s="49">
        <f t="shared" si="18"/>
        <v>39.36</v>
      </c>
      <c r="P144" s="50"/>
      <c r="Q144" s="51"/>
      <c r="R144" s="51"/>
      <c r="S144" s="51"/>
      <c r="T144" s="52"/>
      <c r="U144" s="175"/>
      <c r="V144" s="176"/>
      <c r="W144" s="176"/>
      <c r="X144" s="176"/>
      <c r="Y144" s="176"/>
      <c r="Z144" s="50"/>
      <c r="AA144" s="51"/>
      <c r="AB144" s="51"/>
      <c r="AC144" s="51"/>
      <c r="AD144" s="51"/>
      <c r="AE144" s="175"/>
      <c r="AF144" s="176"/>
      <c r="AG144" s="176"/>
      <c r="AH144" s="176"/>
      <c r="AI144" s="188"/>
      <c r="AJ144" s="50"/>
      <c r="AK144" s="51"/>
      <c r="AL144" s="51"/>
      <c r="AM144" s="51"/>
      <c r="AN144" s="52"/>
      <c r="AO144" s="175"/>
      <c r="AP144" s="176"/>
      <c r="AQ144" s="176"/>
      <c r="AR144" s="176"/>
      <c r="AS144" s="176"/>
      <c r="AT144" s="50"/>
      <c r="AU144" s="51"/>
      <c r="AV144" s="51"/>
      <c r="AW144" s="51"/>
      <c r="AX144" s="51"/>
      <c r="AY144" s="175"/>
      <c r="AZ144" s="176"/>
      <c r="BA144" s="176"/>
      <c r="BB144" s="176"/>
      <c r="BC144" s="176"/>
      <c r="BD144" s="50"/>
      <c r="BE144" s="51"/>
      <c r="BF144" s="51"/>
      <c r="BG144" s="51"/>
      <c r="BH144" s="52"/>
      <c r="BI144" s="175"/>
      <c r="BJ144" s="176"/>
      <c r="BK144" s="176"/>
      <c r="BL144" s="176"/>
      <c r="BM144" s="188"/>
      <c r="BN144" s="53">
        <f t="shared" si="20"/>
        <v>0</v>
      </c>
      <c r="BO144" s="53">
        <f t="shared" si="21"/>
        <v>0</v>
      </c>
    </row>
    <row r="145" spans="2:67" ht="20.25" x14ac:dyDescent="0.25">
      <c r="B145" s="79"/>
      <c r="C145" s="80"/>
      <c r="D145" s="41">
        <f t="shared" si="19"/>
        <v>32</v>
      </c>
      <c r="E145" s="42">
        <v>14</v>
      </c>
      <c r="F145" s="43">
        <v>5</v>
      </c>
      <c r="G145" s="44">
        <v>6</v>
      </c>
      <c r="H145" s="44">
        <v>7</v>
      </c>
      <c r="I145" s="44">
        <v>8</v>
      </c>
      <c r="J145" s="45">
        <v>9</v>
      </c>
      <c r="K145" s="46">
        <f t="shared" si="16"/>
        <v>38.08</v>
      </c>
      <c r="L145" s="47">
        <f t="shared" si="17"/>
        <v>38.4</v>
      </c>
      <c r="M145" s="48">
        <f t="shared" si="18"/>
        <v>38.72</v>
      </c>
      <c r="N145" s="48">
        <f t="shared" si="18"/>
        <v>39.04</v>
      </c>
      <c r="O145" s="49">
        <f t="shared" si="18"/>
        <v>39.36</v>
      </c>
      <c r="P145" s="50"/>
      <c r="Q145" s="51"/>
      <c r="R145" s="51"/>
      <c r="S145" s="51"/>
      <c r="T145" s="52"/>
      <c r="U145" s="175"/>
      <c r="V145" s="176"/>
      <c r="W145" s="176"/>
      <c r="X145" s="176"/>
      <c r="Y145" s="176"/>
      <c r="Z145" s="50"/>
      <c r="AA145" s="51"/>
      <c r="AB145" s="51"/>
      <c r="AC145" s="51"/>
      <c r="AD145" s="51"/>
      <c r="AE145" s="175"/>
      <c r="AF145" s="176"/>
      <c r="AG145" s="176"/>
      <c r="AH145" s="176"/>
      <c r="AI145" s="188"/>
      <c r="AJ145" s="50"/>
      <c r="AK145" s="51"/>
      <c r="AL145" s="51"/>
      <c r="AM145" s="51"/>
      <c r="AN145" s="52"/>
      <c r="AO145" s="175"/>
      <c r="AP145" s="176"/>
      <c r="AQ145" s="176"/>
      <c r="AR145" s="176"/>
      <c r="AS145" s="176"/>
      <c r="AT145" s="50"/>
      <c r="AU145" s="51"/>
      <c r="AV145" s="51"/>
      <c r="AW145" s="51"/>
      <c r="AX145" s="51"/>
      <c r="AY145" s="175"/>
      <c r="AZ145" s="176"/>
      <c r="BA145" s="176"/>
      <c r="BB145" s="176"/>
      <c r="BC145" s="176"/>
      <c r="BD145" s="50"/>
      <c r="BE145" s="51"/>
      <c r="BF145" s="51"/>
      <c r="BG145" s="51"/>
      <c r="BH145" s="52"/>
      <c r="BI145" s="175"/>
      <c r="BJ145" s="176"/>
      <c r="BK145" s="176"/>
      <c r="BL145" s="176"/>
      <c r="BM145" s="188"/>
      <c r="BN145" s="53">
        <f t="shared" si="20"/>
        <v>0</v>
      </c>
      <c r="BO145" s="53">
        <f t="shared" si="21"/>
        <v>0</v>
      </c>
    </row>
    <row r="146" spans="2:67" ht="20.25" x14ac:dyDescent="0.25">
      <c r="B146" s="81" t="s">
        <v>32</v>
      </c>
      <c r="C146" s="82" t="s">
        <v>33</v>
      </c>
      <c r="D146" s="41">
        <f t="shared" si="19"/>
        <v>0</v>
      </c>
      <c r="E146" s="62"/>
      <c r="F146" s="63"/>
      <c r="G146" s="64"/>
      <c r="H146" s="64"/>
      <c r="I146" s="64"/>
      <c r="J146" s="65"/>
      <c r="K146" s="46">
        <f t="shared" si="16"/>
        <v>0</v>
      </c>
      <c r="L146" s="47">
        <f t="shared" si="17"/>
        <v>0</v>
      </c>
      <c r="M146" s="48">
        <f t="shared" si="18"/>
        <v>0</v>
      </c>
      <c r="N146" s="48">
        <f t="shared" si="18"/>
        <v>0</v>
      </c>
      <c r="O146" s="49">
        <f t="shared" si="18"/>
        <v>0</v>
      </c>
      <c r="P146" s="66"/>
      <c r="Q146" s="67"/>
      <c r="R146" s="68"/>
      <c r="S146" s="67"/>
      <c r="T146" s="69"/>
      <c r="U146" s="177"/>
      <c r="V146" s="178"/>
      <c r="W146" s="176"/>
      <c r="X146" s="178"/>
      <c r="Y146" s="178"/>
      <c r="Z146" s="66"/>
      <c r="AA146" s="67"/>
      <c r="AB146" s="68"/>
      <c r="AC146" s="67"/>
      <c r="AD146" s="67"/>
      <c r="AE146" s="177"/>
      <c r="AF146" s="178"/>
      <c r="AG146" s="176"/>
      <c r="AH146" s="178"/>
      <c r="AI146" s="189"/>
      <c r="AJ146" s="66"/>
      <c r="AK146" s="67"/>
      <c r="AL146" s="68"/>
      <c r="AM146" s="67"/>
      <c r="AN146" s="69"/>
      <c r="AO146" s="177"/>
      <c r="AP146" s="178"/>
      <c r="AQ146" s="176"/>
      <c r="AR146" s="178"/>
      <c r="AS146" s="178"/>
      <c r="AT146" s="66"/>
      <c r="AU146" s="67"/>
      <c r="AV146" s="68"/>
      <c r="AW146" s="67"/>
      <c r="AX146" s="67"/>
      <c r="AY146" s="177"/>
      <c r="AZ146" s="178"/>
      <c r="BA146" s="176"/>
      <c r="BB146" s="178"/>
      <c r="BC146" s="178"/>
      <c r="BD146" s="66"/>
      <c r="BE146" s="67"/>
      <c r="BF146" s="68"/>
      <c r="BG146" s="67"/>
      <c r="BH146" s="69"/>
      <c r="BI146" s="177"/>
      <c r="BJ146" s="178"/>
      <c r="BK146" s="176"/>
      <c r="BL146" s="178"/>
      <c r="BM146" s="189"/>
      <c r="BN146" s="53">
        <f t="shared" si="20"/>
        <v>0</v>
      </c>
      <c r="BO146" s="53">
        <f t="shared" si="21"/>
        <v>0</v>
      </c>
    </row>
    <row r="147" spans="2:67" ht="41.25" customHeight="1" x14ac:dyDescent="0.25">
      <c r="B147" s="79" t="s">
        <v>35</v>
      </c>
      <c r="C147" s="40" t="str">
        <f>C34</f>
        <v>Соль поваренная пищевая, кг</v>
      </c>
      <c r="D147" s="41">
        <f t="shared" si="19"/>
        <v>7.9</v>
      </c>
      <c r="E147" s="42">
        <v>30</v>
      </c>
      <c r="F147" s="43">
        <v>1</v>
      </c>
      <c r="G147" s="44">
        <v>2</v>
      </c>
      <c r="H147" s="44">
        <v>3</v>
      </c>
      <c r="I147" s="44">
        <v>4</v>
      </c>
      <c r="J147" s="45">
        <v>5</v>
      </c>
      <c r="K147" s="46">
        <f t="shared" si="16"/>
        <v>10.349</v>
      </c>
      <c r="L147" s="47">
        <f t="shared" si="17"/>
        <v>10.428000000000001</v>
      </c>
      <c r="M147" s="48">
        <f t="shared" si="18"/>
        <v>10.507</v>
      </c>
      <c r="N147" s="48">
        <f t="shared" si="18"/>
        <v>10.586</v>
      </c>
      <c r="O147" s="49">
        <f t="shared" si="18"/>
        <v>10.665000000000001</v>
      </c>
      <c r="P147" s="84"/>
      <c r="Q147" s="85"/>
      <c r="R147" s="51"/>
      <c r="S147" s="85"/>
      <c r="T147" s="86"/>
      <c r="U147" s="177"/>
      <c r="V147" s="178"/>
      <c r="W147" s="176"/>
      <c r="X147" s="178"/>
      <c r="Y147" s="178"/>
      <c r="Z147" s="84"/>
      <c r="AA147" s="85"/>
      <c r="AB147" s="51"/>
      <c r="AC147" s="85"/>
      <c r="AD147" s="85"/>
      <c r="AE147" s="246"/>
      <c r="AF147" s="244"/>
      <c r="AG147" s="197"/>
      <c r="AH147" s="196"/>
      <c r="AI147" s="198"/>
      <c r="AJ147" s="84"/>
      <c r="AK147" s="85"/>
      <c r="AL147" s="51"/>
      <c r="AM147" s="85"/>
      <c r="AN147" s="86"/>
      <c r="AO147" s="84"/>
      <c r="AP147" s="85"/>
      <c r="AQ147" s="51"/>
      <c r="AR147" s="85"/>
      <c r="AS147" s="86"/>
      <c r="AT147" s="84"/>
      <c r="AU147" s="85"/>
      <c r="AV147" s="51"/>
      <c r="AW147" s="85"/>
      <c r="AX147" s="85"/>
      <c r="AY147" s="177"/>
      <c r="AZ147" s="178"/>
      <c r="BA147" s="176"/>
      <c r="BB147" s="178"/>
      <c r="BC147" s="178"/>
      <c r="BD147" s="84"/>
      <c r="BE147" s="85"/>
      <c r="BF147" s="51"/>
      <c r="BG147" s="85"/>
      <c r="BH147" s="86"/>
      <c r="BI147" s="177"/>
      <c r="BJ147" s="178"/>
      <c r="BK147" s="176"/>
      <c r="BL147" s="178"/>
      <c r="BM147" s="189"/>
      <c r="BN147" s="53">
        <f t="shared" si="20"/>
        <v>0</v>
      </c>
      <c r="BO147" s="53">
        <f t="shared" si="21"/>
        <v>0</v>
      </c>
    </row>
    <row r="148" spans="2:67" ht="20.25" x14ac:dyDescent="0.25">
      <c r="B148" s="79"/>
      <c r="C148" s="80"/>
      <c r="D148" s="41">
        <f t="shared" si="19"/>
        <v>7.9</v>
      </c>
      <c r="E148" s="42">
        <v>30</v>
      </c>
      <c r="F148" s="43">
        <v>1</v>
      </c>
      <c r="G148" s="44">
        <v>2</v>
      </c>
      <c r="H148" s="44">
        <v>3</v>
      </c>
      <c r="I148" s="44">
        <v>4</v>
      </c>
      <c r="J148" s="45">
        <v>5</v>
      </c>
      <c r="K148" s="46">
        <f t="shared" si="16"/>
        <v>10.349</v>
      </c>
      <c r="L148" s="47">
        <f t="shared" si="17"/>
        <v>10.428000000000001</v>
      </c>
      <c r="M148" s="48">
        <f t="shared" si="18"/>
        <v>10.507</v>
      </c>
      <c r="N148" s="48">
        <f t="shared" si="18"/>
        <v>10.586</v>
      </c>
      <c r="O148" s="49">
        <f t="shared" si="18"/>
        <v>10.665000000000001</v>
      </c>
      <c r="P148" s="84"/>
      <c r="Q148" s="85"/>
      <c r="R148" s="51"/>
      <c r="S148" s="85"/>
      <c r="T148" s="86"/>
      <c r="U148" s="177"/>
      <c r="V148" s="178"/>
      <c r="W148" s="176"/>
      <c r="X148" s="178"/>
      <c r="Y148" s="178"/>
      <c r="Z148" s="84"/>
      <c r="AA148" s="85"/>
      <c r="AB148" s="51"/>
      <c r="AC148" s="85"/>
      <c r="AD148" s="85"/>
      <c r="AE148" s="177"/>
      <c r="AF148" s="178"/>
      <c r="AG148" s="176"/>
      <c r="AH148" s="178"/>
      <c r="AI148" s="189"/>
      <c r="AJ148" s="84"/>
      <c r="AK148" s="85"/>
      <c r="AL148" s="51"/>
      <c r="AM148" s="85"/>
      <c r="AN148" s="86"/>
      <c r="AO148" s="177"/>
      <c r="AP148" s="178"/>
      <c r="AQ148" s="176"/>
      <c r="AR148" s="178"/>
      <c r="AS148" s="178"/>
      <c r="AT148" s="84"/>
      <c r="AU148" s="85"/>
      <c r="AV148" s="51"/>
      <c r="AW148" s="85"/>
      <c r="AX148" s="85"/>
      <c r="AY148" s="177"/>
      <c r="AZ148" s="178"/>
      <c r="BA148" s="176"/>
      <c r="BB148" s="178"/>
      <c r="BC148" s="178"/>
      <c r="BD148" s="84"/>
      <c r="BE148" s="85"/>
      <c r="BF148" s="51"/>
      <c r="BG148" s="85"/>
      <c r="BH148" s="86"/>
      <c r="BI148" s="177"/>
      <c r="BJ148" s="178"/>
      <c r="BK148" s="176"/>
      <c r="BL148" s="178"/>
      <c r="BM148" s="189"/>
      <c r="BN148" s="53">
        <f t="shared" si="20"/>
        <v>0</v>
      </c>
      <c r="BO148" s="53">
        <f t="shared" si="21"/>
        <v>0</v>
      </c>
    </row>
    <row r="149" spans="2:67" ht="20.25" x14ac:dyDescent="0.25">
      <c r="B149" s="79"/>
      <c r="C149" s="80"/>
      <c r="D149" s="41">
        <f t="shared" si="19"/>
        <v>7.9</v>
      </c>
      <c r="E149" s="42">
        <v>30</v>
      </c>
      <c r="F149" s="43">
        <v>1</v>
      </c>
      <c r="G149" s="44">
        <v>2</v>
      </c>
      <c r="H149" s="44">
        <v>3</v>
      </c>
      <c r="I149" s="44">
        <v>4</v>
      </c>
      <c r="J149" s="45">
        <v>5</v>
      </c>
      <c r="K149" s="46">
        <f t="shared" si="16"/>
        <v>10.349</v>
      </c>
      <c r="L149" s="47">
        <f t="shared" si="17"/>
        <v>10.428000000000001</v>
      </c>
      <c r="M149" s="48">
        <f t="shared" si="18"/>
        <v>10.507</v>
      </c>
      <c r="N149" s="48">
        <f t="shared" si="18"/>
        <v>10.586</v>
      </c>
      <c r="O149" s="49">
        <f t="shared" si="18"/>
        <v>10.665000000000001</v>
      </c>
      <c r="P149" s="50"/>
      <c r="Q149" s="51"/>
      <c r="R149" s="51"/>
      <c r="S149" s="51"/>
      <c r="T149" s="52"/>
      <c r="U149" s="175"/>
      <c r="V149" s="176"/>
      <c r="W149" s="176"/>
      <c r="X149" s="176"/>
      <c r="Y149" s="176"/>
      <c r="Z149" s="50"/>
      <c r="AA149" s="51"/>
      <c r="AB149" s="51"/>
      <c r="AC149" s="51"/>
      <c r="AD149" s="51"/>
      <c r="AE149" s="175"/>
      <c r="AF149" s="176"/>
      <c r="AG149" s="176"/>
      <c r="AH149" s="176"/>
      <c r="AI149" s="188"/>
      <c r="AJ149" s="50"/>
      <c r="AK149" s="51"/>
      <c r="AL149" s="51"/>
      <c r="AM149" s="51"/>
      <c r="AN149" s="52"/>
      <c r="AO149" s="175"/>
      <c r="AP149" s="176"/>
      <c r="AQ149" s="176"/>
      <c r="AR149" s="176"/>
      <c r="AS149" s="176"/>
      <c r="AT149" s="50"/>
      <c r="AU149" s="51"/>
      <c r="AV149" s="51"/>
      <c r="AW149" s="51"/>
      <c r="AX149" s="51"/>
      <c r="AY149" s="175"/>
      <c r="AZ149" s="176"/>
      <c r="BA149" s="176"/>
      <c r="BB149" s="176"/>
      <c r="BC149" s="176"/>
      <c r="BD149" s="50"/>
      <c r="BE149" s="51"/>
      <c r="BF149" s="51"/>
      <c r="BG149" s="51"/>
      <c r="BH149" s="52"/>
      <c r="BI149" s="175"/>
      <c r="BJ149" s="176"/>
      <c r="BK149" s="176"/>
      <c r="BL149" s="176"/>
      <c r="BM149" s="188"/>
      <c r="BN149" s="53">
        <f t="shared" si="20"/>
        <v>0</v>
      </c>
      <c r="BO149" s="53">
        <f t="shared" si="21"/>
        <v>0</v>
      </c>
    </row>
    <row r="150" spans="2:67" ht="58.5" x14ac:dyDescent="0.25">
      <c r="B150" s="81" t="s">
        <v>37</v>
      </c>
      <c r="C150" s="82" t="s">
        <v>38</v>
      </c>
      <c r="D150" s="41">
        <f t="shared" si="19"/>
        <v>0</v>
      </c>
      <c r="E150" s="62"/>
      <c r="F150" s="63"/>
      <c r="G150" s="64"/>
      <c r="H150" s="64"/>
      <c r="I150" s="64"/>
      <c r="J150" s="65"/>
      <c r="K150" s="46">
        <f t="shared" si="16"/>
        <v>0</v>
      </c>
      <c r="L150" s="47">
        <f t="shared" si="17"/>
        <v>0</v>
      </c>
      <c r="M150" s="48">
        <f t="shared" si="18"/>
        <v>0</v>
      </c>
      <c r="N150" s="48">
        <f t="shared" si="18"/>
        <v>0</v>
      </c>
      <c r="O150" s="49">
        <f t="shared" si="18"/>
        <v>0</v>
      </c>
      <c r="P150" s="66"/>
      <c r="Q150" s="67"/>
      <c r="R150" s="68"/>
      <c r="S150" s="67"/>
      <c r="T150" s="69"/>
      <c r="U150" s="177"/>
      <c r="V150" s="178"/>
      <c r="W150" s="176"/>
      <c r="X150" s="178"/>
      <c r="Y150" s="178"/>
      <c r="Z150" s="66"/>
      <c r="AA150" s="67"/>
      <c r="AB150" s="68"/>
      <c r="AC150" s="67"/>
      <c r="AD150" s="67"/>
      <c r="AE150" s="177"/>
      <c r="AF150" s="178"/>
      <c r="AG150" s="176"/>
      <c r="AH150" s="178"/>
      <c r="AI150" s="189"/>
      <c r="AJ150" s="66"/>
      <c r="AK150" s="67"/>
      <c r="AL150" s="68"/>
      <c r="AM150" s="67"/>
      <c r="AN150" s="69"/>
      <c r="AO150" s="177"/>
      <c r="AP150" s="178"/>
      <c r="AQ150" s="176"/>
      <c r="AR150" s="178"/>
      <c r="AS150" s="178"/>
      <c r="AT150" s="66"/>
      <c r="AU150" s="67"/>
      <c r="AV150" s="68"/>
      <c r="AW150" s="67"/>
      <c r="AX150" s="67"/>
      <c r="AY150" s="177"/>
      <c r="AZ150" s="178"/>
      <c r="BA150" s="176"/>
      <c r="BB150" s="178"/>
      <c r="BC150" s="178"/>
      <c r="BD150" s="66"/>
      <c r="BE150" s="67"/>
      <c r="BF150" s="68"/>
      <c r="BG150" s="67"/>
      <c r="BH150" s="69"/>
      <c r="BI150" s="177"/>
      <c r="BJ150" s="178"/>
      <c r="BK150" s="176"/>
      <c r="BL150" s="178"/>
      <c r="BM150" s="189"/>
      <c r="BN150" s="53">
        <f t="shared" si="20"/>
        <v>0</v>
      </c>
      <c r="BO150" s="53">
        <f t="shared" si="21"/>
        <v>0</v>
      </c>
    </row>
    <row r="151" spans="2:67" ht="36" x14ac:dyDescent="0.25">
      <c r="B151" s="79" t="s">
        <v>40</v>
      </c>
      <c r="C151" s="40" t="str">
        <f>C38</f>
        <v>Мясо КРС высшей упитанности в убойном весе</v>
      </c>
      <c r="D151" s="41">
        <f t="shared" si="19"/>
        <v>204.3</v>
      </c>
      <c r="E151" s="42">
        <v>1</v>
      </c>
      <c r="F151" s="43">
        <v>1</v>
      </c>
      <c r="G151" s="44">
        <v>2</v>
      </c>
      <c r="H151" s="44">
        <v>3</v>
      </c>
      <c r="I151" s="44">
        <v>4</v>
      </c>
      <c r="J151" s="45">
        <v>4</v>
      </c>
      <c r="K151" s="46">
        <f t="shared" si="16"/>
        <v>208.38600000000002</v>
      </c>
      <c r="L151" s="47">
        <f t="shared" si="17"/>
        <v>210.429</v>
      </c>
      <c r="M151" s="48">
        <f t="shared" si="18"/>
        <v>212.47200000000001</v>
      </c>
      <c r="N151" s="48">
        <f t="shared" si="18"/>
        <v>214.51500000000001</v>
      </c>
      <c r="O151" s="49">
        <f t="shared" si="18"/>
        <v>214.51500000000001</v>
      </c>
      <c r="P151" s="50"/>
      <c r="Q151" s="51"/>
      <c r="R151" s="51"/>
      <c r="S151" s="51"/>
      <c r="T151" s="52"/>
      <c r="U151" s="175"/>
      <c r="V151" s="176"/>
      <c r="W151" s="176"/>
      <c r="X151" s="176"/>
      <c r="Y151" s="176"/>
      <c r="Z151" s="50"/>
      <c r="AA151" s="51"/>
      <c r="AB151" s="51"/>
      <c r="AC151" s="51"/>
      <c r="AD151" s="51"/>
      <c r="AE151" s="175"/>
      <c r="AF151" s="176"/>
      <c r="AG151" s="176"/>
      <c r="AH151" s="176"/>
      <c r="AI151" s="188"/>
      <c r="AJ151" s="50"/>
      <c r="AK151" s="51"/>
      <c r="AL151" s="51"/>
      <c r="AM151" s="51"/>
      <c r="AN151" s="52"/>
      <c r="AO151" s="175"/>
      <c r="AP151" s="176"/>
      <c r="AQ151" s="176"/>
      <c r="AR151" s="176"/>
      <c r="AS151" s="176"/>
      <c r="AT151" s="50"/>
      <c r="AU151" s="51"/>
      <c r="AV151" s="51"/>
      <c r="AW151" s="51"/>
      <c r="AX151" s="51"/>
      <c r="AY151" s="175"/>
      <c r="AZ151" s="176"/>
      <c r="BA151" s="176"/>
      <c r="BB151" s="176"/>
      <c r="BC151" s="176"/>
      <c r="BD151" s="50"/>
      <c r="BE151" s="51"/>
      <c r="BF151" s="51"/>
      <c r="BG151" s="51"/>
      <c r="BH151" s="52"/>
      <c r="BI151" s="175"/>
      <c r="BJ151" s="176"/>
      <c r="BK151" s="176"/>
      <c r="BL151" s="176"/>
      <c r="BM151" s="188"/>
      <c r="BN151" s="53">
        <f t="shared" si="20"/>
        <v>0</v>
      </c>
      <c r="BO151" s="53">
        <f t="shared" si="21"/>
        <v>0</v>
      </c>
    </row>
    <row r="152" spans="2:67" ht="20.25" x14ac:dyDescent="0.25">
      <c r="B152" s="79"/>
      <c r="C152" s="80"/>
      <c r="D152" s="41">
        <f t="shared" si="19"/>
        <v>204.3</v>
      </c>
      <c r="E152" s="42">
        <v>1</v>
      </c>
      <c r="F152" s="43">
        <v>1</v>
      </c>
      <c r="G152" s="44">
        <v>2</v>
      </c>
      <c r="H152" s="44">
        <v>3</v>
      </c>
      <c r="I152" s="44">
        <v>4</v>
      </c>
      <c r="J152" s="45">
        <v>4</v>
      </c>
      <c r="K152" s="46">
        <f t="shared" si="16"/>
        <v>208.38600000000002</v>
      </c>
      <c r="L152" s="47">
        <f t="shared" si="17"/>
        <v>210.429</v>
      </c>
      <c r="M152" s="48">
        <f t="shared" si="18"/>
        <v>212.47200000000001</v>
      </c>
      <c r="N152" s="48">
        <f t="shared" si="18"/>
        <v>214.51500000000001</v>
      </c>
      <c r="O152" s="49">
        <f t="shared" si="18"/>
        <v>214.51500000000001</v>
      </c>
      <c r="P152" s="50"/>
      <c r="Q152" s="51"/>
      <c r="R152" s="51"/>
      <c r="S152" s="51"/>
      <c r="T152" s="52"/>
      <c r="U152" s="175"/>
      <c r="V152" s="176"/>
      <c r="W152" s="176"/>
      <c r="X152" s="176"/>
      <c r="Y152" s="176"/>
      <c r="Z152" s="50"/>
      <c r="AA152" s="51"/>
      <c r="AB152" s="51"/>
      <c r="AC152" s="51"/>
      <c r="AD152" s="51"/>
      <c r="AE152" s="175"/>
      <c r="AF152" s="176"/>
      <c r="AG152" s="176"/>
      <c r="AH152" s="176"/>
      <c r="AI152" s="188"/>
      <c r="AJ152" s="50"/>
      <c r="AK152" s="51"/>
      <c r="AL152" s="51"/>
      <c r="AM152" s="51"/>
      <c r="AN152" s="52"/>
      <c r="AO152" s="175"/>
      <c r="AP152" s="176"/>
      <c r="AQ152" s="176"/>
      <c r="AR152" s="176"/>
      <c r="AS152" s="176"/>
      <c r="AT152" s="50"/>
      <c r="AU152" s="51"/>
      <c r="AV152" s="51"/>
      <c r="AW152" s="51"/>
      <c r="AX152" s="51"/>
      <c r="AY152" s="175"/>
      <c r="AZ152" s="176"/>
      <c r="BA152" s="176"/>
      <c r="BB152" s="176"/>
      <c r="BC152" s="176"/>
      <c r="BD152" s="50"/>
      <c r="BE152" s="51"/>
      <c r="BF152" s="51"/>
      <c r="BG152" s="51"/>
      <c r="BH152" s="52"/>
      <c r="BI152" s="175"/>
      <c r="BJ152" s="176"/>
      <c r="BK152" s="176"/>
      <c r="BL152" s="176"/>
      <c r="BM152" s="188"/>
      <c r="BN152" s="53">
        <f t="shared" si="20"/>
        <v>0</v>
      </c>
      <c r="BO152" s="53">
        <f t="shared" si="21"/>
        <v>0</v>
      </c>
    </row>
    <row r="153" spans="2:67" ht="20.25" x14ac:dyDescent="0.25">
      <c r="B153" s="79"/>
      <c r="C153" s="80"/>
      <c r="D153" s="41">
        <f t="shared" si="19"/>
        <v>204.3</v>
      </c>
      <c r="E153" s="42">
        <v>1</v>
      </c>
      <c r="F153" s="43">
        <v>1</v>
      </c>
      <c r="G153" s="44">
        <v>2</v>
      </c>
      <c r="H153" s="44">
        <v>3</v>
      </c>
      <c r="I153" s="44">
        <v>4</v>
      </c>
      <c r="J153" s="45">
        <v>4</v>
      </c>
      <c r="K153" s="46">
        <f t="shared" si="16"/>
        <v>208.38600000000002</v>
      </c>
      <c r="L153" s="47">
        <f t="shared" si="17"/>
        <v>210.429</v>
      </c>
      <c r="M153" s="48">
        <f t="shared" si="18"/>
        <v>212.47200000000001</v>
      </c>
      <c r="N153" s="48">
        <f t="shared" si="18"/>
        <v>214.51500000000001</v>
      </c>
      <c r="O153" s="49">
        <f t="shared" si="18"/>
        <v>214.51500000000001</v>
      </c>
      <c r="P153" s="50"/>
      <c r="Q153" s="51"/>
      <c r="R153" s="51"/>
      <c r="S153" s="51"/>
      <c r="T153" s="52"/>
      <c r="U153" s="175"/>
      <c r="V153" s="176"/>
      <c r="W153" s="176"/>
      <c r="X153" s="176"/>
      <c r="Y153" s="176"/>
      <c r="Z153" s="50"/>
      <c r="AA153" s="51"/>
      <c r="AB153" s="51"/>
      <c r="AC153" s="51"/>
      <c r="AD153" s="51"/>
      <c r="AE153" s="175"/>
      <c r="AF153" s="176"/>
      <c r="AG153" s="176"/>
      <c r="AH153" s="176"/>
      <c r="AI153" s="188"/>
      <c r="AJ153" s="50"/>
      <c r="AK153" s="51"/>
      <c r="AL153" s="51"/>
      <c r="AM153" s="51"/>
      <c r="AN153" s="52"/>
      <c r="AO153" s="175"/>
      <c r="AP153" s="176"/>
      <c r="AQ153" s="176"/>
      <c r="AR153" s="176"/>
      <c r="AS153" s="176"/>
      <c r="AT153" s="50"/>
      <c r="AU153" s="51"/>
      <c r="AV153" s="51"/>
      <c r="AW153" s="51"/>
      <c r="AX153" s="51"/>
      <c r="AY153" s="175"/>
      <c r="AZ153" s="176"/>
      <c r="BA153" s="176"/>
      <c r="BB153" s="176"/>
      <c r="BC153" s="176"/>
      <c r="BD153" s="50"/>
      <c r="BE153" s="51"/>
      <c r="BF153" s="51"/>
      <c r="BG153" s="51"/>
      <c r="BH153" s="52"/>
      <c r="BI153" s="175"/>
      <c r="BJ153" s="176"/>
      <c r="BK153" s="176"/>
      <c r="BL153" s="176"/>
      <c r="BM153" s="188"/>
      <c r="BN153" s="53">
        <f t="shared" si="20"/>
        <v>0</v>
      </c>
      <c r="BO153" s="53">
        <f t="shared" si="21"/>
        <v>0</v>
      </c>
    </row>
    <row r="154" spans="2:67" ht="36" x14ac:dyDescent="0.25">
      <c r="B154" s="79" t="s">
        <v>41</v>
      </c>
      <c r="C154" s="40" t="str">
        <f>C41</f>
        <v>Мясо КРС средней упитанности в убойном весе</v>
      </c>
      <c r="D154" s="41">
        <f t="shared" si="19"/>
        <v>195.2</v>
      </c>
      <c r="E154" s="42">
        <v>1</v>
      </c>
      <c r="F154" s="43">
        <v>1</v>
      </c>
      <c r="G154" s="44">
        <v>2</v>
      </c>
      <c r="H154" s="44">
        <v>3</v>
      </c>
      <c r="I154" s="44">
        <v>4</v>
      </c>
      <c r="J154" s="45">
        <v>4</v>
      </c>
      <c r="K154" s="46">
        <f t="shared" si="16"/>
        <v>199.10399999999998</v>
      </c>
      <c r="L154" s="47">
        <f t="shared" si="17"/>
        <v>201.05599999999998</v>
      </c>
      <c r="M154" s="48">
        <f t="shared" si="18"/>
        <v>203.00799999999998</v>
      </c>
      <c r="N154" s="48">
        <f t="shared" si="18"/>
        <v>204.95999999999998</v>
      </c>
      <c r="O154" s="49">
        <f t="shared" si="18"/>
        <v>204.95999999999998</v>
      </c>
      <c r="P154" s="50"/>
      <c r="Q154" s="51"/>
      <c r="R154" s="51"/>
      <c r="S154" s="51"/>
      <c r="T154" s="52"/>
      <c r="U154" s="175"/>
      <c r="V154" s="176"/>
      <c r="W154" s="176"/>
      <c r="X154" s="176"/>
      <c r="Y154" s="176"/>
      <c r="Z154" s="50"/>
      <c r="AA154" s="51"/>
      <c r="AB154" s="51"/>
      <c r="AC154" s="51"/>
      <c r="AD154" s="51"/>
      <c r="AE154" s="175"/>
      <c r="AF154" s="176"/>
      <c r="AG154" s="176"/>
      <c r="AH154" s="176"/>
      <c r="AI154" s="188"/>
      <c r="AJ154" s="50"/>
      <c r="AK154" s="51"/>
      <c r="AL154" s="51"/>
      <c r="AM154" s="51"/>
      <c r="AN154" s="52"/>
      <c r="AO154" s="175"/>
      <c r="AP154" s="176"/>
      <c r="AQ154" s="176"/>
      <c r="AR154" s="176"/>
      <c r="AS154" s="176"/>
      <c r="AT154" s="50"/>
      <c r="AU154" s="51"/>
      <c r="AV154" s="51"/>
      <c r="AW154" s="51"/>
      <c r="AX154" s="51"/>
      <c r="AY154" s="175"/>
      <c r="AZ154" s="176"/>
      <c r="BA154" s="176"/>
      <c r="BB154" s="176"/>
      <c r="BC154" s="176"/>
      <c r="BD154" s="50"/>
      <c r="BE154" s="51"/>
      <c r="BF154" s="51"/>
      <c r="BG154" s="51"/>
      <c r="BH154" s="52"/>
      <c r="BI154" s="175"/>
      <c r="BJ154" s="176"/>
      <c r="BK154" s="176"/>
      <c r="BL154" s="176"/>
      <c r="BM154" s="188"/>
      <c r="BN154" s="53">
        <f t="shared" si="20"/>
        <v>0</v>
      </c>
      <c r="BO154" s="53">
        <f t="shared" si="21"/>
        <v>0</v>
      </c>
    </row>
    <row r="155" spans="2:67" ht="20.25" x14ac:dyDescent="0.25">
      <c r="B155" s="79"/>
      <c r="C155" s="80"/>
      <c r="D155" s="41">
        <f t="shared" si="19"/>
        <v>195.2</v>
      </c>
      <c r="E155" s="42">
        <v>1</v>
      </c>
      <c r="F155" s="43">
        <v>1</v>
      </c>
      <c r="G155" s="44">
        <v>2</v>
      </c>
      <c r="H155" s="44">
        <v>3</v>
      </c>
      <c r="I155" s="44">
        <v>4</v>
      </c>
      <c r="J155" s="45">
        <v>4</v>
      </c>
      <c r="K155" s="46">
        <f t="shared" si="16"/>
        <v>199.10399999999998</v>
      </c>
      <c r="L155" s="47">
        <f t="shared" si="17"/>
        <v>201.05599999999998</v>
      </c>
      <c r="M155" s="48">
        <f t="shared" si="18"/>
        <v>203.00799999999998</v>
      </c>
      <c r="N155" s="48">
        <f t="shared" si="18"/>
        <v>204.95999999999998</v>
      </c>
      <c r="O155" s="49">
        <f t="shared" si="18"/>
        <v>204.95999999999998</v>
      </c>
      <c r="P155" s="50"/>
      <c r="Q155" s="51"/>
      <c r="R155" s="51"/>
      <c r="S155" s="51"/>
      <c r="T155" s="52"/>
      <c r="U155" s="175"/>
      <c r="V155" s="176"/>
      <c r="W155" s="176"/>
      <c r="X155" s="176"/>
      <c r="Y155" s="176"/>
      <c r="Z155" s="50"/>
      <c r="AA155" s="51"/>
      <c r="AB155" s="51"/>
      <c r="AC155" s="51"/>
      <c r="AD155" s="51"/>
      <c r="AE155" s="175"/>
      <c r="AF155" s="176"/>
      <c r="AG155" s="176"/>
      <c r="AH155" s="176"/>
      <c r="AI155" s="188"/>
      <c r="AJ155" s="50"/>
      <c r="AK155" s="51"/>
      <c r="AL155" s="51"/>
      <c r="AM155" s="51"/>
      <c r="AN155" s="52"/>
      <c r="AO155" s="175"/>
      <c r="AP155" s="176"/>
      <c r="AQ155" s="176"/>
      <c r="AR155" s="176"/>
      <c r="AS155" s="176"/>
      <c r="AT155" s="50"/>
      <c r="AU155" s="51"/>
      <c r="AV155" s="51"/>
      <c r="AW155" s="51"/>
      <c r="AX155" s="51"/>
      <c r="AY155" s="175"/>
      <c r="AZ155" s="176"/>
      <c r="BA155" s="176"/>
      <c r="BB155" s="176"/>
      <c r="BC155" s="176"/>
      <c r="BD155" s="50"/>
      <c r="BE155" s="51"/>
      <c r="BF155" s="51"/>
      <c r="BG155" s="51"/>
      <c r="BH155" s="52"/>
      <c r="BI155" s="175"/>
      <c r="BJ155" s="176"/>
      <c r="BK155" s="176"/>
      <c r="BL155" s="176"/>
      <c r="BM155" s="188"/>
      <c r="BN155" s="53">
        <f t="shared" si="20"/>
        <v>0</v>
      </c>
      <c r="BO155" s="53">
        <f t="shared" si="21"/>
        <v>0</v>
      </c>
    </row>
    <row r="156" spans="2:67" ht="20.25" x14ac:dyDescent="0.25">
      <c r="B156" s="79"/>
      <c r="C156" s="80"/>
      <c r="D156" s="41">
        <f t="shared" ref="D156:D176" si="22">D43</f>
        <v>195.2</v>
      </c>
      <c r="E156" s="42">
        <v>1</v>
      </c>
      <c r="F156" s="43">
        <v>1</v>
      </c>
      <c r="G156" s="44">
        <v>2</v>
      </c>
      <c r="H156" s="44">
        <v>3</v>
      </c>
      <c r="I156" s="44">
        <v>4</v>
      </c>
      <c r="J156" s="45">
        <v>4</v>
      </c>
      <c r="K156" s="46">
        <f t="shared" si="16"/>
        <v>199.10399999999998</v>
      </c>
      <c r="L156" s="47">
        <f t="shared" si="17"/>
        <v>201.05599999999998</v>
      </c>
      <c r="M156" s="48">
        <f t="shared" si="18"/>
        <v>203.00799999999998</v>
      </c>
      <c r="N156" s="48">
        <f t="shared" si="18"/>
        <v>204.95999999999998</v>
      </c>
      <c r="O156" s="49">
        <f t="shared" si="18"/>
        <v>204.95999999999998</v>
      </c>
      <c r="P156" s="50"/>
      <c r="Q156" s="51"/>
      <c r="R156" s="51"/>
      <c r="S156" s="51"/>
      <c r="T156" s="52"/>
      <c r="U156" s="175"/>
      <c r="V156" s="176"/>
      <c r="W156" s="176"/>
      <c r="X156" s="176"/>
      <c r="Y156" s="176"/>
      <c r="Z156" s="50"/>
      <c r="AA156" s="51"/>
      <c r="AB156" s="51"/>
      <c r="AC156" s="51"/>
      <c r="AD156" s="51"/>
      <c r="AE156" s="175"/>
      <c r="AF156" s="176"/>
      <c r="AG156" s="176"/>
      <c r="AH156" s="176"/>
      <c r="AI156" s="188"/>
      <c r="AJ156" s="50"/>
      <c r="AK156" s="51"/>
      <c r="AL156" s="51"/>
      <c r="AM156" s="51"/>
      <c r="AN156" s="52"/>
      <c r="AO156" s="175"/>
      <c r="AP156" s="176"/>
      <c r="AQ156" s="176"/>
      <c r="AR156" s="176"/>
      <c r="AS156" s="176"/>
      <c r="AT156" s="50"/>
      <c r="AU156" s="51"/>
      <c r="AV156" s="51"/>
      <c r="AW156" s="51"/>
      <c r="AX156" s="51"/>
      <c r="AY156" s="175"/>
      <c r="AZ156" s="176"/>
      <c r="BA156" s="176"/>
      <c r="BB156" s="176"/>
      <c r="BC156" s="176"/>
      <c r="BD156" s="50"/>
      <c r="BE156" s="51"/>
      <c r="BF156" s="51"/>
      <c r="BG156" s="51"/>
      <c r="BH156" s="52"/>
      <c r="BI156" s="175"/>
      <c r="BJ156" s="176"/>
      <c r="BK156" s="176"/>
      <c r="BL156" s="176"/>
      <c r="BM156" s="188"/>
      <c r="BN156" s="53">
        <f t="shared" si="20"/>
        <v>0</v>
      </c>
      <c r="BO156" s="53">
        <f t="shared" si="21"/>
        <v>0</v>
      </c>
    </row>
    <row r="157" spans="2:67" ht="36" x14ac:dyDescent="0.25">
      <c r="B157" s="79" t="s">
        <v>42</v>
      </c>
      <c r="C157" s="40" t="str">
        <f>C44</f>
        <v>Мясо бычков высшей упитанности в убойном весе</v>
      </c>
      <c r="D157" s="41">
        <f t="shared" si="22"/>
        <v>215.8</v>
      </c>
      <c r="E157" s="42">
        <v>1</v>
      </c>
      <c r="F157" s="43">
        <v>1</v>
      </c>
      <c r="G157" s="44">
        <v>2</v>
      </c>
      <c r="H157" s="44">
        <v>3</v>
      </c>
      <c r="I157" s="44">
        <v>4</v>
      </c>
      <c r="J157" s="45">
        <v>4</v>
      </c>
      <c r="K157" s="46">
        <f t="shared" si="16"/>
        <v>220.11600000000001</v>
      </c>
      <c r="L157" s="47">
        <f t="shared" si="17"/>
        <v>222.274</v>
      </c>
      <c r="M157" s="48">
        <f t="shared" si="18"/>
        <v>224.43200000000002</v>
      </c>
      <c r="N157" s="48">
        <f t="shared" si="18"/>
        <v>226.59</v>
      </c>
      <c r="O157" s="49">
        <f t="shared" si="18"/>
        <v>226.59</v>
      </c>
      <c r="P157" s="50"/>
      <c r="Q157" s="51"/>
      <c r="R157" s="51"/>
      <c r="S157" s="51"/>
      <c r="T157" s="52"/>
      <c r="U157" s="175"/>
      <c r="V157" s="176"/>
      <c r="W157" s="176"/>
      <c r="X157" s="176"/>
      <c r="Y157" s="176"/>
      <c r="Z157" s="50"/>
      <c r="AA157" s="51"/>
      <c r="AB157" s="51"/>
      <c r="AC157" s="51"/>
      <c r="AD157" s="51"/>
      <c r="AE157" s="175"/>
      <c r="AF157" s="176"/>
      <c r="AG157" s="176"/>
      <c r="AH157" s="176"/>
      <c r="AI157" s="188"/>
      <c r="AJ157" s="50"/>
      <c r="AK157" s="51"/>
      <c r="AL157" s="51"/>
      <c r="AM157" s="51"/>
      <c r="AN157" s="52"/>
      <c r="AO157" s="175"/>
      <c r="AP157" s="176"/>
      <c r="AQ157" s="176"/>
      <c r="AR157" s="176"/>
      <c r="AS157" s="176"/>
      <c r="AT157" s="50"/>
      <c r="AU157" s="51"/>
      <c r="AV157" s="51"/>
      <c r="AW157" s="51"/>
      <c r="AX157" s="51"/>
      <c r="AY157" s="175"/>
      <c r="AZ157" s="176"/>
      <c r="BA157" s="176"/>
      <c r="BB157" s="176"/>
      <c r="BC157" s="176"/>
      <c r="BD157" s="50"/>
      <c r="BE157" s="51"/>
      <c r="BF157" s="51"/>
      <c r="BG157" s="51"/>
      <c r="BH157" s="52"/>
      <c r="BI157" s="175"/>
      <c r="BJ157" s="176"/>
      <c r="BK157" s="176"/>
      <c r="BL157" s="176"/>
      <c r="BM157" s="188"/>
      <c r="BN157" s="53">
        <f t="shared" si="20"/>
        <v>0</v>
      </c>
      <c r="BO157" s="53">
        <f t="shared" si="21"/>
        <v>0</v>
      </c>
    </row>
    <row r="158" spans="2:67" ht="20.25" x14ac:dyDescent="0.25">
      <c r="B158" s="79"/>
      <c r="C158" s="80"/>
      <c r="D158" s="41">
        <f t="shared" si="22"/>
        <v>215.8</v>
      </c>
      <c r="E158" s="42">
        <v>1</v>
      </c>
      <c r="F158" s="43">
        <v>1</v>
      </c>
      <c r="G158" s="44">
        <v>2</v>
      </c>
      <c r="H158" s="44">
        <v>3</v>
      </c>
      <c r="I158" s="44">
        <v>4</v>
      </c>
      <c r="J158" s="45">
        <v>4</v>
      </c>
      <c r="K158" s="46">
        <f t="shared" si="16"/>
        <v>220.11600000000001</v>
      </c>
      <c r="L158" s="47">
        <f t="shared" si="17"/>
        <v>222.274</v>
      </c>
      <c r="M158" s="48">
        <f t="shared" si="18"/>
        <v>224.43200000000002</v>
      </c>
      <c r="N158" s="48">
        <f t="shared" si="18"/>
        <v>226.59</v>
      </c>
      <c r="O158" s="49">
        <f t="shared" si="18"/>
        <v>226.59</v>
      </c>
      <c r="P158" s="50"/>
      <c r="Q158" s="51"/>
      <c r="R158" s="51"/>
      <c r="S158" s="51"/>
      <c r="T158" s="52"/>
      <c r="U158" s="175"/>
      <c r="V158" s="176"/>
      <c r="W158" s="176"/>
      <c r="X158" s="176"/>
      <c r="Y158" s="176"/>
      <c r="Z158" s="50"/>
      <c r="AA158" s="51"/>
      <c r="AB158" s="51"/>
      <c r="AC158" s="51"/>
      <c r="AD158" s="51"/>
      <c r="AE158" s="175"/>
      <c r="AF158" s="176"/>
      <c r="AG158" s="176"/>
      <c r="AH158" s="176"/>
      <c r="AI158" s="188"/>
      <c r="AJ158" s="50"/>
      <c r="AK158" s="51"/>
      <c r="AL158" s="51"/>
      <c r="AM158" s="51"/>
      <c r="AN158" s="52"/>
      <c r="AO158" s="175"/>
      <c r="AP158" s="176"/>
      <c r="AQ158" s="176"/>
      <c r="AR158" s="176"/>
      <c r="AS158" s="176"/>
      <c r="AT158" s="50"/>
      <c r="AU158" s="51"/>
      <c r="AV158" s="51"/>
      <c r="AW158" s="51"/>
      <c r="AX158" s="51"/>
      <c r="AY158" s="175"/>
      <c r="AZ158" s="176"/>
      <c r="BA158" s="176"/>
      <c r="BB158" s="176"/>
      <c r="BC158" s="176"/>
      <c r="BD158" s="50"/>
      <c r="BE158" s="51"/>
      <c r="BF158" s="51"/>
      <c r="BG158" s="51"/>
      <c r="BH158" s="52"/>
      <c r="BI158" s="175"/>
      <c r="BJ158" s="176"/>
      <c r="BK158" s="176"/>
      <c r="BL158" s="176"/>
      <c r="BM158" s="188"/>
      <c r="BN158" s="53">
        <f t="shared" si="20"/>
        <v>0</v>
      </c>
      <c r="BO158" s="53">
        <f t="shared" si="21"/>
        <v>0</v>
      </c>
    </row>
    <row r="159" spans="2:67" ht="20.25" x14ac:dyDescent="0.25">
      <c r="B159" s="79"/>
      <c r="C159" s="80"/>
      <c r="D159" s="41">
        <f t="shared" si="22"/>
        <v>215.8</v>
      </c>
      <c r="E159" s="42">
        <v>1</v>
      </c>
      <c r="F159" s="43">
        <v>1</v>
      </c>
      <c r="G159" s="44">
        <v>2</v>
      </c>
      <c r="H159" s="44">
        <v>3</v>
      </c>
      <c r="I159" s="44">
        <v>4</v>
      </c>
      <c r="J159" s="45">
        <v>4</v>
      </c>
      <c r="K159" s="46">
        <f t="shared" si="16"/>
        <v>220.11600000000001</v>
      </c>
      <c r="L159" s="47">
        <f t="shared" si="17"/>
        <v>222.274</v>
      </c>
      <c r="M159" s="48">
        <f t="shared" si="18"/>
        <v>224.43200000000002</v>
      </c>
      <c r="N159" s="48">
        <f t="shared" si="18"/>
        <v>226.59</v>
      </c>
      <c r="O159" s="49">
        <f t="shared" si="18"/>
        <v>226.59</v>
      </c>
      <c r="P159" s="50"/>
      <c r="Q159" s="51"/>
      <c r="R159" s="51"/>
      <c r="S159" s="51"/>
      <c r="T159" s="52"/>
      <c r="U159" s="175"/>
      <c r="V159" s="176"/>
      <c r="W159" s="176"/>
      <c r="X159" s="176"/>
      <c r="Y159" s="176"/>
      <c r="Z159" s="50"/>
      <c r="AA159" s="51"/>
      <c r="AB159" s="51"/>
      <c r="AC159" s="51"/>
      <c r="AD159" s="51"/>
      <c r="AE159" s="175"/>
      <c r="AF159" s="176"/>
      <c r="AG159" s="176"/>
      <c r="AH159" s="176"/>
      <c r="AI159" s="188"/>
      <c r="AJ159" s="50"/>
      <c r="AK159" s="51"/>
      <c r="AL159" s="51"/>
      <c r="AM159" s="51"/>
      <c r="AN159" s="52"/>
      <c r="AO159" s="175"/>
      <c r="AP159" s="176"/>
      <c r="AQ159" s="176"/>
      <c r="AR159" s="176"/>
      <c r="AS159" s="176"/>
      <c r="AT159" s="50"/>
      <c r="AU159" s="51"/>
      <c r="AV159" s="51"/>
      <c r="AW159" s="51"/>
      <c r="AX159" s="51"/>
      <c r="AY159" s="175"/>
      <c r="AZ159" s="176"/>
      <c r="BA159" s="176"/>
      <c r="BB159" s="176"/>
      <c r="BC159" s="176"/>
      <c r="BD159" s="50"/>
      <c r="BE159" s="51"/>
      <c r="BF159" s="51"/>
      <c r="BG159" s="51"/>
      <c r="BH159" s="52"/>
      <c r="BI159" s="175"/>
      <c r="BJ159" s="176"/>
      <c r="BK159" s="176"/>
      <c r="BL159" s="176"/>
      <c r="BM159" s="188"/>
      <c r="BN159" s="53">
        <f t="shared" si="20"/>
        <v>0</v>
      </c>
      <c r="BO159" s="53">
        <f t="shared" si="21"/>
        <v>0</v>
      </c>
    </row>
    <row r="160" spans="2:67" ht="36" x14ac:dyDescent="0.25">
      <c r="B160" s="79" t="s">
        <v>43</v>
      </c>
      <c r="C160" s="40" t="str">
        <f>C47</f>
        <v>Мясо молодняка высшей упитанности в убойном весе</v>
      </c>
      <c r="D160" s="41">
        <f t="shared" si="22"/>
        <v>211.6</v>
      </c>
      <c r="E160" s="42">
        <v>1</v>
      </c>
      <c r="F160" s="43">
        <v>1</v>
      </c>
      <c r="G160" s="44">
        <v>2</v>
      </c>
      <c r="H160" s="44">
        <v>3</v>
      </c>
      <c r="I160" s="44">
        <v>4</v>
      </c>
      <c r="J160" s="45">
        <v>4</v>
      </c>
      <c r="K160" s="46">
        <f t="shared" si="16"/>
        <v>215.83199999999999</v>
      </c>
      <c r="L160" s="47">
        <f t="shared" si="17"/>
        <v>217.94800000000001</v>
      </c>
      <c r="M160" s="48">
        <f t="shared" si="18"/>
        <v>220.06399999999999</v>
      </c>
      <c r="N160" s="48">
        <f t="shared" si="18"/>
        <v>222.18</v>
      </c>
      <c r="O160" s="49">
        <f t="shared" si="18"/>
        <v>222.18</v>
      </c>
      <c r="P160" s="50"/>
      <c r="Q160" s="51"/>
      <c r="R160" s="51"/>
      <c r="S160" s="51"/>
      <c r="T160" s="52"/>
      <c r="U160" s="175"/>
      <c r="V160" s="176"/>
      <c r="W160" s="176"/>
      <c r="X160" s="176"/>
      <c r="Y160" s="176"/>
      <c r="Z160" s="50"/>
      <c r="AA160" s="51"/>
      <c r="AB160" s="51"/>
      <c r="AC160" s="51"/>
      <c r="AD160" s="51"/>
      <c r="AE160" s="175"/>
      <c r="AF160" s="176"/>
      <c r="AG160" s="176"/>
      <c r="AH160" s="176"/>
      <c r="AI160" s="188"/>
      <c r="AJ160" s="50"/>
      <c r="AK160" s="51"/>
      <c r="AL160" s="51"/>
      <c r="AM160" s="51"/>
      <c r="AN160" s="52"/>
      <c r="AO160" s="175"/>
      <c r="AP160" s="176"/>
      <c r="AQ160" s="176"/>
      <c r="AR160" s="176"/>
      <c r="AS160" s="176"/>
      <c r="AT160" s="50"/>
      <c r="AU160" s="51"/>
      <c r="AV160" s="51"/>
      <c r="AW160" s="51"/>
      <c r="AX160" s="51"/>
      <c r="AY160" s="175"/>
      <c r="AZ160" s="176"/>
      <c r="BA160" s="176"/>
      <c r="BB160" s="176"/>
      <c r="BC160" s="176"/>
      <c r="BD160" s="50"/>
      <c r="BE160" s="51"/>
      <c r="BF160" s="51"/>
      <c r="BG160" s="51"/>
      <c r="BH160" s="52"/>
      <c r="BI160" s="175"/>
      <c r="BJ160" s="176"/>
      <c r="BK160" s="176"/>
      <c r="BL160" s="176"/>
      <c r="BM160" s="188"/>
      <c r="BN160" s="53">
        <f t="shared" si="20"/>
        <v>0</v>
      </c>
      <c r="BO160" s="53">
        <f t="shared" si="21"/>
        <v>0</v>
      </c>
    </row>
    <row r="161" spans="2:67" ht="20.25" x14ac:dyDescent="0.25">
      <c r="B161" s="79"/>
      <c r="C161" s="80"/>
      <c r="D161" s="41">
        <f t="shared" si="22"/>
        <v>211.6</v>
      </c>
      <c r="E161" s="42">
        <v>1</v>
      </c>
      <c r="F161" s="43">
        <v>1</v>
      </c>
      <c r="G161" s="44">
        <v>2</v>
      </c>
      <c r="H161" s="44">
        <v>3</v>
      </c>
      <c r="I161" s="44">
        <v>4</v>
      </c>
      <c r="J161" s="45">
        <v>4</v>
      </c>
      <c r="K161" s="46">
        <f t="shared" si="16"/>
        <v>215.83199999999999</v>
      </c>
      <c r="L161" s="47">
        <f t="shared" si="17"/>
        <v>217.94800000000001</v>
      </c>
      <c r="M161" s="48">
        <f t="shared" si="18"/>
        <v>220.06399999999999</v>
      </c>
      <c r="N161" s="48">
        <f t="shared" si="18"/>
        <v>222.18</v>
      </c>
      <c r="O161" s="49">
        <f t="shared" si="18"/>
        <v>222.18</v>
      </c>
      <c r="P161" s="50"/>
      <c r="Q161" s="51"/>
      <c r="R161" s="51"/>
      <c r="S161" s="51"/>
      <c r="T161" s="52"/>
      <c r="U161" s="175"/>
      <c r="V161" s="176"/>
      <c r="W161" s="176"/>
      <c r="X161" s="176"/>
      <c r="Y161" s="176"/>
      <c r="Z161" s="50"/>
      <c r="AA161" s="51"/>
      <c r="AB161" s="51"/>
      <c r="AC161" s="51"/>
      <c r="AD161" s="51"/>
      <c r="AE161" s="175"/>
      <c r="AF161" s="176"/>
      <c r="AG161" s="176"/>
      <c r="AH161" s="176"/>
      <c r="AI161" s="188"/>
      <c r="AJ161" s="50"/>
      <c r="AK161" s="51"/>
      <c r="AL161" s="51"/>
      <c r="AM161" s="51"/>
      <c r="AN161" s="52"/>
      <c r="AO161" s="175"/>
      <c r="AP161" s="176"/>
      <c r="AQ161" s="176"/>
      <c r="AR161" s="176"/>
      <c r="AS161" s="176"/>
      <c r="AT161" s="50"/>
      <c r="AU161" s="51"/>
      <c r="AV161" s="51"/>
      <c r="AW161" s="51"/>
      <c r="AX161" s="51"/>
      <c r="AY161" s="175"/>
      <c r="AZ161" s="176"/>
      <c r="BA161" s="176"/>
      <c r="BB161" s="176"/>
      <c r="BC161" s="176"/>
      <c r="BD161" s="50"/>
      <c r="BE161" s="51"/>
      <c r="BF161" s="51"/>
      <c r="BG161" s="51"/>
      <c r="BH161" s="52"/>
      <c r="BI161" s="175"/>
      <c r="BJ161" s="176"/>
      <c r="BK161" s="176"/>
      <c r="BL161" s="176"/>
      <c r="BM161" s="188"/>
      <c r="BN161" s="53">
        <f t="shared" si="20"/>
        <v>0</v>
      </c>
      <c r="BO161" s="53">
        <f t="shared" si="21"/>
        <v>0</v>
      </c>
    </row>
    <row r="162" spans="2:67" ht="20.25" x14ac:dyDescent="0.25">
      <c r="B162" s="79"/>
      <c r="C162" s="80"/>
      <c r="D162" s="41">
        <f t="shared" si="22"/>
        <v>211.6</v>
      </c>
      <c r="E162" s="42">
        <v>1</v>
      </c>
      <c r="F162" s="43">
        <v>1</v>
      </c>
      <c r="G162" s="44">
        <v>2</v>
      </c>
      <c r="H162" s="44">
        <v>3</v>
      </c>
      <c r="I162" s="44">
        <v>4</v>
      </c>
      <c r="J162" s="45">
        <v>4</v>
      </c>
      <c r="K162" s="46">
        <f t="shared" si="16"/>
        <v>215.83199999999999</v>
      </c>
      <c r="L162" s="47">
        <f t="shared" si="17"/>
        <v>217.94800000000001</v>
      </c>
      <c r="M162" s="48">
        <f t="shared" si="18"/>
        <v>220.06399999999999</v>
      </c>
      <c r="N162" s="48">
        <f t="shared" si="18"/>
        <v>222.18</v>
      </c>
      <c r="O162" s="49">
        <f t="shared" si="18"/>
        <v>222.18</v>
      </c>
      <c r="P162" s="50"/>
      <c r="Q162" s="51"/>
      <c r="R162" s="51"/>
      <c r="S162" s="51"/>
      <c r="T162" s="52"/>
      <c r="U162" s="175"/>
      <c r="V162" s="176"/>
      <c r="W162" s="176"/>
      <c r="X162" s="176"/>
      <c r="Y162" s="176"/>
      <c r="Z162" s="50"/>
      <c r="AA162" s="51"/>
      <c r="AB162" s="51"/>
      <c r="AC162" s="51"/>
      <c r="AD162" s="51"/>
      <c r="AE162" s="175"/>
      <c r="AF162" s="176"/>
      <c r="AG162" s="176"/>
      <c r="AH162" s="176"/>
      <c r="AI162" s="188"/>
      <c r="AJ162" s="50"/>
      <c r="AK162" s="51"/>
      <c r="AL162" s="51"/>
      <c r="AM162" s="51"/>
      <c r="AN162" s="52"/>
      <c r="AO162" s="175"/>
      <c r="AP162" s="176"/>
      <c r="AQ162" s="176"/>
      <c r="AR162" s="176"/>
      <c r="AS162" s="176"/>
      <c r="AT162" s="50"/>
      <c r="AU162" s="51"/>
      <c r="AV162" s="51"/>
      <c r="AW162" s="51"/>
      <c r="AX162" s="51"/>
      <c r="AY162" s="175"/>
      <c r="AZ162" s="176"/>
      <c r="BA162" s="176"/>
      <c r="BB162" s="176"/>
      <c r="BC162" s="176"/>
      <c r="BD162" s="50"/>
      <c r="BE162" s="51"/>
      <c r="BF162" s="51"/>
      <c r="BG162" s="51"/>
      <c r="BH162" s="52"/>
      <c r="BI162" s="175"/>
      <c r="BJ162" s="176"/>
      <c r="BK162" s="176"/>
      <c r="BL162" s="176"/>
      <c r="BM162" s="188"/>
      <c r="BN162" s="53">
        <f t="shared" si="20"/>
        <v>0</v>
      </c>
      <c r="BO162" s="53">
        <f t="shared" si="21"/>
        <v>0</v>
      </c>
    </row>
    <row r="163" spans="2:67" ht="36" x14ac:dyDescent="0.25">
      <c r="B163" s="79" t="s">
        <v>44</v>
      </c>
      <c r="C163" s="40" t="str">
        <f>C50</f>
        <v>Мясо молодняка средней упитанности в убойном весе</v>
      </c>
      <c r="D163" s="41">
        <f t="shared" si="22"/>
        <v>211.6</v>
      </c>
      <c r="E163" s="42">
        <v>1</v>
      </c>
      <c r="F163" s="43">
        <v>1</v>
      </c>
      <c r="G163" s="44">
        <v>2</v>
      </c>
      <c r="H163" s="44">
        <v>3</v>
      </c>
      <c r="I163" s="44">
        <v>4</v>
      </c>
      <c r="J163" s="45">
        <v>4</v>
      </c>
      <c r="K163" s="46">
        <f t="shared" si="16"/>
        <v>215.83199999999999</v>
      </c>
      <c r="L163" s="47">
        <f t="shared" si="17"/>
        <v>217.94800000000001</v>
      </c>
      <c r="M163" s="48">
        <f t="shared" si="18"/>
        <v>220.06399999999999</v>
      </c>
      <c r="N163" s="48">
        <f t="shared" si="18"/>
        <v>222.18</v>
      </c>
      <c r="O163" s="49">
        <f t="shared" si="18"/>
        <v>222.18</v>
      </c>
      <c r="P163" s="50"/>
      <c r="Q163" s="51"/>
      <c r="R163" s="51"/>
      <c r="S163" s="51"/>
      <c r="T163" s="52"/>
      <c r="U163" s="175"/>
      <c r="V163" s="176"/>
      <c r="W163" s="176"/>
      <c r="X163" s="176"/>
      <c r="Y163" s="176"/>
      <c r="Z163" s="50"/>
      <c r="AA163" s="51"/>
      <c r="AB163" s="51"/>
      <c r="AC163" s="51"/>
      <c r="AD163" s="51"/>
      <c r="AE163" s="175"/>
      <c r="AF163" s="176"/>
      <c r="AG163" s="176"/>
      <c r="AH163" s="176"/>
      <c r="AI163" s="188"/>
      <c r="AJ163" s="50"/>
      <c r="AK163" s="51"/>
      <c r="AL163" s="51"/>
      <c r="AM163" s="51"/>
      <c r="AN163" s="52"/>
      <c r="AO163" s="175"/>
      <c r="AP163" s="176"/>
      <c r="AQ163" s="176"/>
      <c r="AR163" s="176"/>
      <c r="AS163" s="176"/>
      <c r="AT163" s="50"/>
      <c r="AU163" s="51"/>
      <c r="AV163" s="51"/>
      <c r="AW163" s="51"/>
      <c r="AX163" s="51"/>
      <c r="AY163" s="175"/>
      <c r="AZ163" s="176"/>
      <c r="BA163" s="176"/>
      <c r="BB163" s="176"/>
      <c r="BC163" s="176"/>
      <c r="BD163" s="50"/>
      <c r="BE163" s="51"/>
      <c r="BF163" s="51"/>
      <c r="BG163" s="51"/>
      <c r="BH163" s="52"/>
      <c r="BI163" s="175"/>
      <c r="BJ163" s="176"/>
      <c r="BK163" s="176"/>
      <c r="BL163" s="176"/>
      <c r="BM163" s="188"/>
      <c r="BN163" s="53">
        <f t="shared" si="20"/>
        <v>0</v>
      </c>
      <c r="BO163" s="53">
        <f t="shared" si="21"/>
        <v>0</v>
      </c>
    </row>
    <row r="164" spans="2:67" ht="20.25" x14ac:dyDescent="0.25">
      <c r="B164" s="79"/>
      <c r="C164" s="80"/>
      <c r="D164" s="41">
        <f t="shared" si="22"/>
        <v>211.6</v>
      </c>
      <c r="E164" s="42">
        <v>1</v>
      </c>
      <c r="F164" s="43">
        <v>1</v>
      </c>
      <c r="G164" s="44">
        <v>2</v>
      </c>
      <c r="H164" s="44">
        <v>3</v>
      </c>
      <c r="I164" s="44">
        <v>4</v>
      </c>
      <c r="J164" s="45">
        <v>4</v>
      </c>
      <c r="K164" s="46">
        <f t="shared" si="16"/>
        <v>215.83199999999999</v>
      </c>
      <c r="L164" s="47">
        <f t="shared" si="17"/>
        <v>217.94800000000001</v>
      </c>
      <c r="M164" s="48">
        <f t="shared" si="18"/>
        <v>220.06399999999999</v>
      </c>
      <c r="N164" s="48">
        <f t="shared" si="18"/>
        <v>222.18</v>
      </c>
      <c r="O164" s="49">
        <f t="shared" si="18"/>
        <v>222.18</v>
      </c>
      <c r="P164" s="50"/>
      <c r="Q164" s="51"/>
      <c r="R164" s="51"/>
      <c r="S164" s="51"/>
      <c r="T164" s="52"/>
      <c r="U164" s="175"/>
      <c r="V164" s="176"/>
      <c r="W164" s="176"/>
      <c r="X164" s="176"/>
      <c r="Y164" s="176"/>
      <c r="Z164" s="50"/>
      <c r="AA164" s="51"/>
      <c r="AB164" s="51"/>
      <c r="AC164" s="51"/>
      <c r="AD164" s="51"/>
      <c r="AE164" s="175"/>
      <c r="AF164" s="176"/>
      <c r="AG164" s="176"/>
      <c r="AH164" s="176"/>
      <c r="AI164" s="188"/>
      <c r="AJ164" s="50"/>
      <c r="AK164" s="51"/>
      <c r="AL164" s="51"/>
      <c r="AM164" s="51"/>
      <c r="AN164" s="52"/>
      <c r="AO164" s="175"/>
      <c r="AP164" s="176"/>
      <c r="AQ164" s="176"/>
      <c r="AR164" s="176"/>
      <c r="AS164" s="176"/>
      <c r="AT164" s="50"/>
      <c r="AU164" s="51"/>
      <c r="AV164" s="51"/>
      <c r="AW164" s="51"/>
      <c r="AX164" s="51"/>
      <c r="AY164" s="175"/>
      <c r="AZ164" s="176"/>
      <c r="BA164" s="176"/>
      <c r="BB164" s="176"/>
      <c r="BC164" s="176"/>
      <c r="BD164" s="50"/>
      <c r="BE164" s="51"/>
      <c r="BF164" s="51"/>
      <c r="BG164" s="51"/>
      <c r="BH164" s="52"/>
      <c r="BI164" s="175"/>
      <c r="BJ164" s="176"/>
      <c r="BK164" s="176"/>
      <c r="BL164" s="176"/>
      <c r="BM164" s="188"/>
      <c r="BN164" s="53">
        <f t="shared" si="20"/>
        <v>0</v>
      </c>
      <c r="BO164" s="53">
        <f t="shared" si="21"/>
        <v>0</v>
      </c>
    </row>
    <row r="165" spans="2:67" ht="20.25" x14ac:dyDescent="0.25">
      <c r="B165" s="79"/>
      <c r="C165" s="80"/>
      <c r="D165" s="41">
        <f t="shared" si="22"/>
        <v>211.6</v>
      </c>
      <c r="E165" s="42">
        <v>1</v>
      </c>
      <c r="F165" s="43">
        <v>1</v>
      </c>
      <c r="G165" s="44">
        <v>2</v>
      </c>
      <c r="H165" s="44">
        <v>3</v>
      </c>
      <c r="I165" s="44">
        <v>4</v>
      </c>
      <c r="J165" s="45">
        <v>4</v>
      </c>
      <c r="K165" s="46">
        <f t="shared" si="16"/>
        <v>215.83199999999999</v>
      </c>
      <c r="L165" s="47">
        <f t="shared" si="17"/>
        <v>217.94800000000001</v>
      </c>
      <c r="M165" s="48">
        <f t="shared" si="18"/>
        <v>220.06399999999999</v>
      </c>
      <c r="N165" s="48">
        <f t="shared" si="18"/>
        <v>222.18</v>
      </c>
      <c r="O165" s="49">
        <f t="shared" si="18"/>
        <v>222.18</v>
      </c>
      <c r="P165" s="50"/>
      <c r="Q165" s="51"/>
      <c r="R165" s="51"/>
      <c r="S165" s="51"/>
      <c r="T165" s="52"/>
      <c r="U165" s="175"/>
      <c r="V165" s="176"/>
      <c r="W165" s="176"/>
      <c r="X165" s="176"/>
      <c r="Y165" s="176"/>
      <c r="Z165" s="50"/>
      <c r="AA165" s="51"/>
      <c r="AB165" s="51"/>
      <c r="AC165" s="51"/>
      <c r="AD165" s="51"/>
      <c r="AE165" s="175"/>
      <c r="AF165" s="176"/>
      <c r="AG165" s="176"/>
      <c r="AH165" s="176"/>
      <c r="AI165" s="188"/>
      <c r="AJ165" s="50"/>
      <c r="AK165" s="51"/>
      <c r="AL165" s="51"/>
      <c r="AM165" s="51"/>
      <c r="AN165" s="52"/>
      <c r="AO165" s="175"/>
      <c r="AP165" s="176"/>
      <c r="AQ165" s="176"/>
      <c r="AR165" s="176"/>
      <c r="AS165" s="176"/>
      <c r="AT165" s="50"/>
      <c r="AU165" s="51"/>
      <c r="AV165" s="51"/>
      <c r="AW165" s="51"/>
      <c r="AX165" s="51"/>
      <c r="AY165" s="175"/>
      <c r="AZ165" s="176"/>
      <c r="BA165" s="176"/>
      <c r="BB165" s="176"/>
      <c r="BC165" s="176"/>
      <c r="BD165" s="50"/>
      <c r="BE165" s="51"/>
      <c r="BF165" s="51"/>
      <c r="BG165" s="51"/>
      <c r="BH165" s="52"/>
      <c r="BI165" s="175"/>
      <c r="BJ165" s="176"/>
      <c r="BK165" s="176"/>
      <c r="BL165" s="176"/>
      <c r="BM165" s="188"/>
      <c r="BN165" s="53">
        <f t="shared" ref="BN165:BN196" si="23">MIN($P165,$U165,$Z165,$AE165,$AJ165,$AO165,$AT165,$AY165,$BD165,$BI165)</f>
        <v>0</v>
      </c>
      <c r="BO165" s="53">
        <f t="shared" ref="BO165:BO196" si="24">MAX($P165,$U165,$Z165,$AE165,$AJ165,$AO165,$AT165,$AY165,$BD165,$BI165)</f>
        <v>0</v>
      </c>
    </row>
    <row r="166" spans="2:67" ht="36" x14ac:dyDescent="0.25">
      <c r="B166" s="79" t="s">
        <v>45</v>
      </c>
      <c r="C166" s="40" t="str">
        <f>C53</f>
        <v>Свинина 2 категории в убойном весе, кг</v>
      </c>
      <c r="D166" s="41">
        <f t="shared" si="22"/>
        <v>128.4</v>
      </c>
      <c r="E166" s="42">
        <v>1</v>
      </c>
      <c r="F166" s="43">
        <v>1</v>
      </c>
      <c r="G166" s="44">
        <v>2</v>
      </c>
      <c r="H166" s="44">
        <v>3</v>
      </c>
      <c r="I166" s="44">
        <v>4</v>
      </c>
      <c r="J166" s="45">
        <v>4</v>
      </c>
      <c r="K166" s="46">
        <f t="shared" si="16"/>
        <v>130.96800000000002</v>
      </c>
      <c r="L166" s="47">
        <f t="shared" si="17"/>
        <v>132.25200000000001</v>
      </c>
      <c r="M166" s="48">
        <f t="shared" si="18"/>
        <v>133.536</v>
      </c>
      <c r="N166" s="48">
        <f t="shared" si="18"/>
        <v>134.82</v>
      </c>
      <c r="O166" s="49">
        <f t="shared" si="18"/>
        <v>134.82</v>
      </c>
      <c r="P166" s="50"/>
      <c r="Q166" s="51"/>
      <c r="R166" s="51"/>
      <c r="S166" s="51"/>
      <c r="T166" s="52"/>
      <c r="U166" s="175"/>
      <c r="V166" s="176"/>
      <c r="W166" s="176"/>
      <c r="X166" s="176"/>
      <c r="Y166" s="176"/>
      <c r="Z166" s="50"/>
      <c r="AA166" s="51"/>
      <c r="AB166" s="51"/>
      <c r="AC166" s="51"/>
      <c r="AD166" s="51"/>
      <c r="AE166" s="175"/>
      <c r="AF166" s="176"/>
      <c r="AG166" s="176"/>
      <c r="AH166" s="176"/>
      <c r="AI166" s="188"/>
      <c r="AJ166" s="50"/>
      <c r="AK166" s="51"/>
      <c r="AL166" s="51"/>
      <c r="AM166" s="51"/>
      <c r="AN166" s="52"/>
      <c r="AO166" s="175"/>
      <c r="AP166" s="176"/>
      <c r="AQ166" s="176"/>
      <c r="AR166" s="176"/>
      <c r="AS166" s="176"/>
      <c r="AT166" s="50"/>
      <c r="AU166" s="51"/>
      <c r="AV166" s="51"/>
      <c r="AW166" s="51"/>
      <c r="AX166" s="51"/>
      <c r="AY166" s="175"/>
      <c r="AZ166" s="176"/>
      <c r="BA166" s="176"/>
      <c r="BB166" s="176"/>
      <c r="BC166" s="176"/>
      <c r="BD166" s="50"/>
      <c r="BE166" s="51"/>
      <c r="BF166" s="51"/>
      <c r="BG166" s="51"/>
      <c r="BH166" s="52"/>
      <c r="BI166" s="175"/>
      <c r="BJ166" s="176"/>
      <c r="BK166" s="176"/>
      <c r="BL166" s="176"/>
      <c r="BM166" s="188"/>
      <c r="BN166" s="53">
        <f t="shared" si="23"/>
        <v>0</v>
      </c>
      <c r="BO166" s="53">
        <f t="shared" si="24"/>
        <v>0</v>
      </c>
    </row>
    <row r="167" spans="2:67" ht="20.25" x14ac:dyDescent="0.25">
      <c r="B167" s="79"/>
      <c r="C167" s="80"/>
      <c r="D167" s="41">
        <f t="shared" si="22"/>
        <v>128.4</v>
      </c>
      <c r="E167" s="42">
        <v>1</v>
      </c>
      <c r="F167" s="43">
        <v>1</v>
      </c>
      <c r="G167" s="44">
        <v>2</v>
      </c>
      <c r="H167" s="44">
        <v>3</v>
      </c>
      <c r="I167" s="44">
        <v>4</v>
      </c>
      <c r="J167" s="45">
        <v>4</v>
      </c>
      <c r="K167" s="46">
        <f t="shared" si="16"/>
        <v>130.96800000000002</v>
      </c>
      <c r="L167" s="47">
        <f t="shared" si="17"/>
        <v>132.25200000000001</v>
      </c>
      <c r="M167" s="48">
        <f t="shared" si="18"/>
        <v>133.536</v>
      </c>
      <c r="N167" s="48">
        <f t="shared" si="18"/>
        <v>134.82</v>
      </c>
      <c r="O167" s="49">
        <f t="shared" si="18"/>
        <v>134.82</v>
      </c>
      <c r="P167" s="50"/>
      <c r="Q167" s="51"/>
      <c r="R167" s="51"/>
      <c r="S167" s="51"/>
      <c r="T167" s="52"/>
      <c r="U167" s="175"/>
      <c r="V167" s="176"/>
      <c r="W167" s="176"/>
      <c r="X167" s="176"/>
      <c r="Y167" s="176"/>
      <c r="Z167" s="50"/>
      <c r="AA167" s="51"/>
      <c r="AB167" s="51"/>
      <c r="AC167" s="51"/>
      <c r="AD167" s="51"/>
      <c r="AE167" s="175"/>
      <c r="AF167" s="176"/>
      <c r="AG167" s="176"/>
      <c r="AH167" s="176"/>
      <c r="AI167" s="188"/>
      <c r="AJ167" s="50"/>
      <c r="AK167" s="51"/>
      <c r="AL167" s="51"/>
      <c r="AM167" s="51"/>
      <c r="AN167" s="52"/>
      <c r="AO167" s="175"/>
      <c r="AP167" s="176"/>
      <c r="AQ167" s="176"/>
      <c r="AR167" s="176"/>
      <c r="AS167" s="176"/>
      <c r="AT167" s="50"/>
      <c r="AU167" s="51"/>
      <c r="AV167" s="51"/>
      <c r="AW167" s="51"/>
      <c r="AX167" s="51"/>
      <c r="AY167" s="175"/>
      <c r="AZ167" s="176"/>
      <c r="BA167" s="176"/>
      <c r="BB167" s="176"/>
      <c r="BC167" s="176"/>
      <c r="BD167" s="50"/>
      <c r="BE167" s="51"/>
      <c r="BF167" s="51"/>
      <c r="BG167" s="51"/>
      <c r="BH167" s="52"/>
      <c r="BI167" s="175"/>
      <c r="BJ167" s="176"/>
      <c r="BK167" s="176"/>
      <c r="BL167" s="176"/>
      <c r="BM167" s="188"/>
      <c r="BN167" s="53">
        <f t="shared" si="23"/>
        <v>0</v>
      </c>
      <c r="BO167" s="53">
        <f t="shared" si="24"/>
        <v>0</v>
      </c>
    </row>
    <row r="168" spans="2:67" ht="20.25" x14ac:dyDescent="0.25">
      <c r="B168" s="79"/>
      <c r="C168" s="80"/>
      <c r="D168" s="41">
        <f t="shared" si="22"/>
        <v>128.4</v>
      </c>
      <c r="E168" s="42">
        <v>1</v>
      </c>
      <c r="F168" s="43">
        <v>1</v>
      </c>
      <c r="G168" s="44">
        <v>2</v>
      </c>
      <c r="H168" s="44">
        <v>3</v>
      </c>
      <c r="I168" s="44">
        <v>4</v>
      </c>
      <c r="J168" s="45">
        <v>4</v>
      </c>
      <c r="K168" s="46">
        <f t="shared" si="16"/>
        <v>130.96800000000002</v>
      </c>
      <c r="L168" s="47">
        <f t="shared" si="17"/>
        <v>132.25200000000001</v>
      </c>
      <c r="M168" s="48">
        <f t="shared" si="18"/>
        <v>133.536</v>
      </c>
      <c r="N168" s="48">
        <f t="shared" si="18"/>
        <v>134.82</v>
      </c>
      <c r="O168" s="49">
        <f t="shared" si="18"/>
        <v>134.82</v>
      </c>
      <c r="P168" s="50"/>
      <c r="Q168" s="51"/>
      <c r="R168" s="51"/>
      <c r="S168" s="51"/>
      <c r="T168" s="52"/>
      <c r="U168" s="175"/>
      <c r="V168" s="176"/>
      <c r="W168" s="176"/>
      <c r="X168" s="176"/>
      <c r="Y168" s="176"/>
      <c r="Z168" s="50"/>
      <c r="AA168" s="51"/>
      <c r="AB168" s="51"/>
      <c r="AC168" s="51"/>
      <c r="AD168" s="51"/>
      <c r="AE168" s="175"/>
      <c r="AF168" s="176"/>
      <c r="AG168" s="176"/>
      <c r="AH168" s="176"/>
      <c r="AI168" s="188"/>
      <c r="AJ168" s="50"/>
      <c r="AK168" s="51"/>
      <c r="AL168" s="51"/>
      <c r="AM168" s="51"/>
      <c r="AN168" s="52"/>
      <c r="AO168" s="175"/>
      <c r="AP168" s="176"/>
      <c r="AQ168" s="176"/>
      <c r="AR168" s="176"/>
      <c r="AS168" s="176"/>
      <c r="AT168" s="50"/>
      <c r="AU168" s="51"/>
      <c r="AV168" s="51"/>
      <c r="AW168" s="51"/>
      <c r="AX168" s="51"/>
      <c r="AY168" s="175"/>
      <c r="AZ168" s="176"/>
      <c r="BA168" s="176"/>
      <c r="BB168" s="176"/>
      <c r="BC168" s="176"/>
      <c r="BD168" s="50"/>
      <c r="BE168" s="51"/>
      <c r="BF168" s="51"/>
      <c r="BG168" s="51"/>
      <c r="BH168" s="52"/>
      <c r="BI168" s="175"/>
      <c r="BJ168" s="176"/>
      <c r="BK168" s="176"/>
      <c r="BL168" s="176"/>
      <c r="BM168" s="188"/>
      <c r="BN168" s="53">
        <f t="shared" si="23"/>
        <v>0</v>
      </c>
      <c r="BO168" s="53">
        <f t="shared" si="24"/>
        <v>0</v>
      </c>
    </row>
    <row r="169" spans="2:67" ht="54" x14ac:dyDescent="0.25">
      <c r="B169" s="79" t="s">
        <v>124</v>
      </c>
      <c r="C169" s="40" t="str">
        <f>C56</f>
        <v>Говядина 1 категории в полутушах (ГОСТ Р 54315-2011)*, кг</v>
      </c>
      <c r="D169" s="41">
        <f t="shared" si="22"/>
        <v>259.10000000000002</v>
      </c>
      <c r="E169" s="42">
        <v>1</v>
      </c>
      <c r="F169" s="43">
        <v>1</v>
      </c>
      <c r="G169" s="44">
        <v>2</v>
      </c>
      <c r="H169" s="44">
        <v>3</v>
      </c>
      <c r="I169" s="44">
        <v>4</v>
      </c>
      <c r="J169" s="45">
        <v>4</v>
      </c>
      <c r="K169" s="46">
        <f t="shared" si="16"/>
        <v>264.28200000000004</v>
      </c>
      <c r="L169" s="47">
        <f t="shared" si="17"/>
        <v>266.87300000000005</v>
      </c>
      <c r="M169" s="48">
        <f t="shared" si="18"/>
        <v>269.464</v>
      </c>
      <c r="N169" s="48">
        <f t="shared" si="18"/>
        <v>272.05500000000001</v>
      </c>
      <c r="O169" s="49">
        <f t="shared" si="18"/>
        <v>272.05500000000001</v>
      </c>
      <c r="P169" s="50"/>
      <c r="Q169" s="51"/>
      <c r="R169" s="51"/>
      <c r="S169" s="51"/>
      <c r="T169" s="52"/>
      <c r="U169" s="50"/>
      <c r="V169" s="57"/>
      <c r="W169" s="57"/>
      <c r="X169" s="57"/>
      <c r="Y169" s="52"/>
      <c r="Z169" s="50"/>
      <c r="AA169" s="51"/>
      <c r="AB169" s="51"/>
      <c r="AC169" s="51"/>
      <c r="AD169" s="52"/>
      <c r="AE169" s="50"/>
      <c r="AF169" s="51"/>
      <c r="AG169" s="51"/>
      <c r="AH169" s="51"/>
      <c r="AI169" s="52"/>
      <c r="AJ169" s="50"/>
      <c r="AK169" s="51"/>
      <c r="AL169" s="51"/>
      <c r="AM169" s="51"/>
      <c r="AN169" s="52"/>
      <c r="AO169" s="175"/>
      <c r="AP169" s="176"/>
      <c r="AQ169" s="176"/>
      <c r="AR169" s="176"/>
      <c r="AS169" s="176"/>
      <c r="AT169" s="50"/>
      <c r="AU169" s="51"/>
      <c r="AV169" s="51"/>
      <c r="AW169" s="51"/>
      <c r="AX169" s="52"/>
      <c r="AY169" s="175"/>
      <c r="AZ169" s="176"/>
      <c r="BA169" s="176"/>
      <c r="BB169" s="176"/>
      <c r="BC169" s="176"/>
      <c r="BD169" s="50"/>
      <c r="BE169" s="51"/>
      <c r="BF169" s="51"/>
      <c r="BG169" s="51"/>
      <c r="BH169" s="52"/>
      <c r="BI169" s="175"/>
      <c r="BJ169" s="176"/>
      <c r="BK169" s="176"/>
      <c r="BL169" s="176"/>
      <c r="BM169" s="188"/>
      <c r="BN169" s="53">
        <f t="shared" si="23"/>
        <v>0</v>
      </c>
      <c r="BO169" s="53">
        <f t="shared" si="24"/>
        <v>0</v>
      </c>
    </row>
    <row r="170" spans="2:67" ht="20.25" x14ac:dyDescent="0.25">
      <c r="B170" s="79"/>
      <c r="C170" s="80"/>
      <c r="D170" s="41">
        <f t="shared" si="22"/>
        <v>259.10000000000002</v>
      </c>
      <c r="E170" s="42">
        <v>1</v>
      </c>
      <c r="F170" s="43">
        <v>1</v>
      </c>
      <c r="G170" s="44">
        <v>2</v>
      </c>
      <c r="H170" s="44">
        <v>3</v>
      </c>
      <c r="I170" s="44">
        <v>4</v>
      </c>
      <c r="J170" s="45">
        <v>4</v>
      </c>
      <c r="K170" s="46">
        <f t="shared" si="16"/>
        <v>264.28200000000004</v>
      </c>
      <c r="L170" s="47">
        <f t="shared" si="17"/>
        <v>266.87300000000005</v>
      </c>
      <c r="M170" s="48">
        <f t="shared" si="18"/>
        <v>269.464</v>
      </c>
      <c r="N170" s="48">
        <f t="shared" si="18"/>
        <v>272.05500000000001</v>
      </c>
      <c r="O170" s="49">
        <f t="shared" si="18"/>
        <v>272.05500000000001</v>
      </c>
      <c r="P170" s="50"/>
      <c r="Q170" s="51"/>
      <c r="R170" s="51"/>
      <c r="S170" s="51"/>
      <c r="T170" s="52"/>
      <c r="U170" s="175"/>
      <c r="V170" s="176"/>
      <c r="W170" s="176"/>
      <c r="X170" s="176"/>
      <c r="Y170" s="176"/>
      <c r="Z170" s="50"/>
      <c r="AA170" s="51"/>
      <c r="AB170" s="51"/>
      <c r="AC170" s="51"/>
      <c r="AD170" s="51"/>
      <c r="AE170" s="175"/>
      <c r="AF170" s="176"/>
      <c r="AG170" s="176"/>
      <c r="AH170" s="176"/>
      <c r="AI170" s="188"/>
      <c r="AJ170" s="50"/>
      <c r="AK170" s="51"/>
      <c r="AL170" s="51"/>
      <c r="AM170" s="51"/>
      <c r="AN170" s="52"/>
      <c r="AO170" s="175"/>
      <c r="AP170" s="176"/>
      <c r="AQ170" s="176"/>
      <c r="AR170" s="176"/>
      <c r="AS170" s="176"/>
      <c r="AT170" s="50"/>
      <c r="AU170" s="51"/>
      <c r="AV170" s="51"/>
      <c r="AW170" s="51"/>
      <c r="AX170" s="51"/>
      <c r="AY170" s="175"/>
      <c r="AZ170" s="176"/>
      <c r="BA170" s="176"/>
      <c r="BB170" s="176"/>
      <c r="BC170" s="176"/>
      <c r="BD170" s="50"/>
      <c r="BE170" s="51"/>
      <c r="BF170" s="51"/>
      <c r="BG170" s="51"/>
      <c r="BH170" s="52"/>
      <c r="BI170" s="175"/>
      <c r="BJ170" s="176"/>
      <c r="BK170" s="176"/>
      <c r="BL170" s="176"/>
      <c r="BM170" s="188"/>
      <c r="BN170" s="53">
        <f t="shared" si="23"/>
        <v>0</v>
      </c>
      <c r="BO170" s="53">
        <f t="shared" si="24"/>
        <v>0</v>
      </c>
    </row>
    <row r="171" spans="2:67" ht="54" x14ac:dyDescent="0.25">
      <c r="B171" s="79" t="s">
        <v>125</v>
      </c>
      <c r="C171" s="40" t="str">
        <f>C58</f>
        <v>Говядина 1 категории передний отруб   (ГОСТ Р 54315-2011)*, кг</v>
      </c>
      <c r="D171" s="41">
        <f t="shared" si="22"/>
        <v>232.7</v>
      </c>
      <c r="E171" s="42">
        <v>1</v>
      </c>
      <c r="F171" s="43">
        <v>1</v>
      </c>
      <c r="G171" s="44">
        <v>2</v>
      </c>
      <c r="H171" s="44">
        <v>3</v>
      </c>
      <c r="I171" s="44">
        <v>4</v>
      </c>
      <c r="J171" s="45">
        <v>4</v>
      </c>
      <c r="K171" s="46">
        <f t="shared" si="16"/>
        <v>237.35399999999998</v>
      </c>
      <c r="L171" s="47">
        <f t="shared" si="17"/>
        <v>239.68099999999998</v>
      </c>
      <c r="M171" s="48">
        <f t="shared" si="18"/>
        <v>242.00799999999998</v>
      </c>
      <c r="N171" s="48">
        <f t="shared" si="18"/>
        <v>244.33499999999998</v>
      </c>
      <c r="O171" s="49">
        <f t="shared" si="18"/>
        <v>244.33499999999998</v>
      </c>
      <c r="P171" s="50"/>
      <c r="Q171" s="51"/>
      <c r="R171" s="51"/>
      <c r="S171" s="51"/>
      <c r="T171" s="52"/>
      <c r="U171" s="175"/>
      <c r="V171" s="176"/>
      <c r="W171" s="176"/>
      <c r="X171" s="176"/>
      <c r="Y171" s="176"/>
      <c r="Z171" s="50"/>
      <c r="AA171" s="51"/>
      <c r="AB171" s="51"/>
      <c r="AC171" s="51"/>
      <c r="AD171" s="51"/>
      <c r="AE171" s="175"/>
      <c r="AF171" s="176"/>
      <c r="AG171" s="176"/>
      <c r="AH171" s="176"/>
      <c r="AI171" s="188"/>
      <c r="AJ171" s="50"/>
      <c r="AK171" s="51"/>
      <c r="AL171" s="51"/>
      <c r="AM171" s="51"/>
      <c r="AN171" s="52"/>
      <c r="AO171" s="175"/>
      <c r="AP171" s="176"/>
      <c r="AQ171" s="176"/>
      <c r="AR171" s="176"/>
      <c r="AS171" s="176"/>
      <c r="AT171" s="50"/>
      <c r="AU171" s="51"/>
      <c r="AV171" s="51"/>
      <c r="AW171" s="51"/>
      <c r="AX171" s="51"/>
      <c r="AY171" s="175"/>
      <c r="AZ171" s="176"/>
      <c r="BA171" s="176"/>
      <c r="BB171" s="176"/>
      <c r="BC171" s="176"/>
      <c r="BD171" s="50"/>
      <c r="BE171" s="51"/>
      <c r="BF171" s="51"/>
      <c r="BG171" s="51"/>
      <c r="BH171" s="52"/>
      <c r="BI171" s="175"/>
      <c r="BJ171" s="176"/>
      <c r="BK171" s="176"/>
      <c r="BL171" s="176"/>
      <c r="BM171" s="188"/>
      <c r="BN171" s="53">
        <f t="shared" si="23"/>
        <v>0</v>
      </c>
      <c r="BO171" s="53">
        <f t="shared" si="24"/>
        <v>0</v>
      </c>
    </row>
    <row r="172" spans="2:67" ht="20.25" x14ac:dyDescent="0.25">
      <c r="B172" s="79"/>
      <c r="C172" s="80"/>
      <c r="D172" s="41">
        <f t="shared" si="22"/>
        <v>232.7</v>
      </c>
      <c r="E172" s="42">
        <v>1</v>
      </c>
      <c r="F172" s="43">
        <v>1</v>
      </c>
      <c r="G172" s="44">
        <v>2</v>
      </c>
      <c r="H172" s="44">
        <v>3</v>
      </c>
      <c r="I172" s="44">
        <v>4</v>
      </c>
      <c r="J172" s="45">
        <v>4</v>
      </c>
      <c r="K172" s="46">
        <f t="shared" si="16"/>
        <v>237.35399999999998</v>
      </c>
      <c r="L172" s="47">
        <f t="shared" si="17"/>
        <v>239.68099999999998</v>
      </c>
      <c r="M172" s="48">
        <f t="shared" si="18"/>
        <v>242.00799999999998</v>
      </c>
      <c r="N172" s="48">
        <f t="shared" si="18"/>
        <v>244.33499999999998</v>
      </c>
      <c r="O172" s="49">
        <f t="shared" si="18"/>
        <v>244.33499999999998</v>
      </c>
      <c r="P172" s="50"/>
      <c r="Q172" s="51"/>
      <c r="R172" s="51"/>
      <c r="S172" s="51"/>
      <c r="T172" s="52"/>
      <c r="U172" s="175"/>
      <c r="V172" s="176"/>
      <c r="W172" s="176"/>
      <c r="X172" s="176"/>
      <c r="Y172" s="176"/>
      <c r="Z172" s="50"/>
      <c r="AA172" s="51"/>
      <c r="AB172" s="51"/>
      <c r="AC172" s="51"/>
      <c r="AD172" s="51"/>
      <c r="AE172" s="175"/>
      <c r="AF172" s="176"/>
      <c r="AG172" s="176"/>
      <c r="AH172" s="176"/>
      <c r="AI172" s="188"/>
      <c r="AJ172" s="50"/>
      <c r="AK172" s="51"/>
      <c r="AL172" s="51"/>
      <c r="AM172" s="51"/>
      <c r="AN172" s="52"/>
      <c r="AO172" s="175"/>
      <c r="AP172" s="176"/>
      <c r="AQ172" s="176"/>
      <c r="AR172" s="176"/>
      <c r="AS172" s="176"/>
      <c r="AT172" s="50"/>
      <c r="AU172" s="51"/>
      <c r="AV172" s="51"/>
      <c r="AW172" s="51"/>
      <c r="AX172" s="51"/>
      <c r="AY172" s="175"/>
      <c r="AZ172" s="176"/>
      <c r="BA172" s="176"/>
      <c r="BB172" s="176"/>
      <c r="BC172" s="176"/>
      <c r="BD172" s="50"/>
      <c r="BE172" s="51"/>
      <c r="BF172" s="51"/>
      <c r="BG172" s="51"/>
      <c r="BH172" s="52"/>
      <c r="BI172" s="175"/>
      <c r="BJ172" s="176"/>
      <c r="BK172" s="176"/>
      <c r="BL172" s="176"/>
      <c r="BM172" s="188"/>
      <c r="BN172" s="53">
        <f t="shared" si="23"/>
        <v>0</v>
      </c>
      <c r="BO172" s="53">
        <f t="shared" si="24"/>
        <v>0</v>
      </c>
    </row>
    <row r="173" spans="2:67" ht="20.25" x14ac:dyDescent="0.25">
      <c r="B173" s="79"/>
      <c r="C173" s="80"/>
      <c r="D173" s="41">
        <f t="shared" si="22"/>
        <v>232.7</v>
      </c>
      <c r="E173" s="42">
        <v>1</v>
      </c>
      <c r="F173" s="43">
        <v>1</v>
      </c>
      <c r="G173" s="44">
        <v>2</v>
      </c>
      <c r="H173" s="44">
        <v>3</v>
      </c>
      <c r="I173" s="44">
        <v>4</v>
      </c>
      <c r="J173" s="45">
        <v>4</v>
      </c>
      <c r="K173" s="46">
        <f t="shared" si="16"/>
        <v>237.35399999999998</v>
      </c>
      <c r="L173" s="47">
        <f t="shared" si="17"/>
        <v>239.68099999999998</v>
      </c>
      <c r="M173" s="48">
        <f t="shared" si="18"/>
        <v>242.00799999999998</v>
      </c>
      <c r="N173" s="48">
        <f t="shared" si="18"/>
        <v>244.33499999999998</v>
      </c>
      <c r="O173" s="49">
        <f t="shared" si="18"/>
        <v>244.33499999999998</v>
      </c>
      <c r="P173" s="50"/>
      <c r="Q173" s="51"/>
      <c r="R173" s="51"/>
      <c r="S173" s="51"/>
      <c r="T173" s="52"/>
      <c r="U173" s="175"/>
      <c r="V173" s="176"/>
      <c r="W173" s="176"/>
      <c r="X173" s="176"/>
      <c r="Y173" s="176"/>
      <c r="Z173" s="50"/>
      <c r="AA173" s="51"/>
      <c r="AB173" s="51"/>
      <c r="AC173" s="51"/>
      <c r="AD173" s="51"/>
      <c r="AE173" s="175"/>
      <c r="AF173" s="176"/>
      <c r="AG173" s="176"/>
      <c r="AH173" s="176"/>
      <c r="AI173" s="188"/>
      <c r="AJ173" s="50"/>
      <c r="AK173" s="51"/>
      <c r="AL173" s="51"/>
      <c r="AM173" s="51"/>
      <c r="AN173" s="52"/>
      <c r="AO173" s="175"/>
      <c r="AP173" s="176"/>
      <c r="AQ173" s="176"/>
      <c r="AR173" s="176"/>
      <c r="AS173" s="176"/>
      <c r="AT173" s="50"/>
      <c r="AU173" s="51"/>
      <c r="AV173" s="51"/>
      <c r="AW173" s="51"/>
      <c r="AX173" s="51"/>
      <c r="AY173" s="175"/>
      <c r="AZ173" s="176"/>
      <c r="BA173" s="176"/>
      <c r="BB173" s="176"/>
      <c r="BC173" s="176"/>
      <c r="BD173" s="50"/>
      <c r="BE173" s="51"/>
      <c r="BF173" s="51"/>
      <c r="BG173" s="51"/>
      <c r="BH173" s="52"/>
      <c r="BI173" s="175"/>
      <c r="BJ173" s="176"/>
      <c r="BK173" s="176"/>
      <c r="BL173" s="176"/>
      <c r="BM173" s="188"/>
      <c r="BN173" s="53">
        <f t="shared" si="23"/>
        <v>0</v>
      </c>
      <c r="BO173" s="53">
        <f t="shared" si="24"/>
        <v>0</v>
      </c>
    </row>
    <row r="174" spans="2:67" ht="54" x14ac:dyDescent="0.25">
      <c r="B174" s="79" t="s">
        <v>126</v>
      </c>
      <c r="C174" s="40" t="str">
        <f>C61</f>
        <v>Говядина 1 категории задняя четверть  (ГОСТ Р 54315-2011)*, кг</v>
      </c>
      <c r="D174" s="41">
        <f t="shared" si="22"/>
        <v>285.5</v>
      </c>
      <c r="E174" s="42">
        <v>1</v>
      </c>
      <c r="F174" s="43">
        <v>1</v>
      </c>
      <c r="G174" s="44">
        <v>2</v>
      </c>
      <c r="H174" s="44">
        <v>3</v>
      </c>
      <c r="I174" s="44">
        <v>4</v>
      </c>
      <c r="J174" s="45">
        <v>4</v>
      </c>
      <c r="K174" s="46">
        <f t="shared" si="16"/>
        <v>291.20999999999998</v>
      </c>
      <c r="L174" s="47">
        <f t="shared" si="17"/>
        <v>294.065</v>
      </c>
      <c r="M174" s="48">
        <f t="shared" si="18"/>
        <v>296.92</v>
      </c>
      <c r="N174" s="48">
        <f t="shared" si="18"/>
        <v>299.77499999999998</v>
      </c>
      <c r="O174" s="49">
        <f t="shared" si="18"/>
        <v>299.77499999999998</v>
      </c>
      <c r="P174" s="50"/>
      <c r="Q174" s="51"/>
      <c r="R174" s="51"/>
      <c r="S174" s="51"/>
      <c r="T174" s="52"/>
      <c r="U174" s="175"/>
      <c r="V174" s="176"/>
      <c r="W174" s="176"/>
      <c r="X174" s="176"/>
      <c r="Y174" s="176"/>
      <c r="Z174" s="50"/>
      <c r="AA174" s="51"/>
      <c r="AB174" s="51"/>
      <c r="AC174" s="51"/>
      <c r="AD174" s="51"/>
      <c r="AE174" s="175"/>
      <c r="AF174" s="176"/>
      <c r="AG174" s="176"/>
      <c r="AH174" s="176"/>
      <c r="AI174" s="188"/>
      <c r="AJ174" s="50"/>
      <c r="AK174" s="57"/>
      <c r="AL174" s="57"/>
      <c r="AM174" s="57"/>
      <c r="AN174" s="52"/>
      <c r="AO174" s="175"/>
      <c r="AP174" s="176"/>
      <c r="AQ174" s="176"/>
      <c r="AR174" s="176"/>
      <c r="AS174" s="176"/>
      <c r="AT174" s="50"/>
      <c r="AU174" s="51"/>
      <c r="AV174" s="51"/>
      <c r="AW174" s="51"/>
      <c r="AX174" s="51"/>
      <c r="AY174" s="175"/>
      <c r="AZ174" s="176"/>
      <c r="BA174" s="176"/>
      <c r="BB174" s="176"/>
      <c r="BC174" s="176"/>
      <c r="BD174" s="50"/>
      <c r="BE174" s="51"/>
      <c r="BF174" s="51"/>
      <c r="BG174" s="51"/>
      <c r="BH174" s="52"/>
      <c r="BI174" s="175"/>
      <c r="BJ174" s="176"/>
      <c r="BK174" s="176"/>
      <c r="BL174" s="176"/>
      <c r="BM174" s="188"/>
      <c r="BN174" s="53">
        <f t="shared" si="23"/>
        <v>0</v>
      </c>
      <c r="BO174" s="53">
        <f t="shared" si="24"/>
        <v>0</v>
      </c>
    </row>
    <row r="175" spans="2:67" ht="20.25" x14ac:dyDescent="0.25">
      <c r="B175" s="79"/>
      <c r="C175" s="80"/>
      <c r="D175" s="41">
        <f t="shared" si="22"/>
        <v>0</v>
      </c>
      <c r="E175" s="42">
        <v>1</v>
      </c>
      <c r="F175" s="43">
        <v>1</v>
      </c>
      <c r="G175" s="44">
        <v>2</v>
      </c>
      <c r="H175" s="44">
        <v>3</v>
      </c>
      <c r="I175" s="44">
        <v>4</v>
      </c>
      <c r="J175" s="45">
        <v>4</v>
      </c>
      <c r="K175" s="46">
        <f t="shared" si="16"/>
        <v>0</v>
      </c>
      <c r="L175" s="47">
        <f t="shared" si="17"/>
        <v>0</v>
      </c>
      <c r="M175" s="48">
        <f t="shared" si="18"/>
        <v>0</v>
      </c>
      <c r="N175" s="48">
        <f t="shared" si="18"/>
        <v>0</v>
      </c>
      <c r="O175" s="49">
        <f t="shared" si="18"/>
        <v>0</v>
      </c>
      <c r="P175" s="50"/>
      <c r="Q175" s="51"/>
      <c r="R175" s="51"/>
      <c r="S175" s="51"/>
      <c r="T175" s="52"/>
      <c r="U175" s="175"/>
      <c r="V175" s="176"/>
      <c r="W175" s="176"/>
      <c r="X175" s="176"/>
      <c r="Y175" s="176"/>
      <c r="Z175" s="50"/>
      <c r="AA175" s="51"/>
      <c r="AB175" s="51"/>
      <c r="AC175" s="51"/>
      <c r="AD175" s="51"/>
      <c r="AE175" s="175"/>
      <c r="AF175" s="176"/>
      <c r="AG175" s="176"/>
      <c r="AH175" s="176"/>
      <c r="AI175" s="188"/>
      <c r="AJ175" s="50"/>
      <c r="AK175" s="51"/>
      <c r="AL175" s="51"/>
      <c r="AM175" s="51"/>
      <c r="AN175" s="52"/>
      <c r="AO175" s="175"/>
      <c r="AP175" s="176"/>
      <c r="AQ175" s="176"/>
      <c r="AR175" s="176"/>
      <c r="AS175" s="176"/>
      <c r="AT175" s="50"/>
      <c r="AU175" s="51"/>
      <c r="AV175" s="51"/>
      <c r="AW175" s="51"/>
      <c r="AX175" s="51"/>
      <c r="AY175" s="175"/>
      <c r="AZ175" s="176"/>
      <c r="BA175" s="176"/>
      <c r="BB175" s="176"/>
      <c r="BC175" s="176"/>
      <c r="BD175" s="50"/>
      <c r="BE175" s="51"/>
      <c r="BF175" s="51"/>
      <c r="BG175" s="51"/>
      <c r="BH175" s="52"/>
      <c r="BI175" s="175"/>
      <c r="BJ175" s="176"/>
      <c r="BK175" s="176"/>
      <c r="BL175" s="176"/>
      <c r="BM175" s="188"/>
      <c r="BN175" s="53">
        <f t="shared" si="23"/>
        <v>0</v>
      </c>
      <c r="BO175" s="53">
        <f t="shared" si="24"/>
        <v>0</v>
      </c>
    </row>
    <row r="176" spans="2:67" ht="20.25" x14ac:dyDescent="0.25">
      <c r="B176" s="79"/>
      <c r="C176" s="80"/>
      <c r="D176" s="41">
        <f t="shared" si="22"/>
        <v>0</v>
      </c>
      <c r="E176" s="42">
        <v>1</v>
      </c>
      <c r="F176" s="43">
        <v>1</v>
      </c>
      <c r="G176" s="44">
        <v>2</v>
      </c>
      <c r="H176" s="44">
        <v>3</v>
      </c>
      <c r="I176" s="44">
        <v>4</v>
      </c>
      <c r="J176" s="45">
        <v>4</v>
      </c>
      <c r="K176" s="46">
        <f t="shared" si="16"/>
        <v>0</v>
      </c>
      <c r="L176" s="47">
        <f t="shared" si="17"/>
        <v>0</v>
      </c>
      <c r="M176" s="48">
        <f t="shared" si="18"/>
        <v>0</v>
      </c>
      <c r="N176" s="48">
        <f t="shared" si="18"/>
        <v>0</v>
      </c>
      <c r="O176" s="49">
        <f t="shared" si="18"/>
        <v>0</v>
      </c>
      <c r="P176" s="50"/>
      <c r="Q176" s="51"/>
      <c r="R176" s="51"/>
      <c r="S176" s="51"/>
      <c r="T176" s="52"/>
      <c r="U176" s="175"/>
      <c r="V176" s="176"/>
      <c r="W176" s="176"/>
      <c r="X176" s="176"/>
      <c r="Y176" s="176"/>
      <c r="Z176" s="50"/>
      <c r="AA176" s="51"/>
      <c r="AB176" s="51"/>
      <c r="AC176" s="51"/>
      <c r="AD176" s="51"/>
      <c r="AE176" s="175"/>
      <c r="AF176" s="176"/>
      <c r="AG176" s="176"/>
      <c r="AH176" s="176"/>
      <c r="AI176" s="188"/>
      <c r="AJ176" s="50"/>
      <c r="AK176" s="51"/>
      <c r="AL176" s="51"/>
      <c r="AM176" s="51"/>
      <c r="AN176" s="52"/>
      <c r="AO176" s="175"/>
      <c r="AP176" s="176"/>
      <c r="AQ176" s="176"/>
      <c r="AR176" s="176"/>
      <c r="AS176" s="176"/>
      <c r="AT176" s="50"/>
      <c r="AU176" s="51"/>
      <c r="AV176" s="51"/>
      <c r="AW176" s="51"/>
      <c r="AX176" s="51"/>
      <c r="AY176" s="175"/>
      <c r="AZ176" s="176"/>
      <c r="BA176" s="176"/>
      <c r="BB176" s="176"/>
      <c r="BC176" s="176"/>
      <c r="BD176" s="50"/>
      <c r="BE176" s="51"/>
      <c r="BF176" s="51"/>
      <c r="BG176" s="51"/>
      <c r="BH176" s="52"/>
      <c r="BI176" s="175"/>
      <c r="BJ176" s="176"/>
      <c r="BK176" s="176"/>
      <c r="BL176" s="176"/>
      <c r="BM176" s="188"/>
      <c r="BN176" s="53">
        <f t="shared" si="23"/>
        <v>0</v>
      </c>
      <c r="BO176" s="53">
        <f t="shared" si="24"/>
        <v>0</v>
      </c>
    </row>
    <row r="177" spans="2:67" ht="36" x14ac:dyDescent="0.25">
      <c r="B177" s="79" t="s">
        <v>127</v>
      </c>
      <c r="C177" s="40" t="str">
        <f>C64</f>
        <v>Свинина 2 категории (ГОСТ Р53221-2008)*, кг</v>
      </c>
      <c r="D177" s="41">
        <f>D64</f>
        <v>206.8</v>
      </c>
      <c r="E177" s="42">
        <v>1</v>
      </c>
      <c r="F177" s="43">
        <v>1</v>
      </c>
      <c r="G177" s="44">
        <v>2</v>
      </c>
      <c r="H177" s="44">
        <v>3</v>
      </c>
      <c r="I177" s="44">
        <v>4</v>
      </c>
      <c r="J177" s="45">
        <v>4</v>
      </c>
      <c r="K177" s="46">
        <f t="shared" ref="K177:K182" si="25">$D177+($D177*(SUM($E177%,F177%)))</f>
        <v>210.93600000000001</v>
      </c>
      <c r="L177" s="47">
        <f t="shared" ref="L177:L182" si="26">$D177+(($D177*SUM($E177,G177)/100))</f>
        <v>213.00400000000002</v>
      </c>
      <c r="M177" s="48">
        <f t="shared" ref="M177:O182" si="27">$D177+(($D177*($E177+H177)/100))</f>
        <v>215.072</v>
      </c>
      <c r="N177" s="48">
        <f t="shared" si="27"/>
        <v>217.14000000000001</v>
      </c>
      <c r="O177" s="49">
        <f t="shared" si="27"/>
        <v>217.14000000000001</v>
      </c>
      <c r="P177" s="50"/>
      <c r="Q177" s="51"/>
      <c r="R177" s="51"/>
      <c r="S177" s="51"/>
      <c r="T177" s="52"/>
      <c r="U177" s="175"/>
      <c r="V177" s="176"/>
      <c r="W177" s="176"/>
      <c r="X177" s="176"/>
      <c r="Y177" s="176"/>
      <c r="Z177" s="50"/>
      <c r="AA177" s="51"/>
      <c r="AB177" s="51"/>
      <c r="AC177" s="51"/>
      <c r="AD177" s="51"/>
      <c r="AE177" s="175"/>
      <c r="AF177" s="176"/>
      <c r="AG177" s="176"/>
      <c r="AH177" s="176"/>
      <c r="AI177" s="188"/>
      <c r="AJ177" s="50"/>
      <c r="AK177" s="51"/>
      <c r="AL177" s="51"/>
      <c r="AM177" s="51"/>
      <c r="AN177" s="52"/>
      <c r="AO177" s="175"/>
      <c r="AP177" s="176"/>
      <c r="AQ177" s="176"/>
      <c r="AR177" s="176"/>
      <c r="AS177" s="176"/>
      <c r="AT177" s="50"/>
      <c r="AU177" s="51"/>
      <c r="AV177" s="51"/>
      <c r="AW177" s="51"/>
      <c r="AX177" s="51"/>
      <c r="AY177" s="175"/>
      <c r="AZ177" s="176"/>
      <c r="BA177" s="176"/>
      <c r="BB177" s="176"/>
      <c r="BC177" s="176"/>
      <c r="BD177" s="50"/>
      <c r="BE177" s="51"/>
      <c r="BF177" s="51"/>
      <c r="BG177" s="51"/>
      <c r="BH177" s="52"/>
      <c r="BI177" s="175"/>
      <c r="BJ177" s="176"/>
      <c r="BK177" s="176"/>
      <c r="BL177" s="176"/>
      <c r="BM177" s="188"/>
      <c r="BN177" s="53">
        <f t="shared" si="23"/>
        <v>0</v>
      </c>
      <c r="BO177" s="53">
        <f t="shared" si="24"/>
        <v>0</v>
      </c>
    </row>
    <row r="178" spans="2:67" ht="20.25" x14ac:dyDescent="0.25">
      <c r="B178" s="79"/>
      <c r="C178" s="80"/>
      <c r="D178" s="41">
        <f t="shared" ref="D178:D209" si="28">D65</f>
        <v>206.8</v>
      </c>
      <c r="E178" s="42">
        <v>1</v>
      </c>
      <c r="F178" s="43">
        <v>1</v>
      </c>
      <c r="G178" s="44">
        <v>2</v>
      </c>
      <c r="H178" s="44">
        <v>3</v>
      </c>
      <c r="I178" s="44">
        <v>4</v>
      </c>
      <c r="J178" s="45">
        <v>4</v>
      </c>
      <c r="K178" s="46">
        <f t="shared" si="25"/>
        <v>210.93600000000001</v>
      </c>
      <c r="L178" s="47">
        <f t="shared" si="26"/>
        <v>213.00400000000002</v>
      </c>
      <c r="M178" s="48">
        <f t="shared" si="27"/>
        <v>215.072</v>
      </c>
      <c r="N178" s="48">
        <f t="shared" si="27"/>
        <v>217.14000000000001</v>
      </c>
      <c r="O178" s="49">
        <f t="shared" si="27"/>
        <v>217.14000000000001</v>
      </c>
      <c r="P178" s="50"/>
      <c r="Q178" s="51"/>
      <c r="R178" s="51"/>
      <c r="S178" s="51"/>
      <c r="T178" s="52"/>
      <c r="U178" s="175"/>
      <c r="V178" s="176"/>
      <c r="W178" s="176"/>
      <c r="X178" s="176"/>
      <c r="Y178" s="176"/>
      <c r="Z178" s="50"/>
      <c r="AA178" s="51"/>
      <c r="AB178" s="51"/>
      <c r="AC178" s="51"/>
      <c r="AD178" s="51"/>
      <c r="AE178" s="175"/>
      <c r="AF178" s="176"/>
      <c r="AG178" s="176"/>
      <c r="AH178" s="176"/>
      <c r="AI178" s="188"/>
      <c r="AJ178" s="50"/>
      <c r="AK178" s="51"/>
      <c r="AL178" s="51"/>
      <c r="AM178" s="51"/>
      <c r="AN178" s="52"/>
      <c r="AO178" s="175"/>
      <c r="AP178" s="176"/>
      <c r="AQ178" s="176"/>
      <c r="AR178" s="176"/>
      <c r="AS178" s="176"/>
      <c r="AT178" s="50"/>
      <c r="AU178" s="51"/>
      <c r="AV178" s="51"/>
      <c r="AW178" s="51"/>
      <c r="AX178" s="51"/>
      <c r="AY178" s="175"/>
      <c r="AZ178" s="176"/>
      <c r="BA178" s="176"/>
      <c r="BB178" s="176"/>
      <c r="BC178" s="176"/>
      <c r="BD178" s="50"/>
      <c r="BE178" s="51"/>
      <c r="BF178" s="51"/>
      <c r="BG178" s="51"/>
      <c r="BH178" s="52"/>
      <c r="BI178" s="175"/>
      <c r="BJ178" s="176"/>
      <c r="BK178" s="176"/>
      <c r="BL178" s="176"/>
      <c r="BM178" s="188"/>
      <c r="BN178" s="53">
        <f t="shared" si="23"/>
        <v>0</v>
      </c>
      <c r="BO178" s="53">
        <f t="shared" si="24"/>
        <v>0</v>
      </c>
    </row>
    <row r="179" spans="2:67" ht="20.25" x14ac:dyDescent="0.25">
      <c r="B179" s="79"/>
      <c r="C179" s="80"/>
      <c r="D179" s="41">
        <f t="shared" si="28"/>
        <v>206.8</v>
      </c>
      <c r="E179" s="42">
        <v>1</v>
      </c>
      <c r="F179" s="43">
        <v>1</v>
      </c>
      <c r="G179" s="44">
        <v>2</v>
      </c>
      <c r="H179" s="44">
        <v>3</v>
      </c>
      <c r="I179" s="44">
        <v>4</v>
      </c>
      <c r="J179" s="45">
        <v>4</v>
      </c>
      <c r="K179" s="46">
        <f t="shared" si="25"/>
        <v>210.93600000000001</v>
      </c>
      <c r="L179" s="47">
        <f t="shared" si="26"/>
        <v>213.00400000000002</v>
      </c>
      <c r="M179" s="48">
        <f t="shared" si="27"/>
        <v>215.072</v>
      </c>
      <c r="N179" s="48">
        <f t="shared" si="27"/>
        <v>217.14000000000001</v>
      </c>
      <c r="O179" s="49">
        <f t="shared" si="27"/>
        <v>217.14000000000001</v>
      </c>
      <c r="P179" s="50"/>
      <c r="Q179" s="51"/>
      <c r="R179" s="51"/>
      <c r="S179" s="51"/>
      <c r="T179" s="52"/>
      <c r="U179" s="175"/>
      <c r="V179" s="176"/>
      <c r="W179" s="176"/>
      <c r="X179" s="176"/>
      <c r="Y179" s="176"/>
      <c r="Z179" s="50"/>
      <c r="AA179" s="51"/>
      <c r="AB179" s="51"/>
      <c r="AC179" s="51"/>
      <c r="AD179" s="51"/>
      <c r="AE179" s="175"/>
      <c r="AF179" s="176"/>
      <c r="AG179" s="176"/>
      <c r="AH179" s="176"/>
      <c r="AI179" s="188"/>
      <c r="AJ179" s="50"/>
      <c r="AK179" s="51"/>
      <c r="AL179" s="51"/>
      <c r="AM179" s="51"/>
      <c r="AN179" s="52"/>
      <c r="AO179" s="175"/>
      <c r="AP179" s="176"/>
      <c r="AQ179" s="176"/>
      <c r="AR179" s="176"/>
      <c r="AS179" s="176"/>
      <c r="AT179" s="50"/>
      <c r="AU179" s="51"/>
      <c r="AV179" s="51"/>
      <c r="AW179" s="51"/>
      <c r="AX179" s="51"/>
      <c r="AY179" s="175"/>
      <c r="AZ179" s="176"/>
      <c r="BA179" s="176"/>
      <c r="BB179" s="176"/>
      <c r="BC179" s="176"/>
      <c r="BD179" s="50"/>
      <c r="BE179" s="51"/>
      <c r="BF179" s="51"/>
      <c r="BG179" s="51"/>
      <c r="BH179" s="52"/>
      <c r="BI179" s="175"/>
      <c r="BJ179" s="176"/>
      <c r="BK179" s="176"/>
      <c r="BL179" s="176"/>
      <c r="BM179" s="188"/>
      <c r="BN179" s="53">
        <f t="shared" si="23"/>
        <v>0</v>
      </c>
      <c r="BO179" s="53">
        <f t="shared" si="24"/>
        <v>0</v>
      </c>
    </row>
    <row r="180" spans="2:67" ht="58.5" x14ac:dyDescent="0.25">
      <c r="B180" s="81" t="s">
        <v>47</v>
      </c>
      <c r="C180" s="82" t="s">
        <v>48</v>
      </c>
      <c r="D180" s="41">
        <f t="shared" si="28"/>
        <v>0</v>
      </c>
      <c r="E180" s="62"/>
      <c r="F180" s="63"/>
      <c r="G180" s="64"/>
      <c r="H180" s="64"/>
      <c r="I180" s="64"/>
      <c r="J180" s="65"/>
      <c r="K180" s="46">
        <f t="shared" si="25"/>
        <v>0</v>
      </c>
      <c r="L180" s="47">
        <f t="shared" si="26"/>
        <v>0</v>
      </c>
      <c r="M180" s="48">
        <f t="shared" si="27"/>
        <v>0</v>
      </c>
      <c r="N180" s="48">
        <f t="shared" si="27"/>
        <v>0</v>
      </c>
      <c r="O180" s="49">
        <f t="shared" si="27"/>
        <v>0</v>
      </c>
      <c r="P180" s="66"/>
      <c r="Q180" s="67"/>
      <c r="R180" s="68"/>
      <c r="S180" s="67"/>
      <c r="T180" s="69"/>
      <c r="U180" s="177"/>
      <c r="V180" s="178"/>
      <c r="W180" s="176"/>
      <c r="X180" s="178"/>
      <c r="Y180" s="178"/>
      <c r="Z180" s="66"/>
      <c r="AA180" s="67"/>
      <c r="AB180" s="68"/>
      <c r="AC180" s="67"/>
      <c r="AD180" s="67"/>
      <c r="AE180" s="177"/>
      <c r="AF180" s="178"/>
      <c r="AG180" s="176"/>
      <c r="AH180" s="178"/>
      <c r="AI180" s="189"/>
      <c r="AJ180" s="66"/>
      <c r="AK180" s="67"/>
      <c r="AL180" s="68"/>
      <c r="AM180" s="67"/>
      <c r="AN180" s="69"/>
      <c r="AO180" s="177"/>
      <c r="AP180" s="178"/>
      <c r="AQ180" s="176"/>
      <c r="AR180" s="178"/>
      <c r="AS180" s="178"/>
      <c r="AT180" s="66"/>
      <c r="AU180" s="67"/>
      <c r="AV180" s="68"/>
      <c r="AW180" s="67"/>
      <c r="AX180" s="67"/>
      <c r="AY180" s="177"/>
      <c r="AZ180" s="178"/>
      <c r="BA180" s="176"/>
      <c r="BB180" s="178"/>
      <c r="BC180" s="178"/>
      <c r="BD180" s="66"/>
      <c r="BE180" s="67"/>
      <c r="BF180" s="68"/>
      <c r="BG180" s="67"/>
      <c r="BH180" s="69"/>
      <c r="BI180" s="177"/>
      <c r="BJ180" s="178"/>
      <c r="BK180" s="176"/>
      <c r="BL180" s="178"/>
      <c r="BM180" s="189"/>
      <c r="BN180" s="53">
        <f t="shared" si="23"/>
        <v>0</v>
      </c>
      <c r="BO180" s="53">
        <f t="shared" si="24"/>
        <v>0</v>
      </c>
    </row>
    <row r="181" spans="2:67" ht="20.25" x14ac:dyDescent="0.25">
      <c r="B181" s="79" t="s">
        <v>50</v>
      </c>
      <c r="C181" s="40" t="str">
        <f>C68</f>
        <v>Мясо цыплят бройлеров, кг</v>
      </c>
      <c r="D181" s="41">
        <f t="shared" si="28"/>
        <v>113</v>
      </c>
      <c r="E181" s="42">
        <v>9</v>
      </c>
      <c r="F181" s="43">
        <v>1</v>
      </c>
      <c r="G181" s="44">
        <v>2</v>
      </c>
      <c r="H181" s="44">
        <v>3</v>
      </c>
      <c r="I181" s="44">
        <v>4</v>
      </c>
      <c r="J181" s="45">
        <v>5</v>
      </c>
      <c r="K181" s="46">
        <f t="shared" si="25"/>
        <v>124.3</v>
      </c>
      <c r="L181" s="47">
        <f t="shared" si="26"/>
        <v>125.43</v>
      </c>
      <c r="M181" s="48">
        <f t="shared" si="27"/>
        <v>126.56</v>
      </c>
      <c r="N181" s="48">
        <f t="shared" si="27"/>
        <v>127.69</v>
      </c>
      <c r="O181" s="49">
        <f t="shared" si="27"/>
        <v>128.82</v>
      </c>
      <c r="P181" s="50"/>
      <c r="Q181" s="51"/>
      <c r="R181" s="51"/>
      <c r="S181" s="51"/>
      <c r="T181" s="52"/>
      <c r="U181" s="175"/>
      <c r="V181" s="176"/>
      <c r="W181" s="176"/>
      <c r="X181" s="176"/>
      <c r="Y181" s="176"/>
      <c r="Z181" s="50"/>
      <c r="AA181" s="51"/>
      <c r="AB181" s="51"/>
      <c r="AC181" s="51"/>
      <c r="AD181" s="51"/>
      <c r="AE181" s="175"/>
      <c r="AF181" s="176"/>
      <c r="AG181" s="176"/>
      <c r="AH181" s="176"/>
      <c r="AI181" s="188"/>
      <c r="AJ181" s="50"/>
      <c r="AK181" s="57"/>
      <c r="AL181" s="57"/>
      <c r="AM181" s="57"/>
      <c r="AN181" s="52"/>
      <c r="AO181" s="50"/>
      <c r="AP181" s="57"/>
      <c r="AQ181" s="57"/>
      <c r="AR181" s="57"/>
      <c r="AS181" s="52"/>
      <c r="AT181" s="50"/>
      <c r="AU181" s="57"/>
      <c r="AV181" s="57"/>
      <c r="AW181" s="57"/>
      <c r="AX181" s="52"/>
      <c r="AY181" s="50"/>
      <c r="AZ181" s="57"/>
      <c r="BA181" s="57"/>
      <c r="BB181" s="57"/>
      <c r="BC181" s="52"/>
      <c r="BD181" s="50"/>
      <c r="BE181" s="57"/>
      <c r="BF181" s="57"/>
      <c r="BG181" s="57"/>
      <c r="BH181" s="52"/>
      <c r="BI181" s="50"/>
      <c r="BJ181" s="57"/>
      <c r="BK181" s="57"/>
      <c r="BL181" s="57"/>
      <c r="BM181" s="52"/>
      <c r="BN181" s="53">
        <f t="shared" si="23"/>
        <v>0</v>
      </c>
      <c r="BO181" s="53">
        <f t="shared" si="24"/>
        <v>0</v>
      </c>
    </row>
    <row r="182" spans="2:67" ht="20.25" x14ac:dyDescent="0.25">
      <c r="B182" s="79"/>
      <c r="C182" s="80"/>
      <c r="D182" s="41">
        <f t="shared" si="28"/>
        <v>113</v>
      </c>
      <c r="E182" s="42">
        <v>9</v>
      </c>
      <c r="F182" s="43">
        <v>1</v>
      </c>
      <c r="G182" s="44">
        <v>2</v>
      </c>
      <c r="H182" s="44">
        <v>3</v>
      </c>
      <c r="I182" s="44">
        <v>4</v>
      </c>
      <c r="J182" s="45">
        <v>5</v>
      </c>
      <c r="K182" s="46">
        <f t="shared" si="25"/>
        <v>124.3</v>
      </c>
      <c r="L182" s="47">
        <f t="shared" si="26"/>
        <v>125.43</v>
      </c>
      <c r="M182" s="48">
        <f t="shared" si="27"/>
        <v>126.56</v>
      </c>
      <c r="N182" s="48">
        <f t="shared" si="27"/>
        <v>127.69</v>
      </c>
      <c r="O182" s="49">
        <f t="shared" si="27"/>
        <v>128.82</v>
      </c>
      <c r="P182" s="50"/>
      <c r="Q182" s="51"/>
      <c r="R182" s="51"/>
      <c r="S182" s="51"/>
      <c r="T182" s="52"/>
      <c r="U182" s="175"/>
      <c r="V182" s="176"/>
      <c r="W182" s="176"/>
      <c r="X182" s="176"/>
      <c r="Y182" s="176"/>
      <c r="Z182" s="50"/>
      <c r="AA182" s="51"/>
      <c r="AB182" s="51"/>
      <c r="AC182" s="51"/>
      <c r="AD182" s="51"/>
      <c r="AE182" s="175"/>
      <c r="AF182" s="176"/>
      <c r="AG182" s="176"/>
      <c r="AH182" s="176"/>
      <c r="AI182" s="188"/>
      <c r="AJ182" s="50"/>
      <c r="AK182" s="57"/>
      <c r="AL182" s="57"/>
      <c r="AM182" s="57"/>
      <c r="AN182" s="52"/>
      <c r="AO182" s="175"/>
      <c r="AP182" s="176"/>
      <c r="AQ182" s="176"/>
      <c r="AR182" s="176"/>
      <c r="AS182" s="176"/>
      <c r="AT182" s="50"/>
      <c r="AU182" s="51"/>
      <c r="AV182" s="51"/>
      <c r="AW182" s="51"/>
      <c r="AX182" s="51"/>
      <c r="AY182" s="50"/>
      <c r="AZ182" s="51"/>
      <c r="BA182" s="51"/>
      <c r="BB182" s="51"/>
      <c r="BC182" s="52"/>
      <c r="BD182" s="50"/>
      <c r="BE182" s="57"/>
      <c r="BF182" s="57"/>
      <c r="BG182" s="57"/>
      <c r="BH182" s="52"/>
      <c r="BI182" s="50"/>
      <c r="BJ182" s="57"/>
      <c r="BK182" s="57"/>
      <c r="BL182" s="57"/>
      <c r="BM182" s="52"/>
      <c r="BN182" s="53">
        <f t="shared" si="23"/>
        <v>0</v>
      </c>
      <c r="BO182" s="53">
        <f t="shared" si="24"/>
        <v>0</v>
      </c>
    </row>
    <row r="183" spans="2:67" ht="20.25" x14ac:dyDescent="0.25">
      <c r="B183" s="79"/>
      <c r="C183" s="80"/>
      <c r="D183" s="41">
        <f t="shared" si="28"/>
        <v>113</v>
      </c>
      <c r="E183" s="42"/>
      <c r="F183" s="43"/>
      <c r="G183" s="44"/>
      <c r="H183" s="44"/>
      <c r="I183" s="44"/>
      <c r="J183" s="45"/>
      <c r="K183" s="46"/>
      <c r="L183" s="47"/>
      <c r="M183" s="48"/>
      <c r="N183" s="48"/>
      <c r="O183" s="49"/>
      <c r="P183" s="50"/>
      <c r="Q183" s="51"/>
      <c r="R183" s="51"/>
      <c r="S183" s="51"/>
      <c r="T183" s="52"/>
      <c r="U183" s="175"/>
      <c r="V183" s="176"/>
      <c r="W183" s="176"/>
      <c r="X183" s="176"/>
      <c r="Y183" s="176"/>
      <c r="Z183" s="50"/>
      <c r="AA183" s="51"/>
      <c r="AB183" s="51"/>
      <c r="AC183" s="51"/>
      <c r="AD183" s="51"/>
      <c r="AE183" s="175"/>
      <c r="AF183" s="176"/>
      <c r="AG183" s="176"/>
      <c r="AH183" s="176"/>
      <c r="AI183" s="188"/>
      <c r="AJ183" s="50"/>
      <c r="AK183" s="57"/>
      <c r="AL183" s="57"/>
      <c r="AM183" s="57"/>
      <c r="AN183" s="52"/>
      <c r="AO183" s="175"/>
      <c r="AP183" s="176"/>
      <c r="AQ183" s="176"/>
      <c r="AR183" s="176"/>
      <c r="AS183" s="176"/>
      <c r="AT183" s="50"/>
      <c r="AU183" s="51"/>
      <c r="AV183" s="51"/>
      <c r="AW183" s="51"/>
      <c r="AX183" s="51"/>
      <c r="AY183" s="50"/>
      <c r="AZ183" s="51"/>
      <c r="BA183" s="51"/>
      <c r="BB183" s="51"/>
      <c r="BC183" s="52"/>
      <c r="BD183" s="50"/>
      <c r="BE183" s="57"/>
      <c r="BF183" s="57"/>
      <c r="BG183" s="57"/>
      <c r="BH183" s="52"/>
      <c r="BI183" s="175"/>
      <c r="BJ183" s="176"/>
      <c r="BK183" s="176"/>
      <c r="BL183" s="176"/>
      <c r="BM183" s="188"/>
      <c r="BN183" s="53">
        <f t="shared" si="23"/>
        <v>0</v>
      </c>
      <c r="BO183" s="53">
        <f t="shared" si="24"/>
        <v>0</v>
      </c>
    </row>
    <row r="184" spans="2:67" ht="39" x14ac:dyDescent="0.25">
      <c r="B184" s="81" t="s">
        <v>53</v>
      </c>
      <c r="C184" s="82" t="s">
        <v>54</v>
      </c>
      <c r="D184" s="41">
        <f t="shared" si="28"/>
        <v>0</v>
      </c>
      <c r="E184" s="89"/>
      <c r="F184" s="90"/>
      <c r="G184" s="91"/>
      <c r="H184" s="91"/>
      <c r="I184" s="91"/>
      <c r="J184" s="92"/>
      <c r="K184" s="46">
        <f t="shared" ref="K184:K230" si="29">$D184+($D184*(SUM($E184%,F184%)))</f>
        <v>0</v>
      </c>
      <c r="L184" s="47">
        <f t="shared" ref="L184:L230" si="30">$D184+(($D184*SUM($E184,G184)/100))</f>
        <v>0</v>
      </c>
      <c r="M184" s="48">
        <f t="shared" ref="M184:O230" si="31">$D184+(($D184*($E184+H184)/100))</f>
        <v>0</v>
      </c>
      <c r="N184" s="48">
        <f t="shared" si="31"/>
        <v>0</v>
      </c>
      <c r="O184" s="49">
        <f t="shared" si="31"/>
        <v>0</v>
      </c>
      <c r="P184" s="93"/>
      <c r="Q184" s="94"/>
      <c r="R184" s="68"/>
      <c r="S184" s="94"/>
      <c r="T184" s="95"/>
      <c r="U184" s="179"/>
      <c r="V184" s="180"/>
      <c r="W184" s="176"/>
      <c r="X184" s="180"/>
      <c r="Y184" s="180"/>
      <c r="Z184" s="93"/>
      <c r="AA184" s="94"/>
      <c r="AB184" s="68"/>
      <c r="AC184" s="94"/>
      <c r="AD184" s="94"/>
      <c r="AE184" s="179"/>
      <c r="AF184" s="180"/>
      <c r="AG184" s="176"/>
      <c r="AH184" s="180"/>
      <c r="AI184" s="190"/>
      <c r="AJ184" s="93"/>
      <c r="AK184" s="94"/>
      <c r="AL184" s="68"/>
      <c r="AM184" s="94"/>
      <c r="AN184" s="95"/>
      <c r="AO184" s="179"/>
      <c r="AP184" s="180"/>
      <c r="AQ184" s="176"/>
      <c r="AR184" s="180"/>
      <c r="AS184" s="180"/>
      <c r="AT184" s="93"/>
      <c r="AU184" s="94"/>
      <c r="AV184" s="68"/>
      <c r="AW184" s="94"/>
      <c r="AX184" s="94"/>
      <c r="AY184" s="93"/>
      <c r="AZ184" s="94"/>
      <c r="BA184" s="68"/>
      <c r="BB184" s="94"/>
      <c r="BC184" s="95"/>
      <c r="BD184" s="93"/>
      <c r="BE184" s="94"/>
      <c r="BF184" s="68"/>
      <c r="BG184" s="94"/>
      <c r="BH184" s="95"/>
      <c r="BI184" s="179"/>
      <c r="BJ184" s="180"/>
      <c r="BK184" s="176"/>
      <c r="BL184" s="180"/>
      <c r="BM184" s="190"/>
      <c r="BN184" s="53">
        <f t="shared" si="23"/>
        <v>0</v>
      </c>
      <c r="BO184" s="53">
        <f t="shared" si="24"/>
        <v>0</v>
      </c>
    </row>
    <row r="185" spans="2:67" ht="72" x14ac:dyDescent="0.25">
      <c r="B185" s="79" t="s">
        <v>56</v>
      </c>
      <c r="C185" s="40" t="str">
        <f>C72</f>
        <v>Подсолнечное масло и его фракции, рафинированные, но без изменения химического состава, л</v>
      </c>
      <c r="D185" s="41">
        <f t="shared" si="28"/>
        <v>67</v>
      </c>
      <c r="E185" s="42">
        <v>5</v>
      </c>
      <c r="F185" s="43">
        <v>1</v>
      </c>
      <c r="G185" s="44">
        <v>2</v>
      </c>
      <c r="H185" s="44">
        <v>3</v>
      </c>
      <c r="I185" s="44">
        <v>4</v>
      </c>
      <c r="J185" s="45">
        <v>5</v>
      </c>
      <c r="K185" s="46">
        <f t="shared" si="29"/>
        <v>71.02</v>
      </c>
      <c r="L185" s="47">
        <f t="shared" si="30"/>
        <v>71.69</v>
      </c>
      <c r="M185" s="48">
        <f t="shared" si="31"/>
        <v>72.36</v>
      </c>
      <c r="N185" s="48">
        <f t="shared" si="31"/>
        <v>73.03</v>
      </c>
      <c r="O185" s="49">
        <f t="shared" si="31"/>
        <v>73.7</v>
      </c>
      <c r="P185" s="50"/>
      <c r="Q185" s="51"/>
      <c r="R185" s="51"/>
      <c r="S185" s="51"/>
      <c r="T185" s="52"/>
      <c r="U185" s="175"/>
      <c r="V185" s="176"/>
      <c r="W185" s="176"/>
      <c r="X185" s="176"/>
      <c r="Y185" s="176"/>
      <c r="Z185" s="50"/>
      <c r="AA185" s="51"/>
      <c r="AB185" s="51"/>
      <c r="AC185" s="51"/>
      <c r="AD185" s="51"/>
      <c r="AE185" s="175"/>
      <c r="AF185" s="176"/>
      <c r="AG185" s="176"/>
      <c r="AH185" s="176"/>
      <c r="AI185" s="188"/>
      <c r="AJ185" s="50"/>
      <c r="AK185" s="57"/>
      <c r="AL185" s="57"/>
      <c r="AM185" s="57"/>
      <c r="AN185" s="52"/>
      <c r="AO185" s="50"/>
      <c r="AP185" s="57"/>
      <c r="AQ185" s="57"/>
      <c r="AR185" s="57"/>
      <c r="AS185" s="52"/>
      <c r="AT185" s="50"/>
      <c r="AU185" s="51"/>
      <c r="AV185" s="51"/>
      <c r="AW185" s="51"/>
      <c r="AX185" s="51"/>
      <c r="AY185" s="50"/>
      <c r="AZ185" s="51"/>
      <c r="BA185" s="51"/>
      <c r="BB185" s="51"/>
      <c r="BC185" s="52"/>
      <c r="BD185" s="50"/>
      <c r="BE185" s="57"/>
      <c r="BF185" s="57"/>
      <c r="BG185" s="57"/>
      <c r="BH185" s="52"/>
      <c r="BI185" s="175"/>
      <c r="BJ185" s="176"/>
      <c r="BK185" s="176"/>
      <c r="BL185" s="176"/>
      <c r="BM185" s="188"/>
      <c r="BN185" s="53">
        <f t="shared" si="23"/>
        <v>0</v>
      </c>
      <c r="BO185" s="53">
        <f t="shared" si="24"/>
        <v>0</v>
      </c>
    </row>
    <row r="186" spans="2:67" ht="20.25" x14ac:dyDescent="0.25">
      <c r="B186" s="79"/>
      <c r="C186" s="80"/>
      <c r="D186" s="41">
        <f t="shared" si="28"/>
        <v>67</v>
      </c>
      <c r="E186" s="42">
        <v>5</v>
      </c>
      <c r="F186" s="43">
        <v>1</v>
      </c>
      <c r="G186" s="44">
        <v>2</v>
      </c>
      <c r="H186" s="44">
        <v>3</v>
      </c>
      <c r="I186" s="44">
        <v>4</v>
      </c>
      <c r="J186" s="45">
        <v>5</v>
      </c>
      <c r="K186" s="46">
        <f t="shared" si="29"/>
        <v>71.02</v>
      </c>
      <c r="L186" s="47">
        <f t="shared" si="30"/>
        <v>71.69</v>
      </c>
      <c r="M186" s="48">
        <f t="shared" si="31"/>
        <v>72.36</v>
      </c>
      <c r="N186" s="48">
        <f t="shared" si="31"/>
        <v>73.03</v>
      </c>
      <c r="O186" s="49">
        <f t="shared" si="31"/>
        <v>73.7</v>
      </c>
      <c r="P186" s="50"/>
      <c r="Q186" s="51"/>
      <c r="R186" s="51"/>
      <c r="S186" s="51"/>
      <c r="T186" s="52"/>
      <c r="U186" s="175"/>
      <c r="V186" s="176"/>
      <c r="W186" s="176"/>
      <c r="X186" s="176"/>
      <c r="Y186" s="176"/>
      <c r="Z186" s="50"/>
      <c r="AA186" s="51"/>
      <c r="AB186" s="51"/>
      <c r="AC186" s="51"/>
      <c r="AD186" s="51"/>
      <c r="AE186" s="175"/>
      <c r="AF186" s="176"/>
      <c r="AG186" s="176"/>
      <c r="AH186" s="176"/>
      <c r="AI186" s="188"/>
      <c r="AJ186" s="50"/>
      <c r="AK186" s="51"/>
      <c r="AL186" s="51"/>
      <c r="AM186" s="51"/>
      <c r="AN186" s="52"/>
      <c r="AO186" s="175"/>
      <c r="AP186" s="176"/>
      <c r="AQ186" s="176"/>
      <c r="AR186" s="176"/>
      <c r="AS186" s="176"/>
      <c r="AT186" s="50"/>
      <c r="AU186" s="51"/>
      <c r="AV186" s="51"/>
      <c r="AW186" s="51"/>
      <c r="AX186" s="51"/>
      <c r="AY186" s="50"/>
      <c r="AZ186" s="51"/>
      <c r="BA186" s="51"/>
      <c r="BB186" s="51"/>
      <c r="BC186" s="52"/>
      <c r="BD186" s="50"/>
      <c r="BE186" s="51"/>
      <c r="BF186" s="51"/>
      <c r="BG186" s="51"/>
      <c r="BH186" s="52"/>
      <c r="BI186" s="175"/>
      <c r="BJ186" s="176"/>
      <c r="BK186" s="176"/>
      <c r="BL186" s="176"/>
      <c r="BM186" s="188"/>
      <c r="BN186" s="53">
        <f t="shared" si="23"/>
        <v>0</v>
      </c>
      <c r="BO186" s="53">
        <f t="shared" si="24"/>
        <v>0</v>
      </c>
    </row>
    <row r="187" spans="2:67" ht="20.25" x14ac:dyDescent="0.25">
      <c r="B187" s="79"/>
      <c r="C187" s="80"/>
      <c r="D187" s="41">
        <f t="shared" si="28"/>
        <v>67</v>
      </c>
      <c r="E187" s="42">
        <v>5</v>
      </c>
      <c r="F187" s="43">
        <v>1</v>
      </c>
      <c r="G187" s="44">
        <v>2</v>
      </c>
      <c r="H187" s="44">
        <v>3</v>
      </c>
      <c r="I187" s="44">
        <v>4</v>
      </c>
      <c r="J187" s="45">
        <v>5</v>
      </c>
      <c r="K187" s="46">
        <f t="shared" si="29"/>
        <v>71.02</v>
      </c>
      <c r="L187" s="47">
        <f t="shared" si="30"/>
        <v>71.69</v>
      </c>
      <c r="M187" s="48">
        <f t="shared" si="31"/>
        <v>72.36</v>
      </c>
      <c r="N187" s="48">
        <f t="shared" si="31"/>
        <v>73.03</v>
      </c>
      <c r="O187" s="49">
        <f t="shared" si="31"/>
        <v>73.7</v>
      </c>
      <c r="P187" s="50"/>
      <c r="Q187" s="51"/>
      <c r="R187" s="51"/>
      <c r="S187" s="51"/>
      <c r="T187" s="52"/>
      <c r="U187" s="175"/>
      <c r="V187" s="176"/>
      <c r="W187" s="176"/>
      <c r="X187" s="176"/>
      <c r="Y187" s="176"/>
      <c r="Z187" s="50"/>
      <c r="AA187" s="51"/>
      <c r="AB187" s="51"/>
      <c r="AC187" s="51"/>
      <c r="AD187" s="51"/>
      <c r="AE187" s="175"/>
      <c r="AF187" s="176"/>
      <c r="AG187" s="176"/>
      <c r="AH187" s="176"/>
      <c r="AI187" s="188"/>
      <c r="AJ187" s="50"/>
      <c r="AK187" s="51"/>
      <c r="AL187" s="51"/>
      <c r="AM187" s="51"/>
      <c r="AN187" s="52"/>
      <c r="AO187" s="175"/>
      <c r="AP187" s="176"/>
      <c r="AQ187" s="176"/>
      <c r="AR187" s="176"/>
      <c r="AS187" s="176"/>
      <c r="AT187" s="50"/>
      <c r="AU187" s="51"/>
      <c r="AV187" s="51"/>
      <c r="AW187" s="51"/>
      <c r="AX187" s="51"/>
      <c r="AY187" s="50"/>
      <c r="AZ187" s="51"/>
      <c r="BA187" s="51"/>
      <c r="BB187" s="51"/>
      <c r="BC187" s="52"/>
      <c r="BD187" s="50"/>
      <c r="BE187" s="51"/>
      <c r="BF187" s="51"/>
      <c r="BG187" s="51"/>
      <c r="BH187" s="52"/>
      <c r="BI187" s="175"/>
      <c r="BJ187" s="176"/>
      <c r="BK187" s="176"/>
      <c r="BL187" s="176"/>
      <c r="BM187" s="188"/>
      <c r="BN187" s="53">
        <f t="shared" si="23"/>
        <v>0</v>
      </c>
      <c r="BO187" s="53">
        <f t="shared" si="24"/>
        <v>0</v>
      </c>
    </row>
    <row r="188" spans="2:67" ht="20.25" x14ac:dyDescent="0.25">
      <c r="B188" s="81" t="s">
        <v>58</v>
      </c>
      <c r="C188" s="82" t="s">
        <v>59</v>
      </c>
      <c r="D188" s="41">
        <f t="shared" si="28"/>
        <v>0</v>
      </c>
      <c r="E188" s="62"/>
      <c r="F188" s="63"/>
      <c r="G188" s="64"/>
      <c r="H188" s="64"/>
      <c r="I188" s="64"/>
      <c r="J188" s="65"/>
      <c r="K188" s="46">
        <f t="shared" si="29"/>
        <v>0</v>
      </c>
      <c r="L188" s="47">
        <f t="shared" si="30"/>
        <v>0</v>
      </c>
      <c r="M188" s="48">
        <f t="shared" si="31"/>
        <v>0</v>
      </c>
      <c r="N188" s="48">
        <f t="shared" si="31"/>
        <v>0</v>
      </c>
      <c r="O188" s="49">
        <f t="shared" si="31"/>
        <v>0</v>
      </c>
      <c r="P188" s="66"/>
      <c r="Q188" s="67"/>
      <c r="R188" s="68"/>
      <c r="S188" s="67"/>
      <c r="T188" s="69"/>
      <c r="U188" s="177"/>
      <c r="V188" s="178"/>
      <c r="W188" s="176"/>
      <c r="X188" s="178"/>
      <c r="Y188" s="178"/>
      <c r="Z188" s="66"/>
      <c r="AA188" s="67"/>
      <c r="AB188" s="68"/>
      <c r="AC188" s="67"/>
      <c r="AD188" s="67"/>
      <c r="AE188" s="177"/>
      <c r="AF188" s="178"/>
      <c r="AG188" s="176"/>
      <c r="AH188" s="178"/>
      <c r="AI188" s="189"/>
      <c r="AJ188" s="66"/>
      <c r="AK188" s="67"/>
      <c r="AL188" s="68"/>
      <c r="AM188" s="67"/>
      <c r="AN188" s="69"/>
      <c r="AO188" s="177"/>
      <c r="AP188" s="178"/>
      <c r="AQ188" s="176"/>
      <c r="AR188" s="178"/>
      <c r="AS188" s="178"/>
      <c r="AT188" s="66"/>
      <c r="AU188" s="67"/>
      <c r="AV188" s="68"/>
      <c r="AW188" s="67"/>
      <c r="AX188" s="67"/>
      <c r="AY188" s="66"/>
      <c r="AZ188" s="67"/>
      <c r="BA188" s="68"/>
      <c r="BB188" s="67"/>
      <c r="BC188" s="69"/>
      <c r="BD188" s="66"/>
      <c r="BE188" s="67"/>
      <c r="BF188" s="68"/>
      <c r="BG188" s="67"/>
      <c r="BH188" s="69"/>
      <c r="BI188" s="177"/>
      <c r="BJ188" s="178"/>
      <c r="BK188" s="176"/>
      <c r="BL188" s="178"/>
      <c r="BM188" s="189"/>
      <c r="BN188" s="53">
        <f t="shared" si="23"/>
        <v>0</v>
      </c>
      <c r="BO188" s="53">
        <f t="shared" si="24"/>
        <v>0</v>
      </c>
    </row>
    <row r="189" spans="2:67" ht="54" x14ac:dyDescent="0.25">
      <c r="B189" s="79" t="s">
        <v>62</v>
      </c>
      <c r="C189" s="40" t="str">
        <f>C76</f>
        <v>Молоко 2,5% жирности (в пленке, пастеризованное), в расфасовке 0,9 л</v>
      </c>
      <c r="D189" s="41">
        <f t="shared" si="28"/>
        <v>34.700000000000003</v>
      </c>
      <c r="E189" s="42">
        <v>15</v>
      </c>
      <c r="F189" s="43">
        <v>1</v>
      </c>
      <c r="G189" s="44">
        <v>2</v>
      </c>
      <c r="H189" s="44">
        <v>3</v>
      </c>
      <c r="I189" s="44">
        <v>4</v>
      </c>
      <c r="J189" s="45">
        <v>5</v>
      </c>
      <c r="K189" s="46">
        <f t="shared" si="29"/>
        <v>40.252000000000002</v>
      </c>
      <c r="L189" s="47">
        <f t="shared" si="30"/>
        <v>40.599000000000004</v>
      </c>
      <c r="M189" s="48">
        <f t="shared" si="31"/>
        <v>40.946000000000005</v>
      </c>
      <c r="N189" s="48">
        <f t="shared" si="31"/>
        <v>41.293000000000006</v>
      </c>
      <c r="O189" s="49">
        <f t="shared" si="31"/>
        <v>41.64</v>
      </c>
      <c r="P189" s="50"/>
      <c r="Q189" s="51"/>
      <c r="R189" s="51"/>
      <c r="S189" s="51"/>
      <c r="T189" s="52"/>
      <c r="U189" s="50"/>
      <c r="V189" s="57"/>
      <c r="W189" s="57"/>
      <c r="X189" s="57"/>
      <c r="Y189" s="52"/>
      <c r="Z189" s="50"/>
      <c r="AA189" s="51"/>
      <c r="AB189" s="51"/>
      <c r="AC189" s="51"/>
      <c r="AD189" s="52"/>
      <c r="AE189" s="195"/>
      <c r="AF189" s="196"/>
      <c r="AG189" s="197"/>
      <c r="AH189" s="196"/>
      <c r="AI189" s="198"/>
      <c r="AJ189" s="50"/>
      <c r="AK189" s="57"/>
      <c r="AL189" s="57"/>
      <c r="AM189" s="57"/>
      <c r="AN189" s="52"/>
      <c r="AO189" s="175"/>
      <c r="AP189" s="176"/>
      <c r="AQ189" s="176"/>
      <c r="AR189" s="176"/>
      <c r="AS189" s="176"/>
      <c r="AT189" s="50"/>
      <c r="AU189" s="57"/>
      <c r="AV189" s="57"/>
      <c r="AW189" s="57"/>
      <c r="AX189" s="52"/>
      <c r="AY189" s="50"/>
      <c r="AZ189" s="57"/>
      <c r="BA189" s="57"/>
      <c r="BB189" s="57"/>
      <c r="BC189" s="52"/>
      <c r="BD189" s="50"/>
      <c r="BE189" s="51"/>
      <c r="BF189" s="51"/>
      <c r="BG189" s="51"/>
      <c r="BH189" s="52"/>
      <c r="BI189" s="50"/>
      <c r="BJ189" s="51"/>
      <c r="BK189" s="51"/>
      <c r="BL189" s="51"/>
      <c r="BM189" s="206"/>
      <c r="BN189" s="53">
        <f t="shared" si="23"/>
        <v>0</v>
      </c>
      <c r="BO189" s="53">
        <f t="shared" si="24"/>
        <v>0</v>
      </c>
    </row>
    <row r="190" spans="2:67" ht="20.25" x14ac:dyDescent="0.25">
      <c r="B190" s="79"/>
      <c r="C190" s="80"/>
      <c r="D190" s="41">
        <f t="shared" si="28"/>
        <v>34.700000000000003</v>
      </c>
      <c r="E190" s="42">
        <v>15</v>
      </c>
      <c r="F190" s="43">
        <v>1</v>
      </c>
      <c r="G190" s="44">
        <v>2</v>
      </c>
      <c r="H190" s="44">
        <v>3</v>
      </c>
      <c r="I190" s="44">
        <v>4</v>
      </c>
      <c r="J190" s="45">
        <v>5</v>
      </c>
      <c r="K190" s="46">
        <f t="shared" si="29"/>
        <v>40.252000000000002</v>
      </c>
      <c r="L190" s="47">
        <f t="shared" si="30"/>
        <v>40.599000000000004</v>
      </c>
      <c r="M190" s="48">
        <f t="shared" si="31"/>
        <v>40.946000000000005</v>
      </c>
      <c r="N190" s="48">
        <f t="shared" si="31"/>
        <v>41.293000000000006</v>
      </c>
      <c r="O190" s="49">
        <f t="shared" si="31"/>
        <v>41.64</v>
      </c>
      <c r="P190" s="50"/>
      <c r="Q190" s="51"/>
      <c r="R190" s="51"/>
      <c r="S190" s="51"/>
      <c r="T190" s="52"/>
      <c r="U190" s="50"/>
      <c r="V190" s="57"/>
      <c r="W190" s="57"/>
      <c r="X190" s="57"/>
      <c r="Y190" s="52"/>
      <c r="Z190" s="50"/>
      <c r="AA190" s="51"/>
      <c r="AB190" s="51"/>
      <c r="AC190" s="51"/>
      <c r="AD190" s="52"/>
      <c r="AE190" s="175"/>
      <c r="AF190" s="176"/>
      <c r="AG190" s="176"/>
      <c r="AH190" s="176"/>
      <c r="AI190" s="188"/>
      <c r="AJ190" s="50"/>
      <c r="AK190" s="51"/>
      <c r="AL190" s="51"/>
      <c r="AM190" s="51"/>
      <c r="AN190" s="52"/>
      <c r="AO190" s="175"/>
      <c r="AP190" s="176"/>
      <c r="AQ190" s="176"/>
      <c r="AR190" s="176"/>
      <c r="AS190" s="176"/>
      <c r="AT190" s="50"/>
      <c r="AU190" s="57"/>
      <c r="AV190" s="57"/>
      <c r="AW190" s="57"/>
      <c r="AX190" s="52"/>
      <c r="AY190" s="50"/>
      <c r="AZ190" s="51"/>
      <c r="BA190" s="51"/>
      <c r="BB190" s="51"/>
      <c r="BC190" s="52"/>
      <c r="BD190" s="50"/>
      <c r="BE190" s="51"/>
      <c r="BF190" s="51"/>
      <c r="BG190" s="51"/>
      <c r="BH190" s="52"/>
      <c r="BI190" s="175"/>
      <c r="BJ190" s="176"/>
      <c r="BK190" s="176"/>
      <c r="BL190" s="176"/>
      <c r="BM190" s="188"/>
      <c r="BN190" s="53">
        <f t="shared" si="23"/>
        <v>0</v>
      </c>
      <c r="BO190" s="53">
        <f t="shared" si="24"/>
        <v>0</v>
      </c>
    </row>
    <row r="191" spans="2:67" ht="20.25" x14ac:dyDescent="0.25">
      <c r="B191" s="79"/>
      <c r="C191" s="80"/>
      <c r="D191" s="41">
        <f t="shared" si="28"/>
        <v>34.700000000000003</v>
      </c>
      <c r="E191" s="42">
        <v>15</v>
      </c>
      <c r="F191" s="43">
        <v>1</v>
      </c>
      <c r="G191" s="44">
        <v>2</v>
      </c>
      <c r="H191" s="44">
        <v>3</v>
      </c>
      <c r="I191" s="44">
        <v>4</v>
      </c>
      <c r="J191" s="45">
        <v>5</v>
      </c>
      <c r="K191" s="46">
        <f t="shared" si="29"/>
        <v>40.252000000000002</v>
      </c>
      <c r="L191" s="47">
        <f t="shared" si="30"/>
        <v>40.599000000000004</v>
      </c>
      <c r="M191" s="48">
        <f t="shared" si="31"/>
        <v>40.946000000000005</v>
      </c>
      <c r="N191" s="48">
        <f t="shared" si="31"/>
        <v>41.293000000000006</v>
      </c>
      <c r="O191" s="49">
        <f t="shared" si="31"/>
        <v>41.64</v>
      </c>
      <c r="P191" s="50"/>
      <c r="Q191" s="51"/>
      <c r="R191" s="51"/>
      <c r="S191" s="51"/>
      <c r="T191" s="52"/>
      <c r="U191" s="50"/>
      <c r="V191" s="57"/>
      <c r="W191" s="57"/>
      <c r="X191" s="57"/>
      <c r="Y191" s="52"/>
      <c r="Z191" s="50"/>
      <c r="AA191" s="51"/>
      <c r="AB191" s="51"/>
      <c r="AC191" s="51"/>
      <c r="AD191" s="52"/>
      <c r="AE191" s="175"/>
      <c r="AF191" s="176"/>
      <c r="AG191" s="176"/>
      <c r="AH191" s="176"/>
      <c r="AI191" s="188"/>
      <c r="AJ191" s="50"/>
      <c r="AK191" s="51"/>
      <c r="AL191" s="51"/>
      <c r="AM191" s="51"/>
      <c r="AN191" s="52"/>
      <c r="AO191" s="175"/>
      <c r="AP191" s="176"/>
      <c r="AQ191" s="176"/>
      <c r="AR191" s="176"/>
      <c r="AS191" s="176"/>
      <c r="AT191" s="50"/>
      <c r="AU191" s="57"/>
      <c r="AV191" s="57"/>
      <c r="AW191" s="57"/>
      <c r="AX191" s="52"/>
      <c r="AY191" s="50"/>
      <c r="AZ191" s="51"/>
      <c r="BA191" s="51"/>
      <c r="BB191" s="51"/>
      <c r="BC191" s="52"/>
      <c r="BD191" s="50"/>
      <c r="BE191" s="51"/>
      <c r="BF191" s="51"/>
      <c r="BG191" s="51"/>
      <c r="BH191" s="52"/>
      <c r="BI191" s="175"/>
      <c r="BJ191" s="176"/>
      <c r="BK191" s="176"/>
      <c r="BL191" s="176"/>
      <c r="BM191" s="188"/>
      <c r="BN191" s="53">
        <f t="shared" si="23"/>
        <v>0</v>
      </c>
      <c r="BO191" s="53">
        <f t="shared" si="24"/>
        <v>0</v>
      </c>
    </row>
    <row r="192" spans="2:67" s="128" customFormat="1" ht="54" x14ac:dyDescent="0.25">
      <c r="B192" s="79" t="s">
        <v>130</v>
      </c>
      <c r="C192" s="40" t="str">
        <f>C79</f>
        <v>Молоко 3,2% жирности (в пленке, пастеризованное), в расфасовке 0,9 л</v>
      </c>
      <c r="D192" s="41">
        <f t="shared" si="28"/>
        <v>37.6</v>
      </c>
      <c r="E192" s="42">
        <v>15</v>
      </c>
      <c r="F192" s="43">
        <v>1</v>
      </c>
      <c r="G192" s="44">
        <v>2</v>
      </c>
      <c r="H192" s="44">
        <v>3</v>
      </c>
      <c r="I192" s="44">
        <v>4</v>
      </c>
      <c r="J192" s="45">
        <v>5</v>
      </c>
      <c r="K192" s="46">
        <f t="shared" si="29"/>
        <v>43.616</v>
      </c>
      <c r="L192" s="47">
        <f t="shared" si="30"/>
        <v>43.992000000000004</v>
      </c>
      <c r="M192" s="48">
        <f t="shared" si="31"/>
        <v>44.368000000000002</v>
      </c>
      <c r="N192" s="48">
        <f t="shared" si="31"/>
        <v>44.744</v>
      </c>
      <c r="O192" s="49">
        <f t="shared" si="31"/>
        <v>45.120000000000005</v>
      </c>
      <c r="P192" s="50"/>
      <c r="Q192" s="51"/>
      <c r="R192" s="51"/>
      <c r="S192" s="51"/>
      <c r="T192" s="52"/>
      <c r="U192" s="50"/>
      <c r="V192" s="57"/>
      <c r="W192" s="57"/>
      <c r="X192" s="57"/>
      <c r="Y192" s="52"/>
      <c r="Z192" s="50"/>
      <c r="AA192" s="51"/>
      <c r="AB192" s="51"/>
      <c r="AC192" s="51"/>
      <c r="AD192" s="52"/>
      <c r="AE192" s="50"/>
      <c r="AF192" s="51"/>
      <c r="AG192" s="51"/>
      <c r="AH192" s="51"/>
      <c r="AI192" s="52"/>
      <c r="AJ192" s="50"/>
      <c r="AK192" s="51"/>
      <c r="AL192" s="51"/>
      <c r="AM192" s="51"/>
      <c r="AN192" s="52"/>
      <c r="AO192" s="175"/>
      <c r="AP192" s="176"/>
      <c r="AQ192" s="176"/>
      <c r="AR192" s="176"/>
      <c r="AS192" s="176"/>
      <c r="AT192" s="50"/>
      <c r="AU192" s="57"/>
      <c r="AV192" s="57"/>
      <c r="AW192" s="57"/>
      <c r="AX192" s="52"/>
      <c r="AY192" s="50"/>
      <c r="AZ192" s="51"/>
      <c r="BA192" s="51"/>
      <c r="BB192" s="51"/>
      <c r="BC192" s="52"/>
      <c r="BD192" s="50"/>
      <c r="BE192" s="51"/>
      <c r="BF192" s="51"/>
      <c r="BG192" s="51"/>
      <c r="BH192" s="52"/>
      <c r="BI192" s="175"/>
      <c r="BJ192" s="176"/>
      <c r="BK192" s="176"/>
      <c r="BL192" s="176"/>
      <c r="BM192" s="188"/>
      <c r="BN192" s="53">
        <f t="shared" si="23"/>
        <v>0</v>
      </c>
      <c r="BO192" s="53">
        <f t="shared" si="24"/>
        <v>0</v>
      </c>
    </row>
    <row r="193" spans="2:67" s="128" customFormat="1" ht="20.25" x14ac:dyDescent="0.25">
      <c r="B193" s="79"/>
      <c r="C193" s="80"/>
      <c r="D193" s="41">
        <f t="shared" si="28"/>
        <v>37.6</v>
      </c>
      <c r="E193" s="42">
        <v>15</v>
      </c>
      <c r="F193" s="43">
        <v>1</v>
      </c>
      <c r="G193" s="44">
        <v>2</v>
      </c>
      <c r="H193" s="44">
        <v>3</v>
      </c>
      <c r="I193" s="44">
        <v>4</v>
      </c>
      <c r="J193" s="45">
        <v>5</v>
      </c>
      <c r="K193" s="46">
        <f t="shared" si="29"/>
        <v>43.616</v>
      </c>
      <c r="L193" s="47">
        <f t="shared" si="30"/>
        <v>43.992000000000004</v>
      </c>
      <c r="M193" s="48">
        <f t="shared" si="31"/>
        <v>44.368000000000002</v>
      </c>
      <c r="N193" s="48">
        <f t="shared" si="31"/>
        <v>44.744</v>
      </c>
      <c r="O193" s="49">
        <f t="shared" si="31"/>
        <v>45.120000000000005</v>
      </c>
      <c r="P193" s="50"/>
      <c r="Q193" s="51"/>
      <c r="R193" s="51"/>
      <c r="S193" s="51"/>
      <c r="T193" s="52"/>
      <c r="U193" s="50"/>
      <c r="V193" s="57"/>
      <c r="W193" s="57"/>
      <c r="X193" s="57"/>
      <c r="Y193" s="52"/>
      <c r="Z193" s="50"/>
      <c r="AA193" s="51"/>
      <c r="AB193" s="51"/>
      <c r="AC193" s="51"/>
      <c r="AD193" s="52"/>
      <c r="AE193" s="50"/>
      <c r="AF193" s="51"/>
      <c r="AG193" s="51"/>
      <c r="AH193" s="51"/>
      <c r="AI193" s="52"/>
      <c r="AJ193" s="50"/>
      <c r="AK193" s="51"/>
      <c r="AL193" s="51"/>
      <c r="AM193" s="51"/>
      <c r="AN193" s="52"/>
      <c r="AO193" s="175"/>
      <c r="AP193" s="176"/>
      <c r="AQ193" s="176"/>
      <c r="AR193" s="176"/>
      <c r="AS193" s="176"/>
      <c r="AT193" s="50"/>
      <c r="AU193" s="57"/>
      <c r="AV193" s="57"/>
      <c r="AW193" s="57"/>
      <c r="AX193" s="52"/>
      <c r="AY193" s="50"/>
      <c r="AZ193" s="51"/>
      <c r="BA193" s="51"/>
      <c r="BB193" s="51"/>
      <c r="BC193" s="52"/>
      <c r="BD193" s="50"/>
      <c r="BE193" s="51"/>
      <c r="BF193" s="51"/>
      <c r="BG193" s="51"/>
      <c r="BH193" s="52"/>
      <c r="BI193" s="175"/>
      <c r="BJ193" s="176"/>
      <c r="BK193" s="176"/>
      <c r="BL193" s="176"/>
      <c r="BM193" s="188"/>
      <c r="BN193" s="53">
        <f t="shared" si="23"/>
        <v>0</v>
      </c>
      <c r="BO193" s="53">
        <f t="shared" si="24"/>
        <v>0</v>
      </c>
    </row>
    <row r="194" spans="2:67" s="128" customFormat="1" ht="20.25" x14ac:dyDescent="0.25">
      <c r="B194" s="79"/>
      <c r="C194" s="80"/>
      <c r="D194" s="41">
        <f t="shared" si="28"/>
        <v>37.6</v>
      </c>
      <c r="E194" s="42">
        <v>15</v>
      </c>
      <c r="F194" s="43">
        <v>1</v>
      </c>
      <c r="G194" s="44">
        <v>2</v>
      </c>
      <c r="H194" s="44">
        <v>3</v>
      </c>
      <c r="I194" s="44">
        <v>4</v>
      </c>
      <c r="J194" s="45">
        <v>5</v>
      </c>
      <c r="K194" s="46">
        <f t="shared" si="29"/>
        <v>43.616</v>
      </c>
      <c r="L194" s="47">
        <f t="shared" si="30"/>
        <v>43.992000000000004</v>
      </c>
      <c r="M194" s="48">
        <f t="shared" si="31"/>
        <v>44.368000000000002</v>
      </c>
      <c r="N194" s="48">
        <f t="shared" si="31"/>
        <v>44.744</v>
      </c>
      <c r="O194" s="49">
        <f t="shared" si="31"/>
        <v>45.120000000000005</v>
      </c>
      <c r="P194" s="50"/>
      <c r="Q194" s="51"/>
      <c r="R194" s="51"/>
      <c r="S194" s="51"/>
      <c r="T194" s="52"/>
      <c r="U194" s="50"/>
      <c r="V194" s="57"/>
      <c r="W194" s="57"/>
      <c r="X194" s="57"/>
      <c r="Y194" s="52"/>
      <c r="Z194" s="50"/>
      <c r="AA194" s="51"/>
      <c r="AB194" s="51"/>
      <c r="AC194" s="51"/>
      <c r="AD194" s="52"/>
      <c r="AE194" s="50"/>
      <c r="AF194" s="51"/>
      <c r="AG194" s="51"/>
      <c r="AH194" s="51"/>
      <c r="AI194" s="52"/>
      <c r="AJ194" s="50"/>
      <c r="AK194" s="51"/>
      <c r="AL194" s="51"/>
      <c r="AM194" s="51"/>
      <c r="AN194" s="52"/>
      <c r="AO194" s="175"/>
      <c r="AP194" s="176"/>
      <c r="AQ194" s="176"/>
      <c r="AR194" s="176"/>
      <c r="AS194" s="176"/>
      <c r="AT194" s="50"/>
      <c r="AU194" s="57"/>
      <c r="AV194" s="57"/>
      <c r="AW194" s="57"/>
      <c r="AX194" s="52"/>
      <c r="AY194" s="50"/>
      <c r="AZ194" s="51"/>
      <c r="BA194" s="51"/>
      <c r="BB194" s="51"/>
      <c r="BC194" s="52"/>
      <c r="BD194" s="50"/>
      <c r="BE194" s="51"/>
      <c r="BF194" s="51"/>
      <c r="BG194" s="51"/>
      <c r="BH194" s="52"/>
      <c r="BI194" s="175"/>
      <c r="BJ194" s="176"/>
      <c r="BK194" s="176"/>
      <c r="BL194" s="176"/>
      <c r="BM194" s="188"/>
      <c r="BN194" s="53">
        <f t="shared" si="23"/>
        <v>0</v>
      </c>
      <c r="BO194" s="53">
        <f t="shared" si="24"/>
        <v>0</v>
      </c>
    </row>
    <row r="195" spans="2:67" ht="20.25" x14ac:dyDescent="0.25">
      <c r="B195" s="79" t="s">
        <v>131</v>
      </c>
      <c r="C195" s="40" t="str">
        <f>C82</f>
        <v>Сливочное масло, кг</v>
      </c>
      <c r="D195" s="41">
        <f t="shared" si="28"/>
        <v>370</v>
      </c>
      <c r="E195" s="42">
        <v>9</v>
      </c>
      <c r="F195" s="43">
        <v>1</v>
      </c>
      <c r="G195" s="44">
        <v>2</v>
      </c>
      <c r="H195" s="44">
        <v>3</v>
      </c>
      <c r="I195" s="44">
        <v>4</v>
      </c>
      <c r="J195" s="45">
        <v>5</v>
      </c>
      <c r="K195" s="46">
        <f t="shared" si="29"/>
        <v>407</v>
      </c>
      <c r="L195" s="47">
        <f t="shared" si="30"/>
        <v>410.7</v>
      </c>
      <c r="M195" s="48">
        <f t="shared" si="31"/>
        <v>414.4</v>
      </c>
      <c r="N195" s="48">
        <f t="shared" si="31"/>
        <v>418.1</v>
      </c>
      <c r="O195" s="49">
        <f t="shared" si="31"/>
        <v>421.8</v>
      </c>
      <c r="P195" s="50"/>
      <c r="Q195" s="51"/>
      <c r="R195" s="51"/>
      <c r="S195" s="51"/>
      <c r="T195" s="52"/>
      <c r="U195" s="50"/>
      <c r="V195" s="57"/>
      <c r="W195" s="57"/>
      <c r="X195" s="57"/>
      <c r="Y195" s="52"/>
      <c r="Z195" s="50"/>
      <c r="AA195" s="51"/>
      <c r="AB195" s="51"/>
      <c r="AC195" s="51"/>
      <c r="AD195" s="52"/>
      <c r="AE195" s="195"/>
      <c r="AF195" s="196"/>
      <c r="AG195" s="197"/>
      <c r="AH195" s="196"/>
      <c r="AI195" s="198"/>
      <c r="AJ195" s="50"/>
      <c r="AK195" s="57"/>
      <c r="AL195" s="57"/>
      <c r="AM195" s="57"/>
      <c r="AN195" s="52"/>
      <c r="AO195" s="50"/>
      <c r="AP195" s="51"/>
      <c r="AQ195" s="51"/>
      <c r="AR195" s="51"/>
      <c r="AS195" s="52"/>
      <c r="AT195" s="50"/>
      <c r="AU195" s="57"/>
      <c r="AV195" s="57"/>
      <c r="AW195" s="57"/>
      <c r="AX195" s="52"/>
      <c r="AY195" s="50"/>
      <c r="AZ195" s="57"/>
      <c r="BA195" s="57"/>
      <c r="BB195" s="57"/>
      <c r="BC195" s="52"/>
      <c r="BD195" s="50"/>
      <c r="BE195" s="57"/>
      <c r="BF195" s="57"/>
      <c r="BG195" s="57"/>
      <c r="BH195" s="52"/>
      <c r="BI195" s="50"/>
      <c r="BJ195" s="57"/>
      <c r="BK195" s="57"/>
      <c r="BL195" s="57"/>
      <c r="BM195" s="52"/>
      <c r="BN195" s="53">
        <f t="shared" si="23"/>
        <v>0</v>
      </c>
      <c r="BO195" s="53">
        <f t="shared" si="24"/>
        <v>0</v>
      </c>
    </row>
    <row r="196" spans="2:67" ht="20.25" x14ac:dyDescent="0.25">
      <c r="B196" s="79"/>
      <c r="C196" s="80"/>
      <c r="D196" s="41">
        <f t="shared" si="28"/>
        <v>370</v>
      </c>
      <c r="E196" s="42">
        <v>9</v>
      </c>
      <c r="F196" s="43">
        <v>1</v>
      </c>
      <c r="G196" s="44">
        <v>2</v>
      </c>
      <c r="H196" s="44">
        <v>3</v>
      </c>
      <c r="I196" s="44">
        <v>4</v>
      </c>
      <c r="J196" s="45">
        <v>5</v>
      </c>
      <c r="K196" s="46">
        <f t="shared" si="29"/>
        <v>407</v>
      </c>
      <c r="L196" s="47">
        <f t="shared" si="30"/>
        <v>410.7</v>
      </c>
      <c r="M196" s="48">
        <f t="shared" si="31"/>
        <v>414.4</v>
      </c>
      <c r="N196" s="48">
        <f t="shared" si="31"/>
        <v>418.1</v>
      </c>
      <c r="O196" s="49">
        <f t="shared" si="31"/>
        <v>421.8</v>
      </c>
      <c r="P196" s="50"/>
      <c r="Q196" s="51"/>
      <c r="R196" s="51"/>
      <c r="S196" s="51"/>
      <c r="T196" s="52"/>
      <c r="U196" s="175"/>
      <c r="V196" s="176"/>
      <c r="W196" s="176"/>
      <c r="X196" s="176"/>
      <c r="Y196" s="176"/>
      <c r="Z196" s="50"/>
      <c r="AA196" s="51"/>
      <c r="AB196" s="51"/>
      <c r="AC196" s="51"/>
      <c r="AD196" s="51"/>
      <c r="AE196" s="195"/>
      <c r="AF196" s="196"/>
      <c r="AG196" s="197"/>
      <c r="AH196" s="196"/>
      <c r="AI196" s="198"/>
      <c r="AJ196" s="50"/>
      <c r="AK196" s="57"/>
      <c r="AL196" s="57"/>
      <c r="AM196" s="57"/>
      <c r="AN196" s="52"/>
      <c r="AO196" s="175"/>
      <c r="AP196" s="176"/>
      <c r="AQ196" s="176"/>
      <c r="AR196" s="176"/>
      <c r="AS196" s="176"/>
      <c r="AT196" s="50"/>
      <c r="AU196" s="57"/>
      <c r="AV196" s="57"/>
      <c r="AW196" s="57"/>
      <c r="AX196" s="52"/>
      <c r="AY196" s="50"/>
      <c r="AZ196" s="51"/>
      <c r="BA196" s="51"/>
      <c r="BB196" s="51"/>
      <c r="BC196" s="52"/>
      <c r="BD196" s="50"/>
      <c r="BE196" s="57"/>
      <c r="BF196" s="57"/>
      <c r="BG196" s="57"/>
      <c r="BH196" s="52"/>
      <c r="BI196" s="50"/>
      <c r="BJ196" s="57"/>
      <c r="BK196" s="57"/>
      <c r="BL196" s="57"/>
      <c r="BM196" s="52"/>
      <c r="BN196" s="53">
        <f t="shared" si="23"/>
        <v>0</v>
      </c>
      <c r="BO196" s="53">
        <f t="shared" si="24"/>
        <v>0</v>
      </c>
    </row>
    <row r="197" spans="2:67" ht="20.25" x14ac:dyDescent="0.25">
      <c r="B197" s="79"/>
      <c r="C197" s="80"/>
      <c r="D197" s="41">
        <f t="shared" si="28"/>
        <v>370</v>
      </c>
      <c r="E197" s="42">
        <v>9</v>
      </c>
      <c r="F197" s="43">
        <v>1</v>
      </c>
      <c r="G197" s="44">
        <v>2</v>
      </c>
      <c r="H197" s="44">
        <v>3</v>
      </c>
      <c r="I197" s="44">
        <v>4</v>
      </c>
      <c r="J197" s="45">
        <v>5</v>
      </c>
      <c r="K197" s="46">
        <f t="shared" si="29"/>
        <v>407</v>
      </c>
      <c r="L197" s="47">
        <f t="shared" si="30"/>
        <v>410.7</v>
      </c>
      <c r="M197" s="48">
        <f t="shared" si="31"/>
        <v>414.4</v>
      </c>
      <c r="N197" s="48">
        <f t="shared" si="31"/>
        <v>418.1</v>
      </c>
      <c r="O197" s="49">
        <f t="shared" si="31"/>
        <v>421.8</v>
      </c>
      <c r="P197" s="50"/>
      <c r="Q197" s="51"/>
      <c r="R197" s="51"/>
      <c r="S197" s="51"/>
      <c r="T197" s="52"/>
      <c r="U197" s="175"/>
      <c r="V197" s="176"/>
      <c r="W197" s="176"/>
      <c r="X197" s="176"/>
      <c r="Y197" s="176"/>
      <c r="Z197" s="50"/>
      <c r="AA197" s="51"/>
      <c r="AB197" s="51"/>
      <c r="AC197" s="51"/>
      <c r="AD197" s="51"/>
      <c r="AE197" s="195"/>
      <c r="AF197" s="196"/>
      <c r="AG197" s="197"/>
      <c r="AH197" s="196"/>
      <c r="AI197" s="198"/>
      <c r="AJ197" s="50"/>
      <c r="AK197" s="57"/>
      <c r="AL197" s="57"/>
      <c r="AM197" s="57"/>
      <c r="AN197" s="52"/>
      <c r="AO197" s="175"/>
      <c r="AP197" s="176"/>
      <c r="AQ197" s="176"/>
      <c r="AR197" s="176"/>
      <c r="AS197" s="176"/>
      <c r="AT197" s="50"/>
      <c r="AU197" s="57"/>
      <c r="AV197" s="57"/>
      <c r="AW197" s="57"/>
      <c r="AX197" s="52"/>
      <c r="AY197" s="50"/>
      <c r="AZ197" s="51"/>
      <c r="BA197" s="51"/>
      <c r="BB197" s="51"/>
      <c r="BC197" s="52"/>
      <c r="BD197" s="50"/>
      <c r="BE197" s="57"/>
      <c r="BF197" s="57"/>
      <c r="BG197" s="57"/>
      <c r="BH197" s="52"/>
      <c r="BI197" s="50"/>
      <c r="BJ197" s="57"/>
      <c r="BK197" s="57"/>
      <c r="BL197" s="57"/>
      <c r="BM197" s="52"/>
      <c r="BN197" s="53">
        <f t="shared" ref="BN197:BN230" si="32">MIN($P197,$U197,$Z197,$AE197,$AJ197,$AO197,$AT197,$AY197,$BD197,$BI197)</f>
        <v>0</v>
      </c>
      <c r="BO197" s="53">
        <f t="shared" ref="BO197:BO230" si="33">MAX($P197,$U197,$Z197,$AE197,$AJ197,$AO197,$AT197,$AY197,$BD197,$BI197)</f>
        <v>0</v>
      </c>
    </row>
    <row r="198" spans="2:67" ht="39" x14ac:dyDescent="0.25">
      <c r="B198" s="81" t="s">
        <v>65</v>
      </c>
      <c r="C198" s="82" t="s">
        <v>66</v>
      </c>
      <c r="D198" s="41">
        <f t="shared" si="28"/>
        <v>0</v>
      </c>
      <c r="E198" s="62"/>
      <c r="F198" s="63"/>
      <c r="G198" s="64"/>
      <c r="H198" s="64"/>
      <c r="I198" s="64"/>
      <c r="J198" s="65"/>
      <c r="K198" s="46">
        <f t="shared" si="29"/>
        <v>0</v>
      </c>
      <c r="L198" s="47">
        <f t="shared" si="30"/>
        <v>0</v>
      </c>
      <c r="M198" s="48">
        <f t="shared" si="31"/>
        <v>0</v>
      </c>
      <c r="N198" s="48">
        <f t="shared" si="31"/>
        <v>0</v>
      </c>
      <c r="O198" s="49">
        <f t="shared" si="31"/>
        <v>0</v>
      </c>
      <c r="P198" s="66"/>
      <c r="Q198" s="67"/>
      <c r="R198" s="68"/>
      <c r="S198" s="67"/>
      <c r="T198" s="69"/>
      <c r="U198" s="177"/>
      <c r="V198" s="178"/>
      <c r="W198" s="176"/>
      <c r="X198" s="178"/>
      <c r="Y198" s="178"/>
      <c r="Z198" s="66"/>
      <c r="AA198" s="67"/>
      <c r="AB198" s="68"/>
      <c r="AC198" s="67"/>
      <c r="AD198" s="67"/>
      <c r="AE198" s="199"/>
      <c r="AF198" s="200"/>
      <c r="AG198" s="201"/>
      <c r="AH198" s="200"/>
      <c r="AI198" s="202"/>
      <c r="AJ198" s="66"/>
      <c r="AK198" s="67"/>
      <c r="AL198" s="68"/>
      <c r="AM198" s="67"/>
      <c r="AN198" s="69"/>
      <c r="AO198" s="177"/>
      <c r="AP198" s="178"/>
      <c r="AQ198" s="176"/>
      <c r="AR198" s="178"/>
      <c r="AS198" s="178"/>
      <c r="AT198" s="66"/>
      <c r="AU198" s="67"/>
      <c r="AV198" s="68"/>
      <c r="AW198" s="67"/>
      <c r="AX198" s="69"/>
      <c r="AY198" s="66"/>
      <c r="AZ198" s="67"/>
      <c r="BA198" s="68"/>
      <c r="BB198" s="67"/>
      <c r="BC198" s="69"/>
      <c r="BD198" s="66"/>
      <c r="BE198" s="67"/>
      <c r="BF198" s="68"/>
      <c r="BG198" s="67"/>
      <c r="BH198" s="69"/>
      <c r="BI198" s="66"/>
      <c r="BJ198" s="67"/>
      <c r="BK198" s="68"/>
      <c r="BL198" s="67"/>
      <c r="BM198" s="69"/>
      <c r="BN198" s="53">
        <f t="shared" si="32"/>
        <v>0</v>
      </c>
      <c r="BO198" s="53">
        <f t="shared" si="33"/>
        <v>0</v>
      </c>
    </row>
    <row r="199" spans="2:67" ht="36" x14ac:dyDescent="0.25">
      <c r="B199" s="79" t="s">
        <v>68</v>
      </c>
      <c r="C199" s="40" t="str">
        <f>C86</f>
        <v>Пропаренный шелушеный рис, кг</v>
      </c>
      <c r="D199" s="41">
        <f t="shared" si="28"/>
        <v>45.9</v>
      </c>
      <c r="E199" s="42">
        <v>4</v>
      </c>
      <c r="F199" s="43">
        <v>1</v>
      </c>
      <c r="G199" s="44">
        <v>2</v>
      </c>
      <c r="H199" s="44">
        <v>3</v>
      </c>
      <c r="I199" s="44">
        <v>4</v>
      </c>
      <c r="J199" s="45">
        <v>5</v>
      </c>
      <c r="K199" s="46">
        <f t="shared" si="29"/>
        <v>48.195</v>
      </c>
      <c r="L199" s="47">
        <f t="shared" si="30"/>
        <v>48.653999999999996</v>
      </c>
      <c r="M199" s="48">
        <f t="shared" si="31"/>
        <v>49.113</v>
      </c>
      <c r="N199" s="48">
        <f t="shared" si="31"/>
        <v>49.571999999999996</v>
      </c>
      <c r="O199" s="49">
        <f t="shared" si="31"/>
        <v>50.030999999999999</v>
      </c>
      <c r="P199" s="50"/>
      <c r="Q199" s="51"/>
      <c r="R199" s="51"/>
      <c r="S199" s="51"/>
      <c r="T199" s="52"/>
      <c r="U199" s="175"/>
      <c r="V199" s="176"/>
      <c r="W199" s="176"/>
      <c r="X199" s="176"/>
      <c r="Y199" s="176"/>
      <c r="Z199" s="50"/>
      <c r="AA199" s="51"/>
      <c r="AB199" s="51"/>
      <c r="AC199" s="51"/>
      <c r="AD199" s="51"/>
      <c r="AE199" s="195"/>
      <c r="AF199" s="196"/>
      <c r="AG199" s="197"/>
      <c r="AH199" s="196"/>
      <c r="AI199" s="198"/>
      <c r="AJ199" s="50"/>
      <c r="AK199" s="57"/>
      <c r="AL199" s="57"/>
      <c r="AM199" s="57"/>
      <c r="AN199" s="52"/>
      <c r="AO199" s="175"/>
      <c r="AP199" s="176"/>
      <c r="AQ199" s="176"/>
      <c r="AR199" s="176"/>
      <c r="AS199" s="176"/>
      <c r="AT199" s="50"/>
      <c r="AU199" s="57"/>
      <c r="AV199" s="57"/>
      <c r="AW199" s="57"/>
      <c r="AX199" s="52"/>
      <c r="AY199" s="50"/>
      <c r="AZ199" s="51"/>
      <c r="BA199" s="51"/>
      <c r="BB199" s="51"/>
      <c r="BC199" s="52"/>
      <c r="BD199" s="50"/>
      <c r="BE199" s="57"/>
      <c r="BF199" s="57"/>
      <c r="BG199" s="57"/>
      <c r="BH199" s="52"/>
      <c r="BI199" s="50"/>
      <c r="BJ199" s="57"/>
      <c r="BK199" s="57"/>
      <c r="BL199" s="57"/>
      <c r="BM199" s="52"/>
      <c r="BN199" s="53">
        <f t="shared" si="32"/>
        <v>0</v>
      </c>
      <c r="BO199" s="53">
        <f t="shared" si="33"/>
        <v>0</v>
      </c>
    </row>
    <row r="200" spans="2:67" ht="20.25" x14ac:dyDescent="0.25">
      <c r="B200" s="79"/>
      <c r="C200" s="80"/>
      <c r="D200" s="41">
        <f t="shared" si="28"/>
        <v>45.9</v>
      </c>
      <c r="E200" s="42">
        <v>4</v>
      </c>
      <c r="F200" s="43">
        <v>1</v>
      </c>
      <c r="G200" s="44">
        <v>2</v>
      </c>
      <c r="H200" s="44">
        <v>3</v>
      </c>
      <c r="I200" s="44">
        <v>4</v>
      </c>
      <c r="J200" s="45">
        <v>5</v>
      </c>
      <c r="K200" s="46">
        <f t="shared" si="29"/>
        <v>48.195</v>
      </c>
      <c r="L200" s="47">
        <f t="shared" si="30"/>
        <v>48.653999999999996</v>
      </c>
      <c r="M200" s="48">
        <f t="shared" si="31"/>
        <v>49.113</v>
      </c>
      <c r="N200" s="48">
        <f t="shared" si="31"/>
        <v>49.571999999999996</v>
      </c>
      <c r="O200" s="49">
        <f t="shared" si="31"/>
        <v>50.030999999999999</v>
      </c>
      <c r="P200" s="50"/>
      <c r="Q200" s="51"/>
      <c r="R200" s="51"/>
      <c r="S200" s="51"/>
      <c r="T200" s="52"/>
      <c r="U200" s="175"/>
      <c r="V200" s="176"/>
      <c r="W200" s="176"/>
      <c r="X200" s="176"/>
      <c r="Y200" s="176"/>
      <c r="Z200" s="50"/>
      <c r="AA200" s="51"/>
      <c r="AB200" s="51"/>
      <c r="AC200" s="51"/>
      <c r="AD200" s="51"/>
      <c r="AE200" s="195"/>
      <c r="AF200" s="196"/>
      <c r="AG200" s="197"/>
      <c r="AH200" s="196"/>
      <c r="AI200" s="198"/>
      <c r="AJ200" s="50"/>
      <c r="AK200" s="57"/>
      <c r="AL200" s="57"/>
      <c r="AM200" s="57"/>
      <c r="AN200" s="52"/>
      <c r="AO200" s="175"/>
      <c r="AP200" s="176"/>
      <c r="AQ200" s="176"/>
      <c r="AR200" s="176"/>
      <c r="AS200" s="176"/>
      <c r="AT200" s="50"/>
      <c r="AU200" s="57"/>
      <c r="AV200" s="57"/>
      <c r="AW200" s="57"/>
      <c r="AX200" s="52"/>
      <c r="AY200" s="50"/>
      <c r="AZ200" s="51"/>
      <c r="BA200" s="51"/>
      <c r="BB200" s="51"/>
      <c r="BC200" s="52"/>
      <c r="BD200" s="50"/>
      <c r="BE200" s="57"/>
      <c r="BF200" s="57"/>
      <c r="BG200" s="57"/>
      <c r="BH200" s="52"/>
      <c r="BI200" s="50"/>
      <c r="BJ200" s="57"/>
      <c r="BK200" s="57"/>
      <c r="BL200" s="57"/>
      <c r="BM200" s="52"/>
      <c r="BN200" s="53">
        <f t="shared" si="32"/>
        <v>0</v>
      </c>
      <c r="BO200" s="53">
        <f t="shared" si="33"/>
        <v>0</v>
      </c>
    </row>
    <row r="201" spans="2:67" ht="20.25" x14ac:dyDescent="0.25">
      <c r="B201" s="79"/>
      <c r="C201" s="80"/>
      <c r="D201" s="41">
        <f t="shared" si="28"/>
        <v>45.9</v>
      </c>
      <c r="E201" s="42">
        <v>4</v>
      </c>
      <c r="F201" s="43">
        <v>1</v>
      </c>
      <c r="G201" s="44">
        <v>2</v>
      </c>
      <c r="H201" s="44">
        <v>3</v>
      </c>
      <c r="I201" s="44">
        <v>4</v>
      </c>
      <c r="J201" s="45">
        <v>5</v>
      </c>
      <c r="K201" s="46">
        <f t="shared" si="29"/>
        <v>48.195</v>
      </c>
      <c r="L201" s="47">
        <f t="shared" si="30"/>
        <v>48.653999999999996</v>
      </c>
      <c r="M201" s="48">
        <f t="shared" si="31"/>
        <v>49.113</v>
      </c>
      <c r="N201" s="48">
        <f t="shared" si="31"/>
        <v>49.571999999999996</v>
      </c>
      <c r="O201" s="49">
        <f t="shared" si="31"/>
        <v>50.030999999999999</v>
      </c>
      <c r="P201" s="50"/>
      <c r="Q201" s="51"/>
      <c r="R201" s="51"/>
      <c r="S201" s="51"/>
      <c r="T201" s="52"/>
      <c r="U201" s="175"/>
      <c r="V201" s="176"/>
      <c r="W201" s="176"/>
      <c r="X201" s="176"/>
      <c r="Y201" s="176"/>
      <c r="Z201" s="50"/>
      <c r="AA201" s="51"/>
      <c r="AB201" s="51"/>
      <c r="AC201" s="51"/>
      <c r="AD201" s="51"/>
      <c r="AE201" s="195"/>
      <c r="AF201" s="196"/>
      <c r="AG201" s="197"/>
      <c r="AH201" s="196"/>
      <c r="AI201" s="198"/>
      <c r="AJ201" s="50"/>
      <c r="AK201" s="57"/>
      <c r="AL201" s="57"/>
      <c r="AM201" s="57"/>
      <c r="AN201" s="52"/>
      <c r="AO201" s="175"/>
      <c r="AP201" s="176"/>
      <c r="AQ201" s="176"/>
      <c r="AR201" s="176"/>
      <c r="AS201" s="176"/>
      <c r="AT201" s="50"/>
      <c r="AU201" s="57"/>
      <c r="AV201" s="57"/>
      <c r="AW201" s="57"/>
      <c r="AX201" s="52"/>
      <c r="AY201" s="50"/>
      <c r="AZ201" s="51"/>
      <c r="BA201" s="51"/>
      <c r="BB201" s="51"/>
      <c r="BC201" s="52"/>
      <c r="BD201" s="50"/>
      <c r="BE201" s="57"/>
      <c r="BF201" s="57"/>
      <c r="BG201" s="57"/>
      <c r="BH201" s="52"/>
      <c r="BI201" s="50"/>
      <c r="BJ201" s="57"/>
      <c r="BK201" s="57"/>
      <c r="BL201" s="57"/>
      <c r="BM201" s="52"/>
      <c r="BN201" s="53">
        <f t="shared" si="32"/>
        <v>0</v>
      </c>
      <c r="BO201" s="53">
        <f t="shared" si="33"/>
        <v>0</v>
      </c>
    </row>
    <row r="202" spans="2:67" ht="54" x14ac:dyDescent="0.25">
      <c r="B202" s="79" t="s">
        <v>71</v>
      </c>
      <c r="C202" s="40" t="str">
        <f>C89</f>
        <v>Мука пшеничная хлебопекарная высший сорт (в таре), кг</v>
      </c>
      <c r="D202" s="41">
        <f t="shared" si="28"/>
        <v>19.7</v>
      </c>
      <c r="E202" s="42">
        <v>18</v>
      </c>
      <c r="F202" s="43">
        <v>1</v>
      </c>
      <c r="G202" s="44">
        <v>2</v>
      </c>
      <c r="H202" s="44">
        <v>3</v>
      </c>
      <c r="I202" s="44">
        <v>4</v>
      </c>
      <c r="J202" s="45">
        <v>5</v>
      </c>
      <c r="K202" s="46">
        <f t="shared" si="29"/>
        <v>23.442999999999998</v>
      </c>
      <c r="L202" s="47">
        <f t="shared" si="30"/>
        <v>23.64</v>
      </c>
      <c r="M202" s="48">
        <f t="shared" si="31"/>
        <v>23.837</v>
      </c>
      <c r="N202" s="48">
        <f t="shared" si="31"/>
        <v>24.033999999999999</v>
      </c>
      <c r="O202" s="49">
        <f t="shared" si="31"/>
        <v>24.230999999999998</v>
      </c>
      <c r="P202" s="50"/>
      <c r="Q202" s="51"/>
      <c r="R202" s="51"/>
      <c r="S202" s="51"/>
      <c r="T202" s="52"/>
      <c r="U202" s="175"/>
      <c r="V202" s="176"/>
      <c r="W202" s="176"/>
      <c r="X202" s="176"/>
      <c r="Y202" s="176"/>
      <c r="Z202" s="50"/>
      <c r="AA202" s="51"/>
      <c r="AB202" s="51"/>
      <c r="AC202" s="51"/>
      <c r="AD202" s="51"/>
      <c r="AE202" s="195"/>
      <c r="AF202" s="196"/>
      <c r="AG202" s="197"/>
      <c r="AH202" s="196"/>
      <c r="AI202" s="198"/>
      <c r="AJ202" s="50"/>
      <c r="AK202" s="57"/>
      <c r="AL202" s="57"/>
      <c r="AM202" s="57"/>
      <c r="AN202" s="52"/>
      <c r="AO202" s="50"/>
      <c r="AP202" s="57"/>
      <c r="AQ202" s="57"/>
      <c r="AR202" s="57"/>
      <c r="AS202" s="52"/>
      <c r="AT202" s="50"/>
      <c r="AU202" s="57"/>
      <c r="AV202" s="57"/>
      <c r="AW202" s="57"/>
      <c r="AX202" s="52"/>
      <c r="AY202" s="50"/>
      <c r="AZ202" s="51"/>
      <c r="BA202" s="51"/>
      <c r="BB202" s="51"/>
      <c r="BC202" s="52"/>
      <c r="BD202" s="50"/>
      <c r="BE202" s="57"/>
      <c r="BF202" s="57"/>
      <c r="BG202" s="57"/>
      <c r="BH202" s="52"/>
      <c r="BI202" s="50"/>
      <c r="BJ202" s="57"/>
      <c r="BK202" s="57"/>
      <c r="BL202" s="57"/>
      <c r="BM202" s="52"/>
      <c r="BN202" s="53">
        <f t="shared" si="32"/>
        <v>0</v>
      </c>
      <c r="BO202" s="53">
        <f t="shared" si="33"/>
        <v>0</v>
      </c>
    </row>
    <row r="203" spans="2:67" ht="20.25" x14ac:dyDescent="0.25">
      <c r="B203" s="79"/>
      <c r="C203" s="80"/>
      <c r="D203" s="41">
        <f t="shared" si="28"/>
        <v>19.7</v>
      </c>
      <c r="E203" s="42">
        <v>18</v>
      </c>
      <c r="F203" s="43">
        <v>1</v>
      </c>
      <c r="G203" s="44">
        <v>2</v>
      </c>
      <c r="H203" s="44">
        <v>3</v>
      </c>
      <c r="I203" s="44">
        <v>4</v>
      </c>
      <c r="J203" s="45">
        <v>5</v>
      </c>
      <c r="K203" s="46">
        <f t="shared" si="29"/>
        <v>23.442999999999998</v>
      </c>
      <c r="L203" s="47">
        <f t="shared" si="30"/>
        <v>23.64</v>
      </c>
      <c r="M203" s="48">
        <f t="shared" si="31"/>
        <v>23.837</v>
      </c>
      <c r="N203" s="48">
        <f t="shared" si="31"/>
        <v>24.033999999999999</v>
      </c>
      <c r="O203" s="49">
        <f t="shared" si="31"/>
        <v>24.230999999999998</v>
      </c>
      <c r="P203" s="50"/>
      <c r="Q203" s="51"/>
      <c r="R203" s="51"/>
      <c r="S203" s="51"/>
      <c r="T203" s="52"/>
      <c r="U203" s="175"/>
      <c r="V203" s="176"/>
      <c r="W203" s="176"/>
      <c r="X203" s="176"/>
      <c r="Y203" s="176"/>
      <c r="Z203" s="50"/>
      <c r="AA203" s="51"/>
      <c r="AB203" s="51"/>
      <c r="AC203" s="51"/>
      <c r="AD203" s="51"/>
      <c r="AE203" s="195"/>
      <c r="AF203" s="196"/>
      <c r="AG203" s="197"/>
      <c r="AH203" s="196"/>
      <c r="AI203" s="198"/>
      <c r="AJ203" s="50"/>
      <c r="AK203" s="57"/>
      <c r="AL203" s="57"/>
      <c r="AM203" s="57"/>
      <c r="AN203" s="52"/>
      <c r="AO203" s="175"/>
      <c r="AP203" s="176"/>
      <c r="AQ203" s="176"/>
      <c r="AR203" s="176"/>
      <c r="AS203" s="176"/>
      <c r="AT203" s="50"/>
      <c r="AU203" s="57"/>
      <c r="AV203" s="57"/>
      <c r="AW203" s="57"/>
      <c r="AX203" s="52"/>
      <c r="AY203" s="50"/>
      <c r="AZ203" s="51"/>
      <c r="BA203" s="51"/>
      <c r="BB203" s="51"/>
      <c r="BC203" s="52"/>
      <c r="BD203" s="50"/>
      <c r="BE203" s="51"/>
      <c r="BF203" s="51"/>
      <c r="BG203" s="51"/>
      <c r="BH203" s="52"/>
      <c r="BI203" s="175"/>
      <c r="BJ203" s="176"/>
      <c r="BK203" s="176"/>
      <c r="BL203" s="176"/>
      <c r="BM203" s="188"/>
      <c r="BN203" s="53">
        <f t="shared" si="32"/>
        <v>0</v>
      </c>
      <c r="BO203" s="53">
        <f t="shared" si="33"/>
        <v>0</v>
      </c>
    </row>
    <row r="204" spans="2:67" ht="20.25" x14ac:dyDescent="0.25">
      <c r="B204" s="79"/>
      <c r="C204" s="80"/>
      <c r="D204" s="41">
        <f t="shared" si="28"/>
        <v>19.7</v>
      </c>
      <c r="E204" s="42">
        <v>18</v>
      </c>
      <c r="F204" s="43">
        <v>1</v>
      </c>
      <c r="G204" s="44">
        <v>2</v>
      </c>
      <c r="H204" s="44">
        <v>3</v>
      </c>
      <c r="I204" s="44">
        <v>4</v>
      </c>
      <c r="J204" s="45">
        <v>5</v>
      </c>
      <c r="K204" s="46">
        <f t="shared" si="29"/>
        <v>23.442999999999998</v>
      </c>
      <c r="L204" s="47">
        <f t="shared" si="30"/>
        <v>23.64</v>
      </c>
      <c r="M204" s="48">
        <f t="shared" si="31"/>
        <v>23.837</v>
      </c>
      <c r="N204" s="48">
        <f t="shared" si="31"/>
        <v>24.033999999999999</v>
      </c>
      <c r="O204" s="49">
        <f t="shared" si="31"/>
        <v>24.230999999999998</v>
      </c>
      <c r="P204" s="50"/>
      <c r="Q204" s="51"/>
      <c r="R204" s="51"/>
      <c r="S204" s="51"/>
      <c r="T204" s="52"/>
      <c r="U204" s="175"/>
      <c r="V204" s="176"/>
      <c r="W204" s="176"/>
      <c r="X204" s="176"/>
      <c r="Y204" s="176"/>
      <c r="Z204" s="50"/>
      <c r="AA204" s="51"/>
      <c r="AB204" s="51"/>
      <c r="AC204" s="51"/>
      <c r="AD204" s="51"/>
      <c r="AE204" s="195"/>
      <c r="AF204" s="196"/>
      <c r="AG204" s="197"/>
      <c r="AH204" s="196"/>
      <c r="AI204" s="198"/>
      <c r="AJ204" s="50"/>
      <c r="AK204" s="57"/>
      <c r="AL204" s="57"/>
      <c r="AM204" s="57"/>
      <c r="AN204" s="52"/>
      <c r="AO204" s="175"/>
      <c r="AP204" s="176"/>
      <c r="AQ204" s="176"/>
      <c r="AR204" s="176"/>
      <c r="AS204" s="176"/>
      <c r="AT204" s="50"/>
      <c r="AU204" s="57"/>
      <c r="AV204" s="57"/>
      <c r="AW204" s="57"/>
      <c r="AX204" s="52"/>
      <c r="AY204" s="50"/>
      <c r="AZ204" s="51"/>
      <c r="BA204" s="51"/>
      <c r="BB204" s="51"/>
      <c r="BC204" s="52"/>
      <c r="BD204" s="50"/>
      <c r="BE204" s="51"/>
      <c r="BF204" s="51"/>
      <c r="BG204" s="51"/>
      <c r="BH204" s="52"/>
      <c r="BI204" s="175"/>
      <c r="BJ204" s="176"/>
      <c r="BK204" s="176"/>
      <c r="BL204" s="176"/>
      <c r="BM204" s="188"/>
      <c r="BN204" s="53">
        <f t="shared" si="32"/>
        <v>0</v>
      </c>
      <c r="BO204" s="53">
        <f t="shared" si="33"/>
        <v>0</v>
      </c>
    </row>
    <row r="205" spans="2:67" ht="20.25" x14ac:dyDescent="0.25">
      <c r="B205" s="79" t="s">
        <v>72</v>
      </c>
      <c r="C205" s="40" t="str">
        <f>C92</f>
        <v>Мука ржано - обдирная, кг</v>
      </c>
      <c r="D205" s="41">
        <f t="shared" si="28"/>
        <v>17.5</v>
      </c>
      <c r="E205" s="42">
        <v>18</v>
      </c>
      <c r="F205" s="43">
        <v>1</v>
      </c>
      <c r="G205" s="44">
        <v>2</v>
      </c>
      <c r="H205" s="44">
        <v>3</v>
      </c>
      <c r="I205" s="44">
        <v>4</v>
      </c>
      <c r="J205" s="45">
        <v>5</v>
      </c>
      <c r="K205" s="46">
        <f t="shared" si="29"/>
        <v>20.824999999999999</v>
      </c>
      <c r="L205" s="47">
        <f t="shared" si="30"/>
        <v>21</v>
      </c>
      <c r="M205" s="48">
        <f t="shared" si="31"/>
        <v>21.175000000000001</v>
      </c>
      <c r="N205" s="48">
        <f t="shared" si="31"/>
        <v>21.35</v>
      </c>
      <c r="O205" s="49">
        <f t="shared" si="31"/>
        <v>21.524999999999999</v>
      </c>
      <c r="P205" s="50"/>
      <c r="Q205" s="51"/>
      <c r="R205" s="51"/>
      <c r="S205" s="51"/>
      <c r="T205" s="52"/>
      <c r="U205" s="175"/>
      <c r="V205" s="176"/>
      <c r="W205" s="176"/>
      <c r="X205" s="176"/>
      <c r="Y205" s="176"/>
      <c r="Z205" s="50"/>
      <c r="AA205" s="51"/>
      <c r="AB205" s="51"/>
      <c r="AC205" s="51"/>
      <c r="AD205" s="51"/>
      <c r="AE205" s="195"/>
      <c r="AF205" s="196"/>
      <c r="AG205" s="197"/>
      <c r="AH205" s="196"/>
      <c r="AI205" s="198"/>
      <c r="AJ205" s="50"/>
      <c r="AK205" s="57"/>
      <c r="AL205" s="57"/>
      <c r="AM205" s="57"/>
      <c r="AN205" s="52"/>
      <c r="AO205" s="175"/>
      <c r="AP205" s="176"/>
      <c r="AQ205" s="176"/>
      <c r="AR205" s="176"/>
      <c r="AS205" s="176"/>
      <c r="AT205" s="50"/>
      <c r="AU205" s="57"/>
      <c r="AV205" s="57"/>
      <c r="AW205" s="57"/>
      <c r="AX205" s="52"/>
      <c r="AY205" s="50"/>
      <c r="AZ205" s="51"/>
      <c r="BA205" s="51"/>
      <c r="BB205" s="51"/>
      <c r="BC205" s="52"/>
      <c r="BD205" s="50"/>
      <c r="BE205" s="51"/>
      <c r="BF205" s="51"/>
      <c r="BG205" s="51"/>
      <c r="BH205" s="52"/>
      <c r="BI205" s="175"/>
      <c r="BJ205" s="176"/>
      <c r="BK205" s="176"/>
      <c r="BL205" s="176"/>
      <c r="BM205" s="188"/>
      <c r="BN205" s="53">
        <f t="shared" si="32"/>
        <v>0</v>
      </c>
      <c r="BO205" s="53">
        <f t="shared" si="33"/>
        <v>0</v>
      </c>
    </row>
    <row r="206" spans="2:67" ht="20.25" x14ac:dyDescent="0.25">
      <c r="B206" s="79"/>
      <c r="C206" s="80"/>
      <c r="D206" s="41">
        <f t="shared" si="28"/>
        <v>17.5</v>
      </c>
      <c r="E206" s="42">
        <v>18</v>
      </c>
      <c r="F206" s="43">
        <v>1</v>
      </c>
      <c r="G206" s="44">
        <v>2</v>
      </c>
      <c r="H206" s="44">
        <v>3</v>
      </c>
      <c r="I206" s="44">
        <v>4</v>
      </c>
      <c r="J206" s="45">
        <v>5</v>
      </c>
      <c r="K206" s="46">
        <f t="shared" si="29"/>
        <v>20.824999999999999</v>
      </c>
      <c r="L206" s="47">
        <f t="shared" si="30"/>
        <v>21</v>
      </c>
      <c r="M206" s="48">
        <f t="shared" si="31"/>
        <v>21.175000000000001</v>
      </c>
      <c r="N206" s="48">
        <f t="shared" si="31"/>
        <v>21.35</v>
      </c>
      <c r="O206" s="49">
        <f t="shared" si="31"/>
        <v>21.524999999999999</v>
      </c>
      <c r="P206" s="50"/>
      <c r="Q206" s="51"/>
      <c r="R206" s="51"/>
      <c r="S206" s="51"/>
      <c r="T206" s="52"/>
      <c r="U206" s="175"/>
      <c r="V206" s="176"/>
      <c r="W206" s="176"/>
      <c r="X206" s="176"/>
      <c r="Y206" s="176"/>
      <c r="Z206" s="50"/>
      <c r="AA206" s="51"/>
      <c r="AB206" s="51"/>
      <c r="AC206" s="51"/>
      <c r="AD206" s="51"/>
      <c r="AE206" s="195"/>
      <c r="AF206" s="196"/>
      <c r="AG206" s="197"/>
      <c r="AH206" s="196"/>
      <c r="AI206" s="198"/>
      <c r="AJ206" s="50"/>
      <c r="AK206" s="57"/>
      <c r="AL206" s="57"/>
      <c r="AM206" s="57"/>
      <c r="AN206" s="52"/>
      <c r="AO206" s="175"/>
      <c r="AP206" s="176"/>
      <c r="AQ206" s="176"/>
      <c r="AR206" s="176"/>
      <c r="AS206" s="176"/>
      <c r="AT206" s="50"/>
      <c r="AU206" s="57"/>
      <c r="AV206" s="57"/>
      <c r="AW206" s="57"/>
      <c r="AX206" s="52"/>
      <c r="AY206" s="50"/>
      <c r="AZ206" s="51"/>
      <c r="BA206" s="51"/>
      <c r="BB206" s="51"/>
      <c r="BC206" s="52"/>
      <c r="BD206" s="50"/>
      <c r="BE206" s="51"/>
      <c r="BF206" s="51"/>
      <c r="BG206" s="51"/>
      <c r="BH206" s="52"/>
      <c r="BI206" s="175"/>
      <c r="BJ206" s="176"/>
      <c r="BK206" s="176"/>
      <c r="BL206" s="176"/>
      <c r="BM206" s="188"/>
      <c r="BN206" s="53">
        <f t="shared" si="32"/>
        <v>0</v>
      </c>
      <c r="BO206" s="53">
        <f t="shared" si="33"/>
        <v>0</v>
      </c>
    </row>
    <row r="207" spans="2:67" ht="20.25" x14ac:dyDescent="0.25">
      <c r="B207" s="79"/>
      <c r="C207" s="80"/>
      <c r="D207" s="41">
        <f t="shared" si="28"/>
        <v>17.5</v>
      </c>
      <c r="E207" s="42">
        <v>18</v>
      </c>
      <c r="F207" s="43">
        <v>1</v>
      </c>
      <c r="G207" s="44">
        <v>2</v>
      </c>
      <c r="H207" s="44">
        <v>3</v>
      </c>
      <c r="I207" s="44">
        <v>4</v>
      </c>
      <c r="J207" s="45">
        <v>5</v>
      </c>
      <c r="K207" s="46">
        <f t="shared" si="29"/>
        <v>20.824999999999999</v>
      </c>
      <c r="L207" s="47">
        <f t="shared" si="30"/>
        <v>21</v>
      </c>
      <c r="M207" s="48">
        <f t="shared" si="31"/>
        <v>21.175000000000001</v>
      </c>
      <c r="N207" s="48">
        <f t="shared" si="31"/>
        <v>21.35</v>
      </c>
      <c r="O207" s="49">
        <f t="shared" si="31"/>
        <v>21.524999999999999</v>
      </c>
      <c r="P207" s="50"/>
      <c r="Q207" s="51"/>
      <c r="R207" s="51"/>
      <c r="S207" s="51"/>
      <c r="T207" s="52"/>
      <c r="U207" s="175"/>
      <c r="V207" s="176"/>
      <c r="W207" s="176"/>
      <c r="X207" s="176"/>
      <c r="Y207" s="176"/>
      <c r="Z207" s="50"/>
      <c r="AA207" s="51"/>
      <c r="AB207" s="51"/>
      <c r="AC207" s="51"/>
      <c r="AD207" s="51"/>
      <c r="AE207" s="195"/>
      <c r="AF207" s="196"/>
      <c r="AG207" s="197"/>
      <c r="AH207" s="196"/>
      <c r="AI207" s="198"/>
      <c r="AJ207" s="50"/>
      <c r="AK207" s="57"/>
      <c r="AL207" s="57"/>
      <c r="AM207" s="57"/>
      <c r="AN207" s="52"/>
      <c r="AO207" s="175"/>
      <c r="AP207" s="176"/>
      <c r="AQ207" s="176"/>
      <c r="AR207" s="176"/>
      <c r="AS207" s="176"/>
      <c r="AT207" s="50"/>
      <c r="AU207" s="57"/>
      <c r="AV207" s="57"/>
      <c r="AW207" s="57"/>
      <c r="AX207" s="52"/>
      <c r="AY207" s="50"/>
      <c r="AZ207" s="51"/>
      <c r="BA207" s="51"/>
      <c r="BB207" s="51"/>
      <c r="BC207" s="52"/>
      <c r="BD207" s="50"/>
      <c r="BE207" s="51"/>
      <c r="BF207" s="51"/>
      <c r="BG207" s="51"/>
      <c r="BH207" s="52"/>
      <c r="BI207" s="175"/>
      <c r="BJ207" s="176"/>
      <c r="BK207" s="176"/>
      <c r="BL207" s="176"/>
      <c r="BM207" s="188"/>
      <c r="BN207" s="53">
        <f t="shared" si="32"/>
        <v>0</v>
      </c>
      <c r="BO207" s="53">
        <f t="shared" si="33"/>
        <v>0</v>
      </c>
    </row>
    <row r="208" spans="2:67" ht="20.25" x14ac:dyDescent="0.25">
      <c r="B208" s="79" t="s">
        <v>75</v>
      </c>
      <c r="C208" s="40" t="str">
        <f>C95</f>
        <v>Гречневая крупа, кг</v>
      </c>
      <c r="D208" s="41">
        <f t="shared" si="28"/>
        <v>35.200000000000003</v>
      </c>
      <c r="E208" s="42">
        <v>6</v>
      </c>
      <c r="F208" s="43">
        <v>1</v>
      </c>
      <c r="G208" s="44">
        <v>2</v>
      </c>
      <c r="H208" s="44">
        <v>3</v>
      </c>
      <c r="I208" s="44">
        <v>4</v>
      </c>
      <c r="J208" s="45">
        <v>5</v>
      </c>
      <c r="K208" s="46">
        <f t="shared" si="29"/>
        <v>37.664000000000001</v>
      </c>
      <c r="L208" s="47">
        <f t="shared" si="30"/>
        <v>38.016000000000005</v>
      </c>
      <c r="M208" s="48">
        <f t="shared" si="31"/>
        <v>38.368000000000002</v>
      </c>
      <c r="N208" s="48">
        <f t="shared" si="31"/>
        <v>38.720000000000006</v>
      </c>
      <c r="O208" s="49">
        <f t="shared" si="31"/>
        <v>39.072000000000003</v>
      </c>
      <c r="P208" s="50"/>
      <c r="Q208" s="51"/>
      <c r="R208" s="51"/>
      <c r="S208" s="51"/>
      <c r="T208" s="52"/>
      <c r="U208" s="175"/>
      <c r="V208" s="176"/>
      <c r="W208" s="176"/>
      <c r="X208" s="176"/>
      <c r="Y208" s="176"/>
      <c r="Z208" s="50"/>
      <c r="AA208" s="51"/>
      <c r="AB208" s="51"/>
      <c r="AC208" s="51"/>
      <c r="AD208" s="51"/>
      <c r="AE208" s="195"/>
      <c r="AF208" s="196"/>
      <c r="AG208" s="197"/>
      <c r="AH208" s="196"/>
      <c r="AI208" s="198"/>
      <c r="AJ208" s="50"/>
      <c r="AK208" s="57"/>
      <c r="AL208" s="57"/>
      <c r="AM208" s="57"/>
      <c r="AN208" s="52"/>
      <c r="AO208" s="175"/>
      <c r="AP208" s="176"/>
      <c r="AQ208" s="176"/>
      <c r="AR208" s="176"/>
      <c r="AS208" s="176"/>
      <c r="AT208" s="50"/>
      <c r="AU208" s="57"/>
      <c r="AV208" s="57"/>
      <c r="AW208" s="57"/>
      <c r="AX208" s="52"/>
      <c r="AY208" s="50"/>
      <c r="AZ208" s="51"/>
      <c r="BA208" s="51"/>
      <c r="BB208" s="51"/>
      <c r="BC208" s="52"/>
      <c r="BD208" s="50"/>
      <c r="BE208" s="51"/>
      <c r="BF208" s="51"/>
      <c r="BG208" s="51"/>
      <c r="BH208" s="52"/>
      <c r="BI208" s="175"/>
      <c r="BJ208" s="176"/>
      <c r="BK208" s="176"/>
      <c r="BL208" s="176"/>
      <c r="BM208" s="188"/>
      <c r="BN208" s="53">
        <f t="shared" si="32"/>
        <v>0</v>
      </c>
      <c r="BO208" s="53">
        <f t="shared" si="33"/>
        <v>0</v>
      </c>
    </row>
    <row r="209" spans="2:67" ht="20.25" x14ac:dyDescent="0.25">
      <c r="B209" s="79"/>
      <c r="C209" s="80"/>
      <c r="D209" s="41">
        <f t="shared" si="28"/>
        <v>35.200000000000003</v>
      </c>
      <c r="E209" s="42">
        <v>6</v>
      </c>
      <c r="F209" s="43">
        <v>1</v>
      </c>
      <c r="G209" s="44">
        <v>2</v>
      </c>
      <c r="H209" s="44">
        <v>3</v>
      </c>
      <c r="I209" s="44">
        <v>4</v>
      </c>
      <c r="J209" s="45">
        <v>5</v>
      </c>
      <c r="K209" s="46">
        <f t="shared" si="29"/>
        <v>37.664000000000001</v>
      </c>
      <c r="L209" s="47">
        <f t="shared" si="30"/>
        <v>38.016000000000005</v>
      </c>
      <c r="M209" s="48">
        <f t="shared" si="31"/>
        <v>38.368000000000002</v>
      </c>
      <c r="N209" s="48">
        <f t="shared" si="31"/>
        <v>38.720000000000006</v>
      </c>
      <c r="O209" s="49">
        <f t="shared" si="31"/>
        <v>39.072000000000003</v>
      </c>
      <c r="P209" s="50"/>
      <c r="Q209" s="51"/>
      <c r="R209" s="51"/>
      <c r="S209" s="51"/>
      <c r="T209" s="52"/>
      <c r="U209" s="175"/>
      <c r="V209" s="176"/>
      <c r="W209" s="176"/>
      <c r="X209" s="176"/>
      <c r="Y209" s="176"/>
      <c r="Z209" s="50"/>
      <c r="AA209" s="51"/>
      <c r="AB209" s="51"/>
      <c r="AC209" s="51"/>
      <c r="AD209" s="51"/>
      <c r="AE209" s="195"/>
      <c r="AF209" s="196"/>
      <c r="AG209" s="197"/>
      <c r="AH209" s="196"/>
      <c r="AI209" s="198"/>
      <c r="AJ209" s="50"/>
      <c r="AK209" s="57"/>
      <c r="AL209" s="57"/>
      <c r="AM209" s="57"/>
      <c r="AN209" s="52"/>
      <c r="AO209" s="175"/>
      <c r="AP209" s="176"/>
      <c r="AQ209" s="176"/>
      <c r="AR209" s="176"/>
      <c r="AS209" s="176"/>
      <c r="AT209" s="50"/>
      <c r="AU209" s="57"/>
      <c r="AV209" s="57"/>
      <c r="AW209" s="57"/>
      <c r="AX209" s="52"/>
      <c r="AY209" s="50"/>
      <c r="AZ209" s="51"/>
      <c r="BA209" s="51"/>
      <c r="BB209" s="51"/>
      <c r="BC209" s="52"/>
      <c r="BD209" s="50"/>
      <c r="BE209" s="51"/>
      <c r="BF209" s="51"/>
      <c r="BG209" s="51"/>
      <c r="BH209" s="52"/>
      <c r="BI209" s="175"/>
      <c r="BJ209" s="176"/>
      <c r="BK209" s="176"/>
      <c r="BL209" s="176"/>
      <c r="BM209" s="188"/>
      <c r="BN209" s="53">
        <f t="shared" si="32"/>
        <v>0</v>
      </c>
      <c r="BO209" s="53">
        <f t="shared" si="33"/>
        <v>0</v>
      </c>
    </row>
    <row r="210" spans="2:67" ht="20.25" x14ac:dyDescent="0.25">
      <c r="B210" s="79"/>
      <c r="C210" s="80"/>
      <c r="D210" s="41">
        <f t="shared" ref="D210:D230" si="34">D97</f>
        <v>35.200000000000003</v>
      </c>
      <c r="E210" s="42">
        <v>6</v>
      </c>
      <c r="F210" s="43">
        <v>1</v>
      </c>
      <c r="G210" s="44">
        <v>2</v>
      </c>
      <c r="H210" s="44">
        <v>3</v>
      </c>
      <c r="I210" s="44">
        <v>4</v>
      </c>
      <c r="J210" s="45">
        <v>5</v>
      </c>
      <c r="K210" s="46">
        <f t="shared" si="29"/>
        <v>37.664000000000001</v>
      </c>
      <c r="L210" s="47">
        <f t="shared" si="30"/>
        <v>38.016000000000005</v>
      </c>
      <c r="M210" s="48">
        <f t="shared" si="31"/>
        <v>38.368000000000002</v>
      </c>
      <c r="N210" s="48">
        <f t="shared" si="31"/>
        <v>38.720000000000006</v>
      </c>
      <c r="O210" s="49">
        <f t="shared" si="31"/>
        <v>39.072000000000003</v>
      </c>
      <c r="P210" s="50"/>
      <c r="Q210" s="51"/>
      <c r="R210" s="51"/>
      <c r="S210" s="51"/>
      <c r="T210" s="52"/>
      <c r="U210" s="175"/>
      <c r="V210" s="176"/>
      <c r="W210" s="176"/>
      <c r="X210" s="176"/>
      <c r="Y210" s="176"/>
      <c r="Z210" s="50"/>
      <c r="AA210" s="51"/>
      <c r="AB210" s="51"/>
      <c r="AC210" s="51"/>
      <c r="AD210" s="51"/>
      <c r="AE210" s="195"/>
      <c r="AF210" s="196"/>
      <c r="AG210" s="197"/>
      <c r="AH210" s="196"/>
      <c r="AI210" s="198"/>
      <c r="AJ210" s="50"/>
      <c r="AK210" s="57"/>
      <c r="AL210" s="57"/>
      <c r="AM210" s="57"/>
      <c r="AN210" s="52"/>
      <c r="AO210" s="175"/>
      <c r="AP210" s="176"/>
      <c r="AQ210" s="176"/>
      <c r="AR210" s="176"/>
      <c r="AS210" s="176"/>
      <c r="AT210" s="50"/>
      <c r="AU210" s="57"/>
      <c r="AV210" s="57"/>
      <c r="AW210" s="57"/>
      <c r="AX210" s="52"/>
      <c r="AY210" s="50"/>
      <c r="AZ210" s="51"/>
      <c r="BA210" s="51"/>
      <c r="BB210" s="51"/>
      <c r="BC210" s="52"/>
      <c r="BD210" s="50"/>
      <c r="BE210" s="51"/>
      <c r="BF210" s="51"/>
      <c r="BG210" s="51"/>
      <c r="BH210" s="52"/>
      <c r="BI210" s="175"/>
      <c r="BJ210" s="176"/>
      <c r="BK210" s="176"/>
      <c r="BL210" s="176"/>
      <c r="BM210" s="188"/>
      <c r="BN210" s="53">
        <f t="shared" si="32"/>
        <v>0</v>
      </c>
      <c r="BO210" s="53">
        <f t="shared" si="33"/>
        <v>0</v>
      </c>
    </row>
    <row r="211" spans="2:67" ht="20.25" x14ac:dyDescent="0.25">
      <c r="B211" s="79" t="s">
        <v>78</v>
      </c>
      <c r="C211" s="40" t="str">
        <f>C98</f>
        <v>Пшено (крупа из просо), кг</v>
      </c>
      <c r="D211" s="41">
        <f t="shared" si="34"/>
        <v>36.9</v>
      </c>
      <c r="E211" s="42">
        <v>2</v>
      </c>
      <c r="F211" s="43">
        <v>1</v>
      </c>
      <c r="G211" s="44">
        <v>2</v>
      </c>
      <c r="H211" s="44">
        <v>3</v>
      </c>
      <c r="I211" s="44">
        <v>4</v>
      </c>
      <c r="J211" s="45">
        <v>5</v>
      </c>
      <c r="K211" s="46">
        <f t="shared" si="29"/>
        <v>38.006999999999998</v>
      </c>
      <c r="L211" s="47">
        <f t="shared" si="30"/>
        <v>38.375999999999998</v>
      </c>
      <c r="M211" s="48">
        <f t="shared" si="31"/>
        <v>38.744999999999997</v>
      </c>
      <c r="N211" s="48">
        <f t="shared" si="31"/>
        <v>39.113999999999997</v>
      </c>
      <c r="O211" s="49">
        <f t="shared" si="31"/>
        <v>39.482999999999997</v>
      </c>
      <c r="P211" s="50"/>
      <c r="Q211" s="51"/>
      <c r="R211" s="51"/>
      <c r="S211" s="51"/>
      <c r="T211" s="52"/>
      <c r="U211" s="175"/>
      <c r="V211" s="176"/>
      <c r="W211" s="176"/>
      <c r="X211" s="176"/>
      <c r="Y211" s="176"/>
      <c r="Z211" s="50"/>
      <c r="AA211" s="51"/>
      <c r="AB211" s="51"/>
      <c r="AC211" s="51"/>
      <c r="AD211" s="51"/>
      <c r="AE211" s="195"/>
      <c r="AF211" s="196"/>
      <c r="AG211" s="197"/>
      <c r="AH211" s="196"/>
      <c r="AI211" s="198"/>
      <c r="AJ211" s="50"/>
      <c r="AK211" s="57"/>
      <c r="AL211" s="57"/>
      <c r="AM211" s="57"/>
      <c r="AN211" s="52"/>
      <c r="AO211" s="175"/>
      <c r="AP211" s="176"/>
      <c r="AQ211" s="176"/>
      <c r="AR211" s="176"/>
      <c r="AS211" s="176"/>
      <c r="AT211" s="50"/>
      <c r="AU211" s="57"/>
      <c r="AV211" s="57"/>
      <c r="AW211" s="57"/>
      <c r="AX211" s="52"/>
      <c r="AY211" s="50"/>
      <c r="AZ211" s="57"/>
      <c r="BA211" s="57"/>
      <c r="BB211" s="57"/>
      <c r="BC211" s="52"/>
      <c r="BD211" s="50"/>
      <c r="BE211" s="51"/>
      <c r="BF211" s="51"/>
      <c r="BG211" s="51"/>
      <c r="BH211" s="52"/>
      <c r="BI211" s="175"/>
      <c r="BJ211" s="176"/>
      <c r="BK211" s="176"/>
      <c r="BL211" s="176"/>
      <c r="BM211" s="188"/>
      <c r="BN211" s="53">
        <f t="shared" si="32"/>
        <v>0</v>
      </c>
      <c r="BO211" s="53">
        <f t="shared" si="33"/>
        <v>0</v>
      </c>
    </row>
    <row r="212" spans="2:67" ht="20.25" x14ac:dyDescent="0.25">
      <c r="B212" s="79"/>
      <c r="C212" s="80"/>
      <c r="D212" s="41">
        <f t="shared" si="34"/>
        <v>36.9</v>
      </c>
      <c r="E212" s="42">
        <v>2</v>
      </c>
      <c r="F212" s="43">
        <v>1</v>
      </c>
      <c r="G212" s="44">
        <v>2</v>
      </c>
      <c r="H212" s="44">
        <v>3</v>
      </c>
      <c r="I212" s="44">
        <v>4</v>
      </c>
      <c r="J212" s="45">
        <v>5</v>
      </c>
      <c r="K212" s="46">
        <f t="shared" si="29"/>
        <v>38.006999999999998</v>
      </c>
      <c r="L212" s="47">
        <f t="shared" si="30"/>
        <v>38.375999999999998</v>
      </c>
      <c r="M212" s="48">
        <f t="shared" si="31"/>
        <v>38.744999999999997</v>
      </c>
      <c r="N212" s="48">
        <f t="shared" si="31"/>
        <v>39.113999999999997</v>
      </c>
      <c r="O212" s="49">
        <f t="shared" si="31"/>
        <v>39.482999999999997</v>
      </c>
      <c r="P212" s="50"/>
      <c r="Q212" s="51"/>
      <c r="R212" s="51"/>
      <c r="S212" s="51"/>
      <c r="T212" s="52"/>
      <c r="U212" s="175"/>
      <c r="V212" s="176"/>
      <c r="W212" s="176"/>
      <c r="X212" s="176"/>
      <c r="Y212" s="176"/>
      <c r="Z212" s="50"/>
      <c r="AA212" s="51"/>
      <c r="AB212" s="51"/>
      <c r="AC212" s="51"/>
      <c r="AD212" s="51"/>
      <c r="AE212" s="195"/>
      <c r="AF212" s="196"/>
      <c r="AG212" s="197"/>
      <c r="AH212" s="196"/>
      <c r="AI212" s="198"/>
      <c r="AJ212" s="50"/>
      <c r="AK212" s="57"/>
      <c r="AL212" s="57"/>
      <c r="AM212" s="57"/>
      <c r="AN212" s="52"/>
      <c r="AO212" s="175"/>
      <c r="AP212" s="176"/>
      <c r="AQ212" s="176"/>
      <c r="AR212" s="176"/>
      <c r="AS212" s="176"/>
      <c r="AT212" s="50"/>
      <c r="AU212" s="57"/>
      <c r="AV212" s="57"/>
      <c r="AW212" s="57"/>
      <c r="AX212" s="52"/>
      <c r="AY212" s="50"/>
      <c r="AZ212" s="57"/>
      <c r="BA212" s="57"/>
      <c r="BB212" s="57"/>
      <c r="BC212" s="52"/>
      <c r="BD212" s="50"/>
      <c r="BE212" s="51"/>
      <c r="BF212" s="51"/>
      <c r="BG212" s="51"/>
      <c r="BH212" s="52"/>
      <c r="BI212" s="175"/>
      <c r="BJ212" s="176"/>
      <c r="BK212" s="176"/>
      <c r="BL212" s="176"/>
      <c r="BM212" s="188"/>
      <c r="BN212" s="53">
        <f t="shared" si="32"/>
        <v>0</v>
      </c>
      <c r="BO212" s="53">
        <f t="shared" si="33"/>
        <v>0</v>
      </c>
    </row>
    <row r="213" spans="2:67" ht="20.25" x14ac:dyDescent="0.25">
      <c r="B213" s="79"/>
      <c r="C213" s="80"/>
      <c r="D213" s="41">
        <f t="shared" si="34"/>
        <v>36.9</v>
      </c>
      <c r="E213" s="42">
        <v>2</v>
      </c>
      <c r="F213" s="43">
        <v>1</v>
      </c>
      <c r="G213" s="44">
        <v>2</v>
      </c>
      <c r="H213" s="44">
        <v>3</v>
      </c>
      <c r="I213" s="44">
        <v>4</v>
      </c>
      <c r="J213" s="45">
        <v>5</v>
      </c>
      <c r="K213" s="46">
        <f t="shared" si="29"/>
        <v>38.006999999999998</v>
      </c>
      <c r="L213" s="47">
        <f t="shared" si="30"/>
        <v>38.375999999999998</v>
      </c>
      <c r="M213" s="48">
        <f t="shared" si="31"/>
        <v>38.744999999999997</v>
      </c>
      <c r="N213" s="48">
        <f t="shared" si="31"/>
        <v>39.113999999999997</v>
      </c>
      <c r="O213" s="49">
        <f t="shared" si="31"/>
        <v>39.482999999999997</v>
      </c>
      <c r="P213" s="50"/>
      <c r="Q213" s="51"/>
      <c r="R213" s="51"/>
      <c r="S213" s="51"/>
      <c r="T213" s="52"/>
      <c r="U213" s="175"/>
      <c r="V213" s="176"/>
      <c r="W213" s="176"/>
      <c r="X213" s="176"/>
      <c r="Y213" s="176"/>
      <c r="Z213" s="50"/>
      <c r="AA213" s="51"/>
      <c r="AB213" s="51"/>
      <c r="AC213" s="51"/>
      <c r="AD213" s="51"/>
      <c r="AE213" s="195"/>
      <c r="AF213" s="196"/>
      <c r="AG213" s="197"/>
      <c r="AH213" s="196"/>
      <c r="AI213" s="198"/>
      <c r="AJ213" s="50"/>
      <c r="AK213" s="57"/>
      <c r="AL213" s="57"/>
      <c r="AM213" s="57"/>
      <c r="AN213" s="52"/>
      <c r="AO213" s="175"/>
      <c r="AP213" s="176"/>
      <c r="AQ213" s="176"/>
      <c r="AR213" s="176"/>
      <c r="AS213" s="176"/>
      <c r="AT213" s="50"/>
      <c r="AU213" s="57"/>
      <c r="AV213" s="57"/>
      <c r="AW213" s="57"/>
      <c r="AX213" s="52"/>
      <c r="AY213" s="50"/>
      <c r="AZ213" s="57"/>
      <c r="BA213" s="57"/>
      <c r="BB213" s="57"/>
      <c r="BC213" s="52"/>
      <c r="BD213" s="50"/>
      <c r="BE213" s="51"/>
      <c r="BF213" s="51"/>
      <c r="BG213" s="51"/>
      <c r="BH213" s="52"/>
      <c r="BI213" s="175"/>
      <c r="BJ213" s="176"/>
      <c r="BK213" s="176"/>
      <c r="BL213" s="176"/>
      <c r="BM213" s="188"/>
      <c r="BN213" s="53">
        <f t="shared" si="32"/>
        <v>0</v>
      </c>
      <c r="BO213" s="53">
        <f t="shared" si="33"/>
        <v>0</v>
      </c>
    </row>
    <row r="214" spans="2:67" ht="78" x14ac:dyDescent="0.25">
      <c r="B214" s="81" t="s">
        <v>81</v>
      </c>
      <c r="C214" s="82" t="s">
        <v>82</v>
      </c>
      <c r="D214" s="41">
        <f t="shared" si="34"/>
        <v>0</v>
      </c>
      <c r="E214" s="62"/>
      <c r="F214" s="63"/>
      <c r="G214" s="64"/>
      <c r="H214" s="64"/>
      <c r="I214" s="64"/>
      <c r="J214" s="65"/>
      <c r="K214" s="46">
        <f t="shared" si="29"/>
        <v>0</v>
      </c>
      <c r="L214" s="47">
        <f t="shared" si="30"/>
        <v>0</v>
      </c>
      <c r="M214" s="48">
        <f t="shared" si="31"/>
        <v>0</v>
      </c>
      <c r="N214" s="48">
        <f t="shared" si="31"/>
        <v>0</v>
      </c>
      <c r="O214" s="49">
        <f t="shared" si="31"/>
        <v>0</v>
      </c>
      <c r="P214" s="66"/>
      <c r="Q214" s="67"/>
      <c r="R214" s="68"/>
      <c r="S214" s="67"/>
      <c r="T214" s="69"/>
      <c r="U214" s="177"/>
      <c r="V214" s="178"/>
      <c r="W214" s="176"/>
      <c r="X214" s="178"/>
      <c r="Y214" s="178"/>
      <c r="Z214" s="66"/>
      <c r="AA214" s="67"/>
      <c r="AB214" s="68"/>
      <c r="AC214" s="67"/>
      <c r="AD214" s="67"/>
      <c r="AE214" s="199"/>
      <c r="AF214" s="200"/>
      <c r="AG214" s="201"/>
      <c r="AH214" s="200"/>
      <c r="AI214" s="202"/>
      <c r="AJ214" s="66"/>
      <c r="AK214" s="67"/>
      <c r="AL214" s="68"/>
      <c r="AM214" s="67"/>
      <c r="AN214" s="69"/>
      <c r="AO214" s="177"/>
      <c r="AP214" s="178"/>
      <c r="AQ214" s="176"/>
      <c r="AR214" s="178"/>
      <c r="AS214" s="178"/>
      <c r="AT214" s="66"/>
      <c r="AU214" s="67"/>
      <c r="AV214" s="68"/>
      <c r="AW214" s="67"/>
      <c r="AX214" s="69"/>
      <c r="AY214" s="66"/>
      <c r="AZ214" s="67"/>
      <c r="BA214" s="68"/>
      <c r="BB214" s="67"/>
      <c r="BC214" s="69"/>
      <c r="BD214" s="66"/>
      <c r="BE214" s="67"/>
      <c r="BF214" s="68"/>
      <c r="BG214" s="67"/>
      <c r="BH214" s="69"/>
      <c r="BI214" s="177"/>
      <c r="BJ214" s="178"/>
      <c r="BK214" s="176"/>
      <c r="BL214" s="178"/>
      <c r="BM214" s="189"/>
      <c r="BN214" s="53">
        <f t="shared" si="32"/>
        <v>0</v>
      </c>
      <c r="BO214" s="53">
        <f t="shared" si="33"/>
        <v>0</v>
      </c>
    </row>
    <row r="215" spans="2:67" ht="36" x14ac:dyDescent="0.25">
      <c r="B215" s="79" t="s">
        <v>84</v>
      </c>
      <c r="C215" s="40" t="str">
        <f>C102</f>
        <v>Хлеб ржано - пшеничный формовой, 0,7 кг</v>
      </c>
      <c r="D215" s="41">
        <f t="shared" si="34"/>
        <v>23.3</v>
      </c>
      <c r="E215" s="42">
        <v>2</v>
      </c>
      <c r="F215" s="43">
        <v>1</v>
      </c>
      <c r="G215" s="44">
        <v>2</v>
      </c>
      <c r="H215" s="44">
        <v>3</v>
      </c>
      <c r="I215" s="44">
        <v>4</v>
      </c>
      <c r="J215" s="45">
        <v>5</v>
      </c>
      <c r="K215" s="46">
        <f t="shared" si="29"/>
        <v>23.999000000000002</v>
      </c>
      <c r="L215" s="47">
        <f t="shared" si="30"/>
        <v>24.231999999999999</v>
      </c>
      <c r="M215" s="48">
        <f t="shared" si="31"/>
        <v>24.465</v>
      </c>
      <c r="N215" s="48">
        <f t="shared" si="31"/>
        <v>24.698</v>
      </c>
      <c r="O215" s="49">
        <f t="shared" si="31"/>
        <v>24.931000000000001</v>
      </c>
      <c r="P215" s="50"/>
      <c r="Q215" s="57"/>
      <c r="R215" s="57"/>
      <c r="S215" s="57"/>
      <c r="T215" s="52"/>
      <c r="U215" s="175"/>
      <c r="V215" s="176"/>
      <c r="W215" s="176"/>
      <c r="X215" s="176"/>
      <c r="Y215" s="176"/>
      <c r="Z215" s="50"/>
      <c r="AA215" s="57"/>
      <c r="AB215" s="57"/>
      <c r="AC215" s="57"/>
      <c r="AD215" s="52"/>
      <c r="AE215" s="195"/>
      <c r="AF215" s="196"/>
      <c r="AG215" s="197"/>
      <c r="AH215" s="196"/>
      <c r="AI215" s="198"/>
      <c r="AJ215" s="50"/>
      <c r="AK215" s="57"/>
      <c r="AL215" s="57"/>
      <c r="AM215" s="57"/>
      <c r="AN215" s="52"/>
      <c r="AO215" s="175"/>
      <c r="AP215" s="176"/>
      <c r="AQ215" s="176"/>
      <c r="AR215" s="176"/>
      <c r="AS215" s="176"/>
      <c r="AT215" s="50"/>
      <c r="AU215" s="57"/>
      <c r="AV215" s="57"/>
      <c r="AW215" s="57"/>
      <c r="AX215" s="52"/>
      <c r="AY215" s="50"/>
      <c r="AZ215" s="57"/>
      <c r="BA215" s="57"/>
      <c r="BB215" s="57"/>
      <c r="BC215" s="52"/>
      <c r="BD215" s="50"/>
      <c r="BE215" s="57"/>
      <c r="BF215" s="57"/>
      <c r="BG215" s="57"/>
      <c r="BH215" s="52"/>
      <c r="BI215" s="50"/>
      <c r="BJ215" s="57"/>
      <c r="BK215" s="57"/>
      <c r="BL215" s="57"/>
      <c r="BM215" s="52"/>
      <c r="BN215" s="53">
        <f t="shared" si="32"/>
        <v>0</v>
      </c>
      <c r="BO215" s="53">
        <f t="shared" si="33"/>
        <v>0</v>
      </c>
    </row>
    <row r="216" spans="2:67" ht="20.25" x14ac:dyDescent="0.25">
      <c r="B216" s="79"/>
      <c r="C216" s="80"/>
      <c r="D216" s="41">
        <f t="shared" si="34"/>
        <v>23.3</v>
      </c>
      <c r="E216" s="42">
        <v>2</v>
      </c>
      <c r="F216" s="43">
        <v>1</v>
      </c>
      <c r="G216" s="44">
        <v>2</v>
      </c>
      <c r="H216" s="44">
        <v>3</v>
      </c>
      <c r="I216" s="44">
        <v>4</v>
      </c>
      <c r="J216" s="45">
        <v>5</v>
      </c>
      <c r="K216" s="46">
        <f t="shared" si="29"/>
        <v>23.999000000000002</v>
      </c>
      <c r="L216" s="47">
        <f t="shared" si="30"/>
        <v>24.231999999999999</v>
      </c>
      <c r="M216" s="48">
        <f t="shared" si="31"/>
        <v>24.465</v>
      </c>
      <c r="N216" s="48">
        <f t="shared" si="31"/>
        <v>24.698</v>
      </c>
      <c r="O216" s="49">
        <f t="shared" si="31"/>
        <v>24.931000000000001</v>
      </c>
      <c r="P216" s="50"/>
      <c r="Q216" s="51"/>
      <c r="R216" s="51"/>
      <c r="S216" s="51"/>
      <c r="T216" s="52"/>
      <c r="U216" s="175"/>
      <c r="V216" s="176"/>
      <c r="W216" s="176"/>
      <c r="X216" s="176"/>
      <c r="Y216" s="176"/>
      <c r="Z216" s="50"/>
      <c r="AA216" s="51"/>
      <c r="AB216" s="51"/>
      <c r="AC216" s="51"/>
      <c r="AD216" s="52"/>
      <c r="AE216" s="50"/>
      <c r="AF216" s="51"/>
      <c r="AG216" s="51"/>
      <c r="AH216" s="51"/>
      <c r="AI216" s="52"/>
      <c r="AJ216" s="50"/>
      <c r="AK216" s="57"/>
      <c r="AL216" s="57"/>
      <c r="AM216" s="57"/>
      <c r="AN216" s="52"/>
      <c r="AO216" s="175"/>
      <c r="AP216" s="176"/>
      <c r="AQ216" s="176"/>
      <c r="AR216" s="176"/>
      <c r="AS216" s="176"/>
      <c r="AT216" s="50"/>
      <c r="AU216" s="57"/>
      <c r="AV216" s="57"/>
      <c r="AW216" s="57"/>
      <c r="AX216" s="52"/>
      <c r="AY216" s="50"/>
      <c r="AZ216" s="57"/>
      <c r="BA216" s="57"/>
      <c r="BB216" s="57"/>
      <c r="BC216" s="52"/>
      <c r="BD216" s="50"/>
      <c r="BE216" s="51"/>
      <c r="BF216" s="51"/>
      <c r="BG216" s="51"/>
      <c r="BH216" s="52"/>
      <c r="BI216" s="50"/>
      <c r="BJ216" s="57"/>
      <c r="BK216" s="57"/>
      <c r="BL216" s="57"/>
      <c r="BM216" s="52"/>
      <c r="BN216" s="53">
        <f t="shared" si="32"/>
        <v>0</v>
      </c>
      <c r="BO216" s="53">
        <f t="shared" si="33"/>
        <v>0</v>
      </c>
    </row>
    <row r="217" spans="2:67" ht="20.25" x14ac:dyDescent="0.25">
      <c r="B217" s="79"/>
      <c r="C217" s="80"/>
      <c r="D217" s="41">
        <f t="shared" si="34"/>
        <v>23.3</v>
      </c>
      <c r="E217" s="42">
        <v>2</v>
      </c>
      <c r="F217" s="43">
        <v>1</v>
      </c>
      <c r="G217" s="44">
        <v>2</v>
      </c>
      <c r="H217" s="44">
        <v>3</v>
      </c>
      <c r="I217" s="44">
        <v>4</v>
      </c>
      <c r="J217" s="45">
        <v>5</v>
      </c>
      <c r="K217" s="46">
        <f t="shared" si="29"/>
        <v>23.999000000000002</v>
      </c>
      <c r="L217" s="47">
        <f t="shared" si="30"/>
        <v>24.231999999999999</v>
      </c>
      <c r="M217" s="48">
        <f t="shared" si="31"/>
        <v>24.465</v>
      </c>
      <c r="N217" s="48">
        <f t="shared" si="31"/>
        <v>24.698</v>
      </c>
      <c r="O217" s="49">
        <f t="shared" si="31"/>
        <v>24.931000000000001</v>
      </c>
      <c r="P217" s="50"/>
      <c r="Q217" s="51"/>
      <c r="R217" s="51"/>
      <c r="S217" s="51"/>
      <c r="T217" s="52"/>
      <c r="U217" s="175"/>
      <c r="V217" s="176"/>
      <c r="W217" s="176"/>
      <c r="X217" s="176"/>
      <c r="Y217" s="176"/>
      <c r="Z217" s="50"/>
      <c r="AA217" s="51"/>
      <c r="AB217" s="51"/>
      <c r="AC217" s="51"/>
      <c r="AD217" s="52"/>
      <c r="AE217" s="50"/>
      <c r="AF217" s="51"/>
      <c r="AG217" s="51"/>
      <c r="AH217" s="51"/>
      <c r="AI217" s="52"/>
      <c r="AJ217" s="50"/>
      <c r="AK217" s="57"/>
      <c r="AL217" s="57"/>
      <c r="AM217" s="57"/>
      <c r="AN217" s="52"/>
      <c r="AO217" s="175"/>
      <c r="AP217" s="176"/>
      <c r="AQ217" s="176"/>
      <c r="AR217" s="176"/>
      <c r="AS217" s="176"/>
      <c r="AT217" s="50"/>
      <c r="AU217" s="57"/>
      <c r="AV217" s="57"/>
      <c r="AW217" s="57"/>
      <c r="AX217" s="52"/>
      <c r="AY217" s="50"/>
      <c r="AZ217" s="57"/>
      <c r="BA217" s="57"/>
      <c r="BB217" s="57"/>
      <c r="BC217" s="52"/>
      <c r="BD217" s="50"/>
      <c r="BE217" s="51"/>
      <c r="BF217" s="51"/>
      <c r="BG217" s="51"/>
      <c r="BH217" s="52"/>
      <c r="BI217" s="50"/>
      <c r="BJ217" s="57"/>
      <c r="BK217" s="57"/>
      <c r="BL217" s="57"/>
      <c r="BM217" s="52"/>
      <c r="BN217" s="53">
        <f t="shared" si="32"/>
        <v>0</v>
      </c>
      <c r="BO217" s="53">
        <f t="shared" si="33"/>
        <v>0</v>
      </c>
    </row>
    <row r="218" spans="2:67" ht="36" x14ac:dyDescent="0.25">
      <c r="B218" s="79" t="s">
        <v>85</v>
      </c>
      <c r="C218" s="40" t="str">
        <f>C105</f>
        <v>Хлеб "Дарницкий" подовый,0,7 кг</v>
      </c>
      <c r="D218" s="41">
        <f t="shared" si="34"/>
        <v>22.4</v>
      </c>
      <c r="E218" s="42">
        <v>2</v>
      </c>
      <c r="F218" s="43">
        <v>1</v>
      </c>
      <c r="G218" s="44">
        <v>2</v>
      </c>
      <c r="H218" s="44">
        <v>3</v>
      </c>
      <c r="I218" s="44">
        <v>4</v>
      </c>
      <c r="J218" s="45">
        <v>5</v>
      </c>
      <c r="K218" s="46">
        <f t="shared" si="29"/>
        <v>23.071999999999999</v>
      </c>
      <c r="L218" s="47">
        <f t="shared" si="30"/>
        <v>23.295999999999999</v>
      </c>
      <c r="M218" s="48">
        <f t="shared" si="31"/>
        <v>23.52</v>
      </c>
      <c r="N218" s="48">
        <f t="shared" si="31"/>
        <v>23.744</v>
      </c>
      <c r="O218" s="49">
        <f t="shared" si="31"/>
        <v>23.968</v>
      </c>
      <c r="P218" s="50"/>
      <c r="Q218" s="51"/>
      <c r="R218" s="51"/>
      <c r="S218" s="51"/>
      <c r="T218" s="52"/>
      <c r="U218" s="50"/>
      <c r="V218" s="57"/>
      <c r="W218" s="57"/>
      <c r="X218" s="57"/>
      <c r="Y218" s="52"/>
      <c r="Z218" s="50"/>
      <c r="AA218" s="51"/>
      <c r="AB218" s="51"/>
      <c r="AC218" s="51"/>
      <c r="AD218" s="52"/>
      <c r="AE218" s="50"/>
      <c r="AF218" s="51"/>
      <c r="AG218" s="51"/>
      <c r="AH218" s="51"/>
      <c r="AI218" s="52"/>
      <c r="AJ218" s="50"/>
      <c r="AK218" s="57"/>
      <c r="AL218" s="57"/>
      <c r="AM218" s="57"/>
      <c r="AN218" s="52"/>
      <c r="AO218" s="175"/>
      <c r="AP218" s="176"/>
      <c r="AQ218" s="176"/>
      <c r="AR218" s="176"/>
      <c r="AS218" s="176"/>
      <c r="AT218" s="50"/>
      <c r="AU218" s="57"/>
      <c r="AV218" s="57"/>
      <c r="AW218" s="57"/>
      <c r="AX218" s="52"/>
      <c r="AY218" s="50"/>
      <c r="AZ218" s="57"/>
      <c r="BA218" s="57"/>
      <c r="BB218" s="57"/>
      <c r="BC218" s="52"/>
      <c r="BD218" s="50"/>
      <c r="BE218" s="51"/>
      <c r="BF218" s="51"/>
      <c r="BG218" s="51"/>
      <c r="BH218" s="52"/>
      <c r="BI218" s="50"/>
      <c r="BJ218" s="57"/>
      <c r="BK218" s="57"/>
      <c r="BL218" s="57"/>
      <c r="BM218" s="52"/>
      <c r="BN218" s="53">
        <f t="shared" si="32"/>
        <v>0</v>
      </c>
      <c r="BO218" s="53">
        <f t="shared" si="33"/>
        <v>0</v>
      </c>
    </row>
    <row r="219" spans="2:67" ht="20.25" x14ac:dyDescent="0.25">
      <c r="B219" s="79"/>
      <c r="C219" s="80"/>
      <c r="D219" s="41">
        <f t="shared" si="34"/>
        <v>22.4</v>
      </c>
      <c r="E219" s="42">
        <v>2</v>
      </c>
      <c r="F219" s="43">
        <v>1</v>
      </c>
      <c r="G219" s="44">
        <v>2</v>
      </c>
      <c r="H219" s="44">
        <v>3</v>
      </c>
      <c r="I219" s="44">
        <v>4</v>
      </c>
      <c r="J219" s="45">
        <v>5</v>
      </c>
      <c r="K219" s="46">
        <f t="shared" si="29"/>
        <v>23.071999999999999</v>
      </c>
      <c r="L219" s="47">
        <f t="shared" si="30"/>
        <v>23.295999999999999</v>
      </c>
      <c r="M219" s="48">
        <f t="shared" si="31"/>
        <v>23.52</v>
      </c>
      <c r="N219" s="48">
        <f t="shared" si="31"/>
        <v>23.744</v>
      </c>
      <c r="O219" s="49">
        <f t="shared" si="31"/>
        <v>23.968</v>
      </c>
      <c r="P219" s="50"/>
      <c r="Q219" s="51"/>
      <c r="R219" s="51"/>
      <c r="S219" s="51"/>
      <c r="T219" s="52"/>
      <c r="U219" s="50"/>
      <c r="V219" s="57"/>
      <c r="W219" s="57"/>
      <c r="X219" s="57"/>
      <c r="Y219" s="52"/>
      <c r="Z219" s="50"/>
      <c r="AA219" s="51"/>
      <c r="AB219" s="51"/>
      <c r="AC219" s="51"/>
      <c r="AD219" s="52"/>
      <c r="AE219" s="50"/>
      <c r="AF219" s="51"/>
      <c r="AG219" s="51"/>
      <c r="AH219" s="51"/>
      <c r="AI219" s="52"/>
      <c r="AJ219" s="50"/>
      <c r="AK219" s="57"/>
      <c r="AL219" s="57"/>
      <c r="AM219" s="57"/>
      <c r="AN219" s="52"/>
      <c r="AO219" s="175"/>
      <c r="AP219" s="176"/>
      <c r="AQ219" s="176"/>
      <c r="AR219" s="176"/>
      <c r="AS219" s="176"/>
      <c r="AT219" s="50"/>
      <c r="AU219" s="57"/>
      <c r="AV219" s="57"/>
      <c r="AW219" s="57"/>
      <c r="AX219" s="52"/>
      <c r="AY219" s="50"/>
      <c r="AZ219" s="57"/>
      <c r="BA219" s="57"/>
      <c r="BB219" s="57"/>
      <c r="BC219" s="52"/>
      <c r="BD219" s="50"/>
      <c r="BE219" s="51"/>
      <c r="BF219" s="51"/>
      <c r="BG219" s="51"/>
      <c r="BH219" s="52"/>
      <c r="BI219" s="50"/>
      <c r="BJ219" s="57"/>
      <c r="BK219" s="57"/>
      <c r="BL219" s="57"/>
      <c r="BM219" s="52"/>
      <c r="BN219" s="53">
        <f t="shared" si="32"/>
        <v>0</v>
      </c>
      <c r="BO219" s="53">
        <f t="shared" si="33"/>
        <v>0</v>
      </c>
    </row>
    <row r="220" spans="2:67" ht="20.25" x14ac:dyDescent="0.25">
      <c r="B220" s="79"/>
      <c r="C220" s="80"/>
      <c r="D220" s="41">
        <f t="shared" si="34"/>
        <v>22.4</v>
      </c>
      <c r="E220" s="42">
        <v>2</v>
      </c>
      <c r="F220" s="43">
        <v>1</v>
      </c>
      <c r="G220" s="44">
        <v>2</v>
      </c>
      <c r="H220" s="44">
        <v>3</v>
      </c>
      <c r="I220" s="44">
        <v>4</v>
      </c>
      <c r="J220" s="45">
        <v>5</v>
      </c>
      <c r="K220" s="46">
        <f t="shared" si="29"/>
        <v>23.071999999999999</v>
      </c>
      <c r="L220" s="47">
        <f t="shared" si="30"/>
        <v>23.295999999999999</v>
      </c>
      <c r="M220" s="48">
        <f t="shared" si="31"/>
        <v>23.52</v>
      </c>
      <c r="N220" s="48">
        <f t="shared" si="31"/>
        <v>23.744</v>
      </c>
      <c r="O220" s="49">
        <f t="shared" si="31"/>
        <v>23.968</v>
      </c>
      <c r="P220" s="50"/>
      <c r="Q220" s="51"/>
      <c r="R220" s="51"/>
      <c r="S220" s="51"/>
      <c r="T220" s="52"/>
      <c r="U220" s="50"/>
      <c r="V220" s="57"/>
      <c r="W220" s="57"/>
      <c r="X220" s="57"/>
      <c r="Y220" s="52"/>
      <c r="Z220" s="50"/>
      <c r="AA220" s="51"/>
      <c r="AB220" s="51"/>
      <c r="AC220" s="51"/>
      <c r="AD220" s="52"/>
      <c r="AE220" s="50"/>
      <c r="AF220" s="51"/>
      <c r="AG220" s="51"/>
      <c r="AH220" s="51"/>
      <c r="AI220" s="52"/>
      <c r="AJ220" s="50"/>
      <c r="AK220" s="57"/>
      <c r="AL220" s="57"/>
      <c r="AM220" s="57"/>
      <c r="AN220" s="52"/>
      <c r="AO220" s="175"/>
      <c r="AP220" s="176"/>
      <c r="AQ220" s="176"/>
      <c r="AR220" s="176"/>
      <c r="AS220" s="176"/>
      <c r="AT220" s="50"/>
      <c r="AU220" s="57"/>
      <c r="AV220" s="57"/>
      <c r="AW220" s="57"/>
      <c r="AX220" s="52"/>
      <c r="AY220" s="50"/>
      <c r="AZ220" s="57"/>
      <c r="BA220" s="57"/>
      <c r="BB220" s="57"/>
      <c r="BC220" s="52"/>
      <c r="BD220" s="50"/>
      <c r="BE220" s="51"/>
      <c r="BF220" s="51"/>
      <c r="BG220" s="51"/>
      <c r="BH220" s="52"/>
      <c r="BI220" s="50"/>
      <c r="BJ220" s="57"/>
      <c r="BK220" s="57"/>
      <c r="BL220" s="57"/>
      <c r="BM220" s="52"/>
      <c r="BN220" s="53">
        <f t="shared" si="32"/>
        <v>0</v>
      </c>
      <c r="BO220" s="53">
        <f t="shared" si="33"/>
        <v>0</v>
      </c>
    </row>
    <row r="221" spans="2:67" ht="36" x14ac:dyDescent="0.25">
      <c r="B221" s="79" t="s">
        <v>87</v>
      </c>
      <c r="C221" s="40" t="str">
        <f>C108</f>
        <v>Хлеб пшеничный формовой, 0,45 - 0,5 кг</v>
      </c>
      <c r="D221" s="41">
        <f t="shared" si="34"/>
        <v>23</v>
      </c>
      <c r="E221" s="42">
        <v>2</v>
      </c>
      <c r="F221" s="43">
        <v>1</v>
      </c>
      <c r="G221" s="44">
        <v>2</v>
      </c>
      <c r="H221" s="44">
        <v>3</v>
      </c>
      <c r="I221" s="44">
        <v>4</v>
      </c>
      <c r="J221" s="45">
        <v>5</v>
      </c>
      <c r="K221" s="46">
        <f t="shared" si="29"/>
        <v>23.69</v>
      </c>
      <c r="L221" s="47">
        <f t="shared" si="30"/>
        <v>23.92</v>
      </c>
      <c r="M221" s="48">
        <f t="shared" si="31"/>
        <v>24.15</v>
      </c>
      <c r="N221" s="48">
        <f t="shared" si="31"/>
        <v>24.38</v>
      </c>
      <c r="O221" s="49">
        <f t="shared" si="31"/>
        <v>24.61</v>
      </c>
      <c r="P221" s="50"/>
      <c r="Q221" s="51"/>
      <c r="R221" s="51"/>
      <c r="S221" s="51"/>
      <c r="T221" s="52"/>
      <c r="U221" s="50"/>
      <c r="V221" s="57"/>
      <c r="W221" s="57"/>
      <c r="X221" s="57"/>
      <c r="Y221" s="52"/>
      <c r="Z221" s="50"/>
      <c r="AA221" s="51"/>
      <c r="AB221" s="51"/>
      <c r="AC221" s="51"/>
      <c r="AD221" s="52"/>
      <c r="AE221" s="50"/>
      <c r="AF221" s="51"/>
      <c r="AG221" s="51"/>
      <c r="AH221" s="51"/>
      <c r="AI221" s="52"/>
      <c r="AJ221" s="50"/>
      <c r="AK221" s="57"/>
      <c r="AL221" s="57"/>
      <c r="AM221" s="57"/>
      <c r="AN221" s="52"/>
      <c r="AO221" s="175"/>
      <c r="AP221" s="176"/>
      <c r="AQ221" s="176"/>
      <c r="AR221" s="176"/>
      <c r="AS221" s="176"/>
      <c r="AT221" s="50"/>
      <c r="AU221" s="57"/>
      <c r="AV221" s="57"/>
      <c r="AW221" s="57"/>
      <c r="AX221" s="52"/>
      <c r="AY221" s="50"/>
      <c r="AZ221" s="57"/>
      <c r="BA221" s="57"/>
      <c r="BB221" s="57"/>
      <c r="BC221" s="52"/>
      <c r="BD221" s="50"/>
      <c r="BE221" s="51"/>
      <c r="BF221" s="51"/>
      <c r="BG221" s="51"/>
      <c r="BH221" s="52"/>
      <c r="BI221" s="50"/>
      <c r="BJ221" s="57"/>
      <c r="BK221" s="57"/>
      <c r="BL221" s="57"/>
      <c r="BM221" s="52"/>
      <c r="BN221" s="53">
        <f t="shared" si="32"/>
        <v>0</v>
      </c>
      <c r="BO221" s="53">
        <f t="shared" si="33"/>
        <v>0</v>
      </c>
    </row>
    <row r="222" spans="2:67" ht="20.25" x14ac:dyDescent="0.25">
      <c r="B222" s="79"/>
      <c r="C222" s="80"/>
      <c r="D222" s="41">
        <f t="shared" si="34"/>
        <v>23</v>
      </c>
      <c r="E222" s="42">
        <v>2</v>
      </c>
      <c r="F222" s="43">
        <v>1</v>
      </c>
      <c r="G222" s="44">
        <v>2</v>
      </c>
      <c r="H222" s="44">
        <v>3</v>
      </c>
      <c r="I222" s="44">
        <v>4</v>
      </c>
      <c r="J222" s="45">
        <v>5</v>
      </c>
      <c r="K222" s="46">
        <f t="shared" si="29"/>
        <v>23.69</v>
      </c>
      <c r="L222" s="47">
        <f t="shared" si="30"/>
        <v>23.92</v>
      </c>
      <c r="M222" s="48">
        <f t="shared" si="31"/>
        <v>24.15</v>
      </c>
      <c r="N222" s="48">
        <f t="shared" si="31"/>
        <v>24.38</v>
      </c>
      <c r="O222" s="49">
        <f t="shared" si="31"/>
        <v>24.61</v>
      </c>
      <c r="P222" s="50"/>
      <c r="Q222" s="51"/>
      <c r="R222" s="51"/>
      <c r="S222" s="51"/>
      <c r="T222" s="52"/>
      <c r="U222" s="175"/>
      <c r="V222" s="176"/>
      <c r="W222" s="176"/>
      <c r="X222" s="176"/>
      <c r="Y222" s="176"/>
      <c r="Z222" s="50"/>
      <c r="AA222" s="51"/>
      <c r="AB222" s="51"/>
      <c r="AC222" s="51"/>
      <c r="AD222" s="52"/>
      <c r="AE222" s="50"/>
      <c r="AF222" s="51"/>
      <c r="AG222" s="51"/>
      <c r="AH222" s="51"/>
      <c r="AI222" s="52"/>
      <c r="AJ222" s="50"/>
      <c r="AK222" s="51"/>
      <c r="AL222" s="51"/>
      <c r="AM222" s="51"/>
      <c r="AN222" s="52"/>
      <c r="AO222" s="175"/>
      <c r="AP222" s="176"/>
      <c r="AQ222" s="176"/>
      <c r="AR222" s="176"/>
      <c r="AS222" s="176"/>
      <c r="AT222" s="50"/>
      <c r="AU222" s="57"/>
      <c r="AV222" s="57"/>
      <c r="AW222" s="57"/>
      <c r="AX222" s="52"/>
      <c r="AY222" s="50"/>
      <c r="AZ222" s="51"/>
      <c r="BA222" s="51"/>
      <c r="BB222" s="51"/>
      <c r="BC222" s="52"/>
      <c r="BD222" s="50"/>
      <c r="BE222" s="51"/>
      <c r="BF222" s="51"/>
      <c r="BG222" s="51"/>
      <c r="BH222" s="52"/>
      <c r="BI222" s="50"/>
      <c r="BJ222" s="57"/>
      <c r="BK222" s="57"/>
      <c r="BL222" s="57"/>
      <c r="BM222" s="52"/>
      <c r="BN222" s="53">
        <f t="shared" si="32"/>
        <v>0</v>
      </c>
      <c r="BO222" s="53">
        <f t="shared" si="33"/>
        <v>0</v>
      </c>
    </row>
    <row r="223" spans="2:67" ht="20.25" x14ac:dyDescent="0.25">
      <c r="B223" s="79"/>
      <c r="C223" s="80"/>
      <c r="D223" s="41">
        <f t="shared" si="34"/>
        <v>23</v>
      </c>
      <c r="E223" s="42">
        <v>2</v>
      </c>
      <c r="F223" s="43">
        <v>1</v>
      </c>
      <c r="G223" s="44">
        <v>2</v>
      </c>
      <c r="H223" s="44">
        <v>3</v>
      </c>
      <c r="I223" s="44">
        <v>4</v>
      </c>
      <c r="J223" s="45">
        <v>5</v>
      </c>
      <c r="K223" s="46">
        <f t="shared" si="29"/>
        <v>23.69</v>
      </c>
      <c r="L223" s="47">
        <f t="shared" si="30"/>
        <v>23.92</v>
      </c>
      <c r="M223" s="48">
        <f t="shared" si="31"/>
        <v>24.15</v>
      </c>
      <c r="N223" s="48">
        <f t="shared" si="31"/>
        <v>24.38</v>
      </c>
      <c r="O223" s="49">
        <f t="shared" si="31"/>
        <v>24.61</v>
      </c>
      <c r="P223" s="50"/>
      <c r="Q223" s="51"/>
      <c r="R223" s="51"/>
      <c r="S223" s="51"/>
      <c r="T223" s="52"/>
      <c r="U223" s="175"/>
      <c r="V223" s="176"/>
      <c r="W223" s="176"/>
      <c r="X223" s="176"/>
      <c r="Y223" s="176"/>
      <c r="Z223" s="50"/>
      <c r="AA223" s="51"/>
      <c r="AB223" s="51"/>
      <c r="AC223" s="51"/>
      <c r="AD223" s="52"/>
      <c r="AE223" s="50"/>
      <c r="AF223" s="51"/>
      <c r="AG223" s="51"/>
      <c r="AH223" s="51"/>
      <c r="AI223" s="52"/>
      <c r="AJ223" s="50"/>
      <c r="AK223" s="51"/>
      <c r="AL223" s="51"/>
      <c r="AM223" s="51"/>
      <c r="AN223" s="52"/>
      <c r="AO223" s="175"/>
      <c r="AP223" s="176"/>
      <c r="AQ223" s="176"/>
      <c r="AR223" s="176"/>
      <c r="AS223" s="176"/>
      <c r="AT223" s="50"/>
      <c r="AU223" s="57"/>
      <c r="AV223" s="57"/>
      <c r="AW223" s="57"/>
      <c r="AX223" s="52"/>
      <c r="AY223" s="50"/>
      <c r="AZ223" s="51"/>
      <c r="BA223" s="51"/>
      <c r="BB223" s="51"/>
      <c r="BC223" s="52"/>
      <c r="BD223" s="50"/>
      <c r="BE223" s="51"/>
      <c r="BF223" s="51"/>
      <c r="BG223" s="51"/>
      <c r="BH223" s="52"/>
      <c r="BI223" s="50"/>
      <c r="BJ223" s="57"/>
      <c r="BK223" s="57"/>
      <c r="BL223" s="57"/>
      <c r="BM223" s="52"/>
      <c r="BN223" s="53">
        <f t="shared" si="32"/>
        <v>0</v>
      </c>
      <c r="BO223" s="53">
        <f t="shared" si="33"/>
        <v>0</v>
      </c>
    </row>
    <row r="224" spans="2:67" ht="36" x14ac:dyDescent="0.25">
      <c r="B224" s="79" t="s">
        <v>89</v>
      </c>
      <c r="C224" s="40" t="str">
        <f>C111</f>
        <v>Батон нарезной из муки высшего сорта, 0,35 - 0,4 кг</v>
      </c>
      <c r="D224" s="41">
        <f t="shared" si="34"/>
        <v>21.3</v>
      </c>
      <c r="E224" s="42">
        <v>5</v>
      </c>
      <c r="F224" s="43">
        <v>1</v>
      </c>
      <c r="G224" s="44">
        <v>2</v>
      </c>
      <c r="H224" s="44">
        <v>3</v>
      </c>
      <c r="I224" s="44">
        <v>4</v>
      </c>
      <c r="J224" s="45">
        <v>5</v>
      </c>
      <c r="K224" s="46">
        <f t="shared" si="29"/>
        <v>22.577999999999999</v>
      </c>
      <c r="L224" s="47">
        <f t="shared" si="30"/>
        <v>22.791</v>
      </c>
      <c r="M224" s="48">
        <f t="shared" si="31"/>
        <v>23.004000000000001</v>
      </c>
      <c r="N224" s="48">
        <f t="shared" si="31"/>
        <v>23.217000000000002</v>
      </c>
      <c r="O224" s="49">
        <f t="shared" si="31"/>
        <v>23.43</v>
      </c>
      <c r="P224" s="50"/>
      <c r="Q224" s="57"/>
      <c r="R224" s="57"/>
      <c r="S224" s="57"/>
      <c r="T224" s="52"/>
      <c r="U224" s="175"/>
      <c r="V224" s="176"/>
      <c r="W224" s="176"/>
      <c r="X224" s="176"/>
      <c r="Y224" s="176"/>
      <c r="Z224" s="50"/>
      <c r="AA224" s="51"/>
      <c r="AB224" s="51"/>
      <c r="AC224" s="51"/>
      <c r="AD224" s="52"/>
      <c r="AE224" s="50"/>
      <c r="AF224" s="51"/>
      <c r="AG224" s="51"/>
      <c r="AH224" s="51"/>
      <c r="AI224" s="52"/>
      <c r="AJ224" s="50"/>
      <c r="AK224" s="51"/>
      <c r="AL224" s="51"/>
      <c r="AM224" s="51"/>
      <c r="AN224" s="52"/>
      <c r="AO224" s="175"/>
      <c r="AP224" s="176"/>
      <c r="AQ224" s="176"/>
      <c r="AR224" s="176"/>
      <c r="AS224" s="176"/>
      <c r="AT224" s="50"/>
      <c r="AU224" s="57"/>
      <c r="AV224" s="57"/>
      <c r="AW224" s="57"/>
      <c r="AX224" s="52"/>
      <c r="AY224" s="175"/>
      <c r="AZ224" s="176"/>
      <c r="BA224" s="176"/>
      <c r="BB224" s="176"/>
      <c r="BC224" s="176"/>
      <c r="BD224" s="50"/>
      <c r="BE224" s="51"/>
      <c r="BF224" s="51"/>
      <c r="BG224" s="51"/>
      <c r="BH224" s="52"/>
      <c r="BI224" s="50"/>
      <c r="BJ224" s="57"/>
      <c r="BK224" s="57"/>
      <c r="BL224" s="57"/>
      <c r="BM224" s="52"/>
      <c r="BN224" s="53">
        <f t="shared" si="32"/>
        <v>0</v>
      </c>
      <c r="BO224" s="53">
        <f t="shared" si="33"/>
        <v>0</v>
      </c>
    </row>
    <row r="225" spans="2:67" ht="20.25" x14ac:dyDescent="0.25">
      <c r="B225" s="79"/>
      <c r="C225" s="80"/>
      <c r="D225" s="41">
        <f t="shared" si="34"/>
        <v>21.3</v>
      </c>
      <c r="E225" s="42">
        <v>5</v>
      </c>
      <c r="F225" s="43">
        <v>1</v>
      </c>
      <c r="G225" s="44">
        <v>2</v>
      </c>
      <c r="H225" s="44">
        <v>3</v>
      </c>
      <c r="I225" s="44">
        <v>4</v>
      </c>
      <c r="J225" s="45">
        <v>5</v>
      </c>
      <c r="K225" s="46">
        <f t="shared" si="29"/>
        <v>22.577999999999999</v>
      </c>
      <c r="L225" s="47">
        <f t="shared" si="30"/>
        <v>22.791</v>
      </c>
      <c r="M225" s="48">
        <f t="shared" si="31"/>
        <v>23.004000000000001</v>
      </c>
      <c r="N225" s="48">
        <f t="shared" si="31"/>
        <v>23.217000000000002</v>
      </c>
      <c r="O225" s="49">
        <f t="shared" si="31"/>
        <v>23.43</v>
      </c>
      <c r="P225" s="50"/>
      <c r="Q225" s="51"/>
      <c r="R225" s="51"/>
      <c r="S225" s="51"/>
      <c r="T225" s="52"/>
      <c r="U225" s="175"/>
      <c r="V225" s="176"/>
      <c r="W225" s="176"/>
      <c r="X225" s="176"/>
      <c r="Y225" s="176"/>
      <c r="Z225" s="50"/>
      <c r="AA225" s="51"/>
      <c r="AB225" s="51"/>
      <c r="AC225" s="51"/>
      <c r="AD225" s="51"/>
      <c r="AE225" s="50"/>
      <c r="AF225" s="51"/>
      <c r="AG225" s="51"/>
      <c r="AH225" s="51"/>
      <c r="AI225" s="52"/>
      <c r="AJ225" s="50"/>
      <c r="AK225" s="51"/>
      <c r="AL225" s="51"/>
      <c r="AM225" s="51"/>
      <c r="AN225" s="52"/>
      <c r="AO225" s="175"/>
      <c r="AP225" s="176"/>
      <c r="AQ225" s="176"/>
      <c r="AR225" s="176"/>
      <c r="AS225" s="176"/>
      <c r="AT225" s="50"/>
      <c r="AU225" s="57"/>
      <c r="AV225" s="57"/>
      <c r="AW225" s="57"/>
      <c r="AX225" s="52"/>
      <c r="AY225" s="175"/>
      <c r="AZ225" s="176"/>
      <c r="BA225" s="176"/>
      <c r="BB225" s="176"/>
      <c r="BC225" s="176"/>
      <c r="BD225" s="50"/>
      <c r="BE225" s="51"/>
      <c r="BF225" s="51"/>
      <c r="BG225" s="51"/>
      <c r="BH225" s="52"/>
      <c r="BI225" s="50"/>
      <c r="BJ225" s="57"/>
      <c r="BK225" s="57"/>
      <c r="BL225" s="57"/>
      <c r="BM225" s="52"/>
      <c r="BN225" s="53">
        <f t="shared" si="32"/>
        <v>0</v>
      </c>
      <c r="BO225" s="53">
        <f t="shared" si="33"/>
        <v>0</v>
      </c>
    </row>
    <row r="226" spans="2:67" ht="20.25" x14ac:dyDescent="0.25">
      <c r="B226" s="79"/>
      <c r="C226" s="80"/>
      <c r="D226" s="41">
        <f t="shared" si="34"/>
        <v>21.3</v>
      </c>
      <c r="E226" s="42">
        <v>5</v>
      </c>
      <c r="F226" s="43">
        <v>1</v>
      </c>
      <c r="G226" s="44">
        <v>2</v>
      </c>
      <c r="H226" s="44">
        <v>3</v>
      </c>
      <c r="I226" s="44">
        <v>4</v>
      </c>
      <c r="J226" s="45">
        <v>5</v>
      </c>
      <c r="K226" s="46">
        <f t="shared" si="29"/>
        <v>22.577999999999999</v>
      </c>
      <c r="L226" s="47">
        <f t="shared" si="30"/>
        <v>22.791</v>
      </c>
      <c r="M226" s="48">
        <f t="shared" si="31"/>
        <v>23.004000000000001</v>
      </c>
      <c r="N226" s="48">
        <f t="shared" si="31"/>
        <v>23.217000000000002</v>
      </c>
      <c r="O226" s="49">
        <f t="shared" si="31"/>
        <v>23.43</v>
      </c>
      <c r="P226" s="50"/>
      <c r="Q226" s="51"/>
      <c r="R226" s="51"/>
      <c r="S226" s="51"/>
      <c r="T226" s="52"/>
      <c r="U226" s="175"/>
      <c r="V226" s="176"/>
      <c r="W226" s="176"/>
      <c r="X226" s="176"/>
      <c r="Y226" s="176"/>
      <c r="Z226" s="50"/>
      <c r="AA226" s="51"/>
      <c r="AB226" s="51"/>
      <c r="AC226" s="51"/>
      <c r="AD226" s="51"/>
      <c r="AE226" s="175"/>
      <c r="AF226" s="176"/>
      <c r="AG226" s="176"/>
      <c r="AH226" s="176"/>
      <c r="AI226" s="188"/>
      <c r="AJ226" s="50"/>
      <c r="AK226" s="51"/>
      <c r="AL226" s="51"/>
      <c r="AM226" s="51"/>
      <c r="AN226" s="52"/>
      <c r="AO226" s="175"/>
      <c r="AP226" s="176"/>
      <c r="AQ226" s="176"/>
      <c r="AR226" s="176"/>
      <c r="AS226" s="176"/>
      <c r="AT226" s="50"/>
      <c r="AU226" s="57"/>
      <c r="AV226" s="57"/>
      <c r="AW226" s="57"/>
      <c r="AX226" s="52"/>
      <c r="AY226" s="175"/>
      <c r="AZ226" s="176"/>
      <c r="BA226" s="176"/>
      <c r="BB226" s="176"/>
      <c r="BC226" s="176"/>
      <c r="BD226" s="50"/>
      <c r="BE226" s="51"/>
      <c r="BF226" s="51"/>
      <c r="BG226" s="51"/>
      <c r="BH226" s="52"/>
      <c r="BI226" s="50"/>
      <c r="BJ226" s="57"/>
      <c r="BK226" s="57"/>
      <c r="BL226" s="57"/>
      <c r="BM226" s="52"/>
      <c r="BN226" s="53">
        <f t="shared" si="32"/>
        <v>0</v>
      </c>
      <c r="BO226" s="53">
        <f t="shared" si="33"/>
        <v>0</v>
      </c>
    </row>
    <row r="227" spans="2:67" ht="20.25" x14ac:dyDescent="0.25">
      <c r="B227" s="81" t="s">
        <v>92</v>
      </c>
      <c r="C227" s="82" t="s">
        <v>93</v>
      </c>
      <c r="D227" s="41">
        <f t="shared" si="34"/>
        <v>0</v>
      </c>
      <c r="E227" s="62"/>
      <c r="F227" s="63"/>
      <c r="G227" s="64"/>
      <c r="H227" s="64"/>
      <c r="I227" s="64"/>
      <c r="J227" s="65"/>
      <c r="K227" s="46">
        <f t="shared" si="29"/>
        <v>0</v>
      </c>
      <c r="L227" s="47">
        <f t="shared" si="30"/>
        <v>0</v>
      </c>
      <c r="M227" s="48">
        <f t="shared" si="31"/>
        <v>0</v>
      </c>
      <c r="N227" s="48">
        <f t="shared" si="31"/>
        <v>0</v>
      </c>
      <c r="O227" s="49">
        <f t="shared" si="31"/>
        <v>0</v>
      </c>
      <c r="P227" s="66"/>
      <c r="Q227" s="67"/>
      <c r="R227" s="68"/>
      <c r="S227" s="67"/>
      <c r="T227" s="69"/>
      <c r="U227" s="177"/>
      <c r="V227" s="178"/>
      <c r="W227" s="176"/>
      <c r="X227" s="178"/>
      <c r="Y227" s="178"/>
      <c r="Z227" s="66"/>
      <c r="AA227" s="67"/>
      <c r="AB227" s="68"/>
      <c r="AC227" s="67"/>
      <c r="AD227" s="67"/>
      <c r="AE227" s="177"/>
      <c r="AF227" s="178"/>
      <c r="AG227" s="176"/>
      <c r="AH227" s="178"/>
      <c r="AI227" s="189"/>
      <c r="AJ227" s="66"/>
      <c r="AK227" s="67"/>
      <c r="AL227" s="68"/>
      <c r="AM227" s="67"/>
      <c r="AN227" s="69"/>
      <c r="AO227" s="177"/>
      <c r="AP227" s="178"/>
      <c r="AQ227" s="176"/>
      <c r="AR227" s="178"/>
      <c r="AS227" s="178"/>
      <c r="AT227" s="66"/>
      <c r="AU227" s="67"/>
      <c r="AV227" s="68"/>
      <c r="AW227" s="67"/>
      <c r="AX227" s="69"/>
      <c r="AY227" s="177"/>
      <c r="AZ227" s="178"/>
      <c r="BA227" s="176"/>
      <c r="BB227" s="178"/>
      <c r="BC227" s="178"/>
      <c r="BD227" s="66"/>
      <c r="BE227" s="67"/>
      <c r="BF227" s="68"/>
      <c r="BG227" s="67"/>
      <c r="BH227" s="69"/>
      <c r="BI227" s="177"/>
      <c r="BJ227" s="178"/>
      <c r="BK227" s="176"/>
      <c r="BL227" s="178"/>
      <c r="BM227" s="189"/>
      <c r="BN227" s="53">
        <f t="shared" si="32"/>
        <v>0</v>
      </c>
      <c r="BO227" s="53">
        <f t="shared" si="33"/>
        <v>0</v>
      </c>
    </row>
    <row r="228" spans="2:67" ht="21" thickBot="1" x14ac:dyDescent="0.3">
      <c r="B228" s="96" t="s">
        <v>95</v>
      </c>
      <c r="C228" s="40" t="str">
        <f>C115</f>
        <v>Сахар-песок, кг</v>
      </c>
      <c r="D228" s="41">
        <f t="shared" si="34"/>
        <v>25.3</v>
      </c>
      <c r="E228" s="98">
        <v>4</v>
      </c>
      <c r="F228" s="43">
        <v>1</v>
      </c>
      <c r="G228" s="44">
        <v>2</v>
      </c>
      <c r="H228" s="44">
        <v>3</v>
      </c>
      <c r="I228" s="44">
        <v>4</v>
      </c>
      <c r="J228" s="45">
        <v>5</v>
      </c>
      <c r="K228" s="46">
        <f t="shared" si="29"/>
        <v>26.565000000000001</v>
      </c>
      <c r="L228" s="47">
        <f t="shared" si="30"/>
        <v>26.818000000000001</v>
      </c>
      <c r="M228" s="48">
        <f t="shared" si="31"/>
        <v>27.071000000000002</v>
      </c>
      <c r="N228" s="48">
        <f t="shared" si="31"/>
        <v>27.324000000000002</v>
      </c>
      <c r="O228" s="49">
        <f t="shared" si="31"/>
        <v>27.577000000000002</v>
      </c>
      <c r="P228" s="50"/>
      <c r="Q228" s="51"/>
      <c r="R228" s="51"/>
      <c r="S228" s="51"/>
      <c r="T228" s="52"/>
      <c r="U228" s="175"/>
      <c r="V228" s="176"/>
      <c r="W228" s="176"/>
      <c r="X228" s="176"/>
      <c r="Y228" s="176"/>
      <c r="Z228" s="50"/>
      <c r="AA228" s="51"/>
      <c r="AB228" s="51"/>
      <c r="AC228" s="51"/>
      <c r="AD228" s="51"/>
      <c r="AE228" s="195"/>
      <c r="AF228" s="196"/>
      <c r="AG228" s="197"/>
      <c r="AH228" s="196"/>
      <c r="AI228" s="198"/>
      <c r="AJ228" s="50"/>
      <c r="AK228" s="51"/>
      <c r="AL228" s="51"/>
      <c r="AM228" s="51"/>
      <c r="AN228" s="52"/>
      <c r="AO228" s="175"/>
      <c r="AP228" s="176"/>
      <c r="AQ228" s="176"/>
      <c r="AR228" s="176"/>
      <c r="AS228" s="176"/>
      <c r="AT228" s="50"/>
      <c r="AU228" s="57"/>
      <c r="AV228" s="57"/>
      <c r="AW228" s="57"/>
      <c r="AX228" s="52"/>
      <c r="AY228" s="175"/>
      <c r="AZ228" s="176"/>
      <c r="BA228" s="176"/>
      <c r="BB228" s="176"/>
      <c r="BC228" s="176"/>
      <c r="BD228" s="50"/>
      <c r="BE228" s="57"/>
      <c r="BF228" s="57"/>
      <c r="BG228" s="57"/>
      <c r="BH228" s="52"/>
      <c r="BI228" s="175"/>
      <c r="BJ228" s="176"/>
      <c r="BK228" s="176"/>
      <c r="BL228" s="176"/>
      <c r="BM228" s="188"/>
      <c r="BN228" s="53">
        <f t="shared" si="32"/>
        <v>0</v>
      </c>
      <c r="BO228" s="53">
        <f t="shared" si="33"/>
        <v>0</v>
      </c>
    </row>
    <row r="229" spans="2:67" ht="21.75" thickTop="1" thickBot="1" x14ac:dyDescent="0.3">
      <c r="B229" s="96"/>
      <c r="C229" s="97"/>
      <c r="D229" s="41">
        <f t="shared" si="34"/>
        <v>25.3</v>
      </c>
      <c r="E229" s="98">
        <v>4</v>
      </c>
      <c r="F229" s="43">
        <v>1</v>
      </c>
      <c r="G229" s="44">
        <v>2</v>
      </c>
      <c r="H229" s="44">
        <v>3</v>
      </c>
      <c r="I229" s="44">
        <v>4</v>
      </c>
      <c r="J229" s="45">
        <v>5</v>
      </c>
      <c r="K229" s="46">
        <f t="shared" si="29"/>
        <v>26.565000000000001</v>
      </c>
      <c r="L229" s="47">
        <f t="shared" si="30"/>
        <v>26.818000000000001</v>
      </c>
      <c r="M229" s="48">
        <f t="shared" si="31"/>
        <v>27.071000000000002</v>
      </c>
      <c r="N229" s="48">
        <f t="shared" si="31"/>
        <v>27.324000000000002</v>
      </c>
      <c r="O229" s="49">
        <f t="shared" si="31"/>
        <v>27.577000000000002</v>
      </c>
      <c r="P229" s="50"/>
      <c r="Q229" s="51"/>
      <c r="R229" s="51"/>
      <c r="S229" s="51"/>
      <c r="T229" s="52"/>
      <c r="U229" s="175"/>
      <c r="V229" s="176"/>
      <c r="W229" s="176"/>
      <c r="X229" s="176"/>
      <c r="Y229" s="176"/>
      <c r="Z229" s="50"/>
      <c r="AA229" s="51"/>
      <c r="AB229" s="51"/>
      <c r="AC229" s="51"/>
      <c r="AD229" s="51"/>
      <c r="AE229" s="175"/>
      <c r="AF229" s="176"/>
      <c r="AG229" s="176"/>
      <c r="AH229" s="176"/>
      <c r="AI229" s="188"/>
      <c r="AJ229" s="50"/>
      <c r="AK229" s="51"/>
      <c r="AL229" s="51"/>
      <c r="AM229" s="51"/>
      <c r="AN229" s="52"/>
      <c r="AO229" s="175"/>
      <c r="AP229" s="176"/>
      <c r="AQ229" s="176"/>
      <c r="AR229" s="176"/>
      <c r="AS229" s="176"/>
      <c r="AT229" s="50"/>
      <c r="AU229" s="51"/>
      <c r="AV229" s="51"/>
      <c r="AW229" s="51"/>
      <c r="AX229" s="51"/>
      <c r="AY229" s="175"/>
      <c r="AZ229" s="176"/>
      <c r="BA229" s="176"/>
      <c r="BB229" s="176"/>
      <c r="BC229" s="176"/>
      <c r="BD229" s="50"/>
      <c r="BE229" s="51"/>
      <c r="BF229" s="51"/>
      <c r="BG229" s="51"/>
      <c r="BH229" s="52"/>
      <c r="BI229" s="175"/>
      <c r="BJ229" s="176"/>
      <c r="BK229" s="176"/>
      <c r="BL229" s="176"/>
      <c r="BM229" s="188"/>
      <c r="BN229" s="53">
        <f t="shared" si="32"/>
        <v>0</v>
      </c>
      <c r="BO229" s="53">
        <f t="shared" si="33"/>
        <v>0</v>
      </c>
    </row>
    <row r="230" spans="2:67" ht="21.75" thickTop="1" thickBot="1" x14ac:dyDescent="0.3">
      <c r="B230" s="96"/>
      <c r="C230" s="97"/>
      <c r="D230" s="41">
        <f t="shared" si="34"/>
        <v>25.3</v>
      </c>
      <c r="E230" s="98">
        <v>4</v>
      </c>
      <c r="F230" s="43">
        <v>1</v>
      </c>
      <c r="G230" s="44">
        <v>2</v>
      </c>
      <c r="H230" s="44">
        <v>3</v>
      </c>
      <c r="I230" s="44">
        <v>4</v>
      </c>
      <c r="J230" s="45">
        <v>5</v>
      </c>
      <c r="K230" s="46">
        <f t="shared" si="29"/>
        <v>26.565000000000001</v>
      </c>
      <c r="L230" s="47">
        <f t="shared" si="30"/>
        <v>26.818000000000001</v>
      </c>
      <c r="M230" s="48">
        <f t="shared" si="31"/>
        <v>27.071000000000002</v>
      </c>
      <c r="N230" s="48">
        <f t="shared" si="31"/>
        <v>27.324000000000002</v>
      </c>
      <c r="O230" s="49">
        <f t="shared" si="31"/>
        <v>27.577000000000002</v>
      </c>
      <c r="P230" s="50"/>
      <c r="Q230" s="51"/>
      <c r="R230" s="51"/>
      <c r="S230" s="51"/>
      <c r="T230" s="52"/>
      <c r="U230" s="175"/>
      <c r="V230" s="176"/>
      <c r="W230" s="176"/>
      <c r="X230" s="176"/>
      <c r="Y230" s="176"/>
      <c r="Z230" s="50"/>
      <c r="AA230" s="51"/>
      <c r="AB230" s="51"/>
      <c r="AC230" s="51"/>
      <c r="AD230" s="51"/>
      <c r="AE230" s="175"/>
      <c r="AF230" s="176"/>
      <c r="AG230" s="176"/>
      <c r="AH230" s="176"/>
      <c r="AI230" s="188"/>
      <c r="AJ230" s="50"/>
      <c r="AK230" s="51"/>
      <c r="AL230" s="51"/>
      <c r="AM230" s="51"/>
      <c r="AN230" s="52"/>
      <c r="AO230" s="175"/>
      <c r="AP230" s="176"/>
      <c r="AQ230" s="176"/>
      <c r="AR230" s="176"/>
      <c r="AS230" s="176"/>
      <c r="AT230" s="50"/>
      <c r="AU230" s="51"/>
      <c r="AV230" s="51"/>
      <c r="AW230" s="51"/>
      <c r="AX230" s="51"/>
      <c r="AY230" s="175"/>
      <c r="AZ230" s="176"/>
      <c r="BA230" s="176"/>
      <c r="BB230" s="176"/>
      <c r="BC230" s="176"/>
      <c r="BD230" s="50"/>
      <c r="BE230" s="51"/>
      <c r="BF230" s="51"/>
      <c r="BG230" s="51"/>
      <c r="BH230" s="52"/>
      <c r="BI230" s="175"/>
      <c r="BJ230" s="176"/>
      <c r="BK230" s="176"/>
      <c r="BL230" s="176"/>
      <c r="BM230" s="188"/>
      <c r="BN230" s="53">
        <f t="shared" si="32"/>
        <v>0</v>
      </c>
      <c r="BO230" s="53">
        <f t="shared" si="33"/>
        <v>0</v>
      </c>
    </row>
    <row r="231" spans="2:67" s="136" customFormat="1" ht="49.5" customHeight="1" thickTop="1" thickBot="1" x14ac:dyDescent="0.4">
      <c r="B231" s="140">
        <v>3</v>
      </c>
      <c r="K231" s="138"/>
      <c r="L231" s="138"/>
      <c r="M231" s="138"/>
      <c r="N231" s="138"/>
      <c r="O231" s="138"/>
    </row>
    <row r="232" spans="2:67" ht="39.75" customHeight="1" thickTop="1" x14ac:dyDescent="0.25">
      <c r="B232" s="298" t="s">
        <v>0</v>
      </c>
      <c r="C232" s="300" t="s">
        <v>1</v>
      </c>
      <c r="D232" s="327" t="str">
        <f>D6</f>
        <v>Средняя цена без учета доставки на _________, рублей</v>
      </c>
      <c r="E232" s="305" t="s">
        <v>6</v>
      </c>
      <c r="F232" s="284" t="s">
        <v>7</v>
      </c>
      <c r="G232" s="285"/>
      <c r="H232" s="285"/>
      <c r="I232" s="285"/>
      <c r="J232" s="286"/>
      <c r="K232" s="309" t="s">
        <v>8</v>
      </c>
      <c r="L232" s="310"/>
      <c r="M232" s="310"/>
      <c r="N232" s="310"/>
      <c r="O232" s="311"/>
      <c r="P232" s="295" t="str">
        <f>'1 неделя'!P237:T237</f>
        <v>ГАПОУ ЧР "МЦК-ЧЭМК" Минобразования Чувашии</v>
      </c>
      <c r="Q232" s="296"/>
      <c r="R232" s="296"/>
      <c r="S232" s="296"/>
      <c r="T232" s="297"/>
      <c r="U232" s="318" t="str">
        <f>'1 неделя'!U237:Y237</f>
        <v xml:space="preserve">ГАПОУ "ВСХТ" </v>
      </c>
      <c r="V232" s="319"/>
      <c r="W232" s="319"/>
      <c r="X232" s="319"/>
      <c r="Y232" s="320"/>
      <c r="Z232" s="295" t="str">
        <f>'1 неделя'!Z237:AD237</f>
        <v xml:space="preserve">БОУ "Ибресинская общеобразовательная школа-интернат для обучающихся с ограниченными возможностями здоровья" </v>
      </c>
      <c r="AA232" s="296"/>
      <c r="AB232" s="296"/>
      <c r="AC232" s="296"/>
      <c r="AD232" s="297"/>
      <c r="AE232" s="318" t="str">
        <f>'1 неделя'!AE237:AI237</f>
        <v xml:space="preserve">БОУ " Калининская общеобразовательная школа-интернат для обучающихся с ограниченными возможностями здоровья" </v>
      </c>
      <c r="AF232" s="319"/>
      <c r="AG232" s="319"/>
      <c r="AH232" s="319"/>
      <c r="AI232" s="320"/>
      <c r="AJ232" s="295" t="str">
        <f>'1 неделя'!AJ237:AN237</f>
        <v>Наименование заказчика</v>
      </c>
      <c r="AK232" s="296"/>
      <c r="AL232" s="296"/>
      <c r="AM232" s="296"/>
      <c r="AN232" s="297"/>
      <c r="AO232" s="318" t="str">
        <f>'1 неделя'!AO237:AS237</f>
        <v>Наименование заказчика</v>
      </c>
      <c r="AP232" s="319"/>
      <c r="AQ232" s="319"/>
      <c r="AR232" s="319"/>
      <c r="AS232" s="320"/>
      <c r="AT232" s="295" t="str">
        <f>'1 неделя'!AT237:AX237</f>
        <v>Наименование заказчика</v>
      </c>
      <c r="AU232" s="296"/>
      <c r="AV232" s="296"/>
      <c r="AW232" s="296"/>
      <c r="AX232" s="297"/>
      <c r="AY232" s="318" t="str">
        <f>'1 неделя'!AY237:BC237</f>
        <v>Наименование заказчика</v>
      </c>
      <c r="AZ232" s="319"/>
      <c r="BA232" s="319"/>
      <c r="BB232" s="319"/>
      <c r="BC232" s="320"/>
      <c r="BD232" s="295" t="str">
        <f>'1 неделя'!BD237:BH237</f>
        <v>Наименование заказчика</v>
      </c>
      <c r="BE232" s="296"/>
      <c r="BF232" s="296"/>
      <c r="BG232" s="296"/>
      <c r="BH232" s="297"/>
      <c r="BI232" s="318" t="str">
        <f>'1 неделя'!BI237:BM237</f>
        <v>Наименование заказчика</v>
      </c>
      <c r="BJ232" s="319"/>
      <c r="BK232" s="319"/>
      <c r="BL232" s="319"/>
      <c r="BM232" s="320"/>
      <c r="BN232" s="293" t="s">
        <v>97</v>
      </c>
      <c r="BO232" s="293" t="s">
        <v>98</v>
      </c>
    </row>
    <row r="233" spans="2:67" ht="126.75" customHeight="1" thickBot="1" x14ac:dyDescent="0.3">
      <c r="B233" s="299"/>
      <c r="C233" s="301"/>
      <c r="D233" s="328"/>
      <c r="E233" s="306"/>
      <c r="F233" s="287"/>
      <c r="G233" s="288"/>
      <c r="H233" s="288"/>
      <c r="I233" s="288"/>
      <c r="J233" s="289"/>
      <c r="K233" s="312"/>
      <c r="L233" s="313"/>
      <c r="M233" s="313"/>
      <c r="N233" s="313"/>
      <c r="O233" s="314"/>
      <c r="P233" s="11" t="s">
        <v>2</v>
      </c>
      <c r="Q233" s="12" t="s">
        <v>3</v>
      </c>
      <c r="R233" s="12" t="s">
        <v>4</v>
      </c>
      <c r="S233" s="12" t="s">
        <v>5</v>
      </c>
      <c r="T233" s="12" t="s">
        <v>119</v>
      </c>
      <c r="U233" s="166" t="s">
        <v>2</v>
      </c>
      <c r="V233" s="167" t="s">
        <v>3</v>
      </c>
      <c r="W233" s="168" t="s">
        <v>4</v>
      </c>
      <c r="X233" s="168" t="s">
        <v>5</v>
      </c>
      <c r="Y233" s="168" t="s">
        <v>119</v>
      </c>
      <c r="Z233" s="13" t="s">
        <v>2</v>
      </c>
      <c r="AA233" s="12" t="s">
        <v>3</v>
      </c>
      <c r="AB233" s="12" t="s">
        <v>4</v>
      </c>
      <c r="AC233" s="12" t="s">
        <v>5</v>
      </c>
      <c r="AD233" s="12" t="s">
        <v>119</v>
      </c>
      <c r="AE233" s="182" t="s">
        <v>2</v>
      </c>
      <c r="AF233" s="168" t="s">
        <v>3</v>
      </c>
      <c r="AG233" s="168" t="s">
        <v>4</v>
      </c>
      <c r="AH233" s="168" t="s">
        <v>5</v>
      </c>
      <c r="AI233" s="168" t="s">
        <v>119</v>
      </c>
      <c r="AJ233" s="13" t="s">
        <v>2</v>
      </c>
      <c r="AK233" s="12" t="s">
        <v>3</v>
      </c>
      <c r="AL233" s="12" t="s">
        <v>4</v>
      </c>
      <c r="AM233" s="12" t="s">
        <v>5</v>
      </c>
      <c r="AN233" s="12" t="s">
        <v>119</v>
      </c>
      <c r="AO233" s="182" t="s">
        <v>2</v>
      </c>
      <c r="AP233" s="168" t="s">
        <v>3</v>
      </c>
      <c r="AQ233" s="168" t="s">
        <v>4</v>
      </c>
      <c r="AR233" s="168" t="s">
        <v>5</v>
      </c>
      <c r="AS233" s="168" t="s">
        <v>119</v>
      </c>
      <c r="AT233" s="13" t="s">
        <v>2</v>
      </c>
      <c r="AU233" s="12" t="s">
        <v>3</v>
      </c>
      <c r="AV233" s="12" t="s">
        <v>4</v>
      </c>
      <c r="AW233" s="12" t="s">
        <v>5</v>
      </c>
      <c r="AX233" s="12" t="s">
        <v>119</v>
      </c>
      <c r="AY233" s="182" t="s">
        <v>2</v>
      </c>
      <c r="AZ233" s="168" t="s">
        <v>3</v>
      </c>
      <c r="BA233" s="168" t="s">
        <v>4</v>
      </c>
      <c r="BB233" s="168" t="s">
        <v>5</v>
      </c>
      <c r="BC233" s="168" t="s">
        <v>119</v>
      </c>
      <c r="BD233" s="13" t="s">
        <v>2</v>
      </c>
      <c r="BE233" s="12" t="s">
        <v>3</v>
      </c>
      <c r="BF233" s="12" t="s">
        <v>4</v>
      </c>
      <c r="BG233" s="12" t="s">
        <v>5</v>
      </c>
      <c r="BH233" s="12" t="s">
        <v>119</v>
      </c>
      <c r="BI233" s="182" t="s">
        <v>2</v>
      </c>
      <c r="BJ233" s="168" t="s">
        <v>3</v>
      </c>
      <c r="BK233" s="168" t="s">
        <v>4</v>
      </c>
      <c r="BL233" s="168" t="s">
        <v>5</v>
      </c>
      <c r="BM233" s="168" t="s">
        <v>119</v>
      </c>
      <c r="BN233" s="294"/>
      <c r="BO233" s="294"/>
    </row>
    <row r="234" spans="2:67" ht="55.5" thickTop="1" thickBot="1" x14ac:dyDescent="0.3">
      <c r="B234" s="15"/>
      <c r="C234" s="16"/>
      <c r="D234" s="17"/>
      <c r="E234" s="18"/>
      <c r="F234" s="19" t="s">
        <v>10</v>
      </c>
      <c r="G234" s="20" t="s">
        <v>11</v>
      </c>
      <c r="H234" s="20" t="s">
        <v>12</v>
      </c>
      <c r="I234" s="20" t="s">
        <v>13</v>
      </c>
      <c r="J234" s="21" t="s">
        <v>14</v>
      </c>
      <c r="K234" s="22" t="s">
        <v>10</v>
      </c>
      <c r="L234" s="23" t="s">
        <v>11</v>
      </c>
      <c r="M234" s="23" t="s">
        <v>12</v>
      </c>
      <c r="N234" s="23" t="s">
        <v>13</v>
      </c>
      <c r="O234" s="24" t="s">
        <v>14</v>
      </c>
      <c r="P234" s="25"/>
      <c r="Q234" s="25"/>
      <c r="R234" s="25"/>
      <c r="S234" s="25"/>
      <c r="T234" s="25"/>
      <c r="U234" s="169"/>
      <c r="V234" s="170"/>
      <c r="W234" s="171"/>
      <c r="X234" s="171"/>
      <c r="Y234" s="171"/>
      <c r="Z234" s="26"/>
      <c r="AA234" s="25"/>
      <c r="AB234" s="25"/>
      <c r="AC234" s="25"/>
      <c r="AD234" s="25"/>
      <c r="AE234" s="183"/>
      <c r="AF234" s="171"/>
      <c r="AG234" s="171"/>
      <c r="AH234" s="171"/>
      <c r="AI234" s="184"/>
      <c r="AJ234" s="26"/>
      <c r="AK234" s="25"/>
      <c r="AL234" s="25"/>
      <c r="AM234" s="25"/>
      <c r="AN234" s="27"/>
      <c r="AO234" s="183"/>
      <c r="AP234" s="171"/>
      <c r="AQ234" s="171"/>
      <c r="AR234" s="171"/>
      <c r="AS234" s="171"/>
      <c r="AT234" s="26"/>
      <c r="AU234" s="25"/>
      <c r="AV234" s="25"/>
      <c r="AW234" s="25"/>
      <c r="AX234" s="25"/>
      <c r="AY234" s="183"/>
      <c r="AZ234" s="171"/>
      <c r="BA234" s="171"/>
      <c r="BB234" s="171"/>
      <c r="BC234" s="171"/>
      <c r="BD234" s="26"/>
      <c r="BE234" s="25"/>
      <c r="BF234" s="25"/>
      <c r="BG234" s="25"/>
      <c r="BH234" s="27"/>
      <c r="BI234" s="183"/>
      <c r="BJ234" s="171"/>
      <c r="BK234" s="171"/>
      <c r="BL234" s="171"/>
      <c r="BM234" s="171"/>
      <c r="BN234" s="294"/>
      <c r="BO234" s="294"/>
    </row>
    <row r="235" spans="2:67" ht="19.5" thickTop="1" thickBot="1" x14ac:dyDescent="0.3">
      <c r="B235" s="29" t="s">
        <v>9</v>
      </c>
      <c r="C235" s="30">
        <v>2</v>
      </c>
      <c r="D235" s="31">
        <v>3</v>
      </c>
      <c r="E235" s="32">
        <v>9</v>
      </c>
      <c r="F235" s="307">
        <v>10</v>
      </c>
      <c r="G235" s="307"/>
      <c r="H235" s="307"/>
      <c r="I235" s="307"/>
      <c r="J235" s="308"/>
      <c r="K235" s="315">
        <v>11</v>
      </c>
      <c r="L235" s="316"/>
      <c r="M235" s="316"/>
      <c r="N235" s="316"/>
      <c r="O235" s="317"/>
      <c r="P235" s="33">
        <v>4</v>
      </c>
      <c r="Q235" s="33">
        <v>5</v>
      </c>
      <c r="R235" s="33">
        <v>6</v>
      </c>
      <c r="S235" s="33">
        <v>7</v>
      </c>
      <c r="T235" s="33">
        <v>8</v>
      </c>
      <c r="U235" s="172">
        <v>4</v>
      </c>
      <c r="V235" s="173">
        <v>5</v>
      </c>
      <c r="W235" s="174">
        <v>6</v>
      </c>
      <c r="X235" s="174">
        <v>7</v>
      </c>
      <c r="Y235" s="174">
        <v>8</v>
      </c>
      <c r="Z235" s="34">
        <v>4</v>
      </c>
      <c r="AA235" s="33">
        <v>5</v>
      </c>
      <c r="AB235" s="33">
        <v>6</v>
      </c>
      <c r="AC235" s="33">
        <v>7</v>
      </c>
      <c r="AD235" s="33">
        <v>8</v>
      </c>
      <c r="AE235" s="185">
        <v>4</v>
      </c>
      <c r="AF235" s="186">
        <v>5</v>
      </c>
      <c r="AG235" s="186">
        <v>6</v>
      </c>
      <c r="AH235" s="186">
        <v>7</v>
      </c>
      <c r="AI235" s="187">
        <v>8</v>
      </c>
      <c r="AJ235" s="36">
        <v>4</v>
      </c>
      <c r="AK235" s="33">
        <v>5</v>
      </c>
      <c r="AL235" s="33">
        <v>6</v>
      </c>
      <c r="AM235" s="33">
        <v>7</v>
      </c>
      <c r="AN235" s="35">
        <v>8</v>
      </c>
      <c r="AO235" s="185">
        <v>4</v>
      </c>
      <c r="AP235" s="186">
        <v>5</v>
      </c>
      <c r="AQ235" s="186">
        <v>6</v>
      </c>
      <c r="AR235" s="186">
        <v>7</v>
      </c>
      <c r="AS235" s="186">
        <v>8</v>
      </c>
      <c r="AT235" s="34">
        <v>4</v>
      </c>
      <c r="AU235" s="33">
        <v>5</v>
      </c>
      <c r="AV235" s="33">
        <v>6</v>
      </c>
      <c r="AW235" s="33">
        <v>7</v>
      </c>
      <c r="AX235" s="33">
        <v>8</v>
      </c>
      <c r="AY235" s="185">
        <v>4</v>
      </c>
      <c r="AZ235" s="186">
        <v>5</v>
      </c>
      <c r="BA235" s="186">
        <v>6</v>
      </c>
      <c r="BB235" s="186">
        <v>7</v>
      </c>
      <c r="BC235" s="186">
        <v>8</v>
      </c>
      <c r="BD235" s="34">
        <v>4</v>
      </c>
      <c r="BE235" s="33">
        <v>5</v>
      </c>
      <c r="BF235" s="33">
        <v>6</v>
      </c>
      <c r="BG235" s="33">
        <v>7</v>
      </c>
      <c r="BH235" s="35">
        <v>8</v>
      </c>
      <c r="BI235" s="185">
        <v>4</v>
      </c>
      <c r="BJ235" s="186">
        <v>5</v>
      </c>
      <c r="BK235" s="186">
        <v>6</v>
      </c>
      <c r="BL235" s="186">
        <v>7</v>
      </c>
      <c r="BM235" s="186">
        <v>8</v>
      </c>
      <c r="BN235" s="37"/>
      <c r="BO235" s="37"/>
    </row>
    <row r="236" spans="2:67" ht="21" thickTop="1" x14ac:dyDescent="0.25">
      <c r="B236" s="54" t="s">
        <v>9</v>
      </c>
      <c r="C236" s="40" t="str">
        <f>C123</f>
        <v>Картофель, кг</v>
      </c>
      <c r="D236" s="41">
        <f t="shared" ref="D236:D267" si="35">D10</f>
        <v>7</v>
      </c>
      <c r="E236" s="42">
        <v>18</v>
      </c>
      <c r="F236" s="43">
        <v>1</v>
      </c>
      <c r="G236" s="44">
        <v>2</v>
      </c>
      <c r="H236" s="44">
        <v>3</v>
      </c>
      <c r="I236" s="44">
        <v>4</v>
      </c>
      <c r="J236" s="45">
        <v>5</v>
      </c>
      <c r="K236" s="46">
        <f t="shared" ref="K236:K289" si="36">$D236+($D236*(SUM($E236%,F236%)))</f>
        <v>8.33</v>
      </c>
      <c r="L236" s="47">
        <f t="shared" ref="L236:L289" si="37">$D236+(($D236*SUM($E236,G236)/100))</f>
        <v>8.4</v>
      </c>
      <c r="M236" s="48">
        <f t="shared" ref="M236:O289" si="38">$D236+(($D236*($E236+H236)/100))</f>
        <v>8.4700000000000006</v>
      </c>
      <c r="N236" s="48">
        <f t="shared" si="38"/>
        <v>8.5399999999999991</v>
      </c>
      <c r="O236" s="49">
        <f t="shared" si="38"/>
        <v>8.61</v>
      </c>
      <c r="P236" s="50"/>
      <c r="Q236" s="57"/>
      <c r="R236" s="57"/>
      <c r="S236" s="57"/>
      <c r="T236" s="52"/>
      <c r="U236" s="50"/>
      <c r="V236" s="51"/>
      <c r="W236" s="51"/>
      <c r="X236" s="51"/>
      <c r="Y236" s="52"/>
      <c r="Z236" s="50"/>
      <c r="AA236" s="51"/>
      <c r="AB236" s="51"/>
      <c r="AC236" s="51"/>
      <c r="AD236" s="52"/>
      <c r="AE236" s="195"/>
      <c r="AF236" s="196"/>
      <c r="AG236" s="197"/>
      <c r="AH236" s="196"/>
      <c r="AI236" s="196"/>
      <c r="AJ236" s="50"/>
      <c r="AK236" s="51"/>
      <c r="AL236" s="51"/>
      <c r="AM236" s="51"/>
      <c r="AN236" s="52"/>
      <c r="AO236" s="175"/>
      <c r="AP236" s="176"/>
      <c r="AQ236" s="176"/>
      <c r="AR236" s="176"/>
      <c r="AS236" s="176"/>
      <c r="AT236" s="50"/>
      <c r="AU236" s="51"/>
      <c r="AV236" s="51"/>
      <c r="AW236" s="51"/>
      <c r="AX236" s="51"/>
      <c r="AY236" s="175"/>
      <c r="AZ236" s="176"/>
      <c r="BA236" s="176"/>
      <c r="BB236" s="176"/>
      <c r="BC236" s="176"/>
      <c r="BD236" s="50"/>
      <c r="BE236" s="51"/>
      <c r="BF236" s="51"/>
      <c r="BG236" s="51"/>
      <c r="BH236" s="52"/>
      <c r="BI236" s="175"/>
      <c r="BJ236" s="176"/>
      <c r="BK236" s="176"/>
      <c r="BL236" s="176"/>
      <c r="BM236" s="188"/>
      <c r="BN236" s="53"/>
      <c r="BO236" s="53"/>
    </row>
    <row r="237" spans="2:67" ht="20.25" x14ac:dyDescent="0.25">
      <c r="B237" s="54"/>
      <c r="C237" s="55"/>
      <c r="D237" s="41">
        <f t="shared" si="35"/>
        <v>7</v>
      </c>
      <c r="E237" s="42">
        <v>18</v>
      </c>
      <c r="F237" s="43">
        <v>1</v>
      </c>
      <c r="G237" s="44">
        <v>2</v>
      </c>
      <c r="H237" s="44">
        <v>3</v>
      </c>
      <c r="I237" s="44">
        <v>4</v>
      </c>
      <c r="J237" s="45">
        <v>5</v>
      </c>
      <c r="K237" s="46">
        <f t="shared" si="36"/>
        <v>8.33</v>
      </c>
      <c r="L237" s="47">
        <f t="shared" si="37"/>
        <v>8.4</v>
      </c>
      <c r="M237" s="48">
        <f t="shared" si="38"/>
        <v>8.4700000000000006</v>
      </c>
      <c r="N237" s="48">
        <f t="shared" si="38"/>
        <v>8.5399999999999991</v>
      </c>
      <c r="O237" s="49">
        <f t="shared" si="38"/>
        <v>8.61</v>
      </c>
      <c r="P237" s="50"/>
      <c r="Q237" s="51"/>
      <c r="R237" s="51"/>
      <c r="S237" s="51"/>
      <c r="T237" s="52"/>
      <c r="U237" s="175"/>
      <c r="V237" s="176"/>
      <c r="W237" s="176"/>
      <c r="X237" s="176"/>
      <c r="Y237" s="176"/>
      <c r="Z237" s="50"/>
      <c r="AA237" s="51"/>
      <c r="AB237" s="51"/>
      <c r="AC237" s="51"/>
      <c r="AD237" s="51"/>
      <c r="AE237" s="175"/>
      <c r="AF237" s="176"/>
      <c r="AG237" s="176"/>
      <c r="AH237" s="176"/>
      <c r="AI237" s="188"/>
      <c r="AJ237" s="50"/>
      <c r="AK237" s="51"/>
      <c r="AL237" s="51"/>
      <c r="AM237" s="51"/>
      <c r="AN237" s="52"/>
      <c r="AO237" s="175"/>
      <c r="AP237" s="176"/>
      <c r="AQ237" s="176"/>
      <c r="AR237" s="176"/>
      <c r="AS237" s="176"/>
      <c r="AT237" s="50"/>
      <c r="AU237" s="51"/>
      <c r="AV237" s="51"/>
      <c r="AW237" s="51"/>
      <c r="AX237" s="51"/>
      <c r="AY237" s="175"/>
      <c r="AZ237" s="176"/>
      <c r="BA237" s="176"/>
      <c r="BB237" s="176"/>
      <c r="BC237" s="176"/>
      <c r="BD237" s="50"/>
      <c r="BE237" s="51"/>
      <c r="BF237" s="51"/>
      <c r="BG237" s="51"/>
      <c r="BH237" s="52"/>
      <c r="BI237" s="175"/>
      <c r="BJ237" s="176"/>
      <c r="BK237" s="176"/>
      <c r="BL237" s="176"/>
      <c r="BM237" s="188"/>
      <c r="BN237" s="53">
        <f>MIN($P237,$U237,$Z237,$AE237,$AJ237,$AO237,$AT237,$AY237,$BD237,$BI237)</f>
        <v>0</v>
      </c>
      <c r="BO237" s="53">
        <f>MAX($P237,$U237,$Z237,$AE237,$AJ237,$AO237,$AT237,$AY237,$BD237,$BI237)</f>
        <v>0</v>
      </c>
    </row>
    <row r="238" spans="2:67" ht="20.25" x14ac:dyDescent="0.25">
      <c r="B238" s="56"/>
      <c r="C238" s="58"/>
      <c r="D238" s="41">
        <f t="shared" si="35"/>
        <v>7</v>
      </c>
      <c r="E238" s="42">
        <v>18</v>
      </c>
      <c r="F238" s="43">
        <v>1</v>
      </c>
      <c r="G238" s="44">
        <v>2</v>
      </c>
      <c r="H238" s="44">
        <v>3</v>
      </c>
      <c r="I238" s="44">
        <v>4</v>
      </c>
      <c r="J238" s="45">
        <v>5</v>
      </c>
      <c r="K238" s="46">
        <f t="shared" si="36"/>
        <v>8.33</v>
      </c>
      <c r="L238" s="47">
        <f t="shared" si="37"/>
        <v>8.4</v>
      </c>
      <c r="M238" s="48">
        <f t="shared" si="38"/>
        <v>8.4700000000000006</v>
      </c>
      <c r="N238" s="48">
        <f t="shared" si="38"/>
        <v>8.5399999999999991</v>
      </c>
      <c r="O238" s="49">
        <f t="shared" si="38"/>
        <v>8.61</v>
      </c>
      <c r="P238" s="50"/>
      <c r="Q238" s="51"/>
      <c r="R238" s="51"/>
      <c r="S238" s="51"/>
      <c r="T238" s="52"/>
      <c r="U238" s="175"/>
      <c r="V238" s="176"/>
      <c r="W238" s="176"/>
      <c r="X238" s="176"/>
      <c r="Y238" s="176"/>
      <c r="Z238" s="50"/>
      <c r="AA238" s="51"/>
      <c r="AB238" s="51"/>
      <c r="AC238" s="51"/>
      <c r="AD238" s="51"/>
      <c r="AE238" s="175"/>
      <c r="AF238" s="176"/>
      <c r="AG238" s="176"/>
      <c r="AH238" s="176"/>
      <c r="AI238" s="188"/>
      <c r="AJ238" s="50"/>
      <c r="AK238" s="51"/>
      <c r="AL238" s="51"/>
      <c r="AM238" s="51"/>
      <c r="AN238" s="52"/>
      <c r="AO238" s="175"/>
      <c r="AP238" s="176"/>
      <c r="AQ238" s="176"/>
      <c r="AR238" s="176"/>
      <c r="AS238" s="176"/>
      <c r="AT238" s="50"/>
      <c r="AU238" s="51"/>
      <c r="AV238" s="51"/>
      <c r="AW238" s="51"/>
      <c r="AX238" s="51"/>
      <c r="AY238" s="175"/>
      <c r="AZ238" s="176"/>
      <c r="BA238" s="176"/>
      <c r="BB238" s="176"/>
      <c r="BC238" s="176"/>
      <c r="BD238" s="50"/>
      <c r="BE238" s="51"/>
      <c r="BF238" s="51"/>
      <c r="BG238" s="51"/>
      <c r="BH238" s="52"/>
      <c r="BI238" s="175"/>
      <c r="BJ238" s="176"/>
      <c r="BK238" s="176"/>
      <c r="BL238" s="176"/>
      <c r="BM238" s="188"/>
      <c r="BN238" s="53">
        <f>MIN($P238,$U238,$Z238,$AE238,$AJ238,$AO238,$AT238,$AY238,$BD238,$BI238)</f>
        <v>0</v>
      </c>
      <c r="BO238" s="53">
        <f>MAX($P238,$U238,$Z238,$AE238,$AJ238,$AO238,$AT238,$AY238,$BD238,$BI238)</f>
        <v>0</v>
      </c>
    </row>
    <row r="239" spans="2:67" ht="58.5" customHeight="1" x14ac:dyDescent="0.25">
      <c r="B239" s="60">
        <v>2</v>
      </c>
      <c r="C239" s="61" t="s">
        <v>17</v>
      </c>
      <c r="D239" s="41">
        <f t="shared" si="35"/>
        <v>0</v>
      </c>
      <c r="E239" s="62"/>
      <c r="F239" s="63"/>
      <c r="G239" s="64"/>
      <c r="H239" s="64"/>
      <c r="I239" s="64"/>
      <c r="J239" s="65"/>
      <c r="K239" s="46">
        <f t="shared" si="36"/>
        <v>0</v>
      </c>
      <c r="L239" s="47">
        <f t="shared" si="37"/>
        <v>0</v>
      </c>
      <c r="M239" s="48">
        <f t="shared" si="38"/>
        <v>0</v>
      </c>
      <c r="N239" s="48">
        <f t="shared" si="38"/>
        <v>0</v>
      </c>
      <c r="O239" s="49">
        <f t="shared" si="38"/>
        <v>0</v>
      </c>
      <c r="P239" s="66"/>
      <c r="Q239" s="67"/>
      <c r="R239" s="68"/>
      <c r="S239" s="67"/>
      <c r="T239" s="69"/>
      <c r="U239" s="177"/>
      <c r="V239" s="178"/>
      <c r="W239" s="176"/>
      <c r="X239" s="178"/>
      <c r="Y239" s="178"/>
      <c r="Z239" s="66"/>
      <c r="AA239" s="67"/>
      <c r="AB239" s="68"/>
      <c r="AC239" s="67"/>
      <c r="AD239" s="67"/>
      <c r="AE239" s="177"/>
      <c r="AF239" s="178"/>
      <c r="AG239" s="176"/>
      <c r="AH239" s="178"/>
      <c r="AI239" s="189"/>
      <c r="AJ239" s="66"/>
      <c r="AK239" s="67"/>
      <c r="AL239" s="68"/>
      <c r="AM239" s="67"/>
      <c r="AN239" s="69"/>
      <c r="AO239" s="177"/>
      <c r="AP239" s="178"/>
      <c r="AQ239" s="176"/>
      <c r="AR239" s="178"/>
      <c r="AS239" s="178"/>
      <c r="AT239" s="66"/>
      <c r="AU239" s="67"/>
      <c r="AV239" s="68"/>
      <c r="AW239" s="67"/>
      <c r="AX239" s="67"/>
      <c r="AY239" s="177"/>
      <c r="AZ239" s="178"/>
      <c r="BA239" s="176"/>
      <c r="BB239" s="178"/>
      <c r="BC239" s="178"/>
      <c r="BD239" s="66"/>
      <c r="BE239" s="67"/>
      <c r="BF239" s="68"/>
      <c r="BG239" s="67"/>
      <c r="BH239" s="69"/>
      <c r="BI239" s="177"/>
      <c r="BJ239" s="178"/>
      <c r="BK239" s="176"/>
      <c r="BL239" s="178"/>
      <c r="BM239" s="189"/>
      <c r="BN239" s="53">
        <f>MIN($P239,$U239,$Z239,$AE239,$AJ239,$AO239,$AT239,$AY239,$BD239,$BI239)</f>
        <v>0</v>
      </c>
      <c r="BO239" s="53">
        <f>MAX($P239,$U239,$Z239,$AE239,$AJ239,$AO239,$AT239,$AY239,$BD239,$BI239)</f>
        <v>0</v>
      </c>
    </row>
    <row r="240" spans="2:67" ht="20.25" x14ac:dyDescent="0.25">
      <c r="B240" s="39" t="s">
        <v>118</v>
      </c>
      <c r="C240" s="40" t="str">
        <f>C127</f>
        <v>Столовая морковь н/у, кг</v>
      </c>
      <c r="D240" s="41">
        <f t="shared" si="35"/>
        <v>12</v>
      </c>
      <c r="E240" s="42">
        <v>22</v>
      </c>
      <c r="F240" s="43">
        <v>1</v>
      </c>
      <c r="G240" s="44">
        <v>2</v>
      </c>
      <c r="H240" s="44">
        <v>3</v>
      </c>
      <c r="I240" s="44">
        <v>4</v>
      </c>
      <c r="J240" s="45">
        <v>5</v>
      </c>
      <c r="K240" s="46">
        <f t="shared" si="36"/>
        <v>14.76</v>
      </c>
      <c r="L240" s="47">
        <f t="shared" si="37"/>
        <v>14.879999999999999</v>
      </c>
      <c r="M240" s="48">
        <f t="shared" si="38"/>
        <v>15</v>
      </c>
      <c r="N240" s="48">
        <f t="shared" si="38"/>
        <v>15.120000000000001</v>
      </c>
      <c r="O240" s="49">
        <f t="shared" si="38"/>
        <v>15.24</v>
      </c>
      <c r="P240" s="50"/>
      <c r="Q240" s="51"/>
      <c r="R240" s="51"/>
      <c r="S240" s="51"/>
      <c r="T240" s="52"/>
      <c r="U240" s="175"/>
      <c r="V240" s="176"/>
      <c r="W240" s="176"/>
      <c r="X240" s="176"/>
      <c r="Y240" s="176"/>
      <c r="Z240" s="236"/>
      <c r="AA240" s="237"/>
      <c r="AB240" s="238"/>
      <c r="AC240" s="237"/>
      <c r="AD240" s="237"/>
      <c r="AE240" s="195"/>
      <c r="AF240" s="196"/>
      <c r="AG240" s="197"/>
      <c r="AH240" s="196"/>
      <c r="AI240" s="196"/>
      <c r="AJ240" s="50"/>
      <c r="AK240" s="51"/>
      <c r="AL240" s="51"/>
      <c r="AM240" s="51"/>
      <c r="AN240" s="52"/>
      <c r="AO240" s="175"/>
      <c r="AP240" s="176"/>
      <c r="AQ240" s="176"/>
      <c r="AR240" s="176"/>
      <c r="AS240" s="176"/>
      <c r="AT240" s="50"/>
      <c r="AU240" s="51"/>
      <c r="AV240" s="51"/>
      <c r="AW240" s="51"/>
      <c r="AX240" s="51"/>
      <c r="AY240" s="175"/>
      <c r="AZ240" s="176"/>
      <c r="BA240" s="176"/>
      <c r="BB240" s="176"/>
      <c r="BC240" s="176"/>
      <c r="BD240" s="50"/>
      <c r="BE240" s="51"/>
      <c r="BF240" s="51"/>
      <c r="BG240" s="51"/>
      <c r="BH240" s="52"/>
      <c r="BI240" s="175"/>
      <c r="BJ240" s="176"/>
      <c r="BK240" s="176"/>
      <c r="BL240" s="176"/>
      <c r="BM240" s="188"/>
      <c r="BN240" s="53"/>
      <c r="BO240" s="53"/>
    </row>
    <row r="241" spans="2:67" ht="20.25" x14ac:dyDescent="0.25">
      <c r="B241" s="54"/>
      <c r="C241" s="55"/>
      <c r="D241" s="41">
        <f t="shared" si="35"/>
        <v>12</v>
      </c>
      <c r="E241" s="42">
        <v>22</v>
      </c>
      <c r="F241" s="43">
        <v>1</v>
      </c>
      <c r="G241" s="44">
        <v>2</v>
      </c>
      <c r="H241" s="44">
        <v>3</v>
      </c>
      <c r="I241" s="44">
        <v>4</v>
      </c>
      <c r="J241" s="45">
        <v>5</v>
      </c>
      <c r="K241" s="46">
        <f t="shared" si="36"/>
        <v>14.76</v>
      </c>
      <c r="L241" s="47">
        <f t="shared" si="37"/>
        <v>14.879999999999999</v>
      </c>
      <c r="M241" s="48">
        <f t="shared" si="38"/>
        <v>15</v>
      </c>
      <c r="N241" s="48">
        <f t="shared" si="38"/>
        <v>15.120000000000001</v>
      </c>
      <c r="O241" s="49">
        <f t="shared" si="38"/>
        <v>15.24</v>
      </c>
      <c r="P241" s="50"/>
      <c r="Q241" s="51"/>
      <c r="R241" s="51"/>
      <c r="S241" s="51"/>
      <c r="T241" s="52"/>
      <c r="U241" s="175"/>
      <c r="V241" s="176"/>
      <c r="W241" s="176"/>
      <c r="X241" s="176"/>
      <c r="Y241" s="176"/>
      <c r="Z241" s="50"/>
      <c r="AA241" s="51"/>
      <c r="AB241" s="51"/>
      <c r="AC241" s="51"/>
      <c r="AD241" s="51"/>
      <c r="AE241" s="175"/>
      <c r="AF241" s="176"/>
      <c r="AG241" s="176"/>
      <c r="AH241" s="176"/>
      <c r="AI241" s="188"/>
      <c r="AJ241" s="50"/>
      <c r="AK241" s="51"/>
      <c r="AL241" s="51"/>
      <c r="AM241" s="51"/>
      <c r="AN241" s="52"/>
      <c r="AO241" s="175"/>
      <c r="AP241" s="176"/>
      <c r="AQ241" s="176"/>
      <c r="AR241" s="176"/>
      <c r="AS241" s="176"/>
      <c r="AT241" s="50"/>
      <c r="AU241" s="51"/>
      <c r="AV241" s="51"/>
      <c r="AW241" s="51"/>
      <c r="AX241" s="51"/>
      <c r="AY241" s="175"/>
      <c r="AZ241" s="176"/>
      <c r="BA241" s="176"/>
      <c r="BB241" s="176"/>
      <c r="BC241" s="176"/>
      <c r="BD241" s="50"/>
      <c r="BE241" s="51"/>
      <c r="BF241" s="51"/>
      <c r="BG241" s="51"/>
      <c r="BH241" s="52"/>
      <c r="BI241" s="175"/>
      <c r="BJ241" s="176"/>
      <c r="BK241" s="176"/>
      <c r="BL241" s="176"/>
      <c r="BM241" s="188"/>
      <c r="BN241" s="53"/>
      <c r="BO241" s="53"/>
    </row>
    <row r="242" spans="2:67" ht="20.25" x14ac:dyDescent="0.25">
      <c r="B242" s="56"/>
      <c r="C242" s="55"/>
      <c r="D242" s="41">
        <f t="shared" si="35"/>
        <v>12</v>
      </c>
      <c r="E242" s="42">
        <v>22</v>
      </c>
      <c r="F242" s="43">
        <v>1</v>
      </c>
      <c r="G242" s="44">
        <v>2</v>
      </c>
      <c r="H242" s="44">
        <v>3</v>
      </c>
      <c r="I242" s="44">
        <v>4</v>
      </c>
      <c r="J242" s="45">
        <v>5</v>
      </c>
      <c r="K242" s="46">
        <f t="shared" si="36"/>
        <v>14.76</v>
      </c>
      <c r="L242" s="47">
        <f t="shared" si="37"/>
        <v>14.879999999999999</v>
      </c>
      <c r="M242" s="48">
        <f t="shared" si="38"/>
        <v>15</v>
      </c>
      <c r="N242" s="48">
        <f t="shared" si="38"/>
        <v>15.120000000000001</v>
      </c>
      <c r="O242" s="49">
        <f t="shared" si="38"/>
        <v>15.24</v>
      </c>
      <c r="P242" s="50"/>
      <c r="Q242" s="51"/>
      <c r="R242" s="51"/>
      <c r="S242" s="51"/>
      <c r="T242" s="52"/>
      <c r="U242" s="175"/>
      <c r="V242" s="176"/>
      <c r="W242" s="176"/>
      <c r="X242" s="176"/>
      <c r="Y242" s="176"/>
      <c r="Z242" s="50"/>
      <c r="AA242" s="51"/>
      <c r="AB242" s="51"/>
      <c r="AC242" s="51"/>
      <c r="AD242" s="51"/>
      <c r="AE242" s="175"/>
      <c r="AF242" s="176"/>
      <c r="AG242" s="176"/>
      <c r="AH242" s="176"/>
      <c r="AI242" s="188"/>
      <c r="AJ242" s="50"/>
      <c r="AK242" s="51"/>
      <c r="AL242" s="51"/>
      <c r="AM242" s="51"/>
      <c r="AN242" s="52"/>
      <c r="AO242" s="175"/>
      <c r="AP242" s="176"/>
      <c r="AQ242" s="176"/>
      <c r="AR242" s="176"/>
      <c r="AS242" s="176"/>
      <c r="AT242" s="50"/>
      <c r="AU242" s="51"/>
      <c r="AV242" s="51"/>
      <c r="AW242" s="51"/>
      <c r="AX242" s="51"/>
      <c r="AY242" s="175"/>
      <c r="AZ242" s="176"/>
      <c r="BA242" s="176"/>
      <c r="BB242" s="176"/>
      <c r="BC242" s="176"/>
      <c r="BD242" s="50"/>
      <c r="BE242" s="51"/>
      <c r="BF242" s="51"/>
      <c r="BG242" s="51"/>
      <c r="BH242" s="52"/>
      <c r="BI242" s="175"/>
      <c r="BJ242" s="176"/>
      <c r="BK242" s="176"/>
      <c r="BL242" s="176"/>
      <c r="BM242" s="188"/>
      <c r="BN242" s="53"/>
      <c r="BO242" s="53"/>
    </row>
    <row r="243" spans="2:67" ht="20.25" x14ac:dyDescent="0.25">
      <c r="B243" s="71" t="s">
        <v>19</v>
      </c>
      <c r="C243" s="40" t="str">
        <f>C130</f>
        <v>Столовая свекла н/у, кг</v>
      </c>
      <c r="D243" s="41">
        <f t="shared" si="35"/>
        <v>10</v>
      </c>
      <c r="E243" s="42">
        <v>27</v>
      </c>
      <c r="F243" s="43">
        <v>1</v>
      </c>
      <c r="G243" s="44">
        <v>2</v>
      </c>
      <c r="H243" s="44">
        <v>3</v>
      </c>
      <c r="I243" s="44">
        <v>4</v>
      </c>
      <c r="J243" s="45">
        <v>5</v>
      </c>
      <c r="K243" s="46">
        <f t="shared" si="36"/>
        <v>12.8</v>
      </c>
      <c r="L243" s="47">
        <f t="shared" si="37"/>
        <v>12.9</v>
      </c>
      <c r="M243" s="48">
        <f t="shared" si="38"/>
        <v>13</v>
      </c>
      <c r="N243" s="48">
        <f t="shared" si="38"/>
        <v>13.1</v>
      </c>
      <c r="O243" s="49">
        <f t="shared" si="38"/>
        <v>13.2</v>
      </c>
      <c r="P243" s="50"/>
      <c r="Q243" s="51"/>
      <c r="R243" s="51"/>
      <c r="S243" s="51"/>
      <c r="T243" s="52"/>
      <c r="U243" s="50"/>
      <c r="V243" s="51"/>
      <c r="W243" s="51"/>
      <c r="X243" s="51"/>
      <c r="Y243" s="52"/>
      <c r="Z243" s="236"/>
      <c r="AA243" s="237"/>
      <c r="AB243" s="238"/>
      <c r="AC243" s="237"/>
      <c r="AD243" s="237"/>
      <c r="AE243" s="195"/>
      <c r="AF243" s="196"/>
      <c r="AG243" s="197"/>
      <c r="AH243" s="196"/>
      <c r="AI243" s="196"/>
      <c r="AJ243" s="50"/>
      <c r="AK243" s="51"/>
      <c r="AL243" s="51"/>
      <c r="AM243" s="51"/>
      <c r="AN243" s="52"/>
      <c r="AO243" s="175"/>
      <c r="AP243" s="176"/>
      <c r="AQ243" s="176"/>
      <c r="AR243" s="176"/>
      <c r="AS243" s="176"/>
      <c r="AT243" s="50"/>
      <c r="AU243" s="51"/>
      <c r="AV243" s="51"/>
      <c r="AW243" s="51"/>
      <c r="AX243" s="51"/>
      <c r="AY243" s="175"/>
      <c r="AZ243" s="176"/>
      <c r="BA243" s="176"/>
      <c r="BB243" s="176"/>
      <c r="BC243" s="176"/>
      <c r="BD243" s="50"/>
      <c r="BE243" s="51"/>
      <c r="BF243" s="51"/>
      <c r="BG243" s="51"/>
      <c r="BH243" s="52"/>
      <c r="BI243" s="175"/>
      <c r="BJ243" s="176"/>
      <c r="BK243" s="176"/>
      <c r="BL243" s="176"/>
      <c r="BM243" s="188"/>
      <c r="BN243" s="53"/>
      <c r="BO243" s="53"/>
    </row>
    <row r="244" spans="2:67" ht="20.25" x14ac:dyDescent="0.25">
      <c r="B244" s="73"/>
      <c r="C244" s="74"/>
      <c r="D244" s="41">
        <f t="shared" si="35"/>
        <v>10</v>
      </c>
      <c r="E244" s="42">
        <v>27</v>
      </c>
      <c r="F244" s="43">
        <v>1</v>
      </c>
      <c r="G244" s="44">
        <v>2</v>
      </c>
      <c r="H244" s="44">
        <v>3</v>
      </c>
      <c r="I244" s="44">
        <v>4</v>
      </c>
      <c r="J244" s="45">
        <v>5</v>
      </c>
      <c r="K244" s="46">
        <f t="shared" si="36"/>
        <v>12.8</v>
      </c>
      <c r="L244" s="47">
        <f t="shared" si="37"/>
        <v>12.9</v>
      </c>
      <c r="M244" s="48">
        <f t="shared" si="38"/>
        <v>13</v>
      </c>
      <c r="N244" s="48">
        <f t="shared" si="38"/>
        <v>13.1</v>
      </c>
      <c r="O244" s="49">
        <f t="shared" si="38"/>
        <v>13.2</v>
      </c>
      <c r="P244" s="50"/>
      <c r="Q244" s="51"/>
      <c r="R244" s="51"/>
      <c r="S244" s="51"/>
      <c r="T244" s="52"/>
      <c r="U244" s="175"/>
      <c r="V244" s="176"/>
      <c r="W244" s="176"/>
      <c r="X244" s="176"/>
      <c r="Y244" s="176"/>
      <c r="Z244" s="50"/>
      <c r="AA244" s="51"/>
      <c r="AB244" s="51"/>
      <c r="AC244" s="51"/>
      <c r="AD244" s="51"/>
      <c r="AE244" s="175"/>
      <c r="AF244" s="176"/>
      <c r="AG244" s="176"/>
      <c r="AH244" s="176"/>
      <c r="AI244" s="188"/>
      <c r="AJ244" s="50"/>
      <c r="AK244" s="51"/>
      <c r="AL244" s="51"/>
      <c r="AM244" s="51"/>
      <c r="AN244" s="52"/>
      <c r="AO244" s="175"/>
      <c r="AP244" s="176"/>
      <c r="AQ244" s="176"/>
      <c r="AR244" s="176"/>
      <c r="AS244" s="176"/>
      <c r="AT244" s="50"/>
      <c r="AU244" s="51"/>
      <c r="AV244" s="51"/>
      <c r="AW244" s="51"/>
      <c r="AX244" s="51"/>
      <c r="AY244" s="175"/>
      <c r="AZ244" s="176"/>
      <c r="BA244" s="176"/>
      <c r="BB244" s="176"/>
      <c r="BC244" s="176"/>
      <c r="BD244" s="50"/>
      <c r="BE244" s="51"/>
      <c r="BF244" s="51"/>
      <c r="BG244" s="51"/>
      <c r="BH244" s="52"/>
      <c r="BI244" s="175"/>
      <c r="BJ244" s="176"/>
      <c r="BK244" s="176"/>
      <c r="BL244" s="176"/>
      <c r="BM244" s="188"/>
      <c r="BN244" s="53"/>
      <c r="BO244" s="53"/>
    </row>
    <row r="245" spans="2:67" ht="20.25" x14ac:dyDescent="0.25">
      <c r="B245" s="73"/>
      <c r="C245" s="74"/>
      <c r="D245" s="41">
        <f t="shared" si="35"/>
        <v>10</v>
      </c>
      <c r="E245" s="42">
        <v>27</v>
      </c>
      <c r="F245" s="43">
        <v>1</v>
      </c>
      <c r="G245" s="44">
        <v>2</v>
      </c>
      <c r="H245" s="44">
        <v>3</v>
      </c>
      <c r="I245" s="44">
        <v>4</v>
      </c>
      <c r="J245" s="45">
        <v>5</v>
      </c>
      <c r="K245" s="46">
        <f t="shared" si="36"/>
        <v>12.8</v>
      </c>
      <c r="L245" s="47">
        <f t="shared" si="37"/>
        <v>12.9</v>
      </c>
      <c r="M245" s="48">
        <f t="shared" si="38"/>
        <v>13</v>
      </c>
      <c r="N245" s="48">
        <f t="shared" si="38"/>
        <v>13.1</v>
      </c>
      <c r="O245" s="49">
        <f t="shared" si="38"/>
        <v>13.2</v>
      </c>
      <c r="P245" s="50"/>
      <c r="Q245" s="51"/>
      <c r="R245" s="51"/>
      <c r="S245" s="51"/>
      <c r="T245" s="52"/>
      <c r="U245" s="175"/>
      <c r="V245" s="176"/>
      <c r="W245" s="176"/>
      <c r="X245" s="176"/>
      <c r="Y245" s="176"/>
      <c r="Z245" s="50"/>
      <c r="AA245" s="51"/>
      <c r="AB245" s="51"/>
      <c r="AC245" s="51"/>
      <c r="AD245" s="51"/>
      <c r="AE245" s="175"/>
      <c r="AF245" s="176"/>
      <c r="AG245" s="176"/>
      <c r="AH245" s="176"/>
      <c r="AI245" s="188"/>
      <c r="AJ245" s="50"/>
      <c r="AK245" s="51"/>
      <c r="AL245" s="51"/>
      <c r="AM245" s="51"/>
      <c r="AN245" s="52"/>
      <c r="AO245" s="175"/>
      <c r="AP245" s="176"/>
      <c r="AQ245" s="176"/>
      <c r="AR245" s="176"/>
      <c r="AS245" s="176"/>
      <c r="AT245" s="50"/>
      <c r="AU245" s="51"/>
      <c r="AV245" s="51"/>
      <c r="AW245" s="51"/>
      <c r="AX245" s="51"/>
      <c r="AY245" s="175"/>
      <c r="AZ245" s="176"/>
      <c r="BA245" s="176"/>
      <c r="BB245" s="176"/>
      <c r="BC245" s="176"/>
      <c r="BD245" s="50"/>
      <c r="BE245" s="51"/>
      <c r="BF245" s="51"/>
      <c r="BG245" s="51"/>
      <c r="BH245" s="52"/>
      <c r="BI245" s="175"/>
      <c r="BJ245" s="176"/>
      <c r="BK245" s="176"/>
      <c r="BL245" s="176"/>
      <c r="BM245" s="188"/>
      <c r="BN245" s="53"/>
      <c r="BO245" s="53"/>
    </row>
    <row r="246" spans="2:67" ht="20.25" x14ac:dyDescent="0.25">
      <c r="B246" s="71" t="s">
        <v>21</v>
      </c>
      <c r="C246" s="40" t="str">
        <f>C133</f>
        <v>Лук репчатый н/у, кг</v>
      </c>
      <c r="D246" s="41">
        <f t="shared" si="35"/>
        <v>13</v>
      </c>
      <c r="E246" s="42">
        <v>27</v>
      </c>
      <c r="F246" s="43">
        <v>1</v>
      </c>
      <c r="G246" s="44">
        <v>3</v>
      </c>
      <c r="H246" s="44">
        <v>5</v>
      </c>
      <c r="I246" s="44">
        <v>6</v>
      </c>
      <c r="J246" s="45">
        <v>7</v>
      </c>
      <c r="K246" s="46">
        <f t="shared" si="36"/>
        <v>16.64</v>
      </c>
      <c r="L246" s="47">
        <f t="shared" si="37"/>
        <v>16.899999999999999</v>
      </c>
      <c r="M246" s="48">
        <f t="shared" si="38"/>
        <v>17.16</v>
      </c>
      <c r="N246" s="48">
        <f t="shared" si="38"/>
        <v>17.29</v>
      </c>
      <c r="O246" s="49">
        <f t="shared" si="38"/>
        <v>17.420000000000002</v>
      </c>
      <c r="P246" s="50"/>
      <c r="Q246" s="57"/>
      <c r="R246" s="57"/>
      <c r="S246" s="57"/>
      <c r="T246" s="52"/>
      <c r="U246" s="175"/>
      <c r="V246" s="176"/>
      <c r="W246" s="176"/>
      <c r="X246" s="176"/>
      <c r="Y246" s="176"/>
      <c r="Z246" s="50"/>
      <c r="AA246" s="51"/>
      <c r="AB246" s="51"/>
      <c r="AC246" s="51"/>
      <c r="AD246" s="51"/>
      <c r="AE246" s="195"/>
      <c r="AF246" s="196"/>
      <c r="AG246" s="197"/>
      <c r="AH246" s="196"/>
      <c r="AI246" s="196"/>
      <c r="AJ246" s="50"/>
      <c r="AK246" s="51"/>
      <c r="AL246" s="51"/>
      <c r="AM246" s="51"/>
      <c r="AN246" s="52"/>
      <c r="AO246" s="175"/>
      <c r="AP246" s="176"/>
      <c r="AQ246" s="176"/>
      <c r="AR246" s="176"/>
      <c r="AS246" s="176"/>
      <c r="AT246" s="50"/>
      <c r="AU246" s="51"/>
      <c r="AV246" s="51"/>
      <c r="AW246" s="51"/>
      <c r="AX246" s="51"/>
      <c r="AY246" s="175"/>
      <c r="AZ246" s="176"/>
      <c r="BA246" s="176"/>
      <c r="BB246" s="176"/>
      <c r="BC246" s="176"/>
      <c r="BD246" s="50"/>
      <c r="BE246" s="51"/>
      <c r="BF246" s="51"/>
      <c r="BG246" s="51"/>
      <c r="BH246" s="52"/>
      <c r="BI246" s="175"/>
      <c r="BJ246" s="176"/>
      <c r="BK246" s="176"/>
      <c r="BL246" s="176"/>
      <c r="BM246" s="188"/>
      <c r="BN246" s="53">
        <f t="shared" ref="BN246:BN277" si="39">MIN($P246,$U246,$Z246,$AE246,$AJ246,$AO246,$AT246,$AY246,$BD246,$BI246)</f>
        <v>0</v>
      </c>
      <c r="BO246" s="53">
        <f t="shared" ref="BO246:BO277" si="40">MAX($P246,$U246,$Z246,$AE246,$AJ246,$AO246,$AT246,$AY246,$BD246,$BI246)</f>
        <v>0</v>
      </c>
    </row>
    <row r="247" spans="2:67" ht="20.25" x14ac:dyDescent="0.25">
      <c r="B247" s="73"/>
      <c r="C247" s="74"/>
      <c r="D247" s="41">
        <f t="shared" si="35"/>
        <v>13</v>
      </c>
      <c r="E247" s="42">
        <v>27</v>
      </c>
      <c r="F247" s="43">
        <v>1</v>
      </c>
      <c r="G247" s="44">
        <v>3</v>
      </c>
      <c r="H247" s="44">
        <v>5</v>
      </c>
      <c r="I247" s="44">
        <v>6</v>
      </c>
      <c r="J247" s="45">
        <v>7</v>
      </c>
      <c r="K247" s="46">
        <f t="shared" si="36"/>
        <v>16.64</v>
      </c>
      <c r="L247" s="47">
        <f t="shared" si="37"/>
        <v>16.899999999999999</v>
      </c>
      <c r="M247" s="48">
        <f t="shared" si="38"/>
        <v>17.16</v>
      </c>
      <c r="N247" s="48">
        <f t="shared" si="38"/>
        <v>17.29</v>
      </c>
      <c r="O247" s="49">
        <f t="shared" si="38"/>
        <v>17.420000000000002</v>
      </c>
      <c r="P247" s="50"/>
      <c r="Q247" s="57"/>
      <c r="R247" s="57"/>
      <c r="S247" s="57"/>
      <c r="T247" s="52"/>
      <c r="U247" s="175"/>
      <c r="V247" s="176"/>
      <c r="W247" s="176"/>
      <c r="X247" s="176"/>
      <c r="Y247" s="176"/>
      <c r="Z247" s="50"/>
      <c r="AA247" s="51"/>
      <c r="AB247" s="51"/>
      <c r="AC247" s="51"/>
      <c r="AD247" s="51"/>
      <c r="AE247" s="175"/>
      <c r="AF247" s="176"/>
      <c r="AG247" s="176"/>
      <c r="AH247" s="176"/>
      <c r="AI247" s="188"/>
      <c r="AJ247" s="50"/>
      <c r="AK247" s="51"/>
      <c r="AL247" s="51"/>
      <c r="AM247" s="51"/>
      <c r="AN247" s="52"/>
      <c r="AO247" s="175"/>
      <c r="AP247" s="176"/>
      <c r="AQ247" s="176"/>
      <c r="AR247" s="176"/>
      <c r="AS247" s="176"/>
      <c r="AT247" s="50"/>
      <c r="AU247" s="51"/>
      <c r="AV247" s="51"/>
      <c r="AW247" s="51"/>
      <c r="AX247" s="51"/>
      <c r="AY247" s="175"/>
      <c r="AZ247" s="176"/>
      <c r="BA247" s="176"/>
      <c r="BB247" s="176"/>
      <c r="BC247" s="176"/>
      <c r="BD247" s="50"/>
      <c r="BE247" s="51"/>
      <c r="BF247" s="51"/>
      <c r="BG247" s="51"/>
      <c r="BH247" s="52"/>
      <c r="BI247" s="175"/>
      <c r="BJ247" s="176"/>
      <c r="BK247" s="176"/>
      <c r="BL247" s="176"/>
      <c r="BM247" s="188"/>
      <c r="BN247" s="53">
        <f t="shared" si="39"/>
        <v>0</v>
      </c>
      <c r="BO247" s="53">
        <f t="shared" si="40"/>
        <v>0</v>
      </c>
    </row>
    <row r="248" spans="2:67" ht="20.25" x14ac:dyDescent="0.25">
      <c r="B248" s="73"/>
      <c r="C248" s="74"/>
      <c r="D248" s="41">
        <f t="shared" si="35"/>
        <v>13</v>
      </c>
      <c r="E248" s="42">
        <v>27</v>
      </c>
      <c r="F248" s="43">
        <v>1</v>
      </c>
      <c r="G248" s="44">
        <v>3</v>
      </c>
      <c r="H248" s="44">
        <v>5</v>
      </c>
      <c r="I248" s="44">
        <v>6</v>
      </c>
      <c r="J248" s="45">
        <v>7</v>
      </c>
      <c r="K248" s="46">
        <f t="shared" si="36"/>
        <v>16.64</v>
      </c>
      <c r="L248" s="47">
        <f t="shared" si="37"/>
        <v>16.899999999999999</v>
      </c>
      <c r="M248" s="48">
        <f t="shared" si="38"/>
        <v>17.16</v>
      </c>
      <c r="N248" s="48">
        <f t="shared" si="38"/>
        <v>17.29</v>
      </c>
      <c r="O248" s="49">
        <f t="shared" si="38"/>
        <v>17.420000000000002</v>
      </c>
      <c r="P248" s="50"/>
      <c r="Q248" s="57"/>
      <c r="R248" s="57"/>
      <c r="S248" s="57"/>
      <c r="T248" s="52"/>
      <c r="U248" s="175"/>
      <c r="V248" s="176"/>
      <c r="W248" s="176"/>
      <c r="X248" s="176"/>
      <c r="Y248" s="176"/>
      <c r="Z248" s="50"/>
      <c r="AA248" s="51"/>
      <c r="AB248" s="51"/>
      <c r="AC248" s="51"/>
      <c r="AD248" s="51"/>
      <c r="AE248" s="175"/>
      <c r="AF248" s="176"/>
      <c r="AG248" s="176"/>
      <c r="AH248" s="176"/>
      <c r="AI248" s="188"/>
      <c r="AJ248" s="50"/>
      <c r="AK248" s="51"/>
      <c r="AL248" s="51"/>
      <c r="AM248" s="51"/>
      <c r="AN248" s="52"/>
      <c r="AO248" s="175"/>
      <c r="AP248" s="176"/>
      <c r="AQ248" s="176"/>
      <c r="AR248" s="176"/>
      <c r="AS248" s="176"/>
      <c r="AT248" s="50"/>
      <c r="AU248" s="51"/>
      <c r="AV248" s="51"/>
      <c r="AW248" s="51"/>
      <c r="AX248" s="51"/>
      <c r="AY248" s="175"/>
      <c r="AZ248" s="176"/>
      <c r="BA248" s="176"/>
      <c r="BB248" s="176"/>
      <c r="BC248" s="176"/>
      <c r="BD248" s="50"/>
      <c r="BE248" s="51"/>
      <c r="BF248" s="51"/>
      <c r="BG248" s="51"/>
      <c r="BH248" s="52"/>
      <c r="BI248" s="175"/>
      <c r="BJ248" s="176"/>
      <c r="BK248" s="176"/>
      <c r="BL248" s="176"/>
      <c r="BM248" s="188"/>
      <c r="BN248" s="53">
        <f t="shared" si="39"/>
        <v>0</v>
      </c>
      <c r="BO248" s="53">
        <f t="shared" si="40"/>
        <v>0</v>
      </c>
    </row>
    <row r="249" spans="2:67" ht="20.25" x14ac:dyDescent="0.25">
      <c r="B249" s="71" t="s">
        <v>23</v>
      </c>
      <c r="C249" s="40" t="str">
        <f>C136</f>
        <v>Капуста н/у, кг</v>
      </c>
      <c r="D249" s="41">
        <f t="shared" si="35"/>
        <v>10</v>
      </c>
      <c r="E249" s="42">
        <v>18</v>
      </c>
      <c r="F249" s="43">
        <v>1</v>
      </c>
      <c r="G249" s="44">
        <v>2</v>
      </c>
      <c r="H249" s="44">
        <v>3</v>
      </c>
      <c r="I249" s="44">
        <v>4</v>
      </c>
      <c r="J249" s="45">
        <v>4</v>
      </c>
      <c r="K249" s="46">
        <f t="shared" si="36"/>
        <v>11.9</v>
      </c>
      <c r="L249" s="47">
        <f t="shared" si="37"/>
        <v>12</v>
      </c>
      <c r="M249" s="48">
        <f t="shared" si="38"/>
        <v>12.1</v>
      </c>
      <c r="N249" s="48">
        <f t="shared" si="38"/>
        <v>12.2</v>
      </c>
      <c r="O249" s="49">
        <f t="shared" si="38"/>
        <v>12.2</v>
      </c>
      <c r="P249" s="50"/>
      <c r="Q249" s="57"/>
      <c r="R249" s="57"/>
      <c r="S249" s="57"/>
      <c r="T249" s="52"/>
      <c r="U249" s="175"/>
      <c r="V249" s="176"/>
      <c r="W249" s="176"/>
      <c r="X249" s="176"/>
      <c r="Y249" s="176"/>
      <c r="Z249" s="50"/>
      <c r="AA249" s="51"/>
      <c r="AB249" s="51"/>
      <c r="AC249" s="51"/>
      <c r="AD249" s="51"/>
      <c r="AE249" s="195"/>
      <c r="AF249" s="196"/>
      <c r="AG249" s="197"/>
      <c r="AH249" s="196"/>
      <c r="AI249" s="196"/>
      <c r="AJ249" s="50"/>
      <c r="AK249" s="51"/>
      <c r="AL249" s="51"/>
      <c r="AM249" s="51"/>
      <c r="AN249" s="52"/>
      <c r="AO249" s="175"/>
      <c r="AP249" s="176"/>
      <c r="AQ249" s="176"/>
      <c r="AR249" s="176"/>
      <c r="AS249" s="176"/>
      <c r="AT249" s="50"/>
      <c r="AU249" s="51"/>
      <c r="AV249" s="51"/>
      <c r="AW249" s="51"/>
      <c r="AX249" s="51"/>
      <c r="AY249" s="175"/>
      <c r="AZ249" s="176"/>
      <c r="BA249" s="176"/>
      <c r="BB249" s="176"/>
      <c r="BC249" s="176"/>
      <c r="BD249" s="50"/>
      <c r="BE249" s="51"/>
      <c r="BF249" s="51"/>
      <c r="BG249" s="51"/>
      <c r="BH249" s="52"/>
      <c r="BI249" s="175"/>
      <c r="BJ249" s="176"/>
      <c r="BK249" s="176"/>
      <c r="BL249" s="176"/>
      <c r="BM249" s="188"/>
      <c r="BN249" s="53">
        <f t="shared" si="39"/>
        <v>0</v>
      </c>
      <c r="BO249" s="53">
        <f t="shared" si="40"/>
        <v>0</v>
      </c>
    </row>
    <row r="250" spans="2:67" ht="20.25" x14ac:dyDescent="0.25">
      <c r="B250" s="73"/>
      <c r="C250" s="74"/>
      <c r="D250" s="41">
        <f t="shared" si="35"/>
        <v>10</v>
      </c>
      <c r="E250" s="42">
        <v>18</v>
      </c>
      <c r="F250" s="43">
        <v>1</v>
      </c>
      <c r="G250" s="44">
        <v>2</v>
      </c>
      <c r="H250" s="44">
        <v>3</v>
      </c>
      <c r="I250" s="44">
        <v>4</v>
      </c>
      <c r="J250" s="45">
        <v>4</v>
      </c>
      <c r="K250" s="46">
        <f t="shared" si="36"/>
        <v>11.9</v>
      </c>
      <c r="L250" s="47">
        <f t="shared" si="37"/>
        <v>12</v>
      </c>
      <c r="M250" s="48">
        <f t="shared" si="38"/>
        <v>12.1</v>
      </c>
      <c r="N250" s="48">
        <f t="shared" si="38"/>
        <v>12.2</v>
      </c>
      <c r="O250" s="49">
        <f t="shared" si="38"/>
        <v>12.2</v>
      </c>
      <c r="P250" s="50"/>
      <c r="Q250" s="51"/>
      <c r="R250" s="51"/>
      <c r="S250" s="51"/>
      <c r="T250" s="52"/>
      <c r="U250" s="175"/>
      <c r="V250" s="176"/>
      <c r="W250" s="176"/>
      <c r="X250" s="176"/>
      <c r="Y250" s="176"/>
      <c r="Z250" s="50"/>
      <c r="AA250" s="51"/>
      <c r="AB250" s="51"/>
      <c r="AC250" s="51"/>
      <c r="AD250" s="51"/>
      <c r="AE250" s="175"/>
      <c r="AF250" s="176"/>
      <c r="AG250" s="176"/>
      <c r="AH250" s="176"/>
      <c r="AI250" s="188"/>
      <c r="AJ250" s="50"/>
      <c r="AK250" s="51"/>
      <c r="AL250" s="51"/>
      <c r="AM250" s="51"/>
      <c r="AN250" s="52"/>
      <c r="AO250" s="175"/>
      <c r="AP250" s="176"/>
      <c r="AQ250" s="176"/>
      <c r="AR250" s="176"/>
      <c r="AS250" s="176"/>
      <c r="AT250" s="50"/>
      <c r="AU250" s="51"/>
      <c r="AV250" s="51"/>
      <c r="AW250" s="51"/>
      <c r="AX250" s="51"/>
      <c r="AY250" s="175"/>
      <c r="AZ250" s="176"/>
      <c r="BA250" s="176"/>
      <c r="BB250" s="176"/>
      <c r="BC250" s="176"/>
      <c r="BD250" s="50"/>
      <c r="BE250" s="51"/>
      <c r="BF250" s="51"/>
      <c r="BG250" s="51"/>
      <c r="BH250" s="52"/>
      <c r="BI250" s="175"/>
      <c r="BJ250" s="176"/>
      <c r="BK250" s="176"/>
      <c r="BL250" s="176"/>
      <c r="BM250" s="188"/>
      <c r="BN250" s="53">
        <f t="shared" si="39"/>
        <v>0</v>
      </c>
      <c r="BO250" s="53">
        <f t="shared" si="40"/>
        <v>0</v>
      </c>
    </row>
    <row r="251" spans="2:67" ht="20.25" x14ac:dyDescent="0.25">
      <c r="B251" s="75"/>
      <c r="C251" s="76"/>
      <c r="D251" s="41">
        <f t="shared" si="35"/>
        <v>10</v>
      </c>
      <c r="E251" s="42">
        <v>18</v>
      </c>
      <c r="F251" s="43">
        <v>1</v>
      </c>
      <c r="G251" s="44">
        <v>2</v>
      </c>
      <c r="H251" s="44">
        <v>3</v>
      </c>
      <c r="I251" s="44">
        <v>4</v>
      </c>
      <c r="J251" s="45">
        <v>4</v>
      </c>
      <c r="K251" s="46">
        <f t="shared" si="36"/>
        <v>11.9</v>
      </c>
      <c r="L251" s="47">
        <f t="shared" si="37"/>
        <v>12</v>
      </c>
      <c r="M251" s="48">
        <f t="shared" si="38"/>
        <v>12.1</v>
      </c>
      <c r="N251" s="48">
        <f t="shared" si="38"/>
        <v>12.2</v>
      </c>
      <c r="O251" s="49">
        <f t="shared" si="38"/>
        <v>12.2</v>
      </c>
      <c r="P251" s="50"/>
      <c r="Q251" s="51"/>
      <c r="R251" s="51"/>
      <c r="S251" s="51"/>
      <c r="T251" s="52"/>
      <c r="U251" s="175"/>
      <c r="V251" s="176"/>
      <c r="W251" s="176"/>
      <c r="X251" s="176"/>
      <c r="Y251" s="176"/>
      <c r="Z251" s="50"/>
      <c r="AA251" s="51"/>
      <c r="AB251" s="51"/>
      <c r="AC251" s="51"/>
      <c r="AD251" s="51"/>
      <c r="AE251" s="175"/>
      <c r="AF251" s="176"/>
      <c r="AG251" s="176"/>
      <c r="AH251" s="176"/>
      <c r="AI251" s="188"/>
      <c r="AJ251" s="50"/>
      <c r="AK251" s="51"/>
      <c r="AL251" s="51"/>
      <c r="AM251" s="51"/>
      <c r="AN251" s="52"/>
      <c r="AO251" s="175"/>
      <c r="AP251" s="176"/>
      <c r="AQ251" s="176"/>
      <c r="AR251" s="176"/>
      <c r="AS251" s="176"/>
      <c r="AT251" s="50"/>
      <c r="AU251" s="51"/>
      <c r="AV251" s="51"/>
      <c r="AW251" s="51"/>
      <c r="AX251" s="51"/>
      <c r="AY251" s="175"/>
      <c r="AZ251" s="176"/>
      <c r="BA251" s="176"/>
      <c r="BB251" s="176"/>
      <c r="BC251" s="176"/>
      <c r="BD251" s="50"/>
      <c r="BE251" s="51"/>
      <c r="BF251" s="51"/>
      <c r="BG251" s="51"/>
      <c r="BH251" s="52"/>
      <c r="BI251" s="175"/>
      <c r="BJ251" s="176"/>
      <c r="BK251" s="176"/>
      <c r="BL251" s="176"/>
      <c r="BM251" s="188"/>
      <c r="BN251" s="53">
        <f t="shared" si="39"/>
        <v>0</v>
      </c>
      <c r="BO251" s="53">
        <f t="shared" si="40"/>
        <v>0</v>
      </c>
    </row>
    <row r="252" spans="2:67" ht="58.5" x14ac:dyDescent="0.25">
      <c r="B252" s="60" t="s">
        <v>25</v>
      </c>
      <c r="C252" s="61" t="s">
        <v>26</v>
      </c>
      <c r="D252" s="41">
        <f t="shared" si="35"/>
        <v>0</v>
      </c>
      <c r="E252" s="62"/>
      <c r="F252" s="63"/>
      <c r="G252" s="64"/>
      <c r="H252" s="64"/>
      <c r="I252" s="64"/>
      <c r="J252" s="65"/>
      <c r="K252" s="46">
        <f t="shared" si="36"/>
        <v>0</v>
      </c>
      <c r="L252" s="47">
        <f t="shared" si="37"/>
        <v>0</v>
      </c>
      <c r="M252" s="48">
        <f t="shared" si="38"/>
        <v>0</v>
      </c>
      <c r="N252" s="48">
        <f t="shared" si="38"/>
        <v>0</v>
      </c>
      <c r="O252" s="49">
        <f t="shared" si="38"/>
        <v>0</v>
      </c>
      <c r="P252" s="66"/>
      <c r="Q252" s="67"/>
      <c r="R252" s="68"/>
      <c r="S252" s="67"/>
      <c r="T252" s="69"/>
      <c r="U252" s="177"/>
      <c r="V252" s="178"/>
      <c r="W252" s="176"/>
      <c r="X252" s="178"/>
      <c r="Y252" s="178"/>
      <c r="Z252" s="66"/>
      <c r="AA252" s="67"/>
      <c r="AB252" s="68"/>
      <c r="AC252" s="67"/>
      <c r="AD252" s="67"/>
      <c r="AE252" s="177"/>
      <c r="AF252" s="178"/>
      <c r="AG252" s="176"/>
      <c r="AH252" s="178"/>
      <c r="AI252" s="189"/>
      <c r="AJ252" s="66"/>
      <c r="AK252" s="67"/>
      <c r="AL252" s="68"/>
      <c r="AM252" s="67"/>
      <c r="AN252" s="69"/>
      <c r="AO252" s="177"/>
      <c r="AP252" s="178"/>
      <c r="AQ252" s="176"/>
      <c r="AR252" s="178"/>
      <c r="AS252" s="178"/>
      <c r="AT252" s="66"/>
      <c r="AU252" s="67"/>
      <c r="AV252" s="68"/>
      <c r="AW252" s="67"/>
      <c r="AX252" s="67"/>
      <c r="AY252" s="177"/>
      <c r="AZ252" s="178"/>
      <c r="BA252" s="176"/>
      <c r="BB252" s="178"/>
      <c r="BC252" s="178"/>
      <c r="BD252" s="66"/>
      <c r="BE252" s="67"/>
      <c r="BF252" s="68"/>
      <c r="BG252" s="67"/>
      <c r="BH252" s="69"/>
      <c r="BI252" s="177"/>
      <c r="BJ252" s="178"/>
      <c r="BK252" s="176"/>
      <c r="BL252" s="178"/>
      <c r="BM252" s="189"/>
      <c r="BN252" s="53">
        <f t="shared" si="39"/>
        <v>0</v>
      </c>
      <c r="BO252" s="53">
        <f t="shared" si="40"/>
        <v>0</v>
      </c>
    </row>
    <row r="253" spans="2:67" ht="36" x14ac:dyDescent="0.25">
      <c r="B253" s="71" t="s">
        <v>28</v>
      </c>
      <c r="C253" s="40" t="str">
        <f>C140</f>
        <v>Куриные яйца 1 категории, 10 шт</v>
      </c>
      <c r="D253" s="41">
        <f t="shared" si="35"/>
        <v>42</v>
      </c>
      <c r="E253" s="42">
        <v>14</v>
      </c>
      <c r="F253" s="43">
        <v>5</v>
      </c>
      <c r="G253" s="44">
        <v>6</v>
      </c>
      <c r="H253" s="44">
        <v>7</v>
      </c>
      <c r="I253" s="44">
        <v>8</v>
      </c>
      <c r="J253" s="45">
        <v>9</v>
      </c>
      <c r="K253" s="46">
        <f t="shared" si="36"/>
        <v>49.980000000000004</v>
      </c>
      <c r="L253" s="47">
        <f t="shared" si="37"/>
        <v>50.4</v>
      </c>
      <c r="M253" s="48">
        <f t="shared" si="38"/>
        <v>50.82</v>
      </c>
      <c r="N253" s="48">
        <f t="shared" si="38"/>
        <v>51.24</v>
      </c>
      <c r="O253" s="49">
        <f t="shared" si="38"/>
        <v>51.66</v>
      </c>
      <c r="P253" s="50"/>
      <c r="Q253" s="51"/>
      <c r="R253" s="51"/>
      <c r="S253" s="51"/>
      <c r="T253" s="52"/>
      <c r="U253" s="50"/>
      <c r="V253" s="51"/>
      <c r="W253" s="51"/>
      <c r="X253" s="51"/>
      <c r="Y253" s="52"/>
      <c r="Z253" s="236"/>
      <c r="AA253" s="237"/>
      <c r="AB253" s="238"/>
      <c r="AC253" s="237"/>
      <c r="AD253" s="237"/>
      <c r="AE253" s="195"/>
      <c r="AF253" s="196"/>
      <c r="AG253" s="197"/>
      <c r="AH253" s="196"/>
      <c r="AI253" s="196"/>
      <c r="AJ253" s="50"/>
      <c r="AK253" s="51"/>
      <c r="AL253" s="51"/>
      <c r="AM253" s="51"/>
      <c r="AN253" s="52"/>
      <c r="AO253" s="175"/>
      <c r="AP253" s="176"/>
      <c r="AQ253" s="176"/>
      <c r="AR253" s="176"/>
      <c r="AS253" s="176"/>
      <c r="AT253" s="50"/>
      <c r="AU253" s="51"/>
      <c r="AV253" s="51"/>
      <c r="AW253" s="51"/>
      <c r="AX253" s="51"/>
      <c r="AY253" s="175"/>
      <c r="AZ253" s="176"/>
      <c r="BA253" s="176"/>
      <c r="BB253" s="176"/>
      <c r="BC253" s="176"/>
      <c r="BD253" s="50"/>
      <c r="BE253" s="51"/>
      <c r="BF253" s="51"/>
      <c r="BG253" s="51"/>
      <c r="BH253" s="52"/>
      <c r="BI253" s="175"/>
      <c r="BJ253" s="176"/>
      <c r="BK253" s="176"/>
      <c r="BL253" s="176"/>
      <c r="BM253" s="188"/>
      <c r="BN253" s="53">
        <f t="shared" si="39"/>
        <v>0</v>
      </c>
      <c r="BO253" s="53">
        <f t="shared" si="40"/>
        <v>0</v>
      </c>
    </row>
    <row r="254" spans="2:67" ht="20.25" x14ac:dyDescent="0.25">
      <c r="B254" s="73"/>
      <c r="C254" s="74"/>
      <c r="D254" s="41">
        <f t="shared" si="35"/>
        <v>42</v>
      </c>
      <c r="E254" s="42">
        <v>14</v>
      </c>
      <c r="F254" s="43">
        <v>5</v>
      </c>
      <c r="G254" s="44">
        <v>6</v>
      </c>
      <c r="H254" s="44">
        <v>7</v>
      </c>
      <c r="I254" s="44">
        <v>8</v>
      </c>
      <c r="J254" s="45">
        <v>9</v>
      </c>
      <c r="K254" s="46">
        <f t="shared" si="36"/>
        <v>49.980000000000004</v>
      </c>
      <c r="L254" s="47">
        <f t="shared" si="37"/>
        <v>50.4</v>
      </c>
      <c r="M254" s="48">
        <f t="shared" si="38"/>
        <v>50.82</v>
      </c>
      <c r="N254" s="48">
        <f t="shared" si="38"/>
        <v>51.24</v>
      </c>
      <c r="O254" s="49">
        <f t="shared" si="38"/>
        <v>51.66</v>
      </c>
      <c r="P254" s="50"/>
      <c r="Q254" s="51"/>
      <c r="R254" s="51"/>
      <c r="S254" s="51"/>
      <c r="T254" s="52"/>
      <c r="U254" s="175"/>
      <c r="V254" s="176"/>
      <c r="W254" s="176"/>
      <c r="X254" s="176"/>
      <c r="Y254" s="176"/>
      <c r="Z254" s="50"/>
      <c r="AA254" s="51"/>
      <c r="AB254" s="51"/>
      <c r="AC254" s="51"/>
      <c r="AD254" s="51"/>
      <c r="AE254" s="175"/>
      <c r="AF254" s="176"/>
      <c r="AG254" s="176"/>
      <c r="AH254" s="176"/>
      <c r="AI254" s="188"/>
      <c r="AJ254" s="50"/>
      <c r="AK254" s="51"/>
      <c r="AL254" s="51"/>
      <c r="AM254" s="51"/>
      <c r="AN254" s="52"/>
      <c r="AO254" s="175"/>
      <c r="AP254" s="176"/>
      <c r="AQ254" s="176"/>
      <c r="AR254" s="176"/>
      <c r="AS254" s="176"/>
      <c r="AT254" s="50"/>
      <c r="AU254" s="51"/>
      <c r="AV254" s="51"/>
      <c r="AW254" s="51"/>
      <c r="AX254" s="51"/>
      <c r="AY254" s="175"/>
      <c r="AZ254" s="176"/>
      <c r="BA254" s="176"/>
      <c r="BB254" s="176"/>
      <c r="BC254" s="176"/>
      <c r="BD254" s="50"/>
      <c r="BE254" s="51"/>
      <c r="BF254" s="51"/>
      <c r="BG254" s="51"/>
      <c r="BH254" s="52"/>
      <c r="BI254" s="175"/>
      <c r="BJ254" s="176"/>
      <c r="BK254" s="176"/>
      <c r="BL254" s="176"/>
      <c r="BM254" s="188"/>
      <c r="BN254" s="53">
        <f t="shared" si="39"/>
        <v>0</v>
      </c>
      <c r="BO254" s="53">
        <f t="shared" si="40"/>
        <v>0</v>
      </c>
    </row>
    <row r="255" spans="2:67" ht="20.25" x14ac:dyDescent="0.25">
      <c r="B255" s="75"/>
      <c r="C255" s="76"/>
      <c r="D255" s="41">
        <f t="shared" si="35"/>
        <v>42</v>
      </c>
      <c r="E255" s="42">
        <v>14</v>
      </c>
      <c r="F255" s="43">
        <v>5</v>
      </c>
      <c r="G255" s="44">
        <v>6</v>
      </c>
      <c r="H255" s="44">
        <v>7</v>
      </c>
      <c r="I255" s="44">
        <v>8</v>
      </c>
      <c r="J255" s="45">
        <v>9</v>
      </c>
      <c r="K255" s="46">
        <f t="shared" si="36"/>
        <v>49.980000000000004</v>
      </c>
      <c r="L255" s="47">
        <f t="shared" si="37"/>
        <v>50.4</v>
      </c>
      <c r="M255" s="48">
        <f t="shared" si="38"/>
        <v>50.82</v>
      </c>
      <c r="N255" s="48">
        <f t="shared" si="38"/>
        <v>51.24</v>
      </c>
      <c r="O255" s="49">
        <f t="shared" si="38"/>
        <v>51.66</v>
      </c>
      <c r="P255" s="50"/>
      <c r="Q255" s="51"/>
      <c r="R255" s="51"/>
      <c r="S255" s="51"/>
      <c r="T255" s="52"/>
      <c r="U255" s="175"/>
      <c r="V255" s="176"/>
      <c r="W255" s="176"/>
      <c r="X255" s="176"/>
      <c r="Y255" s="176"/>
      <c r="Z255" s="50"/>
      <c r="AA255" s="51"/>
      <c r="AB255" s="51"/>
      <c r="AC255" s="51"/>
      <c r="AD255" s="51"/>
      <c r="AE255" s="175"/>
      <c r="AF255" s="176"/>
      <c r="AG255" s="176"/>
      <c r="AH255" s="176"/>
      <c r="AI255" s="188"/>
      <c r="AJ255" s="50"/>
      <c r="AK255" s="51"/>
      <c r="AL255" s="51"/>
      <c r="AM255" s="51"/>
      <c r="AN255" s="52"/>
      <c r="AO255" s="175"/>
      <c r="AP255" s="176"/>
      <c r="AQ255" s="176"/>
      <c r="AR255" s="176"/>
      <c r="AS255" s="176"/>
      <c r="AT255" s="50"/>
      <c r="AU255" s="51"/>
      <c r="AV255" s="51"/>
      <c r="AW255" s="51"/>
      <c r="AX255" s="51"/>
      <c r="AY255" s="175"/>
      <c r="AZ255" s="176"/>
      <c r="BA255" s="176"/>
      <c r="BB255" s="176"/>
      <c r="BC255" s="176"/>
      <c r="BD255" s="50"/>
      <c r="BE255" s="51"/>
      <c r="BF255" s="51"/>
      <c r="BG255" s="51"/>
      <c r="BH255" s="52"/>
      <c r="BI255" s="175"/>
      <c r="BJ255" s="176"/>
      <c r="BK255" s="176"/>
      <c r="BL255" s="176"/>
      <c r="BM255" s="188"/>
      <c r="BN255" s="53">
        <f t="shared" si="39"/>
        <v>0</v>
      </c>
      <c r="BO255" s="53">
        <f t="shared" si="40"/>
        <v>0</v>
      </c>
    </row>
    <row r="256" spans="2:67" ht="36" x14ac:dyDescent="0.25">
      <c r="B256" s="77" t="s">
        <v>30</v>
      </c>
      <c r="C256" s="40" t="str">
        <f>C143</f>
        <v>Куриные яйца 2 категории, 10 шт</v>
      </c>
      <c r="D256" s="41">
        <f t="shared" si="35"/>
        <v>32</v>
      </c>
      <c r="E256" s="42">
        <v>14</v>
      </c>
      <c r="F256" s="43">
        <v>5</v>
      </c>
      <c r="G256" s="44">
        <v>6</v>
      </c>
      <c r="H256" s="44">
        <v>7</v>
      </c>
      <c r="I256" s="44">
        <v>8</v>
      </c>
      <c r="J256" s="45">
        <v>9</v>
      </c>
      <c r="K256" s="46">
        <f t="shared" si="36"/>
        <v>38.08</v>
      </c>
      <c r="L256" s="47">
        <f t="shared" si="37"/>
        <v>38.4</v>
      </c>
      <c r="M256" s="48">
        <f t="shared" si="38"/>
        <v>38.72</v>
      </c>
      <c r="N256" s="48">
        <f t="shared" si="38"/>
        <v>39.04</v>
      </c>
      <c r="O256" s="49">
        <f t="shared" si="38"/>
        <v>39.36</v>
      </c>
      <c r="P256" s="50"/>
      <c r="Q256" s="51"/>
      <c r="R256" s="51"/>
      <c r="S256" s="51"/>
      <c r="T256" s="52"/>
      <c r="U256" s="175"/>
      <c r="V256" s="176"/>
      <c r="W256" s="176"/>
      <c r="X256" s="176"/>
      <c r="Y256" s="176"/>
      <c r="Z256" s="50"/>
      <c r="AA256" s="51"/>
      <c r="AB256" s="51"/>
      <c r="AC256" s="51"/>
      <c r="AD256" s="51"/>
      <c r="AE256" s="175"/>
      <c r="AF256" s="176"/>
      <c r="AG256" s="176"/>
      <c r="AH256" s="176"/>
      <c r="AI256" s="188"/>
      <c r="AJ256" s="50"/>
      <c r="AK256" s="51"/>
      <c r="AL256" s="51"/>
      <c r="AM256" s="51"/>
      <c r="AN256" s="52"/>
      <c r="AO256" s="175"/>
      <c r="AP256" s="176"/>
      <c r="AQ256" s="176"/>
      <c r="AR256" s="176"/>
      <c r="AS256" s="176"/>
      <c r="AT256" s="50"/>
      <c r="AU256" s="51"/>
      <c r="AV256" s="51"/>
      <c r="AW256" s="51"/>
      <c r="AX256" s="51"/>
      <c r="AY256" s="175"/>
      <c r="AZ256" s="176"/>
      <c r="BA256" s="176"/>
      <c r="BB256" s="176"/>
      <c r="BC256" s="176"/>
      <c r="BD256" s="50"/>
      <c r="BE256" s="51"/>
      <c r="BF256" s="51"/>
      <c r="BG256" s="51"/>
      <c r="BH256" s="52"/>
      <c r="BI256" s="175"/>
      <c r="BJ256" s="176"/>
      <c r="BK256" s="176"/>
      <c r="BL256" s="176"/>
      <c r="BM256" s="188"/>
      <c r="BN256" s="53">
        <f t="shared" si="39"/>
        <v>0</v>
      </c>
      <c r="BO256" s="53">
        <f t="shared" si="40"/>
        <v>0</v>
      </c>
    </row>
    <row r="257" spans="2:67" ht="20.25" x14ac:dyDescent="0.25">
      <c r="B257" s="79"/>
      <c r="C257" s="80"/>
      <c r="D257" s="41">
        <f t="shared" si="35"/>
        <v>32</v>
      </c>
      <c r="E257" s="42">
        <v>14</v>
      </c>
      <c r="F257" s="43">
        <v>5</v>
      </c>
      <c r="G257" s="44">
        <v>6</v>
      </c>
      <c r="H257" s="44">
        <v>7</v>
      </c>
      <c r="I257" s="44">
        <v>8</v>
      </c>
      <c r="J257" s="45">
        <v>9</v>
      </c>
      <c r="K257" s="46">
        <f t="shared" si="36"/>
        <v>38.08</v>
      </c>
      <c r="L257" s="47">
        <f t="shared" si="37"/>
        <v>38.4</v>
      </c>
      <c r="M257" s="48">
        <f t="shared" si="38"/>
        <v>38.72</v>
      </c>
      <c r="N257" s="48">
        <f t="shared" si="38"/>
        <v>39.04</v>
      </c>
      <c r="O257" s="49">
        <f t="shared" si="38"/>
        <v>39.36</v>
      </c>
      <c r="P257" s="50"/>
      <c r="Q257" s="51"/>
      <c r="R257" s="51"/>
      <c r="S257" s="51"/>
      <c r="T257" s="52"/>
      <c r="U257" s="175"/>
      <c r="V257" s="176"/>
      <c r="W257" s="176"/>
      <c r="X257" s="176"/>
      <c r="Y257" s="176"/>
      <c r="Z257" s="50"/>
      <c r="AA257" s="51"/>
      <c r="AB257" s="51"/>
      <c r="AC257" s="51"/>
      <c r="AD257" s="51"/>
      <c r="AE257" s="175"/>
      <c r="AF257" s="176"/>
      <c r="AG257" s="176"/>
      <c r="AH257" s="176"/>
      <c r="AI257" s="188"/>
      <c r="AJ257" s="50"/>
      <c r="AK257" s="51"/>
      <c r="AL257" s="51"/>
      <c r="AM257" s="51"/>
      <c r="AN257" s="52"/>
      <c r="AO257" s="175"/>
      <c r="AP257" s="176"/>
      <c r="AQ257" s="176"/>
      <c r="AR257" s="176"/>
      <c r="AS257" s="176"/>
      <c r="AT257" s="50"/>
      <c r="AU257" s="51"/>
      <c r="AV257" s="51"/>
      <c r="AW257" s="51"/>
      <c r="AX257" s="51"/>
      <c r="AY257" s="175"/>
      <c r="AZ257" s="176"/>
      <c r="BA257" s="176"/>
      <c r="BB257" s="176"/>
      <c r="BC257" s="176"/>
      <c r="BD257" s="50"/>
      <c r="BE257" s="51"/>
      <c r="BF257" s="51"/>
      <c r="BG257" s="51"/>
      <c r="BH257" s="52"/>
      <c r="BI257" s="175"/>
      <c r="BJ257" s="176"/>
      <c r="BK257" s="176"/>
      <c r="BL257" s="176"/>
      <c r="BM257" s="188"/>
      <c r="BN257" s="53">
        <f t="shared" si="39"/>
        <v>0</v>
      </c>
      <c r="BO257" s="53">
        <f t="shared" si="40"/>
        <v>0</v>
      </c>
    </row>
    <row r="258" spans="2:67" ht="20.25" x14ac:dyDescent="0.25">
      <c r="B258" s="79"/>
      <c r="C258" s="80"/>
      <c r="D258" s="41">
        <f t="shared" si="35"/>
        <v>32</v>
      </c>
      <c r="E258" s="42">
        <v>14</v>
      </c>
      <c r="F258" s="43">
        <v>5</v>
      </c>
      <c r="G258" s="44">
        <v>6</v>
      </c>
      <c r="H258" s="44">
        <v>7</v>
      </c>
      <c r="I258" s="44">
        <v>8</v>
      </c>
      <c r="J258" s="45">
        <v>9</v>
      </c>
      <c r="K258" s="46">
        <f t="shared" si="36"/>
        <v>38.08</v>
      </c>
      <c r="L258" s="47">
        <f t="shared" si="37"/>
        <v>38.4</v>
      </c>
      <c r="M258" s="48">
        <f t="shared" si="38"/>
        <v>38.72</v>
      </c>
      <c r="N258" s="48">
        <f t="shared" si="38"/>
        <v>39.04</v>
      </c>
      <c r="O258" s="49">
        <f t="shared" si="38"/>
        <v>39.36</v>
      </c>
      <c r="P258" s="50"/>
      <c r="Q258" s="51"/>
      <c r="R258" s="51"/>
      <c r="S258" s="51"/>
      <c r="T258" s="52"/>
      <c r="U258" s="175"/>
      <c r="V258" s="176"/>
      <c r="W258" s="176"/>
      <c r="X258" s="176"/>
      <c r="Y258" s="176"/>
      <c r="Z258" s="50"/>
      <c r="AA258" s="51"/>
      <c r="AB258" s="51"/>
      <c r="AC258" s="51"/>
      <c r="AD258" s="51"/>
      <c r="AE258" s="175"/>
      <c r="AF258" s="176"/>
      <c r="AG258" s="176"/>
      <c r="AH258" s="176"/>
      <c r="AI258" s="188"/>
      <c r="AJ258" s="50"/>
      <c r="AK258" s="51"/>
      <c r="AL258" s="51"/>
      <c r="AM258" s="51"/>
      <c r="AN258" s="52"/>
      <c r="AO258" s="175"/>
      <c r="AP258" s="176"/>
      <c r="AQ258" s="176"/>
      <c r="AR258" s="176"/>
      <c r="AS258" s="176"/>
      <c r="AT258" s="50"/>
      <c r="AU258" s="51"/>
      <c r="AV258" s="51"/>
      <c r="AW258" s="51"/>
      <c r="AX258" s="51"/>
      <c r="AY258" s="175"/>
      <c r="AZ258" s="176"/>
      <c r="BA258" s="176"/>
      <c r="BB258" s="176"/>
      <c r="BC258" s="176"/>
      <c r="BD258" s="50"/>
      <c r="BE258" s="51"/>
      <c r="BF258" s="51"/>
      <c r="BG258" s="51"/>
      <c r="BH258" s="52"/>
      <c r="BI258" s="175"/>
      <c r="BJ258" s="176"/>
      <c r="BK258" s="176"/>
      <c r="BL258" s="176"/>
      <c r="BM258" s="188"/>
      <c r="BN258" s="53">
        <f t="shared" si="39"/>
        <v>0</v>
      </c>
      <c r="BO258" s="53">
        <f t="shared" si="40"/>
        <v>0</v>
      </c>
    </row>
    <row r="259" spans="2:67" ht="20.25" x14ac:dyDescent="0.25">
      <c r="B259" s="81" t="s">
        <v>32</v>
      </c>
      <c r="C259" s="82" t="s">
        <v>33</v>
      </c>
      <c r="D259" s="41">
        <f t="shared" si="35"/>
        <v>0</v>
      </c>
      <c r="E259" s="62"/>
      <c r="F259" s="63"/>
      <c r="G259" s="64"/>
      <c r="H259" s="64"/>
      <c r="I259" s="64"/>
      <c r="J259" s="65"/>
      <c r="K259" s="46">
        <f t="shared" si="36"/>
        <v>0</v>
      </c>
      <c r="L259" s="47">
        <f t="shared" si="37"/>
        <v>0</v>
      </c>
      <c r="M259" s="48">
        <f t="shared" si="38"/>
        <v>0</v>
      </c>
      <c r="N259" s="48">
        <f t="shared" si="38"/>
        <v>0</v>
      </c>
      <c r="O259" s="49">
        <f t="shared" si="38"/>
        <v>0</v>
      </c>
      <c r="P259" s="66"/>
      <c r="Q259" s="67"/>
      <c r="R259" s="68"/>
      <c r="S259" s="67"/>
      <c r="T259" s="69"/>
      <c r="U259" s="177"/>
      <c r="V259" s="178"/>
      <c r="W259" s="176"/>
      <c r="X259" s="178"/>
      <c r="Y259" s="178"/>
      <c r="Z259" s="66"/>
      <c r="AA259" s="67"/>
      <c r="AB259" s="68"/>
      <c r="AC259" s="67"/>
      <c r="AD259" s="67"/>
      <c r="AE259" s="177"/>
      <c r="AF259" s="178"/>
      <c r="AG259" s="176"/>
      <c r="AH259" s="178"/>
      <c r="AI259" s="189"/>
      <c r="AJ259" s="66"/>
      <c r="AK259" s="67"/>
      <c r="AL259" s="68"/>
      <c r="AM259" s="67"/>
      <c r="AN259" s="69"/>
      <c r="AO259" s="177"/>
      <c r="AP259" s="178"/>
      <c r="AQ259" s="176"/>
      <c r="AR259" s="178"/>
      <c r="AS259" s="178"/>
      <c r="AT259" s="66"/>
      <c r="AU259" s="67"/>
      <c r="AV259" s="68"/>
      <c r="AW259" s="67"/>
      <c r="AX259" s="67"/>
      <c r="AY259" s="177"/>
      <c r="AZ259" s="178"/>
      <c r="BA259" s="176"/>
      <c r="BB259" s="178"/>
      <c r="BC259" s="178"/>
      <c r="BD259" s="66"/>
      <c r="BE259" s="67"/>
      <c r="BF259" s="68"/>
      <c r="BG259" s="67"/>
      <c r="BH259" s="69"/>
      <c r="BI259" s="177"/>
      <c r="BJ259" s="178"/>
      <c r="BK259" s="176"/>
      <c r="BL259" s="178"/>
      <c r="BM259" s="189"/>
      <c r="BN259" s="53">
        <f t="shared" si="39"/>
        <v>0</v>
      </c>
      <c r="BO259" s="53">
        <f t="shared" si="40"/>
        <v>0</v>
      </c>
    </row>
    <row r="260" spans="2:67" ht="39.75" customHeight="1" x14ac:dyDescent="0.25">
      <c r="B260" s="79" t="s">
        <v>35</v>
      </c>
      <c r="C260" s="40" t="str">
        <f>C147</f>
        <v>Соль поваренная пищевая, кг</v>
      </c>
      <c r="D260" s="41">
        <f t="shared" si="35"/>
        <v>7.9</v>
      </c>
      <c r="E260" s="42">
        <v>30</v>
      </c>
      <c r="F260" s="43">
        <v>1</v>
      </c>
      <c r="G260" s="44">
        <v>2</v>
      </c>
      <c r="H260" s="44">
        <v>3</v>
      </c>
      <c r="I260" s="44">
        <v>4</v>
      </c>
      <c r="J260" s="45">
        <v>5</v>
      </c>
      <c r="K260" s="46">
        <f t="shared" si="36"/>
        <v>10.349</v>
      </c>
      <c r="L260" s="47">
        <f t="shared" si="37"/>
        <v>10.428000000000001</v>
      </c>
      <c r="M260" s="48">
        <f t="shared" si="38"/>
        <v>10.507</v>
      </c>
      <c r="N260" s="48">
        <f t="shared" si="38"/>
        <v>10.586</v>
      </c>
      <c r="O260" s="49">
        <f t="shared" si="38"/>
        <v>10.665000000000001</v>
      </c>
      <c r="P260" s="84"/>
      <c r="Q260" s="85"/>
      <c r="R260" s="51"/>
      <c r="S260" s="85"/>
      <c r="T260" s="86"/>
      <c r="U260" s="177"/>
      <c r="V260" s="178"/>
      <c r="W260" s="176"/>
      <c r="X260" s="178"/>
      <c r="Y260" s="178"/>
      <c r="Z260" s="264"/>
      <c r="AA260" s="265"/>
      <c r="AB260" s="238"/>
      <c r="AC260" s="265"/>
      <c r="AD260" s="265"/>
      <c r="AE260" s="177"/>
      <c r="AF260" s="178"/>
      <c r="AG260" s="176"/>
      <c r="AH260" s="178"/>
      <c r="AI260" s="189"/>
      <c r="AJ260" s="84"/>
      <c r="AK260" s="85"/>
      <c r="AL260" s="51"/>
      <c r="AM260" s="85"/>
      <c r="AN260" s="86"/>
      <c r="AO260" s="177"/>
      <c r="AP260" s="178"/>
      <c r="AQ260" s="176"/>
      <c r="AR260" s="178"/>
      <c r="AS260" s="178"/>
      <c r="AT260" s="84"/>
      <c r="AU260" s="85"/>
      <c r="AV260" s="51"/>
      <c r="AW260" s="85"/>
      <c r="AX260" s="85"/>
      <c r="AY260" s="177"/>
      <c r="AZ260" s="178"/>
      <c r="BA260" s="176"/>
      <c r="BB260" s="178"/>
      <c r="BC260" s="178"/>
      <c r="BD260" s="84"/>
      <c r="BE260" s="85"/>
      <c r="BF260" s="51"/>
      <c r="BG260" s="85"/>
      <c r="BH260" s="86"/>
      <c r="BI260" s="177"/>
      <c r="BJ260" s="178"/>
      <c r="BK260" s="176"/>
      <c r="BL260" s="178"/>
      <c r="BM260" s="189"/>
      <c r="BN260" s="53">
        <f t="shared" si="39"/>
        <v>0</v>
      </c>
      <c r="BO260" s="53">
        <f t="shared" si="40"/>
        <v>0</v>
      </c>
    </row>
    <row r="261" spans="2:67" ht="20.25" x14ac:dyDescent="0.25">
      <c r="B261" s="79"/>
      <c r="C261" s="80"/>
      <c r="D261" s="41">
        <f t="shared" si="35"/>
        <v>7.9</v>
      </c>
      <c r="E261" s="42">
        <v>30</v>
      </c>
      <c r="F261" s="43">
        <v>1</v>
      </c>
      <c r="G261" s="44">
        <v>2</v>
      </c>
      <c r="H261" s="44">
        <v>3</v>
      </c>
      <c r="I261" s="44">
        <v>4</v>
      </c>
      <c r="J261" s="45">
        <v>5</v>
      </c>
      <c r="K261" s="46">
        <f t="shared" si="36"/>
        <v>10.349</v>
      </c>
      <c r="L261" s="47">
        <f t="shared" si="37"/>
        <v>10.428000000000001</v>
      </c>
      <c r="M261" s="48">
        <f t="shared" si="38"/>
        <v>10.507</v>
      </c>
      <c r="N261" s="48">
        <f t="shared" si="38"/>
        <v>10.586</v>
      </c>
      <c r="O261" s="49">
        <f t="shared" si="38"/>
        <v>10.665000000000001</v>
      </c>
      <c r="P261" s="84"/>
      <c r="Q261" s="85"/>
      <c r="R261" s="51"/>
      <c r="S261" s="85"/>
      <c r="T261" s="86"/>
      <c r="U261" s="177"/>
      <c r="V261" s="178"/>
      <c r="W261" s="176"/>
      <c r="X261" s="178"/>
      <c r="Y261" s="178"/>
      <c r="Z261" s="84"/>
      <c r="AA261" s="85"/>
      <c r="AB261" s="51"/>
      <c r="AC261" s="85"/>
      <c r="AD261" s="85"/>
      <c r="AE261" s="177"/>
      <c r="AF261" s="178"/>
      <c r="AG261" s="176"/>
      <c r="AH261" s="178"/>
      <c r="AI261" s="189"/>
      <c r="AJ261" s="84"/>
      <c r="AK261" s="85"/>
      <c r="AL261" s="51"/>
      <c r="AM261" s="85"/>
      <c r="AN261" s="86"/>
      <c r="AO261" s="177"/>
      <c r="AP261" s="178"/>
      <c r="AQ261" s="176"/>
      <c r="AR261" s="178"/>
      <c r="AS261" s="178"/>
      <c r="AT261" s="84"/>
      <c r="AU261" s="85"/>
      <c r="AV261" s="51"/>
      <c r="AW261" s="85"/>
      <c r="AX261" s="85"/>
      <c r="AY261" s="177"/>
      <c r="AZ261" s="178"/>
      <c r="BA261" s="176"/>
      <c r="BB261" s="178"/>
      <c r="BC261" s="178"/>
      <c r="BD261" s="84"/>
      <c r="BE261" s="85"/>
      <c r="BF261" s="51"/>
      <c r="BG261" s="85"/>
      <c r="BH261" s="86"/>
      <c r="BI261" s="177"/>
      <c r="BJ261" s="178"/>
      <c r="BK261" s="176"/>
      <c r="BL261" s="178"/>
      <c r="BM261" s="189"/>
      <c r="BN261" s="53">
        <f t="shared" si="39"/>
        <v>0</v>
      </c>
      <c r="BO261" s="53">
        <f t="shared" si="40"/>
        <v>0</v>
      </c>
    </row>
    <row r="262" spans="2:67" ht="20.25" x14ac:dyDescent="0.25">
      <c r="B262" s="79"/>
      <c r="C262" s="80"/>
      <c r="D262" s="41">
        <f t="shared" si="35"/>
        <v>7.9</v>
      </c>
      <c r="E262" s="42">
        <v>30</v>
      </c>
      <c r="F262" s="43">
        <v>1</v>
      </c>
      <c r="G262" s="44">
        <v>2</v>
      </c>
      <c r="H262" s="44">
        <v>3</v>
      </c>
      <c r="I262" s="44">
        <v>4</v>
      </c>
      <c r="J262" s="45">
        <v>5</v>
      </c>
      <c r="K262" s="46">
        <f t="shared" si="36"/>
        <v>10.349</v>
      </c>
      <c r="L262" s="47">
        <f t="shared" si="37"/>
        <v>10.428000000000001</v>
      </c>
      <c r="M262" s="48">
        <f t="shared" si="38"/>
        <v>10.507</v>
      </c>
      <c r="N262" s="48">
        <f t="shared" si="38"/>
        <v>10.586</v>
      </c>
      <c r="O262" s="49">
        <f t="shared" si="38"/>
        <v>10.665000000000001</v>
      </c>
      <c r="P262" s="50"/>
      <c r="Q262" s="51"/>
      <c r="R262" s="51"/>
      <c r="S262" s="51"/>
      <c r="T262" s="52"/>
      <c r="U262" s="175"/>
      <c r="V262" s="176"/>
      <c r="W262" s="176"/>
      <c r="X262" s="176"/>
      <c r="Y262" s="176"/>
      <c r="Z262" s="50"/>
      <c r="AA262" s="51"/>
      <c r="AB262" s="51"/>
      <c r="AC262" s="51"/>
      <c r="AD262" s="51"/>
      <c r="AE262" s="175"/>
      <c r="AF262" s="176"/>
      <c r="AG262" s="176"/>
      <c r="AH262" s="176"/>
      <c r="AI262" s="188"/>
      <c r="AJ262" s="50"/>
      <c r="AK262" s="51"/>
      <c r="AL262" s="51"/>
      <c r="AM262" s="51"/>
      <c r="AN262" s="52"/>
      <c r="AO262" s="175"/>
      <c r="AP262" s="176"/>
      <c r="AQ262" s="176"/>
      <c r="AR262" s="176"/>
      <c r="AS262" s="176"/>
      <c r="AT262" s="50"/>
      <c r="AU262" s="51"/>
      <c r="AV262" s="51"/>
      <c r="AW262" s="51"/>
      <c r="AX262" s="51"/>
      <c r="AY262" s="175"/>
      <c r="AZ262" s="176"/>
      <c r="BA262" s="176"/>
      <c r="BB262" s="176"/>
      <c r="BC262" s="176"/>
      <c r="BD262" s="50"/>
      <c r="BE262" s="51"/>
      <c r="BF262" s="51"/>
      <c r="BG262" s="51"/>
      <c r="BH262" s="52"/>
      <c r="BI262" s="175"/>
      <c r="BJ262" s="176"/>
      <c r="BK262" s="176"/>
      <c r="BL262" s="176"/>
      <c r="BM262" s="188"/>
      <c r="BN262" s="53">
        <f t="shared" si="39"/>
        <v>0</v>
      </c>
      <c r="BO262" s="53">
        <f t="shared" si="40"/>
        <v>0</v>
      </c>
    </row>
    <row r="263" spans="2:67" ht="58.5" x14ac:dyDescent="0.25">
      <c r="B263" s="81" t="s">
        <v>37</v>
      </c>
      <c r="C263" s="82" t="s">
        <v>38</v>
      </c>
      <c r="D263" s="41">
        <f t="shared" si="35"/>
        <v>0</v>
      </c>
      <c r="E263" s="62"/>
      <c r="F263" s="63"/>
      <c r="G263" s="64"/>
      <c r="H263" s="64"/>
      <c r="I263" s="64"/>
      <c r="J263" s="65"/>
      <c r="K263" s="46">
        <f t="shared" si="36"/>
        <v>0</v>
      </c>
      <c r="L263" s="47">
        <f t="shared" si="37"/>
        <v>0</v>
      </c>
      <c r="M263" s="48">
        <f t="shared" si="38"/>
        <v>0</v>
      </c>
      <c r="N263" s="48">
        <f t="shared" si="38"/>
        <v>0</v>
      </c>
      <c r="O263" s="49">
        <f t="shared" si="38"/>
        <v>0</v>
      </c>
      <c r="P263" s="66"/>
      <c r="Q263" s="67"/>
      <c r="R263" s="68"/>
      <c r="S263" s="67"/>
      <c r="T263" s="69"/>
      <c r="U263" s="177"/>
      <c r="V263" s="178"/>
      <c r="W263" s="176"/>
      <c r="X263" s="178"/>
      <c r="Y263" s="178"/>
      <c r="Z263" s="66"/>
      <c r="AA263" s="67"/>
      <c r="AB263" s="68"/>
      <c r="AC263" s="67"/>
      <c r="AD263" s="67"/>
      <c r="AE263" s="177"/>
      <c r="AF263" s="178"/>
      <c r="AG263" s="176"/>
      <c r="AH263" s="178"/>
      <c r="AI263" s="189"/>
      <c r="AJ263" s="66"/>
      <c r="AK263" s="67"/>
      <c r="AL263" s="68"/>
      <c r="AM263" s="67"/>
      <c r="AN263" s="69"/>
      <c r="AO263" s="177"/>
      <c r="AP263" s="178"/>
      <c r="AQ263" s="176"/>
      <c r="AR263" s="178"/>
      <c r="AS263" s="178"/>
      <c r="AT263" s="66"/>
      <c r="AU263" s="67"/>
      <c r="AV263" s="68"/>
      <c r="AW263" s="67"/>
      <c r="AX263" s="67"/>
      <c r="AY263" s="177"/>
      <c r="AZ263" s="178"/>
      <c r="BA263" s="176"/>
      <c r="BB263" s="178"/>
      <c r="BC263" s="178"/>
      <c r="BD263" s="66"/>
      <c r="BE263" s="67"/>
      <c r="BF263" s="68"/>
      <c r="BG263" s="67"/>
      <c r="BH263" s="69"/>
      <c r="BI263" s="177"/>
      <c r="BJ263" s="178"/>
      <c r="BK263" s="176"/>
      <c r="BL263" s="178"/>
      <c r="BM263" s="189"/>
      <c r="BN263" s="53">
        <f t="shared" si="39"/>
        <v>0</v>
      </c>
      <c r="BO263" s="53">
        <f t="shared" si="40"/>
        <v>0</v>
      </c>
    </row>
    <row r="264" spans="2:67" ht="36" x14ac:dyDescent="0.25">
      <c r="B264" s="79" t="s">
        <v>40</v>
      </c>
      <c r="C264" s="40" t="str">
        <f>C151</f>
        <v>Мясо КРС высшей упитанности в убойном весе</v>
      </c>
      <c r="D264" s="41">
        <f t="shared" si="35"/>
        <v>204.3</v>
      </c>
      <c r="E264" s="42">
        <v>1</v>
      </c>
      <c r="F264" s="43">
        <v>1</v>
      </c>
      <c r="G264" s="44">
        <v>2</v>
      </c>
      <c r="H264" s="44">
        <v>3</v>
      </c>
      <c r="I264" s="44">
        <v>4</v>
      </c>
      <c r="J264" s="45">
        <v>4</v>
      </c>
      <c r="K264" s="46">
        <f t="shared" si="36"/>
        <v>208.38600000000002</v>
      </c>
      <c r="L264" s="47">
        <f t="shared" si="37"/>
        <v>210.429</v>
      </c>
      <c r="M264" s="48">
        <f t="shared" si="38"/>
        <v>212.47200000000001</v>
      </c>
      <c r="N264" s="48">
        <f t="shared" si="38"/>
        <v>214.51500000000001</v>
      </c>
      <c r="O264" s="49">
        <f t="shared" si="38"/>
        <v>214.51500000000001</v>
      </c>
      <c r="P264" s="50"/>
      <c r="Q264" s="51"/>
      <c r="R264" s="51"/>
      <c r="S264" s="51"/>
      <c r="T264" s="52"/>
      <c r="U264" s="175"/>
      <c r="V264" s="176"/>
      <c r="W264" s="176"/>
      <c r="X264" s="176"/>
      <c r="Y264" s="176"/>
      <c r="Z264" s="50"/>
      <c r="AA264" s="51"/>
      <c r="AB264" s="51"/>
      <c r="AC264" s="51"/>
      <c r="AD264" s="51"/>
      <c r="AE264" s="175"/>
      <c r="AF264" s="176"/>
      <c r="AG264" s="176"/>
      <c r="AH264" s="176"/>
      <c r="AI264" s="188"/>
      <c r="AJ264" s="50"/>
      <c r="AK264" s="51"/>
      <c r="AL264" s="51"/>
      <c r="AM264" s="51"/>
      <c r="AN264" s="52"/>
      <c r="AO264" s="175"/>
      <c r="AP264" s="176"/>
      <c r="AQ264" s="176"/>
      <c r="AR264" s="176"/>
      <c r="AS264" s="176"/>
      <c r="AT264" s="50"/>
      <c r="AU264" s="51"/>
      <c r="AV264" s="51"/>
      <c r="AW264" s="51"/>
      <c r="AX264" s="51"/>
      <c r="AY264" s="175"/>
      <c r="AZ264" s="176"/>
      <c r="BA264" s="176"/>
      <c r="BB264" s="176"/>
      <c r="BC264" s="176"/>
      <c r="BD264" s="50"/>
      <c r="BE264" s="51"/>
      <c r="BF264" s="51"/>
      <c r="BG264" s="51"/>
      <c r="BH264" s="52"/>
      <c r="BI264" s="175"/>
      <c r="BJ264" s="176"/>
      <c r="BK264" s="176"/>
      <c r="BL264" s="176"/>
      <c r="BM264" s="188"/>
      <c r="BN264" s="53">
        <f t="shared" si="39"/>
        <v>0</v>
      </c>
      <c r="BO264" s="53">
        <f t="shared" si="40"/>
        <v>0</v>
      </c>
    </row>
    <row r="265" spans="2:67" ht="20.25" x14ac:dyDescent="0.25">
      <c r="B265" s="79"/>
      <c r="C265" s="80"/>
      <c r="D265" s="41">
        <f t="shared" si="35"/>
        <v>204.3</v>
      </c>
      <c r="E265" s="42">
        <v>1</v>
      </c>
      <c r="F265" s="43">
        <v>1</v>
      </c>
      <c r="G265" s="44">
        <v>2</v>
      </c>
      <c r="H265" s="44">
        <v>3</v>
      </c>
      <c r="I265" s="44">
        <v>4</v>
      </c>
      <c r="J265" s="45">
        <v>4</v>
      </c>
      <c r="K265" s="46">
        <f t="shared" si="36"/>
        <v>208.38600000000002</v>
      </c>
      <c r="L265" s="47">
        <f t="shared" si="37"/>
        <v>210.429</v>
      </c>
      <c r="M265" s="48">
        <f t="shared" si="38"/>
        <v>212.47200000000001</v>
      </c>
      <c r="N265" s="48">
        <f t="shared" si="38"/>
        <v>214.51500000000001</v>
      </c>
      <c r="O265" s="49">
        <f t="shared" si="38"/>
        <v>214.51500000000001</v>
      </c>
      <c r="P265" s="50"/>
      <c r="Q265" s="51"/>
      <c r="R265" s="51"/>
      <c r="S265" s="51"/>
      <c r="T265" s="52"/>
      <c r="U265" s="175"/>
      <c r="V265" s="176"/>
      <c r="W265" s="176"/>
      <c r="X265" s="176"/>
      <c r="Y265" s="176"/>
      <c r="Z265" s="50"/>
      <c r="AA265" s="51"/>
      <c r="AB265" s="51"/>
      <c r="AC265" s="51"/>
      <c r="AD265" s="51"/>
      <c r="AE265" s="175"/>
      <c r="AF265" s="176"/>
      <c r="AG265" s="176"/>
      <c r="AH265" s="176"/>
      <c r="AI265" s="188"/>
      <c r="AJ265" s="50"/>
      <c r="AK265" s="51"/>
      <c r="AL265" s="51"/>
      <c r="AM265" s="51"/>
      <c r="AN265" s="52"/>
      <c r="AO265" s="175"/>
      <c r="AP265" s="176"/>
      <c r="AQ265" s="176"/>
      <c r="AR265" s="176"/>
      <c r="AS265" s="176"/>
      <c r="AT265" s="50"/>
      <c r="AU265" s="51"/>
      <c r="AV265" s="51"/>
      <c r="AW265" s="51"/>
      <c r="AX265" s="51"/>
      <c r="AY265" s="175"/>
      <c r="AZ265" s="176"/>
      <c r="BA265" s="176"/>
      <c r="BB265" s="176"/>
      <c r="BC265" s="176"/>
      <c r="BD265" s="50"/>
      <c r="BE265" s="51"/>
      <c r="BF265" s="51"/>
      <c r="BG265" s="51"/>
      <c r="BH265" s="52"/>
      <c r="BI265" s="175"/>
      <c r="BJ265" s="176"/>
      <c r="BK265" s="176"/>
      <c r="BL265" s="176"/>
      <c r="BM265" s="188"/>
      <c r="BN265" s="53">
        <f t="shared" si="39"/>
        <v>0</v>
      </c>
      <c r="BO265" s="53">
        <f t="shared" si="40"/>
        <v>0</v>
      </c>
    </row>
    <row r="266" spans="2:67" ht="20.25" x14ac:dyDescent="0.25">
      <c r="B266" s="79"/>
      <c r="C266" s="80"/>
      <c r="D266" s="41">
        <f t="shared" si="35"/>
        <v>204.3</v>
      </c>
      <c r="E266" s="42">
        <v>1</v>
      </c>
      <c r="F266" s="43">
        <v>1</v>
      </c>
      <c r="G266" s="44">
        <v>2</v>
      </c>
      <c r="H266" s="44">
        <v>3</v>
      </c>
      <c r="I266" s="44">
        <v>4</v>
      </c>
      <c r="J266" s="45">
        <v>4</v>
      </c>
      <c r="K266" s="46">
        <f t="shared" si="36"/>
        <v>208.38600000000002</v>
      </c>
      <c r="L266" s="47">
        <f t="shared" si="37"/>
        <v>210.429</v>
      </c>
      <c r="M266" s="48">
        <f t="shared" si="38"/>
        <v>212.47200000000001</v>
      </c>
      <c r="N266" s="48">
        <f t="shared" si="38"/>
        <v>214.51500000000001</v>
      </c>
      <c r="O266" s="49">
        <f t="shared" si="38"/>
        <v>214.51500000000001</v>
      </c>
      <c r="P266" s="50"/>
      <c r="Q266" s="51"/>
      <c r="R266" s="51"/>
      <c r="S266" s="51"/>
      <c r="T266" s="52"/>
      <c r="U266" s="175"/>
      <c r="V266" s="176"/>
      <c r="W266" s="176"/>
      <c r="X266" s="176"/>
      <c r="Y266" s="176"/>
      <c r="Z266" s="50"/>
      <c r="AA266" s="51"/>
      <c r="AB266" s="51"/>
      <c r="AC266" s="51"/>
      <c r="AD266" s="51"/>
      <c r="AE266" s="175"/>
      <c r="AF266" s="176"/>
      <c r="AG266" s="176"/>
      <c r="AH266" s="176"/>
      <c r="AI266" s="188"/>
      <c r="AJ266" s="50"/>
      <c r="AK266" s="51"/>
      <c r="AL266" s="51"/>
      <c r="AM266" s="51"/>
      <c r="AN266" s="52"/>
      <c r="AO266" s="175"/>
      <c r="AP266" s="176"/>
      <c r="AQ266" s="176"/>
      <c r="AR266" s="176"/>
      <c r="AS266" s="176"/>
      <c r="AT266" s="50"/>
      <c r="AU266" s="51"/>
      <c r="AV266" s="51"/>
      <c r="AW266" s="51"/>
      <c r="AX266" s="51"/>
      <c r="AY266" s="175"/>
      <c r="AZ266" s="176"/>
      <c r="BA266" s="176"/>
      <c r="BB266" s="176"/>
      <c r="BC266" s="176"/>
      <c r="BD266" s="50"/>
      <c r="BE266" s="51"/>
      <c r="BF266" s="51"/>
      <c r="BG266" s="51"/>
      <c r="BH266" s="52"/>
      <c r="BI266" s="175"/>
      <c r="BJ266" s="176"/>
      <c r="BK266" s="176"/>
      <c r="BL266" s="176"/>
      <c r="BM266" s="188"/>
      <c r="BN266" s="53">
        <f t="shared" si="39"/>
        <v>0</v>
      </c>
      <c r="BO266" s="53">
        <f t="shared" si="40"/>
        <v>0</v>
      </c>
    </row>
    <row r="267" spans="2:67" ht="36" x14ac:dyDescent="0.25">
      <c r="B267" s="79" t="s">
        <v>41</v>
      </c>
      <c r="C267" s="40" t="str">
        <f>C154</f>
        <v>Мясо КРС средней упитанности в убойном весе</v>
      </c>
      <c r="D267" s="41">
        <f t="shared" si="35"/>
        <v>195.2</v>
      </c>
      <c r="E267" s="42">
        <v>1</v>
      </c>
      <c r="F267" s="43">
        <v>1</v>
      </c>
      <c r="G267" s="44">
        <v>2</v>
      </c>
      <c r="H267" s="44">
        <v>3</v>
      </c>
      <c r="I267" s="44">
        <v>4</v>
      </c>
      <c r="J267" s="45">
        <v>4</v>
      </c>
      <c r="K267" s="46">
        <f t="shared" si="36"/>
        <v>199.10399999999998</v>
      </c>
      <c r="L267" s="47">
        <f t="shared" si="37"/>
        <v>201.05599999999998</v>
      </c>
      <c r="M267" s="48">
        <f t="shared" si="38"/>
        <v>203.00799999999998</v>
      </c>
      <c r="N267" s="48">
        <f t="shared" si="38"/>
        <v>204.95999999999998</v>
      </c>
      <c r="O267" s="49">
        <f t="shared" si="38"/>
        <v>204.95999999999998</v>
      </c>
      <c r="P267" s="50"/>
      <c r="Q267" s="51"/>
      <c r="R267" s="51"/>
      <c r="S267" s="51"/>
      <c r="T267" s="52"/>
      <c r="U267" s="175"/>
      <c r="V267" s="176"/>
      <c r="W267" s="176"/>
      <c r="X267" s="176"/>
      <c r="Y267" s="176"/>
      <c r="Z267" s="50"/>
      <c r="AA267" s="51"/>
      <c r="AB267" s="51"/>
      <c r="AC267" s="51"/>
      <c r="AD267" s="51"/>
      <c r="AE267" s="175"/>
      <c r="AF267" s="176"/>
      <c r="AG267" s="176"/>
      <c r="AH267" s="176"/>
      <c r="AI267" s="188"/>
      <c r="AJ267" s="50"/>
      <c r="AK267" s="51"/>
      <c r="AL267" s="51"/>
      <c r="AM267" s="51"/>
      <c r="AN267" s="52"/>
      <c r="AO267" s="175"/>
      <c r="AP267" s="176"/>
      <c r="AQ267" s="176"/>
      <c r="AR267" s="176"/>
      <c r="AS267" s="176"/>
      <c r="AT267" s="50"/>
      <c r="AU267" s="51"/>
      <c r="AV267" s="51"/>
      <c r="AW267" s="51"/>
      <c r="AX267" s="51"/>
      <c r="AY267" s="175"/>
      <c r="AZ267" s="176"/>
      <c r="BA267" s="176"/>
      <c r="BB267" s="176"/>
      <c r="BC267" s="176"/>
      <c r="BD267" s="50"/>
      <c r="BE267" s="51"/>
      <c r="BF267" s="51"/>
      <c r="BG267" s="51"/>
      <c r="BH267" s="52"/>
      <c r="BI267" s="175"/>
      <c r="BJ267" s="176"/>
      <c r="BK267" s="176"/>
      <c r="BL267" s="176"/>
      <c r="BM267" s="188"/>
      <c r="BN267" s="53">
        <f t="shared" si="39"/>
        <v>0</v>
      </c>
      <c r="BO267" s="53">
        <f t="shared" si="40"/>
        <v>0</v>
      </c>
    </row>
    <row r="268" spans="2:67" ht="20.25" x14ac:dyDescent="0.25">
      <c r="B268" s="79"/>
      <c r="C268" s="80"/>
      <c r="D268" s="41">
        <f t="shared" ref="D268:D299" si="41">D42</f>
        <v>195.2</v>
      </c>
      <c r="E268" s="42">
        <v>1</v>
      </c>
      <c r="F268" s="43">
        <v>1</v>
      </c>
      <c r="G268" s="44">
        <v>2</v>
      </c>
      <c r="H268" s="44">
        <v>3</v>
      </c>
      <c r="I268" s="44">
        <v>4</v>
      </c>
      <c r="J268" s="45">
        <v>4</v>
      </c>
      <c r="K268" s="46">
        <f t="shared" si="36"/>
        <v>199.10399999999998</v>
      </c>
      <c r="L268" s="47">
        <f t="shared" si="37"/>
        <v>201.05599999999998</v>
      </c>
      <c r="M268" s="48">
        <f t="shared" si="38"/>
        <v>203.00799999999998</v>
      </c>
      <c r="N268" s="48">
        <f t="shared" si="38"/>
        <v>204.95999999999998</v>
      </c>
      <c r="O268" s="49">
        <f t="shared" si="38"/>
        <v>204.95999999999998</v>
      </c>
      <c r="P268" s="50"/>
      <c r="Q268" s="51"/>
      <c r="R268" s="51"/>
      <c r="S268" s="51"/>
      <c r="T268" s="52"/>
      <c r="U268" s="175"/>
      <c r="V268" s="176"/>
      <c r="W268" s="176"/>
      <c r="X268" s="176"/>
      <c r="Y268" s="176"/>
      <c r="Z268" s="50"/>
      <c r="AA268" s="51"/>
      <c r="AB268" s="51"/>
      <c r="AC268" s="51"/>
      <c r="AD268" s="51"/>
      <c r="AE268" s="175"/>
      <c r="AF268" s="176"/>
      <c r="AG268" s="176"/>
      <c r="AH268" s="176"/>
      <c r="AI268" s="188"/>
      <c r="AJ268" s="50"/>
      <c r="AK268" s="51"/>
      <c r="AL268" s="51"/>
      <c r="AM268" s="51"/>
      <c r="AN268" s="52"/>
      <c r="AO268" s="175"/>
      <c r="AP268" s="176"/>
      <c r="AQ268" s="176"/>
      <c r="AR268" s="176"/>
      <c r="AS268" s="176"/>
      <c r="AT268" s="50"/>
      <c r="AU268" s="51"/>
      <c r="AV268" s="51"/>
      <c r="AW268" s="51"/>
      <c r="AX268" s="51"/>
      <c r="AY268" s="175"/>
      <c r="AZ268" s="176"/>
      <c r="BA268" s="176"/>
      <c r="BB268" s="176"/>
      <c r="BC268" s="176"/>
      <c r="BD268" s="50"/>
      <c r="BE268" s="51"/>
      <c r="BF268" s="51"/>
      <c r="BG268" s="51"/>
      <c r="BH268" s="52"/>
      <c r="BI268" s="175"/>
      <c r="BJ268" s="176"/>
      <c r="BK268" s="176"/>
      <c r="BL268" s="176"/>
      <c r="BM268" s="188"/>
      <c r="BN268" s="53">
        <f t="shared" si="39"/>
        <v>0</v>
      </c>
      <c r="BO268" s="53">
        <f t="shared" si="40"/>
        <v>0</v>
      </c>
    </row>
    <row r="269" spans="2:67" ht="20.25" x14ac:dyDescent="0.25">
      <c r="B269" s="79"/>
      <c r="C269" s="80"/>
      <c r="D269" s="41">
        <f t="shared" si="41"/>
        <v>195.2</v>
      </c>
      <c r="E269" s="42">
        <v>1</v>
      </c>
      <c r="F269" s="43">
        <v>1</v>
      </c>
      <c r="G269" s="44">
        <v>2</v>
      </c>
      <c r="H269" s="44">
        <v>3</v>
      </c>
      <c r="I269" s="44">
        <v>4</v>
      </c>
      <c r="J269" s="45">
        <v>4</v>
      </c>
      <c r="K269" s="46">
        <f t="shared" si="36"/>
        <v>199.10399999999998</v>
      </c>
      <c r="L269" s="47">
        <f t="shared" si="37"/>
        <v>201.05599999999998</v>
      </c>
      <c r="M269" s="48">
        <f t="shared" si="38"/>
        <v>203.00799999999998</v>
      </c>
      <c r="N269" s="48">
        <f t="shared" si="38"/>
        <v>204.95999999999998</v>
      </c>
      <c r="O269" s="49">
        <f t="shared" si="38"/>
        <v>204.95999999999998</v>
      </c>
      <c r="P269" s="50"/>
      <c r="Q269" s="51"/>
      <c r="R269" s="51"/>
      <c r="S269" s="51"/>
      <c r="T269" s="52"/>
      <c r="U269" s="175"/>
      <c r="V269" s="176"/>
      <c r="W269" s="176"/>
      <c r="X269" s="176"/>
      <c r="Y269" s="176"/>
      <c r="Z269" s="50"/>
      <c r="AA269" s="51"/>
      <c r="AB269" s="51"/>
      <c r="AC269" s="51"/>
      <c r="AD269" s="51"/>
      <c r="AE269" s="175"/>
      <c r="AF269" s="176"/>
      <c r="AG269" s="176"/>
      <c r="AH269" s="176"/>
      <c r="AI269" s="188"/>
      <c r="AJ269" s="50"/>
      <c r="AK269" s="51"/>
      <c r="AL269" s="51"/>
      <c r="AM269" s="51"/>
      <c r="AN269" s="52"/>
      <c r="AO269" s="175"/>
      <c r="AP269" s="176"/>
      <c r="AQ269" s="176"/>
      <c r="AR269" s="176"/>
      <c r="AS269" s="176"/>
      <c r="AT269" s="50"/>
      <c r="AU269" s="51"/>
      <c r="AV269" s="51"/>
      <c r="AW269" s="51"/>
      <c r="AX269" s="51"/>
      <c r="AY269" s="175"/>
      <c r="AZ269" s="176"/>
      <c r="BA269" s="176"/>
      <c r="BB269" s="176"/>
      <c r="BC269" s="176"/>
      <c r="BD269" s="50"/>
      <c r="BE269" s="51"/>
      <c r="BF269" s="51"/>
      <c r="BG269" s="51"/>
      <c r="BH269" s="52"/>
      <c r="BI269" s="175"/>
      <c r="BJ269" s="176"/>
      <c r="BK269" s="176"/>
      <c r="BL269" s="176"/>
      <c r="BM269" s="188"/>
      <c r="BN269" s="53">
        <f t="shared" si="39"/>
        <v>0</v>
      </c>
      <c r="BO269" s="53">
        <f t="shared" si="40"/>
        <v>0</v>
      </c>
    </row>
    <row r="270" spans="2:67" ht="36" x14ac:dyDescent="0.25">
      <c r="B270" s="79" t="s">
        <v>42</v>
      </c>
      <c r="C270" s="40" t="str">
        <f>C157</f>
        <v>Мясо бычков высшей упитанности в убойном весе</v>
      </c>
      <c r="D270" s="41">
        <f t="shared" si="41"/>
        <v>215.8</v>
      </c>
      <c r="E270" s="42">
        <v>1</v>
      </c>
      <c r="F270" s="43">
        <v>1</v>
      </c>
      <c r="G270" s="44">
        <v>2</v>
      </c>
      <c r="H270" s="44">
        <v>3</v>
      </c>
      <c r="I270" s="44">
        <v>4</v>
      </c>
      <c r="J270" s="45">
        <v>4</v>
      </c>
      <c r="K270" s="46">
        <f t="shared" si="36"/>
        <v>220.11600000000001</v>
      </c>
      <c r="L270" s="47">
        <f t="shared" si="37"/>
        <v>222.274</v>
      </c>
      <c r="M270" s="48">
        <f t="shared" si="38"/>
        <v>224.43200000000002</v>
      </c>
      <c r="N270" s="48">
        <f t="shared" si="38"/>
        <v>226.59</v>
      </c>
      <c r="O270" s="49">
        <f t="shared" si="38"/>
        <v>226.59</v>
      </c>
      <c r="P270" s="50"/>
      <c r="Q270" s="51"/>
      <c r="R270" s="51"/>
      <c r="S270" s="51"/>
      <c r="T270" s="52"/>
      <c r="U270" s="175"/>
      <c r="V270" s="176"/>
      <c r="W270" s="176"/>
      <c r="X270" s="176"/>
      <c r="Y270" s="176"/>
      <c r="Z270" s="50"/>
      <c r="AA270" s="51"/>
      <c r="AB270" s="51"/>
      <c r="AC270" s="51"/>
      <c r="AD270" s="51"/>
      <c r="AE270" s="195"/>
      <c r="AF270" s="196"/>
      <c r="AG270" s="197"/>
      <c r="AH270" s="196"/>
      <c r="AI270" s="196"/>
      <c r="AJ270" s="50"/>
      <c r="AK270" s="51"/>
      <c r="AL270" s="51"/>
      <c r="AM270" s="51"/>
      <c r="AN270" s="52"/>
      <c r="AO270" s="175"/>
      <c r="AP270" s="176"/>
      <c r="AQ270" s="176"/>
      <c r="AR270" s="176"/>
      <c r="AS270" s="176"/>
      <c r="AT270" s="50"/>
      <c r="AU270" s="51"/>
      <c r="AV270" s="51"/>
      <c r="AW270" s="51"/>
      <c r="AX270" s="51"/>
      <c r="AY270" s="175"/>
      <c r="AZ270" s="176"/>
      <c r="BA270" s="176"/>
      <c r="BB270" s="176"/>
      <c r="BC270" s="176"/>
      <c r="BD270" s="50"/>
      <c r="BE270" s="51"/>
      <c r="BF270" s="51"/>
      <c r="BG270" s="51"/>
      <c r="BH270" s="52"/>
      <c r="BI270" s="175"/>
      <c r="BJ270" s="176"/>
      <c r="BK270" s="176"/>
      <c r="BL270" s="176"/>
      <c r="BM270" s="188"/>
      <c r="BN270" s="53">
        <f t="shared" si="39"/>
        <v>0</v>
      </c>
      <c r="BO270" s="53">
        <f t="shared" si="40"/>
        <v>0</v>
      </c>
    </row>
    <row r="271" spans="2:67" ht="20.25" x14ac:dyDescent="0.25">
      <c r="B271" s="79"/>
      <c r="C271" s="80"/>
      <c r="D271" s="41">
        <f t="shared" si="41"/>
        <v>215.8</v>
      </c>
      <c r="E271" s="42">
        <v>1</v>
      </c>
      <c r="F271" s="43">
        <v>1</v>
      </c>
      <c r="G271" s="44">
        <v>2</v>
      </c>
      <c r="H271" s="44">
        <v>3</v>
      </c>
      <c r="I271" s="44">
        <v>4</v>
      </c>
      <c r="J271" s="45">
        <v>4</v>
      </c>
      <c r="K271" s="46">
        <f t="shared" si="36"/>
        <v>220.11600000000001</v>
      </c>
      <c r="L271" s="47">
        <f t="shared" si="37"/>
        <v>222.274</v>
      </c>
      <c r="M271" s="48">
        <f t="shared" si="38"/>
        <v>224.43200000000002</v>
      </c>
      <c r="N271" s="48">
        <f t="shared" si="38"/>
        <v>226.59</v>
      </c>
      <c r="O271" s="49">
        <f t="shared" si="38"/>
        <v>226.59</v>
      </c>
      <c r="P271" s="50"/>
      <c r="Q271" s="51"/>
      <c r="R271" s="51"/>
      <c r="S271" s="51"/>
      <c r="T271" s="52"/>
      <c r="U271" s="175"/>
      <c r="V271" s="176"/>
      <c r="W271" s="176"/>
      <c r="X271" s="176"/>
      <c r="Y271" s="176"/>
      <c r="Z271" s="50"/>
      <c r="AA271" s="51"/>
      <c r="AB271" s="51"/>
      <c r="AC271" s="51"/>
      <c r="AD271" s="51"/>
      <c r="AE271" s="175"/>
      <c r="AF271" s="176"/>
      <c r="AG271" s="176"/>
      <c r="AH271" s="176"/>
      <c r="AI271" s="188"/>
      <c r="AJ271" s="50"/>
      <c r="AK271" s="51"/>
      <c r="AL271" s="51"/>
      <c r="AM271" s="51"/>
      <c r="AN271" s="52"/>
      <c r="AO271" s="175"/>
      <c r="AP271" s="176"/>
      <c r="AQ271" s="176"/>
      <c r="AR271" s="176"/>
      <c r="AS271" s="176"/>
      <c r="AT271" s="50"/>
      <c r="AU271" s="51"/>
      <c r="AV271" s="51"/>
      <c r="AW271" s="51"/>
      <c r="AX271" s="51"/>
      <c r="AY271" s="175"/>
      <c r="AZ271" s="176"/>
      <c r="BA271" s="176"/>
      <c r="BB271" s="176"/>
      <c r="BC271" s="176"/>
      <c r="BD271" s="50"/>
      <c r="BE271" s="51"/>
      <c r="BF271" s="51"/>
      <c r="BG271" s="51"/>
      <c r="BH271" s="52"/>
      <c r="BI271" s="175"/>
      <c r="BJ271" s="176"/>
      <c r="BK271" s="176"/>
      <c r="BL271" s="176"/>
      <c r="BM271" s="188"/>
      <c r="BN271" s="53">
        <f t="shared" si="39"/>
        <v>0</v>
      </c>
      <c r="BO271" s="53">
        <f t="shared" si="40"/>
        <v>0</v>
      </c>
    </row>
    <row r="272" spans="2:67" ht="20.25" x14ac:dyDescent="0.25">
      <c r="B272" s="79"/>
      <c r="C272" s="80"/>
      <c r="D272" s="41">
        <f t="shared" si="41"/>
        <v>215.8</v>
      </c>
      <c r="E272" s="42">
        <v>1</v>
      </c>
      <c r="F272" s="43">
        <v>1</v>
      </c>
      <c r="G272" s="44">
        <v>2</v>
      </c>
      <c r="H272" s="44">
        <v>3</v>
      </c>
      <c r="I272" s="44">
        <v>4</v>
      </c>
      <c r="J272" s="45">
        <v>4</v>
      </c>
      <c r="K272" s="46">
        <f t="shared" si="36"/>
        <v>220.11600000000001</v>
      </c>
      <c r="L272" s="47">
        <f t="shared" si="37"/>
        <v>222.274</v>
      </c>
      <c r="M272" s="48">
        <f t="shared" si="38"/>
        <v>224.43200000000002</v>
      </c>
      <c r="N272" s="48">
        <f t="shared" si="38"/>
        <v>226.59</v>
      </c>
      <c r="O272" s="49">
        <f t="shared" si="38"/>
        <v>226.59</v>
      </c>
      <c r="P272" s="50"/>
      <c r="Q272" s="51"/>
      <c r="R272" s="51"/>
      <c r="S272" s="51"/>
      <c r="T272" s="52"/>
      <c r="U272" s="175"/>
      <c r="V272" s="176"/>
      <c r="W272" s="176"/>
      <c r="X272" s="176"/>
      <c r="Y272" s="176"/>
      <c r="Z272" s="50"/>
      <c r="AA272" s="51"/>
      <c r="AB272" s="51"/>
      <c r="AC272" s="51"/>
      <c r="AD272" s="51"/>
      <c r="AE272" s="175"/>
      <c r="AF272" s="176"/>
      <c r="AG272" s="176"/>
      <c r="AH272" s="176"/>
      <c r="AI272" s="188"/>
      <c r="AJ272" s="50"/>
      <c r="AK272" s="51"/>
      <c r="AL272" s="51"/>
      <c r="AM272" s="51"/>
      <c r="AN272" s="52"/>
      <c r="AO272" s="175"/>
      <c r="AP272" s="176"/>
      <c r="AQ272" s="176"/>
      <c r="AR272" s="176"/>
      <c r="AS272" s="176"/>
      <c r="AT272" s="50"/>
      <c r="AU272" s="51"/>
      <c r="AV272" s="51"/>
      <c r="AW272" s="51"/>
      <c r="AX272" s="51"/>
      <c r="AY272" s="175"/>
      <c r="AZ272" s="176"/>
      <c r="BA272" s="176"/>
      <c r="BB272" s="176"/>
      <c r="BC272" s="176"/>
      <c r="BD272" s="50"/>
      <c r="BE272" s="51"/>
      <c r="BF272" s="51"/>
      <c r="BG272" s="51"/>
      <c r="BH272" s="52"/>
      <c r="BI272" s="175"/>
      <c r="BJ272" s="176"/>
      <c r="BK272" s="176"/>
      <c r="BL272" s="176"/>
      <c r="BM272" s="188"/>
      <c r="BN272" s="53">
        <f t="shared" si="39"/>
        <v>0</v>
      </c>
      <c r="BO272" s="53">
        <f t="shared" si="40"/>
        <v>0</v>
      </c>
    </row>
    <row r="273" spans="2:67" ht="36" x14ac:dyDescent="0.25">
      <c r="B273" s="79" t="s">
        <v>43</v>
      </c>
      <c r="C273" s="40" t="str">
        <f>C160</f>
        <v>Мясо молодняка высшей упитанности в убойном весе</v>
      </c>
      <c r="D273" s="41">
        <f t="shared" si="41"/>
        <v>211.6</v>
      </c>
      <c r="E273" s="42">
        <v>1</v>
      </c>
      <c r="F273" s="43">
        <v>1</v>
      </c>
      <c r="G273" s="44">
        <v>2</v>
      </c>
      <c r="H273" s="44">
        <v>3</v>
      </c>
      <c r="I273" s="44">
        <v>4</v>
      </c>
      <c r="J273" s="45">
        <v>4</v>
      </c>
      <c r="K273" s="46">
        <f t="shared" si="36"/>
        <v>215.83199999999999</v>
      </c>
      <c r="L273" s="47">
        <f t="shared" si="37"/>
        <v>217.94800000000001</v>
      </c>
      <c r="M273" s="48">
        <f t="shared" si="38"/>
        <v>220.06399999999999</v>
      </c>
      <c r="N273" s="48">
        <f t="shared" si="38"/>
        <v>222.18</v>
      </c>
      <c r="O273" s="49">
        <f t="shared" si="38"/>
        <v>222.18</v>
      </c>
      <c r="P273" s="50"/>
      <c r="Q273" s="51"/>
      <c r="R273" s="51"/>
      <c r="S273" s="51"/>
      <c r="T273" s="52"/>
      <c r="U273" s="175"/>
      <c r="V273" s="176"/>
      <c r="W273" s="176"/>
      <c r="X273" s="176"/>
      <c r="Y273" s="176"/>
      <c r="Z273" s="50"/>
      <c r="AA273" s="51"/>
      <c r="AB273" s="51"/>
      <c r="AC273" s="51"/>
      <c r="AD273" s="51"/>
      <c r="AE273" s="175"/>
      <c r="AF273" s="176"/>
      <c r="AG273" s="176"/>
      <c r="AH273" s="176"/>
      <c r="AI273" s="188"/>
      <c r="AJ273" s="50"/>
      <c r="AK273" s="51"/>
      <c r="AL273" s="51"/>
      <c r="AM273" s="51"/>
      <c r="AN273" s="52"/>
      <c r="AO273" s="175"/>
      <c r="AP273" s="176"/>
      <c r="AQ273" s="176"/>
      <c r="AR273" s="176"/>
      <c r="AS273" s="176"/>
      <c r="AT273" s="50"/>
      <c r="AU273" s="51"/>
      <c r="AV273" s="51"/>
      <c r="AW273" s="51"/>
      <c r="AX273" s="51"/>
      <c r="AY273" s="175"/>
      <c r="AZ273" s="176"/>
      <c r="BA273" s="176"/>
      <c r="BB273" s="176"/>
      <c r="BC273" s="176"/>
      <c r="BD273" s="50"/>
      <c r="BE273" s="51"/>
      <c r="BF273" s="51"/>
      <c r="BG273" s="51"/>
      <c r="BH273" s="52"/>
      <c r="BI273" s="175"/>
      <c r="BJ273" s="176"/>
      <c r="BK273" s="176"/>
      <c r="BL273" s="176"/>
      <c r="BM273" s="188"/>
      <c r="BN273" s="53">
        <f t="shared" si="39"/>
        <v>0</v>
      </c>
      <c r="BO273" s="53">
        <f t="shared" si="40"/>
        <v>0</v>
      </c>
    </row>
    <row r="274" spans="2:67" ht="20.25" x14ac:dyDescent="0.25">
      <c r="B274" s="79"/>
      <c r="C274" s="80"/>
      <c r="D274" s="41">
        <f t="shared" si="41"/>
        <v>211.6</v>
      </c>
      <c r="E274" s="42">
        <v>1</v>
      </c>
      <c r="F274" s="43">
        <v>1</v>
      </c>
      <c r="G274" s="44">
        <v>2</v>
      </c>
      <c r="H274" s="44">
        <v>3</v>
      </c>
      <c r="I274" s="44">
        <v>4</v>
      </c>
      <c r="J274" s="45">
        <v>4</v>
      </c>
      <c r="K274" s="46">
        <f t="shared" si="36"/>
        <v>215.83199999999999</v>
      </c>
      <c r="L274" s="47">
        <f t="shared" si="37"/>
        <v>217.94800000000001</v>
      </c>
      <c r="M274" s="48">
        <f t="shared" si="38"/>
        <v>220.06399999999999</v>
      </c>
      <c r="N274" s="48">
        <f t="shared" si="38"/>
        <v>222.18</v>
      </c>
      <c r="O274" s="49">
        <f t="shared" si="38"/>
        <v>222.18</v>
      </c>
      <c r="P274" s="50"/>
      <c r="Q274" s="51"/>
      <c r="R274" s="51"/>
      <c r="S274" s="51"/>
      <c r="T274" s="52"/>
      <c r="U274" s="175"/>
      <c r="V274" s="176"/>
      <c r="W274" s="176"/>
      <c r="X274" s="176"/>
      <c r="Y274" s="176"/>
      <c r="Z274" s="50"/>
      <c r="AA274" s="51"/>
      <c r="AB274" s="51"/>
      <c r="AC274" s="51"/>
      <c r="AD274" s="51"/>
      <c r="AE274" s="175"/>
      <c r="AF274" s="176"/>
      <c r="AG274" s="176"/>
      <c r="AH274" s="176"/>
      <c r="AI274" s="188"/>
      <c r="AJ274" s="50"/>
      <c r="AK274" s="51"/>
      <c r="AL274" s="51"/>
      <c r="AM274" s="51"/>
      <c r="AN274" s="52"/>
      <c r="AO274" s="175"/>
      <c r="AP274" s="176"/>
      <c r="AQ274" s="176"/>
      <c r="AR274" s="176"/>
      <c r="AS274" s="176"/>
      <c r="AT274" s="50"/>
      <c r="AU274" s="51"/>
      <c r="AV274" s="51"/>
      <c r="AW274" s="51"/>
      <c r="AX274" s="51"/>
      <c r="AY274" s="175"/>
      <c r="AZ274" s="176"/>
      <c r="BA274" s="176"/>
      <c r="BB274" s="176"/>
      <c r="BC274" s="176"/>
      <c r="BD274" s="50"/>
      <c r="BE274" s="51"/>
      <c r="BF274" s="51"/>
      <c r="BG274" s="51"/>
      <c r="BH274" s="52"/>
      <c r="BI274" s="175"/>
      <c r="BJ274" s="176"/>
      <c r="BK274" s="176"/>
      <c r="BL274" s="176"/>
      <c r="BM274" s="188"/>
      <c r="BN274" s="53">
        <f t="shared" si="39"/>
        <v>0</v>
      </c>
      <c r="BO274" s="53">
        <f t="shared" si="40"/>
        <v>0</v>
      </c>
    </row>
    <row r="275" spans="2:67" ht="20.25" x14ac:dyDescent="0.25">
      <c r="B275" s="79"/>
      <c r="C275" s="80"/>
      <c r="D275" s="41">
        <f t="shared" si="41"/>
        <v>211.6</v>
      </c>
      <c r="E275" s="42">
        <v>1</v>
      </c>
      <c r="F275" s="43">
        <v>1</v>
      </c>
      <c r="G275" s="44">
        <v>2</v>
      </c>
      <c r="H275" s="44">
        <v>3</v>
      </c>
      <c r="I275" s="44">
        <v>4</v>
      </c>
      <c r="J275" s="45">
        <v>4</v>
      </c>
      <c r="K275" s="46">
        <f t="shared" si="36"/>
        <v>215.83199999999999</v>
      </c>
      <c r="L275" s="47">
        <f t="shared" si="37"/>
        <v>217.94800000000001</v>
      </c>
      <c r="M275" s="48">
        <f t="shared" si="38"/>
        <v>220.06399999999999</v>
      </c>
      <c r="N275" s="48">
        <f t="shared" si="38"/>
        <v>222.18</v>
      </c>
      <c r="O275" s="49">
        <f t="shared" si="38"/>
        <v>222.18</v>
      </c>
      <c r="P275" s="50"/>
      <c r="Q275" s="51"/>
      <c r="R275" s="51"/>
      <c r="S275" s="51"/>
      <c r="T275" s="52"/>
      <c r="U275" s="175"/>
      <c r="V275" s="176"/>
      <c r="W275" s="176"/>
      <c r="X275" s="176"/>
      <c r="Y275" s="176"/>
      <c r="Z275" s="50"/>
      <c r="AA275" s="51"/>
      <c r="AB275" s="51"/>
      <c r="AC275" s="51"/>
      <c r="AD275" s="51"/>
      <c r="AE275" s="175"/>
      <c r="AF275" s="176"/>
      <c r="AG275" s="176"/>
      <c r="AH275" s="176"/>
      <c r="AI275" s="188"/>
      <c r="AJ275" s="50"/>
      <c r="AK275" s="51"/>
      <c r="AL275" s="51"/>
      <c r="AM275" s="51"/>
      <c r="AN275" s="52"/>
      <c r="AO275" s="175"/>
      <c r="AP275" s="176"/>
      <c r="AQ275" s="176"/>
      <c r="AR275" s="176"/>
      <c r="AS275" s="176"/>
      <c r="AT275" s="50"/>
      <c r="AU275" s="51"/>
      <c r="AV275" s="51"/>
      <c r="AW275" s="51"/>
      <c r="AX275" s="51"/>
      <c r="AY275" s="175"/>
      <c r="AZ275" s="176"/>
      <c r="BA275" s="176"/>
      <c r="BB275" s="176"/>
      <c r="BC275" s="176"/>
      <c r="BD275" s="50"/>
      <c r="BE275" s="51"/>
      <c r="BF275" s="51"/>
      <c r="BG275" s="51"/>
      <c r="BH275" s="52"/>
      <c r="BI275" s="175"/>
      <c r="BJ275" s="176"/>
      <c r="BK275" s="176"/>
      <c r="BL275" s="176"/>
      <c r="BM275" s="188"/>
      <c r="BN275" s="53">
        <f t="shared" si="39"/>
        <v>0</v>
      </c>
      <c r="BO275" s="53">
        <f t="shared" si="40"/>
        <v>0</v>
      </c>
    </row>
    <row r="276" spans="2:67" ht="36" x14ac:dyDescent="0.25">
      <c r="B276" s="79" t="s">
        <v>44</v>
      </c>
      <c r="C276" s="40" t="str">
        <f>C163</f>
        <v>Мясо молодняка средней упитанности в убойном весе</v>
      </c>
      <c r="D276" s="41">
        <f t="shared" si="41"/>
        <v>211.6</v>
      </c>
      <c r="E276" s="42">
        <v>1</v>
      </c>
      <c r="F276" s="43">
        <v>1</v>
      </c>
      <c r="G276" s="44">
        <v>2</v>
      </c>
      <c r="H276" s="44">
        <v>3</v>
      </c>
      <c r="I276" s="44">
        <v>4</v>
      </c>
      <c r="J276" s="45">
        <v>4</v>
      </c>
      <c r="K276" s="46">
        <f t="shared" si="36"/>
        <v>215.83199999999999</v>
      </c>
      <c r="L276" s="47">
        <f t="shared" si="37"/>
        <v>217.94800000000001</v>
      </c>
      <c r="M276" s="48">
        <f t="shared" si="38"/>
        <v>220.06399999999999</v>
      </c>
      <c r="N276" s="48">
        <f t="shared" si="38"/>
        <v>222.18</v>
      </c>
      <c r="O276" s="49">
        <f t="shared" si="38"/>
        <v>222.18</v>
      </c>
      <c r="P276" s="50"/>
      <c r="Q276" s="51"/>
      <c r="R276" s="51"/>
      <c r="S276" s="51"/>
      <c r="T276" s="52"/>
      <c r="U276" s="175"/>
      <c r="V276" s="176"/>
      <c r="W276" s="176"/>
      <c r="X276" s="176"/>
      <c r="Y276" s="176"/>
      <c r="Z276" s="50"/>
      <c r="AA276" s="51"/>
      <c r="AB276" s="51"/>
      <c r="AC276" s="51"/>
      <c r="AD276" s="51"/>
      <c r="AE276" s="175"/>
      <c r="AF276" s="176"/>
      <c r="AG276" s="176"/>
      <c r="AH276" s="176"/>
      <c r="AI276" s="188"/>
      <c r="AJ276" s="50"/>
      <c r="AK276" s="51"/>
      <c r="AL276" s="51"/>
      <c r="AM276" s="51"/>
      <c r="AN276" s="52"/>
      <c r="AO276" s="175"/>
      <c r="AP276" s="176"/>
      <c r="AQ276" s="176"/>
      <c r="AR276" s="176"/>
      <c r="AS276" s="176"/>
      <c r="AT276" s="50"/>
      <c r="AU276" s="51"/>
      <c r="AV276" s="51"/>
      <c r="AW276" s="51"/>
      <c r="AX276" s="51"/>
      <c r="AY276" s="175"/>
      <c r="AZ276" s="176"/>
      <c r="BA276" s="176"/>
      <c r="BB276" s="176"/>
      <c r="BC276" s="176"/>
      <c r="BD276" s="50"/>
      <c r="BE276" s="51"/>
      <c r="BF276" s="51"/>
      <c r="BG276" s="51"/>
      <c r="BH276" s="52"/>
      <c r="BI276" s="175"/>
      <c r="BJ276" s="176"/>
      <c r="BK276" s="176"/>
      <c r="BL276" s="176"/>
      <c r="BM276" s="188"/>
      <c r="BN276" s="53">
        <f t="shared" si="39"/>
        <v>0</v>
      </c>
      <c r="BO276" s="53">
        <f t="shared" si="40"/>
        <v>0</v>
      </c>
    </row>
    <row r="277" spans="2:67" ht="20.25" x14ac:dyDescent="0.25">
      <c r="B277" s="79"/>
      <c r="C277" s="80"/>
      <c r="D277" s="41">
        <f t="shared" si="41"/>
        <v>211.6</v>
      </c>
      <c r="E277" s="42">
        <v>1</v>
      </c>
      <c r="F277" s="43">
        <v>1</v>
      </c>
      <c r="G277" s="44">
        <v>2</v>
      </c>
      <c r="H277" s="44">
        <v>3</v>
      </c>
      <c r="I277" s="44">
        <v>4</v>
      </c>
      <c r="J277" s="45">
        <v>4</v>
      </c>
      <c r="K277" s="46">
        <f t="shared" si="36"/>
        <v>215.83199999999999</v>
      </c>
      <c r="L277" s="47">
        <f t="shared" si="37"/>
        <v>217.94800000000001</v>
      </c>
      <c r="M277" s="48">
        <f t="shared" si="38"/>
        <v>220.06399999999999</v>
      </c>
      <c r="N277" s="48">
        <f t="shared" si="38"/>
        <v>222.18</v>
      </c>
      <c r="O277" s="49">
        <f t="shared" si="38"/>
        <v>222.18</v>
      </c>
      <c r="P277" s="50"/>
      <c r="Q277" s="51"/>
      <c r="R277" s="51"/>
      <c r="S277" s="51"/>
      <c r="T277" s="52"/>
      <c r="U277" s="175"/>
      <c r="V277" s="176"/>
      <c r="W277" s="176"/>
      <c r="X277" s="176"/>
      <c r="Y277" s="176"/>
      <c r="Z277" s="50"/>
      <c r="AA277" s="51"/>
      <c r="AB277" s="51"/>
      <c r="AC277" s="51"/>
      <c r="AD277" s="51"/>
      <c r="AE277" s="175"/>
      <c r="AF277" s="176"/>
      <c r="AG277" s="176"/>
      <c r="AH277" s="176"/>
      <c r="AI277" s="188"/>
      <c r="AJ277" s="50"/>
      <c r="AK277" s="51"/>
      <c r="AL277" s="51"/>
      <c r="AM277" s="51"/>
      <c r="AN277" s="52"/>
      <c r="AO277" s="175"/>
      <c r="AP277" s="176"/>
      <c r="AQ277" s="176"/>
      <c r="AR277" s="176"/>
      <c r="AS277" s="176"/>
      <c r="AT277" s="50"/>
      <c r="AU277" s="51"/>
      <c r="AV277" s="51"/>
      <c r="AW277" s="51"/>
      <c r="AX277" s="51"/>
      <c r="AY277" s="175"/>
      <c r="AZ277" s="176"/>
      <c r="BA277" s="176"/>
      <c r="BB277" s="176"/>
      <c r="BC277" s="176"/>
      <c r="BD277" s="50"/>
      <c r="BE277" s="51"/>
      <c r="BF277" s="51"/>
      <c r="BG277" s="51"/>
      <c r="BH277" s="52"/>
      <c r="BI277" s="175"/>
      <c r="BJ277" s="176"/>
      <c r="BK277" s="176"/>
      <c r="BL277" s="176"/>
      <c r="BM277" s="188"/>
      <c r="BN277" s="53">
        <f t="shared" si="39"/>
        <v>0</v>
      </c>
      <c r="BO277" s="53">
        <f t="shared" si="40"/>
        <v>0</v>
      </c>
    </row>
    <row r="278" spans="2:67" ht="20.25" x14ac:dyDescent="0.25">
      <c r="B278" s="79"/>
      <c r="C278" s="80"/>
      <c r="D278" s="41">
        <f t="shared" si="41"/>
        <v>211.6</v>
      </c>
      <c r="E278" s="42">
        <v>1</v>
      </c>
      <c r="F278" s="43">
        <v>1</v>
      </c>
      <c r="G278" s="44">
        <v>2</v>
      </c>
      <c r="H278" s="44">
        <v>3</v>
      </c>
      <c r="I278" s="44">
        <v>4</v>
      </c>
      <c r="J278" s="45">
        <v>4</v>
      </c>
      <c r="K278" s="46">
        <f t="shared" si="36"/>
        <v>215.83199999999999</v>
      </c>
      <c r="L278" s="47">
        <f t="shared" si="37"/>
        <v>217.94800000000001</v>
      </c>
      <c r="M278" s="48">
        <f t="shared" si="38"/>
        <v>220.06399999999999</v>
      </c>
      <c r="N278" s="48">
        <f t="shared" si="38"/>
        <v>222.18</v>
      </c>
      <c r="O278" s="49">
        <f t="shared" si="38"/>
        <v>222.18</v>
      </c>
      <c r="P278" s="50"/>
      <c r="Q278" s="51"/>
      <c r="R278" s="51"/>
      <c r="S278" s="51"/>
      <c r="T278" s="52"/>
      <c r="U278" s="175"/>
      <c r="V278" s="176"/>
      <c r="W278" s="176"/>
      <c r="X278" s="176"/>
      <c r="Y278" s="176"/>
      <c r="Z278" s="50"/>
      <c r="AA278" s="51"/>
      <c r="AB278" s="51"/>
      <c r="AC278" s="51"/>
      <c r="AD278" s="51"/>
      <c r="AE278" s="175"/>
      <c r="AF278" s="176"/>
      <c r="AG278" s="176"/>
      <c r="AH278" s="176"/>
      <c r="AI278" s="188"/>
      <c r="AJ278" s="50"/>
      <c r="AK278" s="51"/>
      <c r="AL278" s="51"/>
      <c r="AM278" s="51"/>
      <c r="AN278" s="52"/>
      <c r="AO278" s="175"/>
      <c r="AP278" s="176"/>
      <c r="AQ278" s="176"/>
      <c r="AR278" s="176"/>
      <c r="AS278" s="176"/>
      <c r="AT278" s="50"/>
      <c r="AU278" s="51"/>
      <c r="AV278" s="51"/>
      <c r="AW278" s="51"/>
      <c r="AX278" s="51"/>
      <c r="AY278" s="175"/>
      <c r="AZ278" s="176"/>
      <c r="BA278" s="176"/>
      <c r="BB278" s="176"/>
      <c r="BC278" s="176"/>
      <c r="BD278" s="50"/>
      <c r="BE278" s="51"/>
      <c r="BF278" s="51"/>
      <c r="BG278" s="51"/>
      <c r="BH278" s="52"/>
      <c r="BI278" s="175"/>
      <c r="BJ278" s="176"/>
      <c r="BK278" s="176"/>
      <c r="BL278" s="176"/>
      <c r="BM278" s="188"/>
      <c r="BN278" s="53">
        <f t="shared" ref="BN278:BN303" si="42">MIN($P278,$U278,$Z278,$AE278,$AJ278,$AO278,$AT278,$AY278,$BD278,$BI278)</f>
        <v>0</v>
      </c>
      <c r="BO278" s="53">
        <f t="shared" ref="BO278:BO303" si="43">MAX($P278,$U278,$Z278,$AE278,$AJ278,$AO278,$AT278,$AY278,$BD278,$BI278)</f>
        <v>0</v>
      </c>
    </row>
    <row r="279" spans="2:67" ht="36" x14ac:dyDescent="0.25">
      <c r="B279" s="79" t="s">
        <v>45</v>
      </c>
      <c r="C279" s="40" t="str">
        <f>C166</f>
        <v>Свинина 2 категории в убойном весе, кг</v>
      </c>
      <c r="D279" s="41">
        <f t="shared" si="41"/>
        <v>128.4</v>
      </c>
      <c r="E279" s="42">
        <v>1</v>
      </c>
      <c r="F279" s="43">
        <v>1</v>
      </c>
      <c r="G279" s="44">
        <v>2</v>
      </c>
      <c r="H279" s="44">
        <v>3</v>
      </c>
      <c r="I279" s="44">
        <v>4</v>
      </c>
      <c r="J279" s="45">
        <v>4</v>
      </c>
      <c r="K279" s="46">
        <f t="shared" si="36"/>
        <v>130.96800000000002</v>
      </c>
      <c r="L279" s="47">
        <f t="shared" si="37"/>
        <v>132.25200000000001</v>
      </c>
      <c r="M279" s="48">
        <f t="shared" si="38"/>
        <v>133.536</v>
      </c>
      <c r="N279" s="48">
        <f t="shared" si="38"/>
        <v>134.82</v>
      </c>
      <c r="O279" s="49">
        <f t="shared" si="38"/>
        <v>134.82</v>
      </c>
      <c r="P279" s="50"/>
      <c r="Q279" s="51"/>
      <c r="R279" s="51"/>
      <c r="S279" s="51"/>
      <c r="T279" s="52"/>
      <c r="U279" s="175"/>
      <c r="V279" s="176"/>
      <c r="W279" s="176"/>
      <c r="X279" s="176"/>
      <c r="Y279" s="176"/>
      <c r="Z279" s="50"/>
      <c r="AA279" s="51"/>
      <c r="AB279" s="51"/>
      <c r="AC279" s="51"/>
      <c r="AD279" s="51"/>
      <c r="AE279" s="175"/>
      <c r="AF279" s="176"/>
      <c r="AG279" s="176"/>
      <c r="AH279" s="176"/>
      <c r="AI279" s="188"/>
      <c r="AJ279" s="50"/>
      <c r="AK279" s="51"/>
      <c r="AL279" s="51"/>
      <c r="AM279" s="51"/>
      <c r="AN279" s="52"/>
      <c r="AO279" s="175"/>
      <c r="AP279" s="176"/>
      <c r="AQ279" s="176"/>
      <c r="AR279" s="176"/>
      <c r="AS279" s="176"/>
      <c r="AT279" s="50"/>
      <c r="AU279" s="51"/>
      <c r="AV279" s="51"/>
      <c r="AW279" s="51"/>
      <c r="AX279" s="51"/>
      <c r="AY279" s="175"/>
      <c r="AZ279" s="176"/>
      <c r="BA279" s="176"/>
      <c r="BB279" s="176"/>
      <c r="BC279" s="176"/>
      <c r="BD279" s="50"/>
      <c r="BE279" s="51"/>
      <c r="BF279" s="51"/>
      <c r="BG279" s="51"/>
      <c r="BH279" s="52"/>
      <c r="BI279" s="175"/>
      <c r="BJ279" s="176"/>
      <c r="BK279" s="176"/>
      <c r="BL279" s="176"/>
      <c r="BM279" s="188"/>
      <c r="BN279" s="53">
        <f t="shared" si="42"/>
        <v>0</v>
      </c>
      <c r="BO279" s="53">
        <f t="shared" si="43"/>
        <v>0</v>
      </c>
    </row>
    <row r="280" spans="2:67" ht="20.25" x14ac:dyDescent="0.25">
      <c r="B280" s="79"/>
      <c r="C280" s="80"/>
      <c r="D280" s="41">
        <f t="shared" si="41"/>
        <v>128.4</v>
      </c>
      <c r="E280" s="42">
        <v>1</v>
      </c>
      <c r="F280" s="43">
        <v>1</v>
      </c>
      <c r="G280" s="44">
        <v>2</v>
      </c>
      <c r="H280" s="44">
        <v>3</v>
      </c>
      <c r="I280" s="44">
        <v>4</v>
      </c>
      <c r="J280" s="45">
        <v>4</v>
      </c>
      <c r="K280" s="46">
        <f t="shared" si="36"/>
        <v>130.96800000000002</v>
      </c>
      <c r="L280" s="47">
        <f t="shared" si="37"/>
        <v>132.25200000000001</v>
      </c>
      <c r="M280" s="48">
        <f t="shared" si="38"/>
        <v>133.536</v>
      </c>
      <c r="N280" s="48">
        <f t="shared" si="38"/>
        <v>134.82</v>
      </c>
      <c r="O280" s="49">
        <f t="shared" si="38"/>
        <v>134.82</v>
      </c>
      <c r="P280" s="50"/>
      <c r="Q280" s="51"/>
      <c r="R280" s="51"/>
      <c r="S280" s="51"/>
      <c r="T280" s="52"/>
      <c r="U280" s="175"/>
      <c r="V280" s="176"/>
      <c r="W280" s="176"/>
      <c r="X280" s="176"/>
      <c r="Y280" s="176"/>
      <c r="Z280" s="50"/>
      <c r="AA280" s="51"/>
      <c r="AB280" s="51"/>
      <c r="AC280" s="51"/>
      <c r="AD280" s="51"/>
      <c r="AE280" s="175"/>
      <c r="AF280" s="176"/>
      <c r="AG280" s="176"/>
      <c r="AH280" s="176"/>
      <c r="AI280" s="188"/>
      <c r="AJ280" s="50"/>
      <c r="AK280" s="51"/>
      <c r="AL280" s="51"/>
      <c r="AM280" s="51"/>
      <c r="AN280" s="52"/>
      <c r="AO280" s="175"/>
      <c r="AP280" s="176"/>
      <c r="AQ280" s="176"/>
      <c r="AR280" s="176"/>
      <c r="AS280" s="176"/>
      <c r="AT280" s="50"/>
      <c r="AU280" s="51"/>
      <c r="AV280" s="51"/>
      <c r="AW280" s="51"/>
      <c r="AX280" s="51"/>
      <c r="AY280" s="175"/>
      <c r="AZ280" s="176"/>
      <c r="BA280" s="176"/>
      <c r="BB280" s="176"/>
      <c r="BC280" s="176"/>
      <c r="BD280" s="50"/>
      <c r="BE280" s="51"/>
      <c r="BF280" s="51"/>
      <c r="BG280" s="51"/>
      <c r="BH280" s="52"/>
      <c r="BI280" s="175"/>
      <c r="BJ280" s="176"/>
      <c r="BK280" s="176"/>
      <c r="BL280" s="176"/>
      <c r="BM280" s="188"/>
      <c r="BN280" s="53">
        <f t="shared" si="42"/>
        <v>0</v>
      </c>
      <c r="BO280" s="53">
        <f t="shared" si="43"/>
        <v>0</v>
      </c>
    </row>
    <row r="281" spans="2:67" ht="20.25" x14ac:dyDescent="0.25">
      <c r="B281" s="79"/>
      <c r="C281" s="80"/>
      <c r="D281" s="41">
        <f t="shared" si="41"/>
        <v>128.4</v>
      </c>
      <c r="E281" s="42">
        <v>1</v>
      </c>
      <c r="F281" s="43">
        <v>1</v>
      </c>
      <c r="G281" s="44">
        <v>2</v>
      </c>
      <c r="H281" s="44">
        <v>3</v>
      </c>
      <c r="I281" s="44">
        <v>4</v>
      </c>
      <c r="J281" s="45">
        <v>4</v>
      </c>
      <c r="K281" s="46">
        <f t="shared" si="36"/>
        <v>130.96800000000002</v>
      </c>
      <c r="L281" s="47">
        <f t="shared" si="37"/>
        <v>132.25200000000001</v>
      </c>
      <c r="M281" s="48">
        <f t="shared" si="38"/>
        <v>133.536</v>
      </c>
      <c r="N281" s="48">
        <f t="shared" si="38"/>
        <v>134.82</v>
      </c>
      <c r="O281" s="49">
        <f t="shared" si="38"/>
        <v>134.82</v>
      </c>
      <c r="P281" s="50"/>
      <c r="Q281" s="51"/>
      <c r="R281" s="51"/>
      <c r="S281" s="51"/>
      <c r="T281" s="52"/>
      <c r="U281" s="175"/>
      <c r="V281" s="176"/>
      <c r="W281" s="176"/>
      <c r="X281" s="176"/>
      <c r="Y281" s="176"/>
      <c r="Z281" s="50"/>
      <c r="AA281" s="51"/>
      <c r="AB281" s="51"/>
      <c r="AC281" s="51"/>
      <c r="AD281" s="51"/>
      <c r="AE281" s="175"/>
      <c r="AF281" s="176"/>
      <c r="AG281" s="176"/>
      <c r="AH281" s="176"/>
      <c r="AI281" s="188"/>
      <c r="AJ281" s="50"/>
      <c r="AK281" s="51"/>
      <c r="AL281" s="51"/>
      <c r="AM281" s="51"/>
      <c r="AN281" s="52"/>
      <c r="AO281" s="175"/>
      <c r="AP281" s="176"/>
      <c r="AQ281" s="176"/>
      <c r="AR281" s="176"/>
      <c r="AS281" s="176"/>
      <c r="AT281" s="50"/>
      <c r="AU281" s="51"/>
      <c r="AV281" s="51"/>
      <c r="AW281" s="51"/>
      <c r="AX281" s="51"/>
      <c r="AY281" s="175"/>
      <c r="AZ281" s="176"/>
      <c r="BA281" s="176"/>
      <c r="BB281" s="176"/>
      <c r="BC281" s="176"/>
      <c r="BD281" s="50"/>
      <c r="BE281" s="51"/>
      <c r="BF281" s="51"/>
      <c r="BG281" s="51"/>
      <c r="BH281" s="52"/>
      <c r="BI281" s="175"/>
      <c r="BJ281" s="176"/>
      <c r="BK281" s="176"/>
      <c r="BL281" s="176"/>
      <c r="BM281" s="188"/>
      <c r="BN281" s="53">
        <f t="shared" si="42"/>
        <v>0</v>
      </c>
      <c r="BO281" s="53">
        <f t="shared" si="43"/>
        <v>0</v>
      </c>
    </row>
    <row r="282" spans="2:67" ht="54" x14ac:dyDescent="0.25">
      <c r="B282" s="79" t="s">
        <v>124</v>
      </c>
      <c r="C282" s="40" t="str">
        <f>C169</f>
        <v>Говядина 1 категории в полутушах (ГОСТ Р 54315-2011)*, кг</v>
      </c>
      <c r="D282" s="41">
        <f t="shared" si="41"/>
        <v>259.10000000000002</v>
      </c>
      <c r="E282" s="42">
        <v>1</v>
      </c>
      <c r="F282" s="43">
        <v>1</v>
      </c>
      <c r="G282" s="44">
        <v>2</v>
      </c>
      <c r="H282" s="44">
        <v>3</v>
      </c>
      <c r="I282" s="44">
        <v>4</v>
      </c>
      <c r="J282" s="45">
        <v>4</v>
      </c>
      <c r="K282" s="46">
        <f t="shared" si="36"/>
        <v>264.28200000000004</v>
      </c>
      <c r="L282" s="47">
        <f t="shared" si="37"/>
        <v>266.87300000000005</v>
      </c>
      <c r="M282" s="48">
        <f t="shared" si="38"/>
        <v>269.464</v>
      </c>
      <c r="N282" s="48">
        <f t="shared" si="38"/>
        <v>272.05500000000001</v>
      </c>
      <c r="O282" s="49">
        <f t="shared" si="38"/>
        <v>272.05500000000001</v>
      </c>
      <c r="P282" s="50"/>
      <c r="Q282" s="51"/>
      <c r="R282" s="51"/>
      <c r="S282" s="51"/>
      <c r="T282" s="52"/>
      <c r="U282" s="175"/>
      <c r="V282" s="176"/>
      <c r="W282" s="176"/>
      <c r="X282" s="176"/>
      <c r="Y282" s="176"/>
      <c r="Z282" s="50"/>
      <c r="AA282" s="51"/>
      <c r="AB282" s="51"/>
      <c r="AC282" s="51"/>
      <c r="AD282" s="51"/>
      <c r="AE282" s="175"/>
      <c r="AF282" s="176"/>
      <c r="AG282" s="176"/>
      <c r="AH282" s="176"/>
      <c r="AI282" s="188"/>
      <c r="AJ282" s="50"/>
      <c r="AK282" s="51"/>
      <c r="AL282" s="51"/>
      <c r="AM282" s="51"/>
      <c r="AN282" s="52"/>
      <c r="AO282" s="175"/>
      <c r="AP282" s="176"/>
      <c r="AQ282" s="176"/>
      <c r="AR282" s="176"/>
      <c r="AS282" s="176"/>
      <c r="AT282" s="50"/>
      <c r="AU282" s="51"/>
      <c r="AV282" s="51"/>
      <c r="AW282" s="51"/>
      <c r="AX282" s="51"/>
      <c r="AY282" s="175"/>
      <c r="AZ282" s="176"/>
      <c r="BA282" s="176"/>
      <c r="BB282" s="176"/>
      <c r="BC282" s="176"/>
      <c r="BD282" s="50"/>
      <c r="BE282" s="51"/>
      <c r="BF282" s="51"/>
      <c r="BG282" s="51"/>
      <c r="BH282" s="52"/>
      <c r="BI282" s="175"/>
      <c r="BJ282" s="176"/>
      <c r="BK282" s="176"/>
      <c r="BL282" s="176"/>
      <c r="BM282" s="188"/>
      <c r="BN282" s="53">
        <f t="shared" si="42"/>
        <v>0</v>
      </c>
      <c r="BO282" s="53">
        <f t="shared" si="43"/>
        <v>0</v>
      </c>
    </row>
    <row r="283" spans="2:67" ht="20.25" x14ac:dyDescent="0.25">
      <c r="B283" s="79"/>
      <c r="C283" s="80"/>
      <c r="D283" s="41">
        <f t="shared" si="41"/>
        <v>259.10000000000002</v>
      </c>
      <c r="E283" s="42">
        <v>1</v>
      </c>
      <c r="F283" s="43">
        <v>1</v>
      </c>
      <c r="G283" s="44">
        <v>2</v>
      </c>
      <c r="H283" s="44">
        <v>3</v>
      </c>
      <c r="I283" s="44">
        <v>4</v>
      </c>
      <c r="J283" s="45">
        <v>4</v>
      </c>
      <c r="K283" s="46">
        <f t="shared" si="36"/>
        <v>264.28200000000004</v>
      </c>
      <c r="L283" s="47">
        <f t="shared" si="37"/>
        <v>266.87300000000005</v>
      </c>
      <c r="M283" s="48">
        <f t="shared" si="38"/>
        <v>269.464</v>
      </c>
      <c r="N283" s="48">
        <f t="shared" si="38"/>
        <v>272.05500000000001</v>
      </c>
      <c r="O283" s="49">
        <f t="shared" si="38"/>
        <v>272.05500000000001</v>
      </c>
      <c r="P283" s="50"/>
      <c r="Q283" s="51"/>
      <c r="R283" s="51"/>
      <c r="S283" s="51"/>
      <c r="T283" s="52"/>
      <c r="U283" s="175"/>
      <c r="V283" s="176"/>
      <c r="W283" s="176"/>
      <c r="X283" s="176"/>
      <c r="Y283" s="176"/>
      <c r="Z283" s="50"/>
      <c r="AA283" s="51"/>
      <c r="AB283" s="51"/>
      <c r="AC283" s="51"/>
      <c r="AD283" s="51"/>
      <c r="AE283" s="175"/>
      <c r="AF283" s="176"/>
      <c r="AG283" s="176"/>
      <c r="AH283" s="176"/>
      <c r="AI283" s="188"/>
      <c r="AJ283" s="50"/>
      <c r="AK283" s="51"/>
      <c r="AL283" s="51"/>
      <c r="AM283" s="51"/>
      <c r="AN283" s="52"/>
      <c r="AO283" s="175"/>
      <c r="AP283" s="176"/>
      <c r="AQ283" s="176"/>
      <c r="AR283" s="176"/>
      <c r="AS283" s="176"/>
      <c r="AT283" s="50"/>
      <c r="AU283" s="51"/>
      <c r="AV283" s="51"/>
      <c r="AW283" s="51"/>
      <c r="AX283" s="51"/>
      <c r="AY283" s="175"/>
      <c r="AZ283" s="176"/>
      <c r="BA283" s="176"/>
      <c r="BB283" s="176"/>
      <c r="BC283" s="176"/>
      <c r="BD283" s="50"/>
      <c r="BE283" s="51"/>
      <c r="BF283" s="51"/>
      <c r="BG283" s="51"/>
      <c r="BH283" s="52"/>
      <c r="BI283" s="175"/>
      <c r="BJ283" s="176"/>
      <c r="BK283" s="176"/>
      <c r="BL283" s="176"/>
      <c r="BM283" s="188"/>
      <c r="BN283" s="53">
        <f t="shared" si="42"/>
        <v>0</v>
      </c>
      <c r="BO283" s="53">
        <f t="shared" si="43"/>
        <v>0</v>
      </c>
    </row>
    <row r="284" spans="2:67" ht="54" x14ac:dyDescent="0.25">
      <c r="B284" s="79" t="s">
        <v>125</v>
      </c>
      <c r="C284" s="40" t="str">
        <f>C171</f>
        <v>Говядина 1 категории передний отруб   (ГОСТ Р 54315-2011)*, кг</v>
      </c>
      <c r="D284" s="41">
        <f t="shared" si="41"/>
        <v>232.7</v>
      </c>
      <c r="E284" s="42">
        <v>1</v>
      </c>
      <c r="F284" s="43">
        <v>1</v>
      </c>
      <c r="G284" s="44">
        <v>2</v>
      </c>
      <c r="H284" s="44">
        <v>3</v>
      </c>
      <c r="I284" s="44">
        <v>4</v>
      </c>
      <c r="J284" s="45">
        <v>4</v>
      </c>
      <c r="K284" s="46">
        <f t="shared" si="36"/>
        <v>237.35399999999998</v>
      </c>
      <c r="L284" s="47">
        <f t="shared" si="37"/>
        <v>239.68099999999998</v>
      </c>
      <c r="M284" s="48">
        <f t="shared" si="38"/>
        <v>242.00799999999998</v>
      </c>
      <c r="N284" s="48">
        <f t="shared" si="38"/>
        <v>244.33499999999998</v>
      </c>
      <c r="O284" s="49">
        <f t="shared" si="38"/>
        <v>244.33499999999998</v>
      </c>
      <c r="P284" s="50"/>
      <c r="Q284" s="51"/>
      <c r="R284" s="51"/>
      <c r="S284" s="51"/>
      <c r="T284" s="52"/>
      <c r="U284" s="175"/>
      <c r="V284" s="176"/>
      <c r="W284" s="176"/>
      <c r="X284" s="176"/>
      <c r="Y284" s="176"/>
      <c r="Z284" s="50"/>
      <c r="AA284" s="51"/>
      <c r="AB284" s="51"/>
      <c r="AC284" s="51"/>
      <c r="AD284" s="51"/>
      <c r="AE284" s="175"/>
      <c r="AF284" s="176"/>
      <c r="AG284" s="176"/>
      <c r="AH284" s="176"/>
      <c r="AI284" s="188"/>
      <c r="AJ284" s="50"/>
      <c r="AK284" s="51"/>
      <c r="AL284" s="51"/>
      <c r="AM284" s="51"/>
      <c r="AN284" s="52"/>
      <c r="AO284" s="175"/>
      <c r="AP284" s="176"/>
      <c r="AQ284" s="176"/>
      <c r="AR284" s="176"/>
      <c r="AS284" s="176"/>
      <c r="AT284" s="50"/>
      <c r="AU284" s="51"/>
      <c r="AV284" s="51"/>
      <c r="AW284" s="51"/>
      <c r="AX284" s="51"/>
      <c r="AY284" s="175"/>
      <c r="AZ284" s="176"/>
      <c r="BA284" s="176"/>
      <c r="BB284" s="176"/>
      <c r="BC284" s="176"/>
      <c r="BD284" s="50"/>
      <c r="BE284" s="51"/>
      <c r="BF284" s="51"/>
      <c r="BG284" s="51"/>
      <c r="BH284" s="52"/>
      <c r="BI284" s="175"/>
      <c r="BJ284" s="176"/>
      <c r="BK284" s="176"/>
      <c r="BL284" s="176"/>
      <c r="BM284" s="188"/>
      <c r="BN284" s="53">
        <f t="shared" si="42"/>
        <v>0</v>
      </c>
      <c r="BO284" s="53">
        <f t="shared" si="43"/>
        <v>0</v>
      </c>
    </row>
    <row r="285" spans="2:67" ht="20.25" x14ac:dyDescent="0.25">
      <c r="B285" s="79"/>
      <c r="C285" s="80"/>
      <c r="D285" s="41">
        <f t="shared" si="41"/>
        <v>232.7</v>
      </c>
      <c r="E285" s="42">
        <v>1</v>
      </c>
      <c r="F285" s="43">
        <v>1</v>
      </c>
      <c r="G285" s="44">
        <v>2</v>
      </c>
      <c r="H285" s="44">
        <v>3</v>
      </c>
      <c r="I285" s="44">
        <v>4</v>
      </c>
      <c r="J285" s="45">
        <v>4</v>
      </c>
      <c r="K285" s="46">
        <f t="shared" si="36"/>
        <v>237.35399999999998</v>
      </c>
      <c r="L285" s="47">
        <f t="shared" si="37"/>
        <v>239.68099999999998</v>
      </c>
      <c r="M285" s="48">
        <f t="shared" si="38"/>
        <v>242.00799999999998</v>
      </c>
      <c r="N285" s="48">
        <f t="shared" si="38"/>
        <v>244.33499999999998</v>
      </c>
      <c r="O285" s="49">
        <f t="shared" si="38"/>
        <v>244.33499999999998</v>
      </c>
      <c r="P285" s="50"/>
      <c r="Q285" s="51"/>
      <c r="R285" s="51"/>
      <c r="S285" s="51"/>
      <c r="T285" s="52"/>
      <c r="U285" s="175"/>
      <c r="V285" s="176"/>
      <c r="W285" s="176"/>
      <c r="X285" s="176"/>
      <c r="Y285" s="176"/>
      <c r="Z285" s="50"/>
      <c r="AA285" s="51"/>
      <c r="AB285" s="51"/>
      <c r="AC285" s="51"/>
      <c r="AD285" s="51"/>
      <c r="AE285" s="175"/>
      <c r="AF285" s="176"/>
      <c r="AG285" s="176"/>
      <c r="AH285" s="176"/>
      <c r="AI285" s="188"/>
      <c r="AJ285" s="50"/>
      <c r="AK285" s="51"/>
      <c r="AL285" s="51"/>
      <c r="AM285" s="51"/>
      <c r="AN285" s="52"/>
      <c r="AO285" s="175"/>
      <c r="AP285" s="176"/>
      <c r="AQ285" s="176"/>
      <c r="AR285" s="176"/>
      <c r="AS285" s="176"/>
      <c r="AT285" s="50"/>
      <c r="AU285" s="51"/>
      <c r="AV285" s="51"/>
      <c r="AW285" s="51"/>
      <c r="AX285" s="51"/>
      <c r="AY285" s="175"/>
      <c r="AZ285" s="176"/>
      <c r="BA285" s="176"/>
      <c r="BB285" s="176"/>
      <c r="BC285" s="176"/>
      <c r="BD285" s="50"/>
      <c r="BE285" s="51"/>
      <c r="BF285" s="51"/>
      <c r="BG285" s="51"/>
      <c r="BH285" s="52"/>
      <c r="BI285" s="175"/>
      <c r="BJ285" s="176"/>
      <c r="BK285" s="176"/>
      <c r="BL285" s="176"/>
      <c r="BM285" s="188"/>
      <c r="BN285" s="53">
        <f t="shared" si="42"/>
        <v>0</v>
      </c>
      <c r="BO285" s="53">
        <f t="shared" si="43"/>
        <v>0</v>
      </c>
    </row>
    <row r="286" spans="2:67" ht="20.25" x14ac:dyDescent="0.25">
      <c r="B286" s="79"/>
      <c r="C286" s="80"/>
      <c r="D286" s="41">
        <f t="shared" si="41"/>
        <v>232.7</v>
      </c>
      <c r="E286" s="42">
        <v>1</v>
      </c>
      <c r="F286" s="43">
        <v>1</v>
      </c>
      <c r="G286" s="44">
        <v>2</v>
      </c>
      <c r="H286" s="44">
        <v>3</v>
      </c>
      <c r="I286" s="44">
        <v>4</v>
      </c>
      <c r="J286" s="45">
        <v>4</v>
      </c>
      <c r="K286" s="46">
        <f t="shared" si="36"/>
        <v>237.35399999999998</v>
      </c>
      <c r="L286" s="47">
        <f t="shared" si="37"/>
        <v>239.68099999999998</v>
      </c>
      <c r="M286" s="48">
        <f t="shared" si="38"/>
        <v>242.00799999999998</v>
      </c>
      <c r="N286" s="48">
        <f t="shared" si="38"/>
        <v>244.33499999999998</v>
      </c>
      <c r="O286" s="49">
        <f t="shared" si="38"/>
        <v>244.33499999999998</v>
      </c>
      <c r="P286" s="50"/>
      <c r="Q286" s="51"/>
      <c r="R286" s="51"/>
      <c r="S286" s="51"/>
      <c r="T286" s="52"/>
      <c r="U286" s="175"/>
      <c r="V286" s="176"/>
      <c r="W286" s="176"/>
      <c r="X286" s="176"/>
      <c r="Y286" s="176"/>
      <c r="Z286" s="50"/>
      <c r="AA286" s="51"/>
      <c r="AB286" s="51"/>
      <c r="AC286" s="51"/>
      <c r="AD286" s="51"/>
      <c r="AE286" s="175"/>
      <c r="AF286" s="176"/>
      <c r="AG286" s="176"/>
      <c r="AH286" s="176"/>
      <c r="AI286" s="188"/>
      <c r="AJ286" s="50"/>
      <c r="AK286" s="51"/>
      <c r="AL286" s="51"/>
      <c r="AM286" s="51"/>
      <c r="AN286" s="52"/>
      <c r="AO286" s="175"/>
      <c r="AP286" s="176"/>
      <c r="AQ286" s="176"/>
      <c r="AR286" s="176"/>
      <c r="AS286" s="176"/>
      <c r="AT286" s="50"/>
      <c r="AU286" s="51"/>
      <c r="AV286" s="51"/>
      <c r="AW286" s="51"/>
      <c r="AX286" s="51"/>
      <c r="AY286" s="175"/>
      <c r="AZ286" s="176"/>
      <c r="BA286" s="176"/>
      <c r="BB286" s="176"/>
      <c r="BC286" s="176"/>
      <c r="BD286" s="50"/>
      <c r="BE286" s="51"/>
      <c r="BF286" s="51"/>
      <c r="BG286" s="51"/>
      <c r="BH286" s="52"/>
      <c r="BI286" s="175"/>
      <c r="BJ286" s="176"/>
      <c r="BK286" s="176"/>
      <c r="BL286" s="176"/>
      <c r="BM286" s="188"/>
      <c r="BN286" s="53">
        <f t="shared" si="42"/>
        <v>0</v>
      </c>
      <c r="BO286" s="53">
        <f t="shared" si="43"/>
        <v>0</v>
      </c>
    </row>
    <row r="287" spans="2:67" ht="54" x14ac:dyDescent="0.25">
      <c r="B287" s="79" t="s">
        <v>126</v>
      </c>
      <c r="C287" s="40" t="str">
        <f>C174</f>
        <v>Говядина 1 категории задняя четверть  (ГОСТ Р 54315-2011)*, кг</v>
      </c>
      <c r="D287" s="41">
        <f t="shared" si="41"/>
        <v>285.5</v>
      </c>
      <c r="E287" s="42">
        <v>1</v>
      </c>
      <c r="F287" s="43">
        <v>1</v>
      </c>
      <c r="G287" s="44">
        <v>2</v>
      </c>
      <c r="H287" s="44">
        <v>3</v>
      </c>
      <c r="I287" s="44">
        <v>4</v>
      </c>
      <c r="J287" s="45">
        <v>4</v>
      </c>
      <c r="K287" s="46">
        <f t="shared" si="36"/>
        <v>291.20999999999998</v>
      </c>
      <c r="L287" s="47">
        <f t="shared" si="37"/>
        <v>294.065</v>
      </c>
      <c r="M287" s="48">
        <f t="shared" si="38"/>
        <v>296.92</v>
      </c>
      <c r="N287" s="48">
        <f t="shared" si="38"/>
        <v>299.77499999999998</v>
      </c>
      <c r="O287" s="49">
        <f t="shared" si="38"/>
        <v>299.77499999999998</v>
      </c>
      <c r="P287" s="50"/>
      <c r="Q287" s="51"/>
      <c r="R287" s="51"/>
      <c r="S287" s="51"/>
      <c r="T287" s="52"/>
      <c r="U287" s="175"/>
      <c r="V287" s="176"/>
      <c r="W287" s="176"/>
      <c r="X287" s="176"/>
      <c r="Y287" s="176"/>
      <c r="Z287" s="50"/>
      <c r="AA287" s="51"/>
      <c r="AB287" s="51"/>
      <c r="AC287" s="51"/>
      <c r="AD287" s="51"/>
      <c r="AE287" s="175"/>
      <c r="AF287" s="176"/>
      <c r="AG287" s="176"/>
      <c r="AH287" s="176"/>
      <c r="AI287" s="188"/>
      <c r="AJ287" s="50"/>
      <c r="AK287" s="51"/>
      <c r="AL287" s="51"/>
      <c r="AM287" s="51"/>
      <c r="AN287" s="52"/>
      <c r="AO287" s="175"/>
      <c r="AP287" s="176"/>
      <c r="AQ287" s="176"/>
      <c r="AR287" s="176"/>
      <c r="AS287" s="176"/>
      <c r="AT287" s="50"/>
      <c r="AU287" s="51"/>
      <c r="AV287" s="51"/>
      <c r="AW287" s="51"/>
      <c r="AX287" s="51"/>
      <c r="AY287" s="175"/>
      <c r="AZ287" s="176"/>
      <c r="BA287" s="176"/>
      <c r="BB287" s="176"/>
      <c r="BC287" s="176"/>
      <c r="BD287" s="50"/>
      <c r="BE287" s="51"/>
      <c r="BF287" s="51"/>
      <c r="BG287" s="51"/>
      <c r="BH287" s="52"/>
      <c r="BI287" s="175"/>
      <c r="BJ287" s="176"/>
      <c r="BK287" s="176"/>
      <c r="BL287" s="176"/>
      <c r="BM287" s="188"/>
      <c r="BN287" s="53">
        <f t="shared" si="42"/>
        <v>0</v>
      </c>
      <c r="BO287" s="53">
        <f t="shared" si="43"/>
        <v>0</v>
      </c>
    </row>
    <row r="288" spans="2:67" ht="20.25" x14ac:dyDescent="0.25">
      <c r="B288" s="79"/>
      <c r="C288" s="80"/>
      <c r="D288" s="41">
        <f t="shared" si="41"/>
        <v>0</v>
      </c>
      <c r="E288" s="42">
        <v>1</v>
      </c>
      <c r="F288" s="43">
        <v>1</v>
      </c>
      <c r="G288" s="44">
        <v>2</v>
      </c>
      <c r="H288" s="44">
        <v>3</v>
      </c>
      <c r="I288" s="44">
        <v>4</v>
      </c>
      <c r="J288" s="45">
        <v>4</v>
      </c>
      <c r="K288" s="46">
        <f t="shared" si="36"/>
        <v>0</v>
      </c>
      <c r="L288" s="47">
        <f t="shared" si="37"/>
        <v>0</v>
      </c>
      <c r="M288" s="48">
        <f t="shared" si="38"/>
        <v>0</v>
      </c>
      <c r="N288" s="48">
        <f t="shared" si="38"/>
        <v>0</v>
      </c>
      <c r="O288" s="49">
        <f t="shared" si="38"/>
        <v>0</v>
      </c>
      <c r="P288" s="50"/>
      <c r="Q288" s="51"/>
      <c r="R288" s="51"/>
      <c r="S288" s="51"/>
      <c r="T288" s="52"/>
      <c r="U288" s="175"/>
      <c r="V288" s="176"/>
      <c r="W288" s="176"/>
      <c r="X288" s="176"/>
      <c r="Y288" s="176"/>
      <c r="Z288" s="50"/>
      <c r="AA288" s="51"/>
      <c r="AB288" s="51"/>
      <c r="AC288" s="51"/>
      <c r="AD288" s="51"/>
      <c r="AE288" s="175"/>
      <c r="AF288" s="176"/>
      <c r="AG288" s="176"/>
      <c r="AH288" s="176"/>
      <c r="AI288" s="188"/>
      <c r="AJ288" s="50"/>
      <c r="AK288" s="51"/>
      <c r="AL288" s="51"/>
      <c r="AM288" s="51"/>
      <c r="AN288" s="52"/>
      <c r="AO288" s="175"/>
      <c r="AP288" s="176"/>
      <c r="AQ288" s="176"/>
      <c r="AR288" s="176"/>
      <c r="AS288" s="176"/>
      <c r="AT288" s="50"/>
      <c r="AU288" s="51"/>
      <c r="AV288" s="51"/>
      <c r="AW288" s="51"/>
      <c r="AX288" s="51"/>
      <c r="AY288" s="175"/>
      <c r="AZ288" s="176"/>
      <c r="BA288" s="176"/>
      <c r="BB288" s="176"/>
      <c r="BC288" s="176"/>
      <c r="BD288" s="50"/>
      <c r="BE288" s="51"/>
      <c r="BF288" s="51"/>
      <c r="BG288" s="51"/>
      <c r="BH288" s="52"/>
      <c r="BI288" s="175"/>
      <c r="BJ288" s="176"/>
      <c r="BK288" s="176"/>
      <c r="BL288" s="176"/>
      <c r="BM288" s="188"/>
      <c r="BN288" s="53">
        <f t="shared" si="42"/>
        <v>0</v>
      </c>
      <c r="BO288" s="53">
        <f t="shared" si="43"/>
        <v>0</v>
      </c>
    </row>
    <row r="289" spans="2:67" ht="20.25" x14ac:dyDescent="0.25">
      <c r="B289" s="79"/>
      <c r="C289" s="80"/>
      <c r="D289" s="41">
        <f t="shared" si="41"/>
        <v>0</v>
      </c>
      <c r="E289" s="42">
        <v>1</v>
      </c>
      <c r="F289" s="43">
        <v>1</v>
      </c>
      <c r="G289" s="44">
        <v>2</v>
      </c>
      <c r="H289" s="44">
        <v>3</v>
      </c>
      <c r="I289" s="44">
        <v>4</v>
      </c>
      <c r="J289" s="45">
        <v>4</v>
      </c>
      <c r="K289" s="46">
        <f t="shared" si="36"/>
        <v>0</v>
      </c>
      <c r="L289" s="47">
        <f t="shared" si="37"/>
        <v>0</v>
      </c>
      <c r="M289" s="48">
        <f t="shared" si="38"/>
        <v>0</v>
      </c>
      <c r="N289" s="48">
        <f t="shared" si="38"/>
        <v>0</v>
      </c>
      <c r="O289" s="49">
        <f t="shared" si="38"/>
        <v>0</v>
      </c>
      <c r="P289" s="50"/>
      <c r="Q289" s="51"/>
      <c r="R289" s="51"/>
      <c r="S289" s="51"/>
      <c r="T289" s="52"/>
      <c r="U289" s="175"/>
      <c r="V289" s="176"/>
      <c r="W289" s="176"/>
      <c r="X289" s="176"/>
      <c r="Y289" s="176"/>
      <c r="Z289" s="50"/>
      <c r="AA289" s="51"/>
      <c r="AB289" s="51"/>
      <c r="AC289" s="51"/>
      <c r="AD289" s="51"/>
      <c r="AE289" s="175"/>
      <c r="AF289" s="176"/>
      <c r="AG289" s="176"/>
      <c r="AH289" s="176"/>
      <c r="AI289" s="188"/>
      <c r="AJ289" s="50"/>
      <c r="AK289" s="51"/>
      <c r="AL289" s="51"/>
      <c r="AM289" s="51"/>
      <c r="AN289" s="52"/>
      <c r="AO289" s="175"/>
      <c r="AP289" s="176"/>
      <c r="AQ289" s="176"/>
      <c r="AR289" s="176"/>
      <c r="AS289" s="176"/>
      <c r="AT289" s="50"/>
      <c r="AU289" s="51"/>
      <c r="AV289" s="51"/>
      <c r="AW289" s="51"/>
      <c r="AX289" s="51"/>
      <c r="AY289" s="175"/>
      <c r="AZ289" s="176"/>
      <c r="BA289" s="176"/>
      <c r="BB289" s="176"/>
      <c r="BC289" s="176"/>
      <c r="BD289" s="50"/>
      <c r="BE289" s="51"/>
      <c r="BF289" s="51"/>
      <c r="BG289" s="51"/>
      <c r="BH289" s="52"/>
      <c r="BI289" s="175"/>
      <c r="BJ289" s="176"/>
      <c r="BK289" s="176"/>
      <c r="BL289" s="176"/>
      <c r="BM289" s="188"/>
      <c r="BN289" s="53">
        <f t="shared" si="42"/>
        <v>0</v>
      </c>
      <c r="BO289" s="53">
        <f t="shared" si="43"/>
        <v>0</v>
      </c>
    </row>
    <row r="290" spans="2:67" ht="36" x14ac:dyDescent="0.25">
      <c r="B290" s="79" t="s">
        <v>127</v>
      </c>
      <c r="C290" s="40" t="str">
        <f>C177</f>
        <v>Свинина 2 категории (ГОСТ Р53221-2008)*, кг</v>
      </c>
      <c r="D290" s="41">
        <f t="shared" si="41"/>
        <v>206.8</v>
      </c>
      <c r="E290" s="42">
        <v>1</v>
      </c>
      <c r="F290" s="43">
        <v>1</v>
      </c>
      <c r="G290" s="44">
        <v>2</v>
      </c>
      <c r="H290" s="44">
        <v>3</v>
      </c>
      <c r="I290" s="44">
        <v>4</v>
      </c>
      <c r="J290" s="45">
        <v>4</v>
      </c>
      <c r="K290" s="46">
        <f t="shared" ref="K290:K295" si="44">$D290+($D290*(SUM($E290%,F290%)))</f>
        <v>210.93600000000001</v>
      </c>
      <c r="L290" s="47">
        <f t="shared" ref="L290:L295" si="45">$D290+(($D290*SUM($E290,G290)/100))</f>
        <v>213.00400000000002</v>
      </c>
      <c r="M290" s="48">
        <f t="shared" ref="M290:O295" si="46">$D290+(($D290*($E290+H290)/100))</f>
        <v>215.072</v>
      </c>
      <c r="N290" s="48">
        <f t="shared" si="46"/>
        <v>217.14000000000001</v>
      </c>
      <c r="O290" s="49">
        <f t="shared" si="46"/>
        <v>217.14000000000001</v>
      </c>
      <c r="P290" s="50"/>
      <c r="Q290" s="51"/>
      <c r="R290" s="51"/>
      <c r="S290" s="51"/>
      <c r="T290" s="52"/>
      <c r="U290" s="175"/>
      <c r="V290" s="176"/>
      <c r="W290" s="176"/>
      <c r="X290" s="176"/>
      <c r="Y290" s="176"/>
      <c r="Z290" s="50"/>
      <c r="AA290" s="51"/>
      <c r="AB290" s="51"/>
      <c r="AC290" s="51"/>
      <c r="AD290" s="51"/>
      <c r="AE290" s="175"/>
      <c r="AF290" s="176"/>
      <c r="AG290" s="176"/>
      <c r="AH290" s="176"/>
      <c r="AI290" s="188"/>
      <c r="AJ290" s="50"/>
      <c r="AK290" s="51"/>
      <c r="AL290" s="51"/>
      <c r="AM290" s="51"/>
      <c r="AN290" s="52"/>
      <c r="AO290" s="175"/>
      <c r="AP290" s="176"/>
      <c r="AQ290" s="176"/>
      <c r="AR290" s="176"/>
      <c r="AS290" s="176"/>
      <c r="AT290" s="50"/>
      <c r="AU290" s="51"/>
      <c r="AV290" s="51"/>
      <c r="AW290" s="51"/>
      <c r="AX290" s="51"/>
      <c r="AY290" s="175"/>
      <c r="AZ290" s="176"/>
      <c r="BA290" s="176"/>
      <c r="BB290" s="176"/>
      <c r="BC290" s="176"/>
      <c r="BD290" s="50"/>
      <c r="BE290" s="51"/>
      <c r="BF290" s="51"/>
      <c r="BG290" s="51"/>
      <c r="BH290" s="52"/>
      <c r="BI290" s="175"/>
      <c r="BJ290" s="176"/>
      <c r="BK290" s="176"/>
      <c r="BL290" s="176"/>
      <c r="BM290" s="188"/>
      <c r="BN290" s="53">
        <f t="shared" si="42"/>
        <v>0</v>
      </c>
      <c r="BO290" s="53">
        <f t="shared" si="43"/>
        <v>0</v>
      </c>
    </row>
    <row r="291" spans="2:67" ht="20.25" x14ac:dyDescent="0.25">
      <c r="B291" s="79"/>
      <c r="C291" s="80"/>
      <c r="D291" s="41">
        <f t="shared" si="41"/>
        <v>206.8</v>
      </c>
      <c r="E291" s="42">
        <v>1</v>
      </c>
      <c r="F291" s="43">
        <v>1</v>
      </c>
      <c r="G291" s="44">
        <v>2</v>
      </c>
      <c r="H291" s="44">
        <v>3</v>
      </c>
      <c r="I291" s="44">
        <v>4</v>
      </c>
      <c r="J291" s="45">
        <v>4</v>
      </c>
      <c r="K291" s="46">
        <f t="shared" si="44"/>
        <v>210.93600000000001</v>
      </c>
      <c r="L291" s="47">
        <f t="shared" si="45"/>
        <v>213.00400000000002</v>
      </c>
      <c r="M291" s="48">
        <f t="shared" si="46"/>
        <v>215.072</v>
      </c>
      <c r="N291" s="48">
        <f t="shared" si="46"/>
        <v>217.14000000000001</v>
      </c>
      <c r="O291" s="49">
        <f t="shared" si="46"/>
        <v>217.14000000000001</v>
      </c>
      <c r="P291" s="50"/>
      <c r="Q291" s="51"/>
      <c r="R291" s="51"/>
      <c r="S291" s="51"/>
      <c r="T291" s="52"/>
      <c r="U291" s="175"/>
      <c r="V291" s="176"/>
      <c r="W291" s="176"/>
      <c r="X291" s="176"/>
      <c r="Y291" s="176"/>
      <c r="Z291" s="50"/>
      <c r="AA291" s="51"/>
      <c r="AB291" s="51"/>
      <c r="AC291" s="51"/>
      <c r="AD291" s="51"/>
      <c r="AE291" s="175"/>
      <c r="AF291" s="176"/>
      <c r="AG291" s="176"/>
      <c r="AH291" s="176"/>
      <c r="AI291" s="188"/>
      <c r="AJ291" s="50"/>
      <c r="AK291" s="51"/>
      <c r="AL291" s="51"/>
      <c r="AM291" s="51"/>
      <c r="AN291" s="52"/>
      <c r="AO291" s="175"/>
      <c r="AP291" s="176"/>
      <c r="AQ291" s="176"/>
      <c r="AR291" s="176"/>
      <c r="AS291" s="176"/>
      <c r="AT291" s="50"/>
      <c r="AU291" s="51"/>
      <c r="AV291" s="51"/>
      <c r="AW291" s="51"/>
      <c r="AX291" s="51"/>
      <c r="AY291" s="175"/>
      <c r="AZ291" s="176"/>
      <c r="BA291" s="176"/>
      <c r="BB291" s="176"/>
      <c r="BC291" s="176"/>
      <c r="BD291" s="50"/>
      <c r="BE291" s="51"/>
      <c r="BF291" s="51"/>
      <c r="BG291" s="51"/>
      <c r="BH291" s="52"/>
      <c r="BI291" s="175"/>
      <c r="BJ291" s="176"/>
      <c r="BK291" s="176"/>
      <c r="BL291" s="176"/>
      <c r="BM291" s="188"/>
      <c r="BN291" s="53">
        <f t="shared" si="42"/>
        <v>0</v>
      </c>
      <c r="BO291" s="53">
        <f t="shared" si="43"/>
        <v>0</v>
      </c>
    </row>
    <row r="292" spans="2:67" ht="20.25" x14ac:dyDescent="0.25">
      <c r="B292" s="79"/>
      <c r="C292" s="80"/>
      <c r="D292" s="41">
        <f t="shared" si="41"/>
        <v>206.8</v>
      </c>
      <c r="E292" s="42">
        <v>1</v>
      </c>
      <c r="F292" s="43">
        <v>1</v>
      </c>
      <c r="G292" s="44">
        <v>2</v>
      </c>
      <c r="H292" s="44">
        <v>3</v>
      </c>
      <c r="I292" s="44">
        <v>4</v>
      </c>
      <c r="J292" s="45">
        <v>4</v>
      </c>
      <c r="K292" s="46">
        <f t="shared" si="44"/>
        <v>210.93600000000001</v>
      </c>
      <c r="L292" s="47">
        <f t="shared" si="45"/>
        <v>213.00400000000002</v>
      </c>
      <c r="M292" s="48">
        <f t="shared" si="46"/>
        <v>215.072</v>
      </c>
      <c r="N292" s="48">
        <f t="shared" si="46"/>
        <v>217.14000000000001</v>
      </c>
      <c r="O292" s="49">
        <f t="shared" si="46"/>
        <v>217.14000000000001</v>
      </c>
      <c r="P292" s="50"/>
      <c r="Q292" s="51"/>
      <c r="R292" s="51"/>
      <c r="S292" s="51"/>
      <c r="T292" s="52"/>
      <c r="U292" s="175"/>
      <c r="V292" s="176"/>
      <c r="W292" s="176"/>
      <c r="X292" s="176"/>
      <c r="Y292" s="176"/>
      <c r="Z292" s="50"/>
      <c r="AA292" s="51"/>
      <c r="AB292" s="51"/>
      <c r="AC292" s="51"/>
      <c r="AD292" s="51"/>
      <c r="AE292" s="175"/>
      <c r="AF292" s="176"/>
      <c r="AG292" s="176"/>
      <c r="AH292" s="176"/>
      <c r="AI292" s="188"/>
      <c r="AJ292" s="50"/>
      <c r="AK292" s="51"/>
      <c r="AL292" s="51"/>
      <c r="AM292" s="51"/>
      <c r="AN292" s="52"/>
      <c r="AO292" s="175"/>
      <c r="AP292" s="176"/>
      <c r="AQ292" s="176"/>
      <c r="AR292" s="176"/>
      <c r="AS292" s="176"/>
      <c r="AT292" s="50"/>
      <c r="AU292" s="51"/>
      <c r="AV292" s="51"/>
      <c r="AW292" s="51"/>
      <c r="AX292" s="51"/>
      <c r="AY292" s="175"/>
      <c r="AZ292" s="176"/>
      <c r="BA292" s="176"/>
      <c r="BB292" s="176"/>
      <c r="BC292" s="176"/>
      <c r="BD292" s="50"/>
      <c r="BE292" s="51"/>
      <c r="BF292" s="51"/>
      <c r="BG292" s="51"/>
      <c r="BH292" s="52"/>
      <c r="BI292" s="175"/>
      <c r="BJ292" s="176"/>
      <c r="BK292" s="176"/>
      <c r="BL292" s="176"/>
      <c r="BM292" s="188"/>
      <c r="BN292" s="53">
        <f t="shared" si="42"/>
        <v>0</v>
      </c>
      <c r="BO292" s="53">
        <f t="shared" si="43"/>
        <v>0</v>
      </c>
    </row>
    <row r="293" spans="2:67" ht="58.5" x14ac:dyDescent="0.25">
      <c r="B293" s="81" t="s">
        <v>47</v>
      </c>
      <c r="C293" s="82" t="s">
        <v>48</v>
      </c>
      <c r="D293" s="41">
        <f t="shared" si="41"/>
        <v>0</v>
      </c>
      <c r="E293" s="62"/>
      <c r="F293" s="63"/>
      <c r="G293" s="64"/>
      <c r="H293" s="64"/>
      <c r="I293" s="64"/>
      <c r="J293" s="65"/>
      <c r="K293" s="46">
        <f t="shared" si="44"/>
        <v>0</v>
      </c>
      <c r="L293" s="47">
        <f t="shared" si="45"/>
        <v>0</v>
      </c>
      <c r="M293" s="48">
        <f t="shared" si="46"/>
        <v>0</v>
      </c>
      <c r="N293" s="48">
        <f t="shared" si="46"/>
        <v>0</v>
      </c>
      <c r="O293" s="49">
        <f t="shared" si="46"/>
        <v>0</v>
      </c>
      <c r="P293" s="66"/>
      <c r="Q293" s="67"/>
      <c r="R293" s="68"/>
      <c r="S293" s="67"/>
      <c r="T293" s="69"/>
      <c r="U293" s="177"/>
      <c r="V293" s="178"/>
      <c r="W293" s="176"/>
      <c r="X293" s="178"/>
      <c r="Y293" s="178"/>
      <c r="Z293" s="66"/>
      <c r="AA293" s="67"/>
      <c r="AB293" s="68"/>
      <c r="AC293" s="67"/>
      <c r="AD293" s="67"/>
      <c r="AE293" s="177"/>
      <c r="AF293" s="178"/>
      <c r="AG293" s="176"/>
      <c r="AH293" s="178"/>
      <c r="AI293" s="189"/>
      <c r="AJ293" s="66"/>
      <c r="AK293" s="67"/>
      <c r="AL293" s="68"/>
      <c r="AM293" s="67"/>
      <c r="AN293" s="69"/>
      <c r="AO293" s="177"/>
      <c r="AP293" s="178"/>
      <c r="AQ293" s="176"/>
      <c r="AR293" s="178"/>
      <c r="AS293" s="178"/>
      <c r="AT293" s="66"/>
      <c r="AU293" s="67"/>
      <c r="AV293" s="68"/>
      <c r="AW293" s="67"/>
      <c r="AX293" s="67"/>
      <c r="AY293" s="177"/>
      <c r="AZ293" s="178"/>
      <c r="BA293" s="176"/>
      <c r="BB293" s="178"/>
      <c r="BC293" s="178"/>
      <c r="BD293" s="66"/>
      <c r="BE293" s="67"/>
      <c r="BF293" s="68"/>
      <c r="BG293" s="67"/>
      <c r="BH293" s="69"/>
      <c r="BI293" s="177"/>
      <c r="BJ293" s="178"/>
      <c r="BK293" s="176"/>
      <c r="BL293" s="178"/>
      <c r="BM293" s="189"/>
      <c r="BN293" s="53">
        <f t="shared" si="42"/>
        <v>0</v>
      </c>
      <c r="BO293" s="53">
        <f t="shared" si="43"/>
        <v>0</v>
      </c>
    </row>
    <row r="294" spans="2:67" ht="20.25" x14ac:dyDescent="0.25">
      <c r="B294" s="79" t="s">
        <v>50</v>
      </c>
      <c r="C294" s="40" t="str">
        <f>C181</f>
        <v>Мясо цыплят бройлеров, кг</v>
      </c>
      <c r="D294" s="41">
        <f t="shared" si="41"/>
        <v>113</v>
      </c>
      <c r="E294" s="42">
        <v>9</v>
      </c>
      <c r="F294" s="43">
        <v>1</v>
      </c>
      <c r="G294" s="44">
        <v>2</v>
      </c>
      <c r="H294" s="44">
        <v>3</v>
      </c>
      <c r="I294" s="44">
        <v>4</v>
      </c>
      <c r="J294" s="45">
        <v>5</v>
      </c>
      <c r="K294" s="46">
        <f t="shared" si="44"/>
        <v>124.3</v>
      </c>
      <c r="L294" s="47">
        <f t="shared" si="45"/>
        <v>125.43</v>
      </c>
      <c r="M294" s="48">
        <f t="shared" si="46"/>
        <v>126.56</v>
      </c>
      <c r="N294" s="48">
        <f t="shared" si="46"/>
        <v>127.69</v>
      </c>
      <c r="O294" s="49">
        <f t="shared" si="46"/>
        <v>128.82</v>
      </c>
      <c r="P294" s="50"/>
      <c r="Q294" s="51"/>
      <c r="R294" s="51"/>
      <c r="S294" s="51"/>
      <c r="T294" s="52"/>
      <c r="U294" s="175"/>
      <c r="V294" s="176"/>
      <c r="W294" s="176"/>
      <c r="X294" s="176"/>
      <c r="Y294" s="176"/>
      <c r="Z294" s="50"/>
      <c r="AA294" s="51"/>
      <c r="AB294" s="51"/>
      <c r="AC294" s="51"/>
      <c r="AD294" s="51"/>
      <c r="AE294" s="175"/>
      <c r="AF294" s="176"/>
      <c r="AG294" s="176"/>
      <c r="AH294" s="176"/>
      <c r="AI294" s="188"/>
      <c r="AJ294" s="50"/>
      <c r="AK294" s="51"/>
      <c r="AL294" s="51"/>
      <c r="AM294" s="51"/>
      <c r="AN294" s="52"/>
      <c r="AO294" s="175"/>
      <c r="AP294" s="176"/>
      <c r="AQ294" s="176"/>
      <c r="AR294" s="176"/>
      <c r="AS294" s="176"/>
      <c r="AT294" s="50"/>
      <c r="AU294" s="51"/>
      <c r="AV294" s="51"/>
      <c r="AW294" s="51"/>
      <c r="AX294" s="51"/>
      <c r="AY294" s="175"/>
      <c r="AZ294" s="176"/>
      <c r="BA294" s="176"/>
      <c r="BB294" s="176"/>
      <c r="BC294" s="176"/>
      <c r="BD294" s="50"/>
      <c r="BE294" s="51"/>
      <c r="BF294" s="51"/>
      <c r="BG294" s="51"/>
      <c r="BH294" s="52"/>
      <c r="BI294" s="175"/>
      <c r="BJ294" s="176"/>
      <c r="BK294" s="176"/>
      <c r="BL294" s="176"/>
      <c r="BM294" s="188"/>
      <c r="BN294" s="53">
        <f t="shared" si="42"/>
        <v>0</v>
      </c>
      <c r="BO294" s="53">
        <f t="shared" si="43"/>
        <v>0</v>
      </c>
    </row>
    <row r="295" spans="2:67" ht="20.25" x14ac:dyDescent="0.25">
      <c r="B295" s="79"/>
      <c r="C295" s="80"/>
      <c r="D295" s="41">
        <f t="shared" si="41"/>
        <v>113</v>
      </c>
      <c r="E295" s="42">
        <v>9</v>
      </c>
      <c r="F295" s="43">
        <v>1</v>
      </c>
      <c r="G295" s="44">
        <v>2</v>
      </c>
      <c r="H295" s="44">
        <v>3</v>
      </c>
      <c r="I295" s="44">
        <v>4</v>
      </c>
      <c r="J295" s="45">
        <v>5</v>
      </c>
      <c r="K295" s="46">
        <f t="shared" si="44"/>
        <v>124.3</v>
      </c>
      <c r="L295" s="47">
        <f t="shared" si="45"/>
        <v>125.43</v>
      </c>
      <c r="M295" s="48">
        <f t="shared" si="46"/>
        <v>126.56</v>
      </c>
      <c r="N295" s="48">
        <f t="shared" si="46"/>
        <v>127.69</v>
      </c>
      <c r="O295" s="49">
        <f t="shared" si="46"/>
        <v>128.82</v>
      </c>
      <c r="P295" s="50"/>
      <c r="Q295" s="51"/>
      <c r="R295" s="51"/>
      <c r="S295" s="51"/>
      <c r="T295" s="52"/>
      <c r="U295" s="175"/>
      <c r="V295" s="176"/>
      <c r="W295" s="176"/>
      <c r="X295" s="176"/>
      <c r="Y295" s="176"/>
      <c r="Z295" s="50"/>
      <c r="AA295" s="51"/>
      <c r="AB295" s="51"/>
      <c r="AC295" s="51"/>
      <c r="AD295" s="51"/>
      <c r="AE295" s="175"/>
      <c r="AF295" s="176"/>
      <c r="AG295" s="176"/>
      <c r="AH295" s="176"/>
      <c r="AI295" s="188"/>
      <c r="AJ295" s="50"/>
      <c r="AK295" s="51"/>
      <c r="AL295" s="51"/>
      <c r="AM295" s="51"/>
      <c r="AN295" s="52"/>
      <c r="AO295" s="175"/>
      <c r="AP295" s="176"/>
      <c r="AQ295" s="176"/>
      <c r="AR295" s="176"/>
      <c r="AS295" s="176"/>
      <c r="AT295" s="50"/>
      <c r="AU295" s="51"/>
      <c r="AV295" s="51"/>
      <c r="AW295" s="51"/>
      <c r="AX295" s="51"/>
      <c r="AY295" s="175"/>
      <c r="AZ295" s="176"/>
      <c r="BA295" s="176"/>
      <c r="BB295" s="176"/>
      <c r="BC295" s="176"/>
      <c r="BD295" s="50"/>
      <c r="BE295" s="51"/>
      <c r="BF295" s="51"/>
      <c r="BG295" s="51"/>
      <c r="BH295" s="52"/>
      <c r="BI295" s="175"/>
      <c r="BJ295" s="176"/>
      <c r="BK295" s="176"/>
      <c r="BL295" s="176"/>
      <c r="BM295" s="188"/>
      <c r="BN295" s="53">
        <f t="shared" si="42"/>
        <v>0</v>
      </c>
      <c r="BO295" s="53">
        <f t="shared" si="43"/>
        <v>0</v>
      </c>
    </row>
    <row r="296" spans="2:67" ht="20.25" x14ac:dyDescent="0.25">
      <c r="B296" s="79"/>
      <c r="C296" s="80"/>
      <c r="D296" s="41">
        <f t="shared" si="41"/>
        <v>113</v>
      </c>
      <c r="E296" s="42"/>
      <c r="F296" s="43"/>
      <c r="G296" s="44"/>
      <c r="H296" s="44"/>
      <c r="I296" s="44"/>
      <c r="J296" s="45"/>
      <c r="K296" s="46"/>
      <c r="L296" s="47"/>
      <c r="M296" s="48"/>
      <c r="N296" s="48"/>
      <c r="O296" s="49"/>
      <c r="P296" s="50"/>
      <c r="Q296" s="51"/>
      <c r="R296" s="51"/>
      <c r="S296" s="51"/>
      <c r="T296" s="52"/>
      <c r="U296" s="175"/>
      <c r="V296" s="176"/>
      <c r="W296" s="176"/>
      <c r="X296" s="176"/>
      <c r="Y296" s="176"/>
      <c r="Z296" s="50"/>
      <c r="AA296" s="51"/>
      <c r="AB296" s="51"/>
      <c r="AC296" s="51"/>
      <c r="AD296" s="51"/>
      <c r="AE296" s="175"/>
      <c r="AF296" s="176"/>
      <c r="AG296" s="176"/>
      <c r="AH296" s="176"/>
      <c r="AI296" s="188"/>
      <c r="AJ296" s="50"/>
      <c r="AK296" s="51"/>
      <c r="AL296" s="51"/>
      <c r="AM296" s="51"/>
      <c r="AN296" s="52"/>
      <c r="AO296" s="175"/>
      <c r="AP296" s="176"/>
      <c r="AQ296" s="176"/>
      <c r="AR296" s="176"/>
      <c r="AS296" s="176"/>
      <c r="AT296" s="50"/>
      <c r="AU296" s="51"/>
      <c r="AV296" s="51"/>
      <c r="AW296" s="51"/>
      <c r="AX296" s="51"/>
      <c r="AY296" s="175"/>
      <c r="AZ296" s="176"/>
      <c r="BA296" s="176"/>
      <c r="BB296" s="176"/>
      <c r="BC296" s="176"/>
      <c r="BD296" s="50"/>
      <c r="BE296" s="51"/>
      <c r="BF296" s="51"/>
      <c r="BG296" s="51"/>
      <c r="BH296" s="52"/>
      <c r="BI296" s="175"/>
      <c r="BJ296" s="176"/>
      <c r="BK296" s="176"/>
      <c r="BL296" s="176"/>
      <c r="BM296" s="188"/>
      <c r="BN296" s="53">
        <f t="shared" si="42"/>
        <v>0</v>
      </c>
      <c r="BO296" s="53">
        <f t="shared" si="43"/>
        <v>0</v>
      </c>
    </row>
    <row r="297" spans="2:67" ht="39" x14ac:dyDescent="0.25">
      <c r="B297" s="81" t="s">
        <v>53</v>
      </c>
      <c r="C297" s="82" t="s">
        <v>54</v>
      </c>
      <c r="D297" s="41">
        <f t="shared" si="41"/>
        <v>0</v>
      </c>
      <c r="E297" s="89"/>
      <c r="F297" s="90"/>
      <c r="G297" s="91"/>
      <c r="H297" s="91"/>
      <c r="I297" s="91"/>
      <c r="J297" s="92"/>
      <c r="K297" s="46">
        <f t="shared" ref="K297:K343" si="47">$D297+($D297*(SUM($E297%,F297%)))</f>
        <v>0</v>
      </c>
      <c r="L297" s="47">
        <f t="shared" ref="L297:L343" si="48">$D297+(($D297*SUM($E297,G297)/100))</f>
        <v>0</v>
      </c>
      <c r="M297" s="48">
        <f t="shared" ref="M297:O343" si="49">$D297+(($D297*($E297+H297)/100))</f>
        <v>0</v>
      </c>
      <c r="N297" s="48">
        <f t="shared" si="49"/>
        <v>0</v>
      </c>
      <c r="O297" s="49">
        <f t="shared" si="49"/>
        <v>0</v>
      </c>
      <c r="P297" s="93"/>
      <c r="Q297" s="94"/>
      <c r="R297" s="68"/>
      <c r="S297" s="94"/>
      <c r="T297" s="95"/>
      <c r="U297" s="179"/>
      <c r="V297" s="180"/>
      <c r="W297" s="176"/>
      <c r="X297" s="180"/>
      <c r="Y297" s="180"/>
      <c r="Z297" s="93"/>
      <c r="AA297" s="94"/>
      <c r="AB297" s="68"/>
      <c r="AC297" s="94"/>
      <c r="AD297" s="94"/>
      <c r="AE297" s="179"/>
      <c r="AF297" s="180"/>
      <c r="AG297" s="176"/>
      <c r="AH297" s="180"/>
      <c r="AI297" s="190"/>
      <c r="AJ297" s="93"/>
      <c r="AK297" s="94"/>
      <c r="AL297" s="68"/>
      <c r="AM297" s="94"/>
      <c r="AN297" s="95"/>
      <c r="AO297" s="179"/>
      <c r="AP297" s="180"/>
      <c r="AQ297" s="176"/>
      <c r="AR297" s="180"/>
      <c r="AS297" s="180"/>
      <c r="AT297" s="93"/>
      <c r="AU297" s="94"/>
      <c r="AV297" s="68"/>
      <c r="AW297" s="94"/>
      <c r="AX297" s="94"/>
      <c r="AY297" s="179"/>
      <c r="AZ297" s="180"/>
      <c r="BA297" s="176"/>
      <c r="BB297" s="180"/>
      <c r="BC297" s="180"/>
      <c r="BD297" s="93"/>
      <c r="BE297" s="94"/>
      <c r="BF297" s="68"/>
      <c r="BG297" s="94"/>
      <c r="BH297" s="95"/>
      <c r="BI297" s="179"/>
      <c r="BJ297" s="180"/>
      <c r="BK297" s="176"/>
      <c r="BL297" s="180"/>
      <c r="BM297" s="190"/>
      <c r="BN297" s="53">
        <f t="shared" si="42"/>
        <v>0</v>
      </c>
      <c r="BO297" s="53">
        <f t="shared" si="43"/>
        <v>0</v>
      </c>
    </row>
    <row r="298" spans="2:67" ht="72" x14ac:dyDescent="0.25">
      <c r="B298" s="79" t="s">
        <v>56</v>
      </c>
      <c r="C298" s="40" t="str">
        <f>C185</f>
        <v>Подсолнечное масло и его фракции, рафинированные, но без изменения химического состава, л</v>
      </c>
      <c r="D298" s="41">
        <f t="shared" si="41"/>
        <v>67</v>
      </c>
      <c r="E298" s="42">
        <v>5</v>
      </c>
      <c r="F298" s="43">
        <v>1</v>
      </c>
      <c r="G298" s="44">
        <v>2</v>
      </c>
      <c r="H298" s="44">
        <v>3</v>
      </c>
      <c r="I298" s="44">
        <v>4</v>
      </c>
      <c r="J298" s="45">
        <v>5</v>
      </c>
      <c r="K298" s="46">
        <f t="shared" si="47"/>
        <v>71.02</v>
      </c>
      <c r="L298" s="47">
        <f t="shared" si="48"/>
        <v>71.69</v>
      </c>
      <c r="M298" s="48">
        <f t="shared" si="49"/>
        <v>72.36</v>
      </c>
      <c r="N298" s="48">
        <f t="shared" si="49"/>
        <v>73.03</v>
      </c>
      <c r="O298" s="49">
        <f t="shared" si="49"/>
        <v>73.7</v>
      </c>
      <c r="P298" s="50"/>
      <c r="Q298" s="51"/>
      <c r="R298" s="51"/>
      <c r="S298" s="51"/>
      <c r="T298" s="52"/>
      <c r="U298" s="175"/>
      <c r="V298" s="176"/>
      <c r="W298" s="176"/>
      <c r="X298" s="176"/>
      <c r="Y298" s="176"/>
      <c r="Z298" s="50"/>
      <c r="AA298" s="51"/>
      <c r="AB298" s="51"/>
      <c r="AC298" s="51"/>
      <c r="AD298" s="52"/>
      <c r="AE298" s="175"/>
      <c r="AF298" s="176"/>
      <c r="AG298" s="176"/>
      <c r="AH298" s="176"/>
      <c r="AI298" s="188"/>
      <c r="AJ298" s="50"/>
      <c r="AK298" s="51"/>
      <c r="AL298" s="51"/>
      <c r="AM298" s="51"/>
      <c r="AN298" s="52"/>
      <c r="AO298" s="175"/>
      <c r="AP298" s="176"/>
      <c r="AQ298" s="176"/>
      <c r="AR298" s="176"/>
      <c r="AS298" s="176"/>
      <c r="AT298" s="50"/>
      <c r="AU298" s="51"/>
      <c r="AV298" s="51"/>
      <c r="AW298" s="51"/>
      <c r="AX298" s="51"/>
      <c r="AY298" s="175"/>
      <c r="AZ298" s="176"/>
      <c r="BA298" s="176"/>
      <c r="BB298" s="176"/>
      <c r="BC298" s="176"/>
      <c r="BD298" s="50"/>
      <c r="BE298" s="51"/>
      <c r="BF298" s="51"/>
      <c r="BG298" s="51"/>
      <c r="BH298" s="52"/>
      <c r="BI298" s="175"/>
      <c r="BJ298" s="176"/>
      <c r="BK298" s="176"/>
      <c r="BL298" s="176"/>
      <c r="BM298" s="188"/>
      <c r="BN298" s="53">
        <f t="shared" si="42"/>
        <v>0</v>
      </c>
      <c r="BO298" s="53">
        <f t="shared" si="43"/>
        <v>0</v>
      </c>
    </row>
    <row r="299" spans="2:67" ht="20.25" x14ac:dyDescent="0.25">
      <c r="B299" s="79"/>
      <c r="C299" s="80"/>
      <c r="D299" s="41">
        <f t="shared" si="41"/>
        <v>67</v>
      </c>
      <c r="E299" s="42">
        <v>5</v>
      </c>
      <c r="F299" s="43">
        <v>1</v>
      </c>
      <c r="G299" s="44">
        <v>2</v>
      </c>
      <c r="H299" s="44">
        <v>3</v>
      </c>
      <c r="I299" s="44">
        <v>4</v>
      </c>
      <c r="J299" s="45">
        <v>5</v>
      </c>
      <c r="K299" s="46">
        <f t="shared" si="47"/>
        <v>71.02</v>
      </c>
      <c r="L299" s="47">
        <f t="shared" si="48"/>
        <v>71.69</v>
      </c>
      <c r="M299" s="48">
        <f t="shared" si="49"/>
        <v>72.36</v>
      </c>
      <c r="N299" s="48">
        <f t="shared" si="49"/>
        <v>73.03</v>
      </c>
      <c r="O299" s="49">
        <f t="shared" si="49"/>
        <v>73.7</v>
      </c>
      <c r="P299" s="50"/>
      <c r="Q299" s="51"/>
      <c r="R299" s="51"/>
      <c r="S299" s="51"/>
      <c r="T299" s="52"/>
      <c r="U299" s="175"/>
      <c r="V299" s="176"/>
      <c r="W299" s="176"/>
      <c r="X299" s="176"/>
      <c r="Y299" s="176"/>
      <c r="Z299" s="50"/>
      <c r="AA299" s="51"/>
      <c r="AB299" s="51"/>
      <c r="AC299" s="51"/>
      <c r="AD299" s="51"/>
      <c r="AE299" s="175"/>
      <c r="AF299" s="176"/>
      <c r="AG299" s="176"/>
      <c r="AH299" s="176"/>
      <c r="AI299" s="188"/>
      <c r="AJ299" s="50"/>
      <c r="AK299" s="51"/>
      <c r="AL299" s="51"/>
      <c r="AM299" s="51"/>
      <c r="AN299" s="52"/>
      <c r="AO299" s="175"/>
      <c r="AP299" s="176"/>
      <c r="AQ299" s="176"/>
      <c r="AR299" s="176"/>
      <c r="AS299" s="176"/>
      <c r="AT299" s="50"/>
      <c r="AU299" s="51"/>
      <c r="AV299" s="51"/>
      <c r="AW299" s="51"/>
      <c r="AX299" s="51"/>
      <c r="AY299" s="175"/>
      <c r="AZ299" s="176"/>
      <c r="BA299" s="176"/>
      <c r="BB299" s="176"/>
      <c r="BC299" s="176"/>
      <c r="BD299" s="50"/>
      <c r="BE299" s="51"/>
      <c r="BF299" s="51"/>
      <c r="BG299" s="51"/>
      <c r="BH299" s="52"/>
      <c r="BI299" s="175"/>
      <c r="BJ299" s="176"/>
      <c r="BK299" s="176"/>
      <c r="BL299" s="176"/>
      <c r="BM299" s="188"/>
      <c r="BN299" s="53">
        <f t="shared" si="42"/>
        <v>0</v>
      </c>
      <c r="BO299" s="53">
        <f t="shared" si="43"/>
        <v>0</v>
      </c>
    </row>
    <row r="300" spans="2:67" ht="20.25" x14ac:dyDescent="0.25">
      <c r="B300" s="79"/>
      <c r="C300" s="80"/>
      <c r="D300" s="41">
        <f t="shared" ref="D300:D331" si="50">D74</f>
        <v>67</v>
      </c>
      <c r="E300" s="42">
        <v>5</v>
      </c>
      <c r="F300" s="43">
        <v>1</v>
      </c>
      <c r="G300" s="44">
        <v>2</v>
      </c>
      <c r="H300" s="44">
        <v>3</v>
      </c>
      <c r="I300" s="44">
        <v>4</v>
      </c>
      <c r="J300" s="45">
        <v>5</v>
      </c>
      <c r="K300" s="46">
        <f t="shared" si="47"/>
        <v>71.02</v>
      </c>
      <c r="L300" s="47">
        <f t="shared" si="48"/>
        <v>71.69</v>
      </c>
      <c r="M300" s="48">
        <f t="shared" si="49"/>
        <v>72.36</v>
      </c>
      <c r="N300" s="48">
        <f t="shared" si="49"/>
        <v>73.03</v>
      </c>
      <c r="O300" s="49">
        <f t="shared" si="49"/>
        <v>73.7</v>
      </c>
      <c r="P300" s="50"/>
      <c r="Q300" s="51"/>
      <c r="R300" s="51"/>
      <c r="S300" s="51"/>
      <c r="T300" s="52"/>
      <c r="U300" s="175"/>
      <c r="V300" s="176"/>
      <c r="W300" s="176"/>
      <c r="X300" s="176"/>
      <c r="Y300" s="176"/>
      <c r="Z300" s="50"/>
      <c r="AA300" s="51"/>
      <c r="AB300" s="51"/>
      <c r="AC300" s="51"/>
      <c r="AD300" s="51"/>
      <c r="AE300" s="175"/>
      <c r="AF300" s="176"/>
      <c r="AG300" s="176"/>
      <c r="AH300" s="176"/>
      <c r="AI300" s="188"/>
      <c r="AJ300" s="50"/>
      <c r="AK300" s="51"/>
      <c r="AL300" s="51"/>
      <c r="AM300" s="51"/>
      <c r="AN300" s="52"/>
      <c r="AO300" s="175"/>
      <c r="AP300" s="176"/>
      <c r="AQ300" s="176"/>
      <c r="AR300" s="176"/>
      <c r="AS300" s="176"/>
      <c r="AT300" s="50"/>
      <c r="AU300" s="51"/>
      <c r="AV300" s="51"/>
      <c r="AW300" s="51"/>
      <c r="AX300" s="51"/>
      <c r="AY300" s="175"/>
      <c r="AZ300" s="176"/>
      <c r="BA300" s="176"/>
      <c r="BB300" s="176"/>
      <c r="BC300" s="176"/>
      <c r="BD300" s="50"/>
      <c r="BE300" s="51"/>
      <c r="BF300" s="51"/>
      <c r="BG300" s="51"/>
      <c r="BH300" s="52"/>
      <c r="BI300" s="175"/>
      <c r="BJ300" s="176"/>
      <c r="BK300" s="176"/>
      <c r="BL300" s="176"/>
      <c r="BM300" s="188"/>
      <c r="BN300" s="53">
        <f t="shared" si="42"/>
        <v>0</v>
      </c>
      <c r="BO300" s="53">
        <f t="shared" si="43"/>
        <v>0</v>
      </c>
    </row>
    <row r="301" spans="2:67" ht="20.25" x14ac:dyDescent="0.25">
      <c r="B301" s="81" t="s">
        <v>58</v>
      </c>
      <c r="C301" s="82" t="s">
        <v>59</v>
      </c>
      <c r="D301" s="41">
        <f t="shared" si="50"/>
        <v>0</v>
      </c>
      <c r="E301" s="62"/>
      <c r="F301" s="63"/>
      <c r="G301" s="64"/>
      <c r="H301" s="64"/>
      <c r="I301" s="64"/>
      <c r="J301" s="65"/>
      <c r="K301" s="46">
        <f t="shared" si="47"/>
        <v>0</v>
      </c>
      <c r="L301" s="47">
        <f t="shared" si="48"/>
        <v>0</v>
      </c>
      <c r="M301" s="48">
        <f t="shared" si="49"/>
        <v>0</v>
      </c>
      <c r="N301" s="48">
        <f t="shared" si="49"/>
        <v>0</v>
      </c>
      <c r="O301" s="49">
        <f t="shared" si="49"/>
        <v>0</v>
      </c>
      <c r="P301" s="66"/>
      <c r="Q301" s="67"/>
      <c r="R301" s="68"/>
      <c r="S301" s="67"/>
      <c r="T301" s="69"/>
      <c r="U301" s="177"/>
      <c r="V301" s="178"/>
      <c r="W301" s="176"/>
      <c r="X301" s="178"/>
      <c r="Y301" s="178"/>
      <c r="Z301" s="66"/>
      <c r="AA301" s="67"/>
      <c r="AB301" s="68"/>
      <c r="AC301" s="67"/>
      <c r="AD301" s="67"/>
      <c r="AE301" s="177"/>
      <c r="AF301" s="178"/>
      <c r="AG301" s="176"/>
      <c r="AH301" s="178"/>
      <c r="AI301" s="189"/>
      <c r="AJ301" s="66"/>
      <c r="AK301" s="67"/>
      <c r="AL301" s="68"/>
      <c r="AM301" s="67"/>
      <c r="AN301" s="69"/>
      <c r="AO301" s="177"/>
      <c r="AP301" s="178"/>
      <c r="AQ301" s="176"/>
      <c r="AR301" s="178"/>
      <c r="AS301" s="178"/>
      <c r="AT301" s="66"/>
      <c r="AU301" s="67"/>
      <c r="AV301" s="68"/>
      <c r="AW301" s="67"/>
      <c r="AX301" s="67"/>
      <c r="AY301" s="177"/>
      <c r="AZ301" s="178"/>
      <c r="BA301" s="176"/>
      <c r="BB301" s="178"/>
      <c r="BC301" s="178"/>
      <c r="BD301" s="66"/>
      <c r="BE301" s="67"/>
      <c r="BF301" s="68"/>
      <c r="BG301" s="67"/>
      <c r="BH301" s="69"/>
      <c r="BI301" s="177"/>
      <c r="BJ301" s="178"/>
      <c r="BK301" s="176"/>
      <c r="BL301" s="178"/>
      <c r="BM301" s="189"/>
      <c r="BN301" s="53">
        <f t="shared" si="42"/>
        <v>0</v>
      </c>
      <c r="BO301" s="53">
        <f t="shared" si="43"/>
        <v>0</v>
      </c>
    </row>
    <row r="302" spans="2:67" ht="54" x14ac:dyDescent="0.25">
      <c r="B302" s="79" t="s">
        <v>132</v>
      </c>
      <c r="C302" s="40" t="str">
        <f>C189</f>
        <v>Молоко 2,5% жирности (в пленке, пастеризованное), в расфасовке 0,9 л</v>
      </c>
      <c r="D302" s="41">
        <f t="shared" si="50"/>
        <v>34.700000000000003</v>
      </c>
      <c r="E302" s="42">
        <v>15</v>
      </c>
      <c r="F302" s="43">
        <v>1</v>
      </c>
      <c r="G302" s="44">
        <v>2</v>
      </c>
      <c r="H302" s="44">
        <v>3</v>
      </c>
      <c r="I302" s="44">
        <v>4</v>
      </c>
      <c r="J302" s="45">
        <v>5</v>
      </c>
      <c r="K302" s="46">
        <f t="shared" si="47"/>
        <v>40.252000000000002</v>
      </c>
      <c r="L302" s="47">
        <f t="shared" si="48"/>
        <v>40.599000000000004</v>
      </c>
      <c r="M302" s="48">
        <f t="shared" si="49"/>
        <v>40.946000000000005</v>
      </c>
      <c r="N302" s="48">
        <f t="shared" si="49"/>
        <v>41.293000000000006</v>
      </c>
      <c r="O302" s="49">
        <f t="shared" si="49"/>
        <v>41.64</v>
      </c>
      <c r="P302" s="50"/>
      <c r="Q302" s="57"/>
      <c r="R302" s="57"/>
      <c r="S302" s="57"/>
      <c r="T302" s="52"/>
      <c r="U302" s="50"/>
      <c r="V302" s="51"/>
      <c r="W302" s="51"/>
      <c r="X302" s="51"/>
      <c r="Y302" s="52"/>
      <c r="Z302" s="236"/>
      <c r="AA302" s="237"/>
      <c r="AB302" s="238"/>
      <c r="AC302" s="237"/>
      <c r="AD302" s="239"/>
      <c r="AE302" s="195"/>
      <c r="AF302" s="196"/>
      <c r="AG302" s="197"/>
      <c r="AH302" s="196"/>
      <c r="AI302" s="198"/>
      <c r="AJ302" s="50"/>
      <c r="AK302" s="51"/>
      <c r="AL302" s="51"/>
      <c r="AM302" s="51"/>
      <c r="AN302" s="52"/>
      <c r="AO302" s="175"/>
      <c r="AP302" s="176"/>
      <c r="AQ302" s="176"/>
      <c r="AR302" s="176"/>
      <c r="AS302" s="176"/>
      <c r="AT302" s="50"/>
      <c r="AU302" s="51"/>
      <c r="AV302" s="51"/>
      <c r="AW302" s="51"/>
      <c r="AX302" s="51"/>
      <c r="AY302" s="175"/>
      <c r="AZ302" s="176"/>
      <c r="BA302" s="176"/>
      <c r="BB302" s="176"/>
      <c r="BC302" s="176"/>
      <c r="BD302" s="50"/>
      <c r="BE302" s="51"/>
      <c r="BF302" s="51"/>
      <c r="BG302" s="51"/>
      <c r="BH302" s="52"/>
      <c r="BI302" s="175"/>
      <c r="BJ302" s="176"/>
      <c r="BK302" s="176"/>
      <c r="BL302" s="176"/>
      <c r="BM302" s="188"/>
      <c r="BN302" s="53">
        <f t="shared" si="42"/>
        <v>0</v>
      </c>
      <c r="BO302" s="53">
        <f t="shared" si="43"/>
        <v>0</v>
      </c>
    </row>
    <row r="303" spans="2:67" ht="20.25" x14ac:dyDescent="0.25">
      <c r="B303" s="79"/>
      <c r="C303" s="80"/>
      <c r="D303" s="41">
        <f t="shared" si="50"/>
        <v>34.700000000000003</v>
      </c>
      <c r="E303" s="42">
        <v>15</v>
      </c>
      <c r="F303" s="43">
        <v>1</v>
      </c>
      <c r="G303" s="44">
        <v>2</v>
      </c>
      <c r="H303" s="44">
        <v>3</v>
      </c>
      <c r="I303" s="44">
        <v>4</v>
      </c>
      <c r="J303" s="45">
        <v>5</v>
      </c>
      <c r="K303" s="46">
        <f t="shared" si="47"/>
        <v>40.252000000000002</v>
      </c>
      <c r="L303" s="47">
        <f t="shared" si="48"/>
        <v>40.599000000000004</v>
      </c>
      <c r="M303" s="48">
        <f t="shared" si="49"/>
        <v>40.946000000000005</v>
      </c>
      <c r="N303" s="48">
        <f t="shared" si="49"/>
        <v>41.293000000000006</v>
      </c>
      <c r="O303" s="49">
        <f t="shared" si="49"/>
        <v>41.64</v>
      </c>
      <c r="P303" s="50"/>
      <c r="Q303" s="51"/>
      <c r="R303" s="51"/>
      <c r="S303" s="51"/>
      <c r="T303" s="52"/>
      <c r="U303" s="175"/>
      <c r="V303" s="176"/>
      <c r="W303" s="176"/>
      <c r="X303" s="176"/>
      <c r="Y303" s="176"/>
      <c r="Z303" s="50"/>
      <c r="AA303" s="51"/>
      <c r="AB303" s="51"/>
      <c r="AC303" s="51"/>
      <c r="AD303" s="51"/>
      <c r="AE303" s="175"/>
      <c r="AF303" s="176"/>
      <c r="AG303" s="176"/>
      <c r="AH303" s="176"/>
      <c r="AI303" s="188"/>
      <c r="AJ303" s="50"/>
      <c r="AK303" s="51"/>
      <c r="AL303" s="51"/>
      <c r="AM303" s="51"/>
      <c r="AN303" s="52"/>
      <c r="AO303" s="175"/>
      <c r="AP303" s="176"/>
      <c r="AQ303" s="176"/>
      <c r="AR303" s="176"/>
      <c r="AS303" s="176"/>
      <c r="AT303" s="50"/>
      <c r="AU303" s="51"/>
      <c r="AV303" s="51"/>
      <c r="AW303" s="51"/>
      <c r="AX303" s="51"/>
      <c r="AY303" s="175"/>
      <c r="AZ303" s="176"/>
      <c r="BA303" s="176"/>
      <c r="BB303" s="176"/>
      <c r="BC303" s="176"/>
      <c r="BD303" s="50"/>
      <c r="BE303" s="51"/>
      <c r="BF303" s="51"/>
      <c r="BG303" s="51"/>
      <c r="BH303" s="52"/>
      <c r="BI303" s="175"/>
      <c r="BJ303" s="176"/>
      <c r="BK303" s="176"/>
      <c r="BL303" s="176"/>
      <c r="BM303" s="188"/>
      <c r="BN303" s="53">
        <f t="shared" si="42"/>
        <v>0</v>
      </c>
      <c r="BO303" s="53">
        <f t="shared" si="43"/>
        <v>0</v>
      </c>
    </row>
    <row r="304" spans="2:67" ht="20.25" x14ac:dyDescent="0.25">
      <c r="B304" s="79"/>
      <c r="C304" s="80"/>
      <c r="D304" s="41">
        <f t="shared" si="50"/>
        <v>34.700000000000003</v>
      </c>
      <c r="E304" s="42">
        <v>15</v>
      </c>
      <c r="F304" s="43">
        <v>1</v>
      </c>
      <c r="G304" s="44">
        <v>2</v>
      </c>
      <c r="H304" s="44">
        <v>3</v>
      </c>
      <c r="I304" s="44">
        <v>4</v>
      </c>
      <c r="J304" s="45">
        <v>5</v>
      </c>
      <c r="K304" s="46">
        <f t="shared" si="47"/>
        <v>40.252000000000002</v>
      </c>
      <c r="L304" s="47">
        <f t="shared" si="48"/>
        <v>40.599000000000004</v>
      </c>
      <c r="M304" s="48">
        <f t="shared" si="49"/>
        <v>40.946000000000005</v>
      </c>
      <c r="N304" s="48">
        <f t="shared" si="49"/>
        <v>41.293000000000006</v>
      </c>
      <c r="O304" s="49">
        <f t="shared" si="49"/>
        <v>41.64</v>
      </c>
      <c r="P304" s="50"/>
      <c r="Q304" s="51"/>
      <c r="R304" s="51"/>
      <c r="S304" s="51"/>
      <c r="T304" s="52"/>
      <c r="U304" s="175"/>
      <c r="V304" s="176"/>
      <c r="W304" s="176"/>
      <c r="X304" s="176"/>
      <c r="Y304" s="176"/>
      <c r="Z304" s="50"/>
      <c r="AA304" s="51"/>
      <c r="AB304" s="51"/>
      <c r="AC304" s="51"/>
      <c r="AD304" s="51"/>
      <c r="AE304" s="175"/>
      <c r="AF304" s="176"/>
      <c r="AG304" s="176"/>
      <c r="AH304" s="176"/>
      <c r="AI304" s="188"/>
      <c r="AJ304" s="50"/>
      <c r="AK304" s="51"/>
      <c r="AL304" s="51"/>
      <c r="AM304" s="51"/>
      <c r="AN304" s="52"/>
      <c r="AO304" s="175"/>
      <c r="AP304" s="176"/>
      <c r="AQ304" s="176"/>
      <c r="AR304" s="176"/>
      <c r="AS304" s="176"/>
      <c r="AT304" s="50"/>
      <c r="AU304" s="51"/>
      <c r="AV304" s="51"/>
      <c r="AW304" s="51"/>
      <c r="AX304" s="51"/>
      <c r="AY304" s="175"/>
      <c r="AZ304" s="176"/>
      <c r="BA304" s="176"/>
      <c r="BB304" s="176"/>
      <c r="BC304" s="176"/>
      <c r="BD304" s="50"/>
      <c r="BE304" s="51"/>
      <c r="BF304" s="51"/>
      <c r="BG304" s="51"/>
      <c r="BH304" s="52"/>
      <c r="BI304" s="175"/>
      <c r="BJ304" s="176"/>
      <c r="BK304" s="176"/>
      <c r="BL304" s="176"/>
      <c r="BM304" s="188"/>
    </row>
    <row r="305" spans="2:67" s="128" customFormat="1" ht="54" x14ac:dyDescent="0.25">
      <c r="B305" s="79" t="s">
        <v>130</v>
      </c>
      <c r="C305" s="40" t="str">
        <f>C192</f>
        <v>Молоко 3,2% жирности (в пленке, пастеризованное), в расфасовке 0,9 л</v>
      </c>
      <c r="D305" s="41">
        <f t="shared" si="50"/>
        <v>37.6</v>
      </c>
      <c r="E305" s="42">
        <v>15</v>
      </c>
      <c r="F305" s="43">
        <v>1</v>
      </c>
      <c r="G305" s="44">
        <v>2</v>
      </c>
      <c r="H305" s="44">
        <v>3</v>
      </c>
      <c r="I305" s="44">
        <v>4</v>
      </c>
      <c r="J305" s="45">
        <v>5</v>
      </c>
      <c r="K305" s="46">
        <f t="shared" si="47"/>
        <v>43.616</v>
      </c>
      <c r="L305" s="47">
        <f t="shared" si="48"/>
        <v>43.992000000000004</v>
      </c>
      <c r="M305" s="48">
        <f t="shared" si="49"/>
        <v>44.368000000000002</v>
      </c>
      <c r="N305" s="48">
        <f t="shared" si="49"/>
        <v>44.744</v>
      </c>
      <c r="O305" s="49">
        <f t="shared" si="49"/>
        <v>45.120000000000005</v>
      </c>
      <c r="P305" s="50"/>
      <c r="Q305" s="51"/>
      <c r="R305" s="51"/>
      <c r="S305" s="51"/>
      <c r="T305" s="52"/>
      <c r="U305" s="50"/>
      <c r="V305" s="57"/>
      <c r="W305" s="57"/>
      <c r="X305" s="57"/>
      <c r="Y305" s="52"/>
      <c r="Z305" s="50"/>
      <c r="AA305" s="51"/>
      <c r="AB305" s="51"/>
      <c r="AC305" s="51"/>
      <c r="AD305" s="52"/>
      <c r="AE305" s="175"/>
      <c r="AF305" s="176"/>
      <c r="AG305" s="176"/>
      <c r="AH305" s="176"/>
      <c r="AI305" s="188"/>
      <c r="AJ305" s="50"/>
      <c r="AK305" s="51"/>
      <c r="AL305" s="51"/>
      <c r="AM305" s="51"/>
      <c r="AN305" s="52"/>
      <c r="AO305" s="175"/>
      <c r="AP305" s="176"/>
      <c r="AQ305" s="176"/>
      <c r="AR305" s="176"/>
      <c r="AS305" s="176"/>
      <c r="AT305" s="50"/>
      <c r="AU305" s="51"/>
      <c r="AV305" s="51"/>
      <c r="AW305" s="51"/>
      <c r="AX305" s="51"/>
      <c r="AY305" s="175"/>
      <c r="AZ305" s="176"/>
      <c r="BA305" s="176"/>
      <c r="BB305" s="176"/>
      <c r="BC305" s="176"/>
      <c r="BD305" s="50"/>
      <c r="BE305" s="51"/>
      <c r="BF305" s="51"/>
      <c r="BG305" s="51"/>
      <c r="BH305" s="52"/>
      <c r="BI305" s="175"/>
      <c r="BJ305" s="176"/>
      <c r="BK305" s="176"/>
      <c r="BL305" s="176"/>
      <c r="BM305" s="188"/>
      <c r="BN305" s="53">
        <f>MIN($P304,$U304,$Z304,$AE304,$AJ304,$AO304,$AT304,$AY304,$BD304,$BI304)</f>
        <v>0</v>
      </c>
      <c r="BO305" s="53">
        <f>MAX($P304,$U304,$Z304,$AE304,$AJ304,$AO304,$AT304,$AY304,$BD304,$BI304)</f>
        <v>0</v>
      </c>
    </row>
    <row r="306" spans="2:67" s="128" customFormat="1" ht="20.25" x14ac:dyDescent="0.25">
      <c r="B306" s="79"/>
      <c r="C306" s="80"/>
      <c r="D306" s="41">
        <f t="shared" si="50"/>
        <v>37.6</v>
      </c>
      <c r="E306" s="42">
        <v>15</v>
      </c>
      <c r="F306" s="43">
        <v>1</v>
      </c>
      <c r="G306" s="44">
        <v>2</v>
      </c>
      <c r="H306" s="44">
        <v>3</v>
      </c>
      <c r="I306" s="44">
        <v>4</v>
      </c>
      <c r="J306" s="45">
        <v>5</v>
      </c>
      <c r="K306" s="46">
        <f t="shared" si="47"/>
        <v>43.616</v>
      </c>
      <c r="L306" s="47">
        <f t="shared" si="48"/>
        <v>43.992000000000004</v>
      </c>
      <c r="M306" s="48">
        <f t="shared" si="49"/>
        <v>44.368000000000002</v>
      </c>
      <c r="N306" s="48">
        <f t="shared" si="49"/>
        <v>44.744</v>
      </c>
      <c r="O306" s="49">
        <f t="shared" si="49"/>
        <v>45.120000000000005</v>
      </c>
      <c r="P306" s="50"/>
      <c r="Q306" s="51"/>
      <c r="R306" s="51"/>
      <c r="S306" s="51"/>
      <c r="T306" s="52"/>
      <c r="U306" s="50"/>
      <c r="V306" s="57"/>
      <c r="W306" s="57"/>
      <c r="X306" s="57"/>
      <c r="Y306" s="52"/>
      <c r="Z306" s="50"/>
      <c r="AA306" s="51"/>
      <c r="AB306" s="51"/>
      <c r="AC306" s="51"/>
      <c r="AD306" s="51"/>
      <c r="AE306" s="175"/>
      <c r="AF306" s="176"/>
      <c r="AG306" s="176"/>
      <c r="AH306" s="176"/>
      <c r="AI306" s="188"/>
      <c r="AJ306" s="50"/>
      <c r="AK306" s="51"/>
      <c r="AL306" s="51"/>
      <c r="AM306" s="51"/>
      <c r="AN306" s="52"/>
      <c r="AO306" s="175"/>
      <c r="AP306" s="176"/>
      <c r="AQ306" s="176"/>
      <c r="AR306" s="176"/>
      <c r="AS306" s="176"/>
      <c r="AT306" s="50"/>
      <c r="AU306" s="51"/>
      <c r="AV306" s="51"/>
      <c r="AW306" s="51"/>
      <c r="AX306" s="51"/>
      <c r="AY306" s="175"/>
      <c r="AZ306" s="176"/>
      <c r="BA306" s="176"/>
      <c r="BB306" s="176"/>
      <c r="BC306" s="176"/>
      <c r="BD306" s="50"/>
      <c r="BE306" s="51"/>
      <c r="BF306" s="51"/>
      <c r="BG306" s="51"/>
      <c r="BH306" s="52"/>
      <c r="BI306" s="175"/>
      <c r="BJ306" s="176"/>
      <c r="BK306" s="176"/>
      <c r="BL306" s="176"/>
      <c r="BM306" s="188"/>
      <c r="BN306" s="53">
        <f>MIN($P305,$U305,$Z305,$AE305,$AJ305,$AO305,$AT305,$AY305,$BD305,$BI305)</f>
        <v>0</v>
      </c>
      <c r="BO306" s="53">
        <f>MAX($P305,$U305,$Z305,$AE305,$AJ305,$AO305,$AT305,$AY305,$BD305,$BI305)</f>
        <v>0</v>
      </c>
    </row>
    <row r="307" spans="2:67" s="128" customFormat="1" ht="20.25" x14ac:dyDescent="0.25">
      <c r="B307" s="79"/>
      <c r="C307" s="80"/>
      <c r="D307" s="41">
        <f t="shared" si="50"/>
        <v>37.6</v>
      </c>
      <c r="E307" s="42">
        <v>15</v>
      </c>
      <c r="F307" s="43">
        <v>1</v>
      </c>
      <c r="G307" s="44">
        <v>2</v>
      </c>
      <c r="H307" s="44">
        <v>3</v>
      </c>
      <c r="I307" s="44">
        <v>4</v>
      </c>
      <c r="J307" s="45">
        <v>5</v>
      </c>
      <c r="K307" s="46">
        <f t="shared" si="47"/>
        <v>43.616</v>
      </c>
      <c r="L307" s="47">
        <f t="shared" si="48"/>
        <v>43.992000000000004</v>
      </c>
      <c r="M307" s="48">
        <f t="shared" si="49"/>
        <v>44.368000000000002</v>
      </c>
      <c r="N307" s="48">
        <f t="shared" si="49"/>
        <v>44.744</v>
      </c>
      <c r="O307" s="49">
        <f t="shared" si="49"/>
        <v>45.120000000000005</v>
      </c>
      <c r="P307" s="50"/>
      <c r="Q307" s="51"/>
      <c r="R307" s="51"/>
      <c r="S307" s="51"/>
      <c r="T307" s="52"/>
      <c r="U307" s="50"/>
      <c r="V307" s="57"/>
      <c r="W307" s="57"/>
      <c r="X307" s="57"/>
      <c r="Y307" s="52"/>
      <c r="Z307" s="50"/>
      <c r="AA307" s="51"/>
      <c r="AB307" s="51"/>
      <c r="AC307" s="51"/>
      <c r="AD307" s="51"/>
      <c r="AE307" s="175"/>
      <c r="AF307" s="176"/>
      <c r="AG307" s="176"/>
      <c r="AH307" s="176"/>
      <c r="AI307" s="188"/>
      <c r="AJ307" s="50"/>
      <c r="AK307" s="51"/>
      <c r="AL307" s="51"/>
      <c r="AM307" s="51"/>
      <c r="AN307" s="52"/>
      <c r="AO307" s="175"/>
      <c r="AP307" s="176"/>
      <c r="AQ307" s="176"/>
      <c r="AR307" s="176"/>
      <c r="AS307" s="176"/>
      <c r="AT307" s="50"/>
      <c r="AU307" s="51"/>
      <c r="AV307" s="51"/>
      <c r="AW307" s="51"/>
      <c r="AX307" s="51"/>
      <c r="AY307" s="175"/>
      <c r="AZ307" s="176"/>
      <c r="BA307" s="176"/>
      <c r="BB307" s="176"/>
      <c r="BC307" s="176"/>
      <c r="BD307" s="50"/>
      <c r="BE307" s="51"/>
      <c r="BF307" s="51"/>
      <c r="BG307" s="51"/>
      <c r="BH307" s="52"/>
      <c r="BI307" s="175"/>
      <c r="BJ307" s="176"/>
      <c r="BK307" s="176"/>
      <c r="BL307" s="176"/>
      <c r="BM307" s="188"/>
      <c r="BN307" s="53">
        <f>MIN($P306,$U306,$Z306,$AE306,$AJ306,$AO306,$AT306,$AY306,$BD306,$BI306)</f>
        <v>0</v>
      </c>
      <c r="BO307" s="53">
        <f>MAX($P306,$U306,$Z306,$AE306,$AJ306,$AO306,$AT306,$AY306,$BD306,$BI306)</f>
        <v>0</v>
      </c>
    </row>
    <row r="308" spans="2:67" ht="20.25" x14ac:dyDescent="0.25">
      <c r="B308" s="79" t="s">
        <v>131</v>
      </c>
      <c r="C308" s="40" t="str">
        <f>C195</f>
        <v>Сливочное масло, кг</v>
      </c>
      <c r="D308" s="41">
        <f t="shared" si="50"/>
        <v>370</v>
      </c>
      <c r="E308" s="42">
        <v>9</v>
      </c>
      <c r="F308" s="43">
        <v>1</v>
      </c>
      <c r="G308" s="44">
        <v>2</v>
      </c>
      <c r="H308" s="44">
        <v>3</v>
      </c>
      <c r="I308" s="44">
        <v>4</v>
      </c>
      <c r="J308" s="45">
        <v>5</v>
      </c>
      <c r="K308" s="46">
        <f t="shared" si="47"/>
        <v>407</v>
      </c>
      <c r="L308" s="47">
        <f t="shared" si="48"/>
        <v>410.7</v>
      </c>
      <c r="M308" s="48">
        <f t="shared" si="49"/>
        <v>414.4</v>
      </c>
      <c r="N308" s="48">
        <f t="shared" si="49"/>
        <v>418.1</v>
      </c>
      <c r="O308" s="49">
        <f t="shared" si="49"/>
        <v>421.8</v>
      </c>
      <c r="P308" s="50"/>
      <c r="Q308" s="51"/>
      <c r="R308" s="51"/>
      <c r="S308" s="51"/>
      <c r="T308" s="52"/>
      <c r="U308" s="50"/>
      <c r="V308" s="57"/>
      <c r="W308" s="57"/>
      <c r="X308" s="57"/>
      <c r="Y308" s="52"/>
      <c r="Z308" s="236"/>
      <c r="AA308" s="237"/>
      <c r="AB308" s="238"/>
      <c r="AC308" s="237"/>
      <c r="AD308" s="239"/>
      <c r="AE308" s="195"/>
      <c r="AF308" s="196"/>
      <c r="AG308" s="197"/>
      <c r="AH308" s="196"/>
      <c r="AI308" s="198"/>
      <c r="AJ308" s="50"/>
      <c r="AK308" s="51"/>
      <c r="AL308" s="51"/>
      <c r="AM308" s="51"/>
      <c r="AN308" s="52"/>
      <c r="AO308" s="175"/>
      <c r="AP308" s="176"/>
      <c r="AQ308" s="176"/>
      <c r="AR308" s="176"/>
      <c r="AS308" s="176"/>
      <c r="AT308" s="50"/>
      <c r="AU308" s="51"/>
      <c r="AV308" s="51"/>
      <c r="AW308" s="51"/>
      <c r="AX308" s="51"/>
      <c r="AY308" s="175"/>
      <c r="AZ308" s="176"/>
      <c r="BA308" s="176"/>
      <c r="BB308" s="176"/>
      <c r="BC308" s="176"/>
      <c r="BD308" s="50"/>
      <c r="BE308" s="51"/>
      <c r="BF308" s="51"/>
      <c r="BG308" s="51"/>
      <c r="BH308" s="52"/>
      <c r="BI308" s="175"/>
      <c r="BJ308" s="176"/>
      <c r="BK308" s="176"/>
      <c r="BL308" s="176"/>
      <c r="BM308" s="188"/>
      <c r="BN308" s="53">
        <f t="shared" ref="BN308:BN343" si="51">MIN($P308,$U308,$Z308,$AE308,$AJ308,$AO308,$AT308,$AY308,$BD308,$BI308)</f>
        <v>0</v>
      </c>
      <c r="BO308" s="53">
        <f t="shared" ref="BO308:BO343" si="52">MAX($P308,$U308,$Z308,$AE308,$AJ308,$AO308,$AT308,$AY308,$BD308,$BI308)</f>
        <v>0</v>
      </c>
    </row>
    <row r="309" spans="2:67" ht="20.25" x14ac:dyDescent="0.25">
      <c r="B309" s="79"/>
      <c r="C309" s="80"/>
      <c r="D309" s="41">
        <f t="shared" si="50"/>
        <v>370</v>
      </c>
      <c r="E309" s="42">
        <v>9</v>
      </c>
      <c r="F309" s="43">
        <v>1</v>
      </c>
      <c r="G309" s="44">
        <v>2</v>
      </c>
      <c r="H309" s="44">
        <v>3</v>
      </c>
      <c r="I309" s="44">
        <v>4</v>
      </c>
      <c r="J309" s="45">
        <v>5</v>
      </c>
      <c r="K309" s="46">
        <f t="shared" si="47"/>
        <v>407</v>
      </c>
      <c r="L309" s="47">
        <f t="shared" si="48"/>
        <v>410.7</v>
      </c>
      <c r="M309" s="48">
        <f t="shared" si="49"/>
        <v>414.4</v>
      </c>
      <c r="N309" s="48">
        <f t="shared" si="49"/>
        <v>418.1</v>
      </c>
      <c r="O309" s="49">
        <f t="shared" si="49"/>
        <v>421.8</v>
      </c>
      <c r="P309" s="50"/>
      <c r="Q309" s="51"/>
      <c r="R309" s="51"/>
      <c r="S309" s="51"/>
      <c r="T309" s="52"/>
      <c r="U309" s="175"/>
      <c r="V309" s="176"/>
      <c r="W309" s="176"/>
      <c r="X309" s="176"/>
      <c r="Y309" s="176"/>
      <c r="Z309" s="50"/>
      <c r="AA309" s="51"/>
      <c r="AB309" s="51"/>
      <c r="AC309" s="51"/>
      <c r="AD309" s="51"/>
      <c r="AE309" s="175"/>
      <c r="AF309" s="176"/>
      <c r="AG309" s="176"/>
      <c r="AH309" s="176"/>
      <c r="AI309" s="188"/>
      <c r="AJ309" s="50"/>
      <c r="AK309" s="51"/>
      <c r="AL309" s="51"/>
      <c r="AM309" s="51"/>
      <c r="AN309" s="52"/>
      <c r="AO309" s="175"/>
      <c r="AP309" s="176"/>
      <c r="AQ309" s="176"/>
      <c r="AR309" s="176"/>
      <c r="AS309" s="176"/>
      <c r="AT309" s="50"/>
      <c r="AU309" s="51"/>
      <c r="AV309" s="51"/>
      <c r="AW309" s="51"/>
      <c r="AX309" s="51"/>
      <c r="AY309" s="175"/>
      <c r="AZ309" s="176"/>
      <c r="BA309" s="176"/>
      <c r="BB309" s="176"/>
      <c r="BC309" s="176"/>
      <c r="BD309" s="50"/>
      <c r="BE309" s="51"/>
      <c r="BF309" s="51"/>
      <c r="BG309" s="51"/>
      <c r="BH309" s="52"/>
      <c r="BI309" s="175"/>
      <c r="BJ309" s="176"/>
      <c r="BK309" s="176"/>
      <c r="BL309" s="176"/>
      <c r="BM309" s="188"/>
      <c r="BN309" s="53">
        <f t="shared" si="51"/>
        <v>0</v>
      </c>
      <c r="BO309" s="53">
        <f t="shared" si="52"/>
        <v>0</v>
      </c>
    </row>
    <row r="310" spans="2:67" ht="20.25" x14ac:dyDescent="0.25">
      <c r="B310" s="79"/>
      <c r="C310" s="80"/>
      <c r="D310" s="41">
        <f t="shared" si="50"/>
        <v>370</v>
      </c>
      <c r="E310" s="42">
        <v>9</v>
      </c>
      <c r="F310" s="43">
        <v>1</v>
      </c>
      <c r="G310" s="44">
        <v>2</v>
      </c>
      <c r="H310" s="44">
        <v>3</v>
      </c>
      <c r="I310" s="44">
        <v>4</v>
      </c>
      <c r="J310" s="45">
        <v>5</v>
      </c>
      <c r="K310" s="46">
        <f t="shared" si="47"/>
        <v>407</v>
      </c>
      <c r="L310" s="47">
        <f t="shared" si="48"/>
        <v>410.7</v>
      </c>
      <c r="M310" s="48">
        <f t="shared" si="49"/>
        <v>414.4</v>
      </c>
      <c r="N310" s="48">
        <f t="shared" si="49"/>
        <v>418.1</v>
      </c>
      <c r="O310" s="49">
        <f t="shared" si="49"/>
        <v>421.8</v>
      </c>
      <c r="P310" s="50"/>
      <c r="Q310" s="51"/>
      <c r="R310" s="51"/>
      <c r="S310" s="51"/>
      <c r="T310" s="52"/>
      <c r="U310" s="175"/>
      <c r="V310" s="176"/>
      <c r="W310" s="176"/>
      <c r="X310" s="176"/>
      <c r="Y310" s="176"/>
      <c r="Z310" s="50"/>
      <c r="AA310" s="51"/>
      <c r="AB310" s="51"/>
      <c r="AC310" s="51"/>
      <c r="AD310" s="51"/>
      <c r="AE310" s="175"/>
      <c r="AF310" s="176"/>
      <c r="AG310" s="176"/>
      <c r="AH310" s="176"/>
      <c r="AI310" s="188"/>
      <c r="AJ310" s="50"/>
      <c r="AK310" s="51"/>
      <c r="AL310" s="51"/>
      <c r="AM310" s="51"/>
      <c r="AN310" s="52"/>
      <c r="AO310" s="175"/>
      <c r="AP310" s="176"/>
      <c r="AQ310" s="176"/>
      <c r="AR310" s="176"/>
      <c r="AS310" s="176"/>
      <c r="AT310" s="50"/>
      <c r="AU310" s="51"/>
      <c r="AV310" s="51"/>
      <c r="AW310" s="51"/>
      <c r="AX310" s="51"/>
      <c r="AY310" s="175"/>
      <c r="AZ310" s="176"/>
      <c r="BA310" s="176"/>
      <c r="BB310" s="176"/>
      <c r="BC310" s="176"/>
      <c r="BD310" s="50"/>
      <c r="BE310" s="51"/>
      <c r="BF310" s="51"/>
      <c r="BG310" s="51"/>
      <c r="BH310" s="52"/>
      <c r="BI310" s="175"/>
      <c r="BJ310" s="176"/>
      <c r="BK310" s="176"/>
      <c r="BL310" s="176"/>
      <c r="BM310" s="188"/>
      <c r="BN310" s="53">
        <f t="shared" si="51"/>
        <v>0</v>
      </c>
      <c r="BO310" s="53">
        <f t="shared" si="52"/>
        <v>0</v>
      </c>
    </row>
    <row r="311" spans="2:67" ht="39" x14ac:dyDescent="0.25">
      <c r="B311" s="81" t="s">
        <v>65</v>
      </c>
      <c r="C311" s="82" t="s">
        <v>66</v>
      </c>
      <c r="D311" s="41">
        <f t="shared" si="50"/>
        <v>0</v>
      </c>
      <c r="E311" s="62"/>
      <c r="F311" s="63"/>
      <c r="G311" s="64"/>
      <c r="H311" s="64"/>
      <c r="I311" s="64"/>
      <c r="J311" s="65"/>
      <c r="K311" s="46">
        <f t="shared" si="47"/>
        <v>0</v>
      </c>
      <c r="L311" s="47">
        <f t="shared" si="48"/>
        <v>0</v>
      </c>
      <c r="M311" s="48">
        <f t="shared" si="49"/>
        <v>0</v>
      </c>
      <c r="N311" s="48">
        <f t="shared" si="49"/>
        <v>0</v>
      </c>
      <c r="O311" s="49">
        <f t="shared" si="49"/>
        <v>0</v>
      </c>
      <c r="P311" s="66"/>
      <c r="Q311" s="67"/>
      <c r="R311" s="68"/>
      <c r="S311" s="67"/>
      <c r="T311" s="69"/>
      <c r="U311" s="177"/>
      <c r="V311" s="178"/>
      <c r="W311" s="176"/>
      <c r="X311" s="178"/>
      <c r="Y311" s="178"/>
      <c r="Z311" s="66"/>
      <c r="AA311" s="67"/>
      <c r="AB311" s="68"/>
      <c r="AC311" s="67"/>
      <c r="AD311" s="67"/>
      <c r="AE311" s="177"/>
      <c r="AF311" s="178"/>
      <c r="AG311" s="176"/>
      <c r="AH311" s="178"/>
      <c r="AI311" s="189"/>
      <c r="AJ311" s="66"/>
      <c r="AK311" s="67"/>
      <c r="AL311" s="68"/>
      <c r="AM311" s="67"/>
      <c r="AN311" s="69"/>
      <c r="AO311" s="177"/>
      <c r="AP311" s="178"/>
      <c r="AQ311" s="176"/>
      <c r="AR311" s="178"/>
      <c r="AS311" s="178"/>
      <c r="AT311" s="66"/>
      <c r="AU311" s="67"/>
      <c r="AV311" s="68"/>
      <c r="AW311" s="67"/>
      <c r="AX311" s="67"/>
      <c r="AY311" s="177"/>
      <c r="AZ311" s="178"/>
      <c r="BA311" s="176"/>
      <c r="BB311" s="178"/>
      <c r="BC311" s="178"/>
      <c r="BD311" s="66"/>
      <c r="BE311" s="67"/>
      <c r="BF311" s="68"/>
      <c r="BG311" s="67"/>
      <c r="BH311" s="69"/>
      <c r="BI311" s="177"/>
      <c r="BJ311" s="178"/>
      <c r="BK311" s="176"/>
      <c r="BL311" s="178"/>
      <c r="BM311" s="189"/>
      <c r="BN311" s="53">
        <f t="shared" si="51"/>
        <v>0</v>
      </c>
      <c r="BO311" s="53">
        <f t="shared" si="52"/>
        <v>0</v>
      </c>
    </row>
    <row r="312" spans="2:67" ht="36" x14ac:dyDescent="0.25">
      <c r="B312" s="79" t="s">
        <v>68</v>
      </c>
      <c r="C312" s="40" t="str">
        <f>C199</f>
        <v>Пропаренный шелушеный рис, кг</v>
      </c>
      <c r="D312" s="41">
        <f t="shared" si="50"/>
        <v>45.9</v>
      </c>
      <c r="E312" s="42">
        <v>4</v>
      </c>
      <c r="F312" s="43">
        <v>1</v>
      </c>
      <c r="G312" s="44">
        <v>2</v>
      </c>
      <c r="H312" s="44">
        <v>3</v>
      </c>
      <c r="I312" s="44">
        <v>4</v>
      </c>
      <c r="J312" s="45">
        <v>5</v>
      </c>
      <c r="K312" s="46">
        <f t="shared" si="47"/>
        <v>48.195</v>
      </c>
      <c r="L312" s="47">
        <f t="shared" si="48"/>
        <v>48.653999999999996</v>
      </c>
      <c r="M312" s="48">
        <f t="shared" si="49"/>
        <v>49.113</v>
      </c>
      <c r="N312" s="48">
        <f t="shared" si="49"/>
        <v>49.571999999999996</v>
      </c>
      <c r="O312" s="49">
        <f t="shared" si="49"/>
        <v>50.030999999999999</v>
      </c>
      <c r="P312" s="50"/>
      <c r="Q312" s="51"/>
      <c r="R312" s="51"/>
      <c r="S312" s="51"/>
      <c r="T312" s="52"/>
      <c r="U312" s="175"/>
      <c r="V312" s="176"/>
      <c r="W312" s="176"/>
      <c r="X312" s="176"/>
      <c r="Y312" s="176"/>
      <c r="Z312" s="50"/>
      <c r="AA312" s="51"/>
      <c r="AB312" s="51"/>
      <c r="AC312" s="51"/>
      <c r="AD312" s="51"/>
      <c r="AE312" s="175"/>
      <c r="AF312" s="176"/>
      <c r="AG312" s="176"/>
      <c r="AH312" s="176"/>
      <c r="AI312" s="188"/>
      <c r="AJ312" s="50"/>
      <c r="AK312" s="51"/>
      <c r="AL312" s="51"/>
      <c r="AM312" s="51"/>
      <c r="AN312" s="52"/>
      <c r="AO312" s="175"/>
      <c r="AP312" s="176"/>
      <c r="AQ312" s="176"/>
      <c r="AR312" s="176"/>
      <c r="AS312" s="176"/>
      <c r="AT312" s="50"/>
      <c r="AU312" s="51"/>
      <c r="AV312" s="51"/>
      <c r="AW312" s="51"/>
      <c r="AX312" s="51"/>
      <c r="AY312" s="175"/>
      <c r="AZ312" s="176"/>
      <c r="BA312" s="176"/>
      <c r="BB312" s="176"/>
      <c r="BC312" s="176"/>
      <c r="BD312" s="50"/>
      <c r="BE312" s="51"/>
      <c r="BF312" s="51"/>
      <c r="BG312" s="51"/>
      <c r="BH312" s="52"/>
      <c r="BI312" s="175"/>
      <c r="BJ312" s="176"/>
      <c r="BK312" s="176"/>
      <c r="BL312" s="176"/>
      <c r="BM312" s="188"/>
      <c r="BN312" s="53">
        <f t="shared" si="51"/>
        <v>0</v>
      </c>
      <c r="BO312" s="53">
        <f t="shared" si="52"/>
        <v>0</v>
      </c>
    </row>
    <row r="313" spans="2:67" ht="20.25" x14ac:dyDescent="0.25">
      <c r="B313" s="79"/>
      <c r="C313" s="80"/>
      <c r="D313" s="41">
        <f t="shared" si="50"/>
        <v>45.9</v>
      </c>
      <c r="E313" s="42">
        <v>4</v>
      </c>
      <c r="F313" s="43">
        <v>1</v>
      </c>
      <c r="G313" s="44">
        <v>2</v>
      </c>
      <c r="H313" s="44">
        <v>3</v>
      </c>
      <c r="I313" s="44">
        <v>4</v>
      </c>
      <c r="J313" s="45">
        <v>5</v>
      </c>
      <c r="K313" s="46">
        <f t="shared" si="47"/>
        <v>48.195</v>
      </c>
      <c r="L313" s="47">
        <f t="shared" si="48"/>
        <v>48.653999999999996</v>
      </c>
      <c r="M313" s="48">
        <f t="shared" si="49"/>
        <v>49.113</v>
      </c>
      <c r="N313" s="48">
        <f t="shared" si="49"/>
        <v>49.571999999999996</v>
      </c>
      <c r="O313" s="49">
        <f t="shared" si="49"/>
        <v>50.030999999999999</v>
      </c>
      <c r="P313" s="50"/>
      <c r="Q313" s="51"/>
      <c r="R313" s="51"/>
      <c r="S313" s="51"/>
      <c r="T313" s="52"/>
      <c r="U313" s="175"/>
      <c r="V313" s="176"/>
      <c r="W313" s="176"/>
      <c r="X313" s="176"/>
      <c r="Y313" s="176"/>
      <c r="Z313" s="50"/>
      <c r="AA313" s="51"/>
      <c r="AB313" s="51"/>
      <c r="AC313" s="51"/>
      <c r="AD313" s="51"/>
      <c r="AE313" s="175"/>
      <c r="AF313" s="176"/>
      <c r="AG313" s="176"/>
      <c r="AH313" s="176"/>
      <c r="AI313" s="188"/>
      <c r="AJ313" s="50"/>
      <c r="AK313" s="51"/>
      <c r="AL313" s="51"/>
      <c r="AM313" s="51"/>
      <c r="AN313" s="52"/>
      <c r="AO313" s="175"/>
      <c r="AP313" s="176"/>
      <c r="AQ313" s="176"/>
      <c r="AR313" s="176"/>
      <c r="AS313" s="176"/>
      <c r="AT313" s="50"/>
      <c r="AU313" s="51"/>
      <c r="AV313" s="51"/>
      <c r="AW313" s="51"/>
      <c r="AX313" s="51"/>
      <c r="AY313" s="175"/>
      <c r="AZ313" s="176"/>
      <c r="BA313" s="176"/>
      <c r="BB313" s="176"/>
      <c r="BC313" s="176"/>
      <c r="BD313" s="50"/>
      <c r="BE313" s="51"/>
      <c r="BF313" s="51"/>
      <c r="BG313" s="51"/>
      <c r="BH313" s="52"/>
      <c r="BI313" s="175"/>
      <c r="BJ313" s="176"/>
      <c r="BK313" s="176"/>
      <c r="BL313" s="176"/>
      <c r="BM313" s="188"/>
      <c r="BN313" s="53">
        <f t="shared" si="51"/>
        <v>0</v>
      </c>
      <c r="BO313" s="53">
        <f t="shared" si="52"/>
        <v>0</v>
      </c>
    </row>
    <row r="314" spans="2:67" ht="20.25" x14ac:dyDescent="0.25">
      <c r="B314" s="79"/>
      <c r="C314" s="80"/>
      <c r="D314" s="41">
        <f t="shared" si="50"/>
        <v>45.9</v>
      </c>
      <c r="E314" s="42">
        <v>4</v>
      </c>
      <c r="F314" s="43">
        <v>1</v>
      </c>
      <c r="G314" s="44">
        <v>2</v>
      </c>
      <c r="H314" s="44">
        <v>3</v>
      </c>
      <c r="I314" s="44">
        <v>4</v>
      </c>
      <c r="J314" s="45">
        <v>5</v>
      </c>
      <c r="K314" s="46">
        <f t="shared" si="47"/>
        <v>48.195</v>
      </c>
      <c r="L314" s="47">
        <f t="shared" si="48"/>
        <v>48.653999999999996</v>
      </c>
      <c r="M314" s="48">
        <f t="shared" si="49"/>
        <v>49.113</v>
      </c>
      <c r="N314" s="48">
        <f t="shared" si="49"/>
        <v>49.571999999999996</v>
      </c>
      <c r="O314" s="49">
        <f t="shared" si="49"/>
        <v>50.030999999999999</v>
      </c>
      <c r="P314" s="50"/>
      <c r="Q314" s="51"/>
      <c r="R314" s="51"/>
      <c r="S314" s="51"/>
      <c r="T314" s="52"/>
      <c r="U314" s="175"/>
      <c r="V314" s="176"/>
      <c r="W314" s="176"/>
      <c r="X314" s="176"/>
      <c r="Y314" s="176"/>
      <c r="Z314" s="50"/>
      <c r="AA314" s="51"/>
      <c r="AB314" s="51"/>
      <c r="AC314" s="51"/>
      <c r="AD314" s="51"/>
      <c r="AE314" s="175"/>
      <c r="AF314" s="176"/>
      <c r="AG314" s="176"/>
      <c r="AH314" s="176"/>
      <c r="AI314" s="188"/>
      <c r="AJ314" s="50"/>
      <c r="AK314" s="51"/>
      <c r="AL314" s="51"/>
      <c r="AM314" s="51"/>
      <c r="AN314" s="52"/>
      <c r="AO314" s="175"/>
      <c r="AP314" s="176"/>
      <c r="AQ314" s="176"/>
      <c r="AR314" s="176"/>
      <c r="AS314" s="176"/>
      <c r="AT314" s="50"/>
      <c r="AU314" s="51"/>
      <c r="AV314" s="51"/>
      <c r="AW314" s="51"/>
      <c r="AX314" s="51"/>
      <c r="AY314" s="175"/>
      <c r="AZ314" s="176"/>
      <c r="BA314" s="176"/>
      <c r="BB314" s="176"/>
      <c r="BC314" s="176"/>
      <c r="BD314" s="50"/>
      <c r="BE314" s="51"/>
      <c r="BF314" s="51"/>
      <c r="BG314" s="51"/>
      <c r="BH314" s="52"/>
      <c r="BI314" s="175"/>
      <c r="BJ314" s="176"/>
      <c r="BK314" s="176"/>
      <c r="BL314" s="176"/>
      <c r="BM314" s="188"/>
      <c r="BN314" s="53">
        <f t="shared" si="51"/>
        <v>0</v>
      </c>
      <c r="BO314" s="53">
        <f t="shared" si="52"/>
        <v>0</v>
      </c>
    </row>
    <row r="315" spans="2:67" ht="54" x14ac:dyDescent="0.25">
      <c r="B315" s="79" t="s">
        <v>71</v>
      </c>
      <c r="C315" s="40" t="str">
        <f>C202</f>
        <v>Мука пшеничная хлебопекарная высший сорт (в таре), кг</v>
      </c>
      <c r="D315" s="41">
        <f t="shared" si="50"/>
        <v>19.7</v>
      </c>
      <c r="E315" s="42">
        <v>18</v>
      </c>
      <c r="F315" s="43">
        <v>1</v>
      </c>
      <c r="G315" s="44">
        <v>2</v>
      </c>
      <c r="H315" s="44">
        <v>3</v>
      </c>
      <c r="I315" s="44">
        <v>4</v>
      </c>
      <c r="J315" s="45">
        <v>5</v>
      </c>
      <c r="K315" s="46">
        <f t="shared" si="47"/>
        <v>23.442999999999998</v>
      </c>
      <c r="L315" s="47">
        <f t="shared" si="48"/>
        <v>23.64</v>
      </c>
      <c r="M315" s="48">
        <f t="shared" si="49"/>
        <v>23.837</v>
      </c>
      <c r="N315" s="48">
        <f t="shared" si="49"/>
        <v>24.033999999999999</v>
      </c>
      <c r="O315" s="49">
        <f t="shared" si="49"/>
        <v>24.230999999999998</v>
      </c>
      <c r="P315" s="50"/>
      <c r="Q315" s="51"/>
      <c r="R315" s="51"/>
      <c r="S315" s="51"/>
      <c r="T315" s="52"/>
      <c r="U315" s="175"/>
      <c r="V315" s="176"/>
      <c r="W315" s="176"/>
      <c r="X315" s="176"/>
      <c r="Y315" s="176"/>
      <c r="Z315" s="50"/>
      <c r="AA315" s="51"/>
      <c r="AB315" s="51"/>
      <c r="AC315" s="51"/>
      <c r="AD315" s="52"/>
      <c r="AE315" s="175"/>
      <c r="AF315" s="176"/>
      <c r="AG315" s="176"/>
      <c r="AH315" s="176"/>
      <c r="AI315" s="188"/>
      <c r="AJ315" s="50"/>
      <c r="AK315" s="51"/>
      <c r="AL315" s="51"/>
      <c r="AM315" s="51"/>
      <c r="AN315" s="52"/>
      <c r="AO315" s="175"/>
      <c r="AP315" s="176"/>
      <c r="AQ315" s="176"/>
      <c r="AR315" s="176"/>
      <c r="AS315" s="176"/>
      <c r="AT315" s="50"/>
      <c r="AU315" s="51"/>
      <c r="AV315" s="51"/>
      <c r="AW315" s="51"/>
      <c r="AX315" s="51"/>
      <c r="AY315" s="175"/>
      <c r="AZ315" s="176"/>
      <c r="BA315" s="176"/>
      <c r="BB315" s="176"/>
      <c r="BC315" s="176"/>
      <c r="BD315" s="50"/>
      <c r="BE315" s="51"/>
      <c r="BF315" s="51"/>
      <c r="BG315" s="51"/>
      <c r="BH315" s="52"/>
      <c r="BI315" s="175"/>
      <c r="BJ315" s="176"/>
      <c r="BK315" s="176"/>
      <c r="BL315" s="176"/>
      <c r="BM315" s="188"/>
      <c r="BN315" s="53">
        <f t="shared" si="51"/>
        <v>0</v>
      </c>
      <c r="BO315" s="53">
        <f t="shared" si="52"/>
        <v>0</v>
      </c>
    </row>
    <row r="316" spans="2:67" ht="20.25" x14ac:dyDescent="0.25">
      <c r="B316" s="79"/>
      <c r="C316" s="80"/>
      <c r="D316" s="41">
        <f t="shared" si="50"/>
        <v>19.7</v>
      </c>
      <c r="E316" s="42">
        <v>18</v>
      </c>
      <c r="F316" s="43">
        <v>1</v>
      </c>
      <c r="G316" s="44">
        <v>2</v>
      </c>
      <c r="H316" s="44">
        <v>3</v>
      </c>
      <c r="I316" s="44">
        <v>4</v>
      </c>
      <c r="J316" s="45">
        <v>5</v>
      </c>
      <c r="K316" s="46">
        <f t="shared" si="47"/>
        <v>23.442999999999998</v>
      </c>
      <c r="L316" s="47">
        <f t="shared" si="48"/>
        <v>23.64</v>
      </c>
      <c r="M316" s="48">
        <f t="shared" si="49"/>
        <v>23.837</v>
      </c>
      <c r="N316" s="48">
        <f t="shared" si="49"/>
        <v>24.033999999999999</v>
      </c>
      <c r="O316" s="49">
        <f t="shared" si="49"/>
        <v>24.230999999999998</v>
      </c>
      <c r="P316" s="50"/>
      <c r="Q316" s="51"/>
      <c r="R316" s="51"/>
      <c r="S316" s="51"/>
      <c r="T316" s="52"/>
      <c r="U316" s="175"/>
      <c r="V316" s="176"/>
      <c r="W316" s="176"/>
      <c r="X316" s="176"/>
      <c r="Y316" s="176"/>
      <c r="Z316" s="50"/>
      <c r="AA316" s="51"/>
      <c r="AB316" s="51"/>
      <c r="AC316" s="51"/>
      <c r="AD316" s="52"/>
      <c r="AE316" s="175"/>
      <c r="AF316" s="176"/>
      <c r="AG316" s="176"/>
      <c r="AH316" s="176"/>
      <c r="AI316" s="188"/>
      <c r="AJ316" s="50"/>
      <c r="AK316" s="51"/>
      <c r="AL316" s="51"/>
      <c r="AM316" s="51"/>
      <c r="AN316" s="52"/>
      <c r="AO316" s="175"/>
      <c r="AP316" s="176"/>
      <c r="AQ316" s="176"/>
      <c r="AR316" s="176"/>
      <c r="AS316" s="176"/>
      <c r="AT316" s="50"/>
      <c r="AU316" s="51"/>
      <c r="AV316" s="51"/>
      <c r="AW316" s="51"/>
      <c r="AX316" s="51"/>
      <c r="AY316" s="175"/>
      <c r="AZ316" s="176"/>
      <c r="BA316" s="176"/>
      <c r="BB316" s="176"/>
      <c r="BC316" s="176"/>
      <c r="BD316" s="50"/>
      <c r="BE316" s="51"/>
      <c r="BF316" s="51"/>
      <c r="BG316" s="51"/>
      <c r="BH316" s="52"/>
      <c r="BI316" s="175"/>
      <c r="BJ316" s="176"/>
      <c r="BK316" s="176"/>
      <c r="BL316" s="176"/>
      <c r="BM316" s="188"/>
      <c r="BN316" s="53">
        <f t="shared" si="51"/>
        <v>0</v>
      </c>
      <c r="BO316" s="53">
        <f t="shared" si="52"/>
        <v>0</v>
      </c>
    </row>
    <row r="317" spans="2:67" ht="20.25" x14ac:dyDescent="0.25">
      <c r="B317" s="79"/>
      <c r="C317" s="80"/>
      <c r="D317" s="41">
        <f t="shared" si="50"/>
        <v>19.7</v>
      </c>
      <c r="E317" s="42">
        <v>18</v>
      </c>
      <c r="F317" s="43">
        <v>1</v>
      </c>
      <c r="G317" s="44">
        <v>2</v>
      </c>
      <c r="H317" s="44">
        <v>3</v>
      </c>
      <c r="I317" s="44">
        <v>4</v>
      </c>
      <c r="J317" s="45">
        <v>5</v>
      </c>
      <c r="K317" s="46">
        <f t="shared" si="47"/>
        <v>23.442999999999998</v>
      </c>
      <c r="L317" s="47">
        <f t="shared" si="48"/>
        <v>23.64</v>
      </c>
      <c r="M317" s="48">
        <f t="shared" si="49"/>
        <v>23.837</v>
      </c>
      <c r="N317" s="48">
        <f t="shared" si="49"/>
        <v>24.033999999999999</v>
      </c>
      <c r="O317" s="49">
        <f t="shared" si="49"/>
        <v>24.230999999999998</v>
      </c>
      <c r="P317" s="50"/>
      <c r="Q317" s="51"/>
      <c r="R317" s="51"/>
      <c r="S317" s="51"/>
      <c r="T317" s="52"/>
      <c r="U317" s="175"/>
      <c r="V317" s="176"/>
      <c r="W317" s="176"/>
      <c r="X317" s="176"/>
      <c r="Y317" s="176"/>
      <c r="Z317" s="50"/>
      <c r="AA317" s="51"/>
      <c r="AB317" s="51"/>
      <c r="AC317" s="51"/>
      <c r="AD317" s="52"/>
      <c r="AE317" s="175"/>
      <c r="AF317" s="176"/>
      <c r="AG317" s="176"/>
      <c r="AH317" s="176"/>
      <c r="AI317" s="188"/>
      <c r="AJ317" s="50"/>
      <c r="AK317" s="51"/>
      <c r="AL317" s="51"/>
      <c r="AM317" s="51"/>
      <c r="AN317" s="52"/>
      <c r="AO317" s="175"/>
      <c r="AP317" s="176"/>
      <c r="AQ317" s="176"/>
      <c r="AR317" s="176"/>
      <c r="AS317" s="176"/>
      <c r="AT317" s="50"/>
      <c r="AU317" s="51"/>
      <c r="AV317" s="51"/>
      <c r="AW317" s="51"/>
      <c r="AX317" s="51"/>
      <c r="AY317" s="175"/>
      <c r="AZ317" s="176"/>
      <c r="BA317" s="176"/>
      <c r="BB317" s="176"/>
      <c r="BC317" s="176"/>
      <c r="BD317" s="50"/>
      <c r="BE317" s="51"/>
      <c r="BF317" s="51"/>
      <c r="BG317" s="51"/>
      <c r="BH317" s="52"/>
      <c r="BI317" s="175"/>
      <c r="BJ317" s="176"/>
      <c r="BK317" s="176"/>
      <c r="BL317" s="176"/>
      <c r="BM317" s="188"/>
      <c r="BN317" s="53">
        <f t="shared" si="51"/>
        <v>0</v>
      </c>
      <c r="BO317" s="53">
        <f t="shared" si="52"/>
        <v>0</v>
      </c>
    </row>
    <row r="318" spans="2:67" ht="20.25" x14ac:dyDescent="0.25">
      <c r="B318" s="79" t="s">
        <v>72</v>
      </c>
      <c r="C318" s="40" t="str">
        <f>C205</f>
        <v>Мука ржано - обдирная, кг</v>
      </c>
      <c r="D318" s="41">
        <f t="shared" si="50"/>
        <v>17.5</v>
      </c>
      <c r="E318" s="42">
        <v>18</v>
      </c>
      <c r="F318" s="43">
        <v>1</v>
      </c>
      <c r="G318" s="44">
        <v>2</v>
      </c>
      <c r="H318" s="44">
        <v>3</v>
      </c>
      <c r="I318" s="44">
        <v>4</v>
      </c>
      <c r="J318" s="45">
        <v>5</v>
      </c>
      <c r="K318" s="46">
        <f t="shared" si="47"/>
        <v>20.824999999999999</v>
      </c>
      <c r="L318" s="47">
        <f t="shared" si="48"/>
        <v>21</v>
      </c>
      <c r="M318" s="48">
        <f t="shared" si="49"/>
        <v>21.175000000000001</v>
      </c>
      <c r="N318" s="48">
        <f t="shared" si="49"/>
        <v>21.35</v>
      </c>
      <c r="O318" s="49">
        <f t="shared" si="49"/>
        <v>21.524999999999999</v>
      </c>
      <c r="P318" s="50"/>
      <c r="Q318" s="51"/>
      <c r="R318" s="51"/>
      <c r="S318" s="51"/>
      <c r="T318" s="52"/>
      <c r="U318" s="175"/>
      <c r="V318" s="176"/>
      <c r="W318" s="176"/>
      <c r="X318" s="176"/>
      <c r="Y318" s="176"/>
      <c r="Z318" s="50"/>
      <c r="AA318" s="51"/>
      <c r="AB318" s="51"/>
      <c r="AC318" s="51"/>
      <c r="AD318" s="52"/>
      <c r="AE318" s="175"/>
      <c r="AF318" s="176"/>
      <c r="AG318" s="176"/>
      <c r="AH318" s="176"/>
      <c r="AI318" s="188"/>
      <c r="AJ318" s="50"/>
      <c r="AK318" s="51"/>
      <c r="AL318" s="51"/>
      <c r="AM318" s="51"/>
      <c r="AN318" s="52"/>
      <c r="AO318" s="175"/>
      <c r="AP318" s="176"/>
      <c r="AQ318" s="176"/>
      <c r="AR318" s="176"/>
      <c r="AS318" s="176"/>
      <c r="AT318" s="50"/>
      <c r="AU318" s="51"/>
      <c r="AV318" s="51"/>
      <c r="AW318" s="51"/>
      <c r="AX318" s="51"/>
      <c r="AY318" s="175"/>
      <c r="AZ318" s="176"/>
      <c r="BA318" s="176"/>
      <c r="BB318" s="176"/>
      <c r="BC318" s="176"/>
      <c r="BD318" s="50"/>
      <c r="BE318" s="51"/>
      <c r="BF318" s="51"/>
      <c r="BG318" s="51"/>
      <c r="BH318" s="52"/>
      <c r="BI318" s="175"/>
      <c r="BJ318" s="176"/>
      <c r="BK318" s="176"/>
      <c r="BL318" s="176"/>
      <c r="BM318" s="188"/>
      <c r="BN318" s="53">
        <f t="shared" si="51"/>
        <v>0</v>
      </c>
      <c r="BO318" s="53">
        <f t="shared" si="52"/>
        <v>0</v>
      </c>
    </row>
    <row r="319" spans="2:67" ht="20.25" x14ac:dyDescent="0.25">
      <c r="B319" s="79"/>
      <c r="C319" s="80"/>
      <c r="D319" s="41">
        <f t="shared" si="50"/>
        <v>17.5</v>
      </c>
      <c r="E319" s="42">
        <v>18</v>
      </c>
      <c r="F319" s="43">
        <v>1</v>
      </c>
      <c r="G319" s="44">
        <v>2</v>
      </c>
      <c r="H319" s="44">
        <v>3</v>
      </c>
      <c r="I319" s="44">
        <v>4</v>
      </c>
      <c r="J319" s="45">
        <v>5</v>
      </c>
      <c r="K319" s="46">
        <f t="shared" si="47"/>
        <v>20.824999999999999</v>
      </c>
      <c r="L319" s="47">
        <f t="shared" si="48"/>
        <v>21</v>
      </c>
      <c r="M319" s="48">
        <f t="shared" si="49"/>
        <v>21.175000000000001</v>
      </c>
      <c r="N319" s="48">
        <f t="shared" si="49"/>
        <v>21.35</v>
      </c>
      <c r="O319" s="49">
        <f t="shared" si="49"/>
        <v>21.524999999999999</v>
      </c>
      <c r="P319" s="50"/>
      <c r="Q319" s="51"/>
      <c r="R319" s="51"/>
      <c r="S319" s="51"/>
      <c r="T319" s="52"/>
      <c r="U319" s="175"/>
      <c r="V319" s="176"/>
      <c r="W319" s="176"/>
      <c r="X319" s="176"/>
      <c r="Y319" s="176"/>
      <c r="Z319" s="50"/>
      <c r="AA319" s="51"/>
      <c r="AB319" s="51"/>
      <c r="AC319" s="51"/>
      <c r="AD319" s="52"/>
      <c r="AE319" s="175"/>
      <c r="AF319" s="176"/>
      <c r="AG319" s="176"/>
      <c r="AH319" s="176"/>
      <c r="AI319" s="188"/>
      <c r="AJ319" s="50"/>
      <c r="AK319" s="51"/>
      <c r="AL319" s="51"/>
      <c r="AM319" s="51"/>
      <c r="AN319" s="52"/>
      <c r="AO319" s="175"/>
      <c r="AP319" s="176"/>
      <c r="AQ319" s="176"/>
      <c r="AR319" s="176"/>
      <c r="AS319" s="176"/>
      <c r="AT319" s="50"/>
      <c r="AU319" s="51"/>
      <c r="AV319" s="51"/>
      <c r="AW319" s="51"/>
      <c r="AX319" s="51"/>
      <c r="AY319" s="175"/>
      <c r="AZ319" s="176"/>
      <c r="BA319" s="176"/>
      <c r="BB319" s="176"/>
      <c r="BC319" s="176"/>
      <c r="BD319" s="50"/>
      <c r="BE319" s="51"/>
      <c r="BF319" s="51"/>
      <c r="BG319" s="51"/>
      <c r="BH319" s="52"/>
      <c r="BI319" s="175"/>
      <c r="BJ319" s="176"/>
      <c r="BK319" s="176"/>
      <c r="BL319" s="176"/>
      <c r="BM319" s="188"/>
      <c r="BN319" s="53">
        <f t="shared" si="51"/>
        <v>0</v>
      </c>
      <c r="BO319" s="53">
        <f t="shared" si="52"/>
        <v>0</v>
      </c>
    </row>
    <row r="320" spans="2:67" ht="20.25" x14ac:dyDescent="0.25">
      <c r="B320" s="79"/>
      <c r="C320" s="80"/>
      <c r="D320" s="41">
        <f t="shared" si="50"/>
        <v>17.5</v>
      </c>
      <c r="E320" s="42">
        <v>18</v>
      </c>
      <c r="F320" s="43">
        <v>1</v>
      </c>
      <c r="G320" s="44">
        <v>2</v>
      </c>
      <c r="H320" s="44">
        <v>3</v>
      </c>
      <c r="I320" s="44">
        <v>4</v>
      </c>
      <c r="J320" s="45">
        <v>5</v>
      </c>
      <c r="K320" s="46">
        <f t="shared" si="47"/>
        <v>20.824999999999999</v>
      </c>
      <c r="L320" s="47">
        <f t="shared" si="48"/>
        <v>21</v>
      </c>
      <c r="M320" s="48">
        <f t="shared" si="49"/>
        <v>21.175000000000001</v>
      </c>
      <c r="N320" s="48">
        <f t="shared" si="49"/>
        <v>21.35</v>
      </c>
      <c r="O320" s="49">
        <f t="shared" si="49"/>
        <v>21.524999999999999</v>
      </c>
      <c r="P320" s="50"/>
      <c r="Q320" s="51"/>
      <c r="R320" s="51"/>
      <c r="S320" s="51"/>
      <c r="T320" s="52"/>
      <c r="U320" s="175"/>
      <c r="V320" s="176"/>
      <c r="W320" s="176"/>
      <c r="X320" s="176"/>
      <c r="Y320" s="176"/>
      <c r="Z320" s="50"/>
      <c r="AA320" s="51"/>
      <c r="AB320" s="51"/>
      <c r="AC320" s="51"/>
      <c r="AD320" s="52"/>
      <c r="AE320" s="175"/>
      <c r="AF320" s="176"/>
      <c r="AG320" s="176"/>
      <c r="AH320" s="176"/>
      <c r="AI320" s="188"/>
      <c r="AJ320" s="50"/>
      <c r="AK320" s="51"/>
      <c r="AL320" s="51"/>
      <c r="AM320" s="51"/>
      <c r="AN320" s="52"/>
      <c r="AO320" s="175"/>
      <c r="AP320" s="176"/>
      <c r="AQ320" s="176"/>
      <c r="AR320" s="176"/>
      <c r="AS320" s="176"/>
      <c r="AT320" s="50"/>
      <c r="AU320" s="51"/>
      <c r="AV320" s="51"/>
      <c r="AW320" s="51"/>
      <c r="AX320" s="51"/>
      <c r="AY320" s="175"/>
      <c r="AZ320" s="176"/>
      <c r="BA320" s="176"/>
      <c r="BB320" s="176"/>
      <c r="BC320" s="176"/>
      <c r="BD320" s="50"/>
      <c r="BE320" s="51"/>
      <c r="BF320" s="51"/>
      <c r="BG320" s="51"/>
      <c r="BH320" s="52"/>
      <c r="BI320" s="175"/>
      <c r="BJ320" s="176"/>
      <c r="BK320" s="176"/>
      <c r="BL320" s="176"/>
      <c r="BM320" s="188"/>
      <c r="BN320" s="53">
        <f t="shared" si="51"/>
        <v>0</v>
      </c>
      <c r="BO320" s="53">
        <f t="shared" si="52"/>
        <v>0</v>
      </c>
    </row>
    <row r="321" spans="2:67" ht="20.25" x14ac:dyDescent="0.25">
      <c r="B321" s="79" t="s">
        <v>75</v>
      </c>
      <c r="C321" s="40" t="str">
        <f>C208</f>
        <v>Гречневая крупа, кг</v>
      </c>
      <c r="D321" s="41">
        <f t="shared" si="50"/>
        <v>35.200000000000003</v>
      </c>
      <c r="E321" s="42">
        <v>6</v>
      </c>
      <c r="F321" s="43">
        <v>1</v>
      </c>
      <c r="G321" s="44">
        <v>2</v>
      </c>
      <c r="H321" s="44">
        <v>3</v>
      </c>
      <c r="I321" s="44">
        <v>4</v>
      </c>
      <c r="J321" s="45">
        <v>5</v>
      </c>
      <c r="K321" s="46">
        <f t="shared" si="47"/>
        <v>37.664000000000001</v>
      </c>
      <c r="L321" s="47">
        <f t="shared" si="48"/>
        <v>38.016000000000005</v>
      </c>
      <c r="M321" s="48">
        <f t="shared" si="49"/>
        <v>38.368000000000002</v>
      </c>
      <c r="N321" s="48">
        <f t="shared" si="49"/>
        <v>38.720000000000006</v>
      </c>
      <c r="O321" s="49">
        <f t="shared" si="49"/>
        <v>39.072000000000003</v>
      </c>
      <c r="P321" s="50"/>
      <c r="Q321" s="51"/>
      <c r="R321" s="51"/>
      <c r="S321" s="51"/>
      <c r="T321" s="52"/>
      <c r="U321" s="175"/>
      <c r="V321" s="176"/>
      <c r="W321" s="176"/>
      <c r="X321" s="176"/>
      <c r="Y321" s="176"/>
      <c r="Z321" s="50"/>
      <c r="AA321" s="51"/>
      <c r="AB321" s="51"/>
      <c r="AC321" s="51"/>
      <c r="AD321" s="52"/>
      <c r="AE321" s="175"/>
      <c r="AF321" s="176"/>
      <c r="AG321" s="176"/>
      <c r="AH321" s="176"/>
      <c r="AI321" s="188"/>
      <c r="AJ321" s="50"/>
      <c r="AK321" s="51"/>
      <c r="AL321" s="51"/>
      <c r="AM321" s="51"/>
      <c r="AN321" s="52"/>
      <c r="AO321" s="175"/>
      <c r="AP321" s="176"/>
      <c r="AQ321" s="176"/>
      <c r="AR321" s="176"/>
      <c r="AS321" s="176"/>
      <c r="AT321" s="50"/>
      <c r="AU321" s="51"/>
      <c r="AV321" s="51"/>
      <c r="AW321" s="51"/>
      <c r="AX321" s="51"/>
      <c r="AY321" s="175"/>
      <c r="AZ321" s="176"/>
      <c r="BA321" s="176"/>
      <c r="BB321" s="176"/>
      <c r="BC321" s="176"/>
      <c r="BD321" s="50"/>
      <c r="BE321" s="51"/>
      <c r="BF321" s="51"/>
      <c r="BG321" s="51"/>
      <c r="BH321" s="52"/>
      <c r="BI321" s="175"/>
      <c r="BJ321" s="176"/>
      <c r="BK321" s="176"/>
      <c r="BL321" s="176"/>
      <c r="BM321" s="188"/>
      <c r="BN321" s="53">
        <f t="shared" si="51"/>
        <v>0</v>
      </c>
      <c r="BO321" s="53">
        <f t="shared" si="52"/>
        <v>0</v>
      </c>
    </row>
    <row r="322" spans="2:67" ht="20.25" x14ac:dyDescent="0.25">
      <c r="B322" s="79"/>
      <c r="C322" s="80"/>
      <c r="D322" s="41">
        <f t="shared" si="50"/>
        <v>35.200000000000003</v>
      </c>
      <c r="E322" s="42">
        <v>6</v>
      </c>
      <c r="F322" s="43">
        <v>1</v>
      </c>
      <c r="G322" s="44">
        <v>2</v>
      </c>
      <c r="H322" s="44">
        <v>3</v>
      </c>
      <c r="I322" s="44">
        <v>4</v>
      </c>
      <c r="J322" s="45">
        <v>5</v>
      </c>
      <c r="K322" s="46">
        <f t="shared" si="47"/>
        <v>37.664000000000001</v>
      </c>
      <c r="L322" s="47">
        <f t="shared" si="48"/>
        <v>38.016000000000005</v>
      </c>
      <c r="M322" s="48">
        <f t="shared" si="49"/>
        <v>38.368000000000002</v>
      </c>
      <c r="N322" s="48">
        <f t="shared" si="49"/>
        <v>38.720000000000006</v>
      </c>
      <c r="O322" s="49">
        <f t="shared" si="49"/>
        <v>39.072000000000003</v>
      </c>
      <c r="P322" s="50"/>
      <c r="Q322" s="51"/>
      <c r="R322" s="51"/>
      <c r="S322" s="51"/>
      <c r="T322" s="52"/>
      <c r="U322" s="175"/>
      <c r="V322" s="176"/>
      <c r="W322" s="176"/>
      <c r="X322" s="176"/>
      <c r="Y322" s="176"/>
      <c r="Z322" s="50"/>
      <c r="AA322" s="51"/>
      <c r="AB322" s="51"/>
      <c r="AC322" s="51"/>
      <c r="AD322" s="52"/>
      <c r="AE322" s="175"/>
      <c r="AF322" s="176"/>
      <c r="AG322" s="176"/>
      <c r="AH322" s="176"/>
      <c r="AI322" s="188"/>
      <c r="AJ322" s="50"/>
      <c r="AK322" s="51"/>
      <c r="AL322" s="51"/>
      <c r="AM322" s="51"/>
      <c r="AN322" s="52"/>
      <c r="AO322" s="175"/>
      <c r="AP322" s="176"/>
      <c r="AQ322" s="176"/>
      <c r="AR322" s="176"/>
      <c r="AS322" s="176"/>
      <c r="AT322" s="50"/>
      <c r="AU322" s="51"/>
      <c r="AV322" s="51"/>
      <c r="AW322" s="51"/>
      <c r="AX322" s="51"/>
      <c r="AY322" s="175"/>
      <c r="AZ322" s="176"/>
      <c r="BA322" s="176"/>
      <c r="BB322" s="176"/>
      <c r="BC322" s="176"/>
      <c r="BD322" s="50"/>
      <c r="BE322" s="51"/>
      <c r="BF322" s="51"/>
      <c r="BG322" s="51"/>
      <c r="BH322" s="52"/>
      <c r="BI322" s="175"/>
      <c r="BJ322" s="176"/>
      <c r="BK322" s="176"/>
      <c r="BL322" s="176"/>
      <c r="BM322" s="188"/>
      <c r="BN322" s="53">
        <f t="shared" si="51"/>
        <v>0</v>
      </c>
      <c r="BO322" s="53">
        <f t="shared" si="52"/>
        <v>0</v>
      </c>
    </row>
    <row r="323" spans="2:67" ht="20.25" x14ac:dyDescent="0.25">
      <c r="B323" s="79"/>
      <c r="C323" s="80"/>
      <c r="D323" s="41">
        <f t="shared" si="50"/>
        <v>35.200000000000003</v>
      </c>
      <c r="E323" s="42">
        <v>6</v>
      </c>
      <c r="F323" s="43">
        <v>1</v>
      </c>
      <c r="G323" s="44">
        <v>2</v>
      </c>
      <c r="H323" s="44">
        <v>3</v>
      </c>
      <c r="I323" s="44">
        <v>4</v>
      </c>
      <c r="J323" s="45">
        <v>5</v>
      </c>
      <c r="K323" s="46">
        <f t="shared" si="47"/>
        <v>37.664000000000001</v>
      </c>
      <c r="L323" s="47">
        <f t="shared" si="48"/>
        <v>38.016000000000005</v>
      </c>
      <c r="M323" s="48">
        <f t="shared" si="49"/>
        <v>38.368000000000002</v>
      </c>
      <c r="N323" s="48">
        <f t="shared" si="49"/>
        <v>38.720000000000006</v>
      </c>
      <c r="O323" s="49">
        <f t="shared" si="49"/>
        <v>39.072000000000003</v>
      </c>
      <c r="P323" s="50"/>
      <c r="Q323" s="51"/>
      <c r="R323" s="51"/>
      <c r="S323" s="51"/>
      <c r="T323" s="52"/>
      <c r="U323" s="175"/>
      <c r="V323" s="176"/>
      <c r="W323" s="176"/>
      <c r="X323" s="176"/>
      <c r="Y323" s="176"/>
      <c r="Z323" s="50"/>
      <c r="AA323" s="51"/>
      <c r="AB323" s="51"/>
      <c r="AC323" s="51"/>
      <c r="AD323" s="52"/>
      <c r="AE323" s="175"/>
      <c r="AF323" s="176"/>
      <c r="AG323" s="176"/>
      <c r="AH323" s="176"/>
      <c r="AI323" s="188"/>
      <c r="AJ323" s="50"/>
      <c r="AK323" s="51"/>
      <c r="AL323" s="51"/>
      <c r="AM323" s="51"/>
      <c r="AN323" s="52"/>
      <c r="AO323" s="175"/>
      <c r="AP323" s="176"/>
      <c r="AQ323" s="176"/>
      <c r="AR323" s="176"/>
      <c r="AS323" s="176"/>
      <c r="AT323" s="50"/>
      <c r="AU323" s="51"/>
      <c r="AV323" s="51"/>
      <c r="AW323" s="51"/>
      <c r="AX323" s="51"/>
      <c r="AY323" s="175"/>
      <c r="AZ323" s="176"/>
      <c r="BA323" s="176"/>
      <c r="BB323" s="176"/>
      <c r="BC323" s="176"/>
      <c r="BD323" s="50"/>
      <c r="BE323" s="51"/>
      <c r="BF323" s="51"/>
      <c r="BG323" s="51"/>
      <c r="BH323" s="52"/>
      <c r="BI323" s="175"/>
      <c r="BJ323" s="176"/>
      <c r="BK323" s="176"/>
      <c r="BL323" s="176"/>
      <c r="BM323" s="188"/>
      <c r="BN323" s="53">
        <f t="shared" si="51"/>
        <v>0</v>
      </c>
      <c r="BO323" s="53">
        <f t="shared" si="52"/>
        <v>0</v>
      </c>
    </row>
    <row r="324" spans="2:67" ht="20.25" x14ac:dyDescent="0.25">
      <c r="B324" s="79" t="s">
        <v>78</v>
      </c>
      <c r="C324" s="40" t="str">
        <f>C211</f>
        <v>Пшено (крупа из просо), кг</v>
      </c>
      <c r="D324" s="41">
        <f t="shared" si="50"/>
        <v>36.9</v>
      </c>
      <c r="E324" s="42">
        <v>2</v>
      </c>
      <c r="F324" s="43">
        <v>1</v>
      </c>
      <c r="G324" s="44">
        <v>2</v>
      </c>
      <c r="H324" s="44">
        <v>3</v>
      </c>
      <c r="I324" s="44">
        <v>4</v>
      </c>
      <c r="J324" s="45">
        <v>5</v>
      </c>
      <c r="K324" s="46">
        <f t="shared" si="47"/>
        <v>38.006999999999998</v>
      </c>
      <c r="L324" s="47">
        <f t="shared" si="48"/>
        <v>38.375999999999998</v>
      </c>
      <c r="M324" s="48">
        <f t="shared" si="49"/>
        <v>38.744999999999997</v>
      </c>
      <c r="N324" s="48">
        <f t="shared" si="49"/>
        <v>39.113999999999997</v>
      </c>
      <c r="O324" s="49">
        <f t="shared" si="49"/>
        <v>39.482999999999997</v>
      </c>
      <c r="P324" s="50"/>
      <c r="Q324" s="51"/>
      <c r="R324" s="51"/>
      <c r="S324" s="51"/>
      <c r="T324" s="52"/>
      <c r="U324" s="175"/>
      <c r="V324" s="176"/>
      <c r="W324" s="176"/>
      <c r="X324" s="176"/>
      <c r="Y324" s="176"/>
      <c r="Z324" s="50"/>
      <c r="AA324" s="51"/>
      <c r="AB324" s="51"/>
      <c r="AC324" s="51"/>
      <c r="AD324" s="52"/>
      <c r="AE324" s="175"/>
      <c r="AF324" s="176"/>
      <c r="AG324" s="176"/>
      <c r="AH324" s="176"/>
      <c r="AI324" s="188"/>
      <c r="AJ324" s="50"/>
      <c r="AK324" s="51"/>
      <c r="AL324" s="51"/>
      <c r="AM324" s="51"/>
      <c r="AN324" s="52"/>
      <c r="AO324" s="175"/>
      <c r="AP324" s="176"/>
      <c r="AQ324" s="176"/>
      <c r="AR324" s="176"/>
      <c r="AS324" s="176"/>
      <c r="AT324" s="50"/>
      <c r="AU324" s="51"/>
      <c r="AV324" s="51"/>
      <c r="AW324" s="51"/>
      <c r="AX324" s="51"/>
      <c r="AY324" s="175"/>
      <c r="AZ324" s="176"/>
      <c r="BA324" s="176"/>
      <c r="BB324" s="176"/>
      <c r="BC324" s="176"/>
      <c r="BD324" s="50"/>
      <c r="BE324" s="51"/>
      <c r="BF324" s="51"/>
      <c r="BG324" s="51"/>
      <c r="BH324" s="52"/>
      <c r="BI324" s="175"/>
      <c r="BJ324" s="176"/>
      <c r="BK324" s="176"/>
      <c r="BL324" s="176"/>
      <c r="BM324" s="188"/>
      <c r="BN324" s="53">
        <f t="shared" si="51"/>
        <v>0</v>
      </c>
      <c r="BO324" s="53">
        <f t="shared" si="52"/>
        <v>0</v>
      </c>
    </row>
    <row r="325" spans="2:67" ht="20.25" x14ac:dyDescent="0.25">
      <c r="B325" s="79"/>
      <c r="C325" s="80"/>
      <c r="D325" s="41">
        <f t="shared" si="50"/>
        <v>36.9</v>
      </c>
      <c r="E325" s="42">
        <v>2</v>
      </c>
      <c r="F325" s="43">
        <v>1</v>
      </c>
      <c r="G325" s="44">
        <v>2</v>
      </c>
      <c r="H325" s="44">
        <v>3</v>
      </c>
      <c r="I325" s="44">
        <v>4</v>
      </c>
      <c r="J325" s="45">
        <v>5</v>
      </c>
      <c r="K325" s="46">
        <f t="shared" si="47"/>
        <v>38.006999999999998</v>
      </c>
      <c r="L325" s="47">
        <f t="shared" si="48"/>
        <v>38.375999999999998</v>
      </c>
      <c r="M325" s="48">
        <f t="shared" si="49"/>
        <v>38.744999999999997</v>
      </c>
      <c r="N325" s="48">
        <f t="shared" si="49"/>
        <v>39.113999999999997</v>
      </c>
      <c r="O325" s="49">
        <f t="shared" si="49"/>
        <v>39.482999999999997</v>
      </c>
      <c r="P325" s="50"/>
      <c r="Q325" s="51"/>
      <c r="R325" s="51"/>
      <c r="S325" s="51"/>
      <c r="T325" s="52"/>
      <c r="U325" s="175"/>
      <c r="V325" s="176"/>
      <c r="W325" s="176"/>
      <c r="X325" s="176"/>
      <c r="Y325" s="176"/>
      <c r="Z325" s="50"/>
      <c r="AA325" s="51"/>
      <c r="AB325" s="51"/>
      <c r="AC325" s="51"/>
      <c r="AD325" s="52"/>
      <c r="AE325" s="175"/>
      <c r="AF325" s="176"/>
      <c r="AG325" s="176"/>
      <c r="AH325" s="176"/>
      <c r="AI325" s="188"/>
      <c r="AJ325" s="50"/>
      <c r="AK325" s="51"/>
      <c r="AL325" s="51"/>
      <c r="AM325" s="51"/>
      <c r="AN325" s="52"/>
      <c r="AO325" s="175"/>
      <c r="AP325" s="176"/>
      <c r="AQ325" s="176"/>
      <c r="AR325" s="176"/>
      <c r="AS325" s="176"/>
      <c r="AT325" s="50"/>
      <c r="AU325" s="51"/>
      <c r="AV325" s="51"/>
      <c r="AW325" s="51"/>
      <c r="AX325" s="51"/>
      <c r="AY325" s="175"/>
      <c r="AZ325" s="176"/>
      <c r="BA325" s="176"/>
      <c r="BB325" s="176"/>
      <c r="BC325" s="176"/>
      <c r="BD325" s="50"/>
      <c r="BE325" s="51"/>
      <c r="BF325" s="51"/>
      <c r="BG325" s="51"/>
      <c r="BH325" s="52"/>
      <c r="BI325" s="175"/>
      <c r="BJ325" s="176"/>
      <c r="BK325" s="176"/>
      <c r="BL325" s="176"/>
      <c r="BM325" s="188"/>
      <c r="BN325" s="53">
        <f t="shared" si="51"/>
        <v>0</v>
      </c>
      <c r="BO325" s="53">
        <f t="shared" si="52"/>
        <v>0</v>
      </c>
    </row>
    <row r="326" spans="2:67" ht="20.25" x14ac:dyDescent="0.25">
      <c r="B326" s="79"/>
      <c r="C326" s="80"/>
      <c r="D326" s="41">
        <f t="shared" si="50"/>
        <v>36.9</v>
      </c>
      <c r="E326" s="42">
        <v>2</v>
      </c>
      <c r="F326" s="43">
        <v>1</v>
      </c>
      <c r="G326" s="44">
        <v>2</v>
      </c>
      <c r="H326" s="44">
        <v>3</v>
      </c>
      <c r="I326" s="44">
        <v>4</v>
      </c>
      <c r="J326" s="45">
        <v>5</v>
      </c>
      <c r="K326" s="46">
        <f t="shared" si="47"/>
        <v>38.006999999999998</v>
      </c>
      <c r="L326" s="47">
        <f t="shared" si="48"/>
        <v>38.375999999999998</v>
      </c>
      <c r="M326" s="48">
        <f t="shared" si="49"/>
        <v>38.744999999999997</v>
      </c>
      <c r="N326" s="48">
        <f t="shared" si="49"/>
        <v>39.113999999999997</v>
      </c>
      <c r="O326" s="49">
        <f t="shared" si="49"/>
        <v>39.482999999999997</v>
      </c>
      <c r="P326" s="50"/>
      <c r="Q326" s="51"/>
      <c r="R326" s="51"/>
      <c r="S326" s="51"/>
      <c r="T326" s="52"/>
      <c r="U326" s="175"/>
      <c r="V326" s="176"/>
      <c r="W326" s="176"/>
      <c r="X326" s="176"/>
      <c r="Y326" s="176"/>
      <c r="Z326" s="50"/>
      <c r="AA326" s="51"/>
      <c r="AB326" s="51"/>
      <c r="AC326" s="51"/>
      <c r="AD326" s="52"/>
      <c r="AE326" s="175"/>
      <c r="AF326" s="176"/>
      <c r="AG326" s="176"/>
      <c r="AH326" s="176"/>
      <c r="AI326" s="188"/>
      <c r="AJ326" s="50"/>
      <c r="AK326" s="51"/>
      <c r="AL326" s="51"/>
      <c r="AM326" s="51"/>
      <c r="AN326" s="52"/>
      <c r="AO326" s="175"/>
      <c r="AP326" s="176"/>
      <c r="AQ326" s="176"/>
      <c r="AR326" s="176"/>
      <c r="AS326" s="176"/>
      <c r="AT326" s="50"/>
      <c r="AU326" s="51"/>
      <c r="AV326" s="51"/>
      <c r="AW326" s="51"/>
      <c r="AX326" s="51"/>
      <c r="AY326" s="175"/>
      <c r="AZ326" s="176"/>
      <c r="BA326" s="176"/>
      <c r="BB326" s="176"/>
      <c r="BC326" s="176"/>
      <c r="BD326" s="50"/>
      <c r="BE326" s="51"/>
      <c r="BF326" s="51"/>
      <c r="BG326" s="51"/>
      <c r="BH326" s="52"/>
      <c r="BI326" s="175"/>
      <c r="BJ326" s="176"/>
      <c r="BK326" s="176"/>
      <c r="BL326" s="176"/>
      <c r="BM326" s="188"/>
      <c r="BN326" s="53">
        <f t="shared" si="51"/>
        <v>0</v>
      </c>
      <c r="BO326" s="53">
        <f t="shared" si="52"/>
        <v>0</v>
      </c>
    </row>
    <row r="327" spans="2:67" ht="78" x14ac:dyDescent="0.25">
      <c r="B327" s="81" t="s">
        <v>81</v>
      </c>
      <c r="C327" s="82" t="s">
        <v>82</v>
      </c>
      <c r="D327" s="41">
        <f t="shared" si="50"/>
        <v>0</v>
      </c>
      <c r="E327" s="62"/>
      <c r="F327" s="63"/>
      <c r="G327" s="64"/>
      <c r="H327" s="64"/>
      <c r="I327" s="64"/>
      <c r="J327" s="65"/>
      <c r="K327" s="46">
        <f t="shared" si="47"/>
        <v>0</v>
      </c>
      <c r="L327" s="47">
        <f t="shared" si="48"/>
        <v>0</v>
      </c>
      <c r="M327" s="48">
        <f t="shared" si="49"/>
        <v>0</v>
      </c>
      <c r="N327" s="48">
        <f t="shared" si="49"/>
        <v>0</v>
      </c>
      <c r="O327" s="49">
        <f t="shared" si="49"/>
        <v>0</v>
      </c>
      <c r="P327" s="66"/>
      <c r="Q327" s="67"/>
      <c r="R327" s="68"/>
      <c r="S327" s="67"/>
      <c r="T327" s="69"/>
      <c r="U327" s="177"/>
      <c r="V327" s="178"/>
      <c r="W327" s="176"/>
      <c r="X327" s="178"/>
      <c r="Y327" s="178"/>
      <c r="Z327" s="66"/>
      <c r="AA327" s="67"/>
      <c r="AB327" s="68"/>
      <c r="AC327" s="67"/>
      <c r="AD327" s="69"/>
      <c r="AE327" s="177"/>
      <c r="AF327" s="178"/>
      <c r="AG327" s="176"/>
      <c r="AH327" s="178"/>
      <c r="AI327" s="189"/>
      <c r="AJ327" s="66"/>
      <c r="AK327" s="67"/>
      <c r="AL327" s="68"/>
      <c r="AM327" s="67"/>
      <c r="AN327" s="69"/>
      <c r="AO327" s="177"/>
      <c r="AP327" s="178"/>
      <c r="AQ327" s="176"/>
      <c r="AR327" s="178"/>
      <c r="AS327" s="178"/>
      <c r="AT327" s="66"/>
      <c r="AU327" s="67"/>
      <c r="AV327" s="68"/>
      <c r="AW327" s="67"/>
      <c r="AX327" s="67"/>
      <c r="AY327" s="177"/>
      <c r="AZ327" s="178"/>
      <c r="BA327" s="176"/>
      <c r="BB327" s="178"/>
      <c r="BC327" s="178"/>
      <c r="BD327" s="66"/>
      <c r="BE327" s="67"/>
      <c r="BF327" s="68"/>
      <c r="BG327" s="67"/>
      <c r="BH327" s="69"/>
      <c r="BI327" s="177"/>
      <c r="BJ327" s="178"/>
      <c r="BK327" s="176"/>
      <c r="BL327" s="178"/>
      <c r="BM327" s="189"/>
      <c r="BN327" s="53">
        <f t="shared" si="51"/>
        <v>0</v>
      </c>
      <c r="BO327" s="53">
        <f t="shared" si="52"/>
        <v>0</v>
      </c>
    </row>
    <row r="328" spans="2:67" ht="36" x14ac:dyDescent="0.25">
      <c r="B328" s="79" t="s">
        <v>84</v>
      </c>
      <c r="C328" s="40" t="str">
        <f>C215</f>
        <v>Хлеб ржано - пшеничный формовой, 0,7 кг</v>
      </c>
      <c r="D328" s="41">
        <f t="shared" si="50"/>
        <v>23.3</v>
      </c>
      <c r="E328" s="42">
        <v>2</v>
      </c>
      <c r="F328" s="43">
        <v>1</v>
      </c>
      <c r="G328" s="44">
        <v>2</v>
      </c>
      <c r="H328" s="44">
        <v>3</v>
      </c>
      <c r="I328" s="44">
        <v>4</v>
      </c>
      <c r="J328" s="45">
        <v>5</v>
      </c>
      <c r="K328" s="46">
        <f t="shared" si="47"/>
        <v>23.999000000000002</v>
      </c>
      <c r="L328" s="47">
        <f t="shared" si="48"/>
        <v>24.231999999999999</v>
      </c>
      <c r="M328" s="48">
        <f t="shared" si="49"/>
        <v>24.465</v>
      </c>
      <c r="N328" s="48">
        <f t="shared" si="49"/>
        <v>24.698</v>
      </c>
      <c r="O328" s="49">
        <f t="shared" si="49"/>
        <v>24.931000000000001</v>
      </c>
      <c r="P328" s="50"/>
      <c r="Q328" s="57"/>
      <c r="R328" s="57"/>
      <c r="S328" s="57"/>
      <c r="T328" s="52"/>
      <c r="U328" s="175"/>
      <c r="V328" s="176"/>
      <c r="W328" s="176"/>
      <c r="X328" s="176"/>
      <c r="Y328" s="176"/>
      <c r="Z328" s="236"/>
      <c r="AA328" s="237"/>
      <c r="AB328" s="238"/>
      <c r="AC328" s="237"/>
      <c r="AD328" s="239"/>
      <c r="AE328" s="195"/>
      <c r="AF328" s="196"/>
      <c r="AG328" s="197"/>
      <c r="AH328" s="196"/>
      <c r="AI328" s="198"/>
      <c r="AJ328" s="50"/>
      <c r="AK328" s="51"/>
      <c r="AL328" s="51"/>
      <c r="AM328" s="51"/>
      <c r="AN328" s="52"/>
      <c r="AO328" s="175"/>
      <c r="AP328" s="176"/>
      <c r="AQ328" s="176"/>
      <c r="AR328" s="176"/>
      <c r="AS328" s="176"/>
      <c r="AT328" s="50"/>
      <c r="AU328" s="51"/>
      <c r="AV328" s="51"/>
      <c r="AW328" s="51"/>
      <c r="AX328" s="51"/>
      <c r="AY328" s="175"/>
      <c r="AZ328" s="176"/>
      <c r="BA328" s="176"/>
      <c r="BB328" s="176"/>
      <c r="BC328" s="176"/>
      <c r="BD328" s="50"/>
      <c r="BE328" s="51"/>
      <c r="BF328" s="51"/>
      <c r="BG328" s="51"/>
      <c r="BH328" s="52"/>
      <c r="BI328" s="175"/>
      <c r="BJ328" s="176"/>
      <c r="BK328" s="176"/>
      <c r="BL328" s="176"/>
      <c r="BM328" s="188"/>
      <c r="BN328" s="53">
        <f t="shared" si="51"/>
        <v>0</v>
      </c>
      <c r="BO328" s="53">
        <f t="shared" si="52"/>
        <v>0</v>
      </c>
    </row>
    <row r="329" spans="2:67" ht="20.25" x14ac:dyDescent="0.25">
      <c r="B329" s="79"/>
      <c r="C329" s="80"/>
      <c r="D329" s="41">
        <f t="shared" si="50"/>
        <v>23.3</v>
      </c>
      <c r="E329" s="42">
        <v>2</v>
      </c>
      <c r="F329" s="43">
        <v>1</v>
      </c>
      <c r="G329" s="44">
        <v>2</v>
      </c>
      <c r="H329" s="44">
        <v>3</v>
      </c>
      <c r="I329" s="44">
        <v>4</v>
      </c>
      <c r="J329" s="45">
        <v>5</v>
      </c>
      <c r="K329" s="46">
        <f t="shared" si="47"/>
        <v>23.999000000000002</v>
      </c>
      <c r="L329" s="47">
        <f t="shared" si="48"/>
        <v>24.231999999999999</v>
      </c>
      <c r="M329" s="48">
        <f t="shared" si="49"/>
        <v>24.465</v>
      </c>
      <c r="N329" s="48">
        <f t="shared" si="49"/>
        <v>24.698</v>
      </c>
      <c r="O329" s="49">
        <f t="shared" si="49"/>
        <v>24.931000000000001</v>
      </c>
      <c r="P329" s="50"/>
      <c r="Q329" s="51"/>
      <c r="R329" s="51"/>
      <c r="S329" s="51"/>
      <c r="T329" s="52"/>
      <c r="U329" s="175"/>
      <c r="V329" s="176"/>
      <c r="W329" s="176"/>
      <c r="X329" s="176"/>
      <c r="Y329" s="176"/>
      <c r="Z329" s="50"/>
      <c r="AA329" s="51"/>
      <c r="AB329" s="51"/>
      <c r="AC329" s="51"/>
      <c r="AD329" s="52"/>
      <c r="AE329" s="195"/>
      <c r="AF329" s="196"/>
      <c r="AG329" s="197"/>
      <c r="AH329" s="196"/>
      <c r="AI329" s="198"/>
      <c r="AJ329" s="50"/>
      <c r="AK329" s="51"/>
      <c r="AL329" s="51"/>
      <c r="AM329" s="51"/>
      <c r="AN329" s="52"/>
      <c r="AO329" s="175"/>
      <c r="AP329" s="176"/>
      <c r="AQ329" s="176"/>
      <c r="AR329" s="176"/>
      <c r="AS329" s="176"/>
      <c r="AT329" s="50"/>
      <c r="AU329" s="51"/>
      <c r="AV329" s="51"/>
      <c r="AW329" s="51"/>
      <c r="AX329" s="51"/>
      <c r="AY329" s="175"/>
      <c r="AZ329" s="176"/>
      <c r="BA329" s="176"/>
      <c r="BB329" s="176"/>
      <c r="BC329" s="176"/>
      <c r="BD329" s="50"/>
      <c r="BE329" s="51"/>
      <c r="BF329" s="51"/>
      <c r="BG329" s="51"/>
      <c r="BH329" s="52"/>
      <c r="BI329" s="175"/>
      <c r="BJ329" s="176"/>
      <c r="BK329" s="176"/>
      <c r="BL329" s="176"/>
      <c r="BM329" s="188"/>
      <c r="BN329" s="53">
        <f t="shared" si="51"/>
        <v>0</v>
      </c>
      <c r="BO329" s="53">
        <f t="shared" si="52"/>
        <v>0</v>
      </c>
    </row>
    <row r="330" spans="2:67" ht="20.25" x14ac:dyDescent="0.25">
      <c r="B330" s="79"/>
      <c r="C330" s="80"/>
      <c r="D330" s="41">
        <f t="shared" si="50"/>
        <v>23.3</v>
      </c>
      <c r="E330" s="42">
        <v>2</v>
      </c>
      <c r="F330" s="43">
        <v>1</v>
      </c>
      <c r="G330" s="44">
        <v>2</v>
      </c>
      <c r="H330" s="44">
        <v>3</v>
      </c>
      <c r="I330" s="44">
        <v>4</v>
      </c>
      <c r="J330" s="45">
        <v>5</v>
      </c>
      <c r="K330" s="46">
        <f t="shared" si="47"/>
        <v>23.999000000000002</v>
      </c>
      <c r="L330" s="47">
        <f t="shared" si="48"/>
        <v>24.231999999999999</v>
      </c>
      <c r="M330" s="48">
        <f t="shared" si="49"/>
        <v>24.465</v>
      </c>
      <c r="N330" s="48">
        <f t="shared" si="49"/>
        <v>24.698</v>
      </c>
      <c r="O330" s="49">
        <f t="shared" si="49"/>
        <v>24.931000000000001</v>
      </c>
      <c r="P330" s="50"/>
      <c r="Q330" s="51"/>
      <c r="R330" s="51"/>
      <c r="S330" s="51"/>
      <c r="T330" s="52"/>
      <c r="U330" s="175"/>
      <c r="V330" s="176"/>
      <c r="W330" s="176"/>
      <c r="X330" s="176"/>
      <c r="Y330" s="176"/>
      <c r="Z330" s="50"/>
      <c r="AA330" s="51"/>
      <c r="AB330" s="51"/>
      <c r="AC330" s="51"/>
      <c r="AD330" s="52"/>
      <c r="AE330" s="195"/>
      <c r="AF330" s="196"/>
      <c r="AG330" s="197"/>
      <c r="AH330" s="196"/>
      <c r="AI330" s="198"/>
      <c r="AJ330" s="50"/>
      <c r="AK330" s="51"/>
      <c r="AL330" s="51"/>
      <c r="AM330" s="51"/>
      <c r="AN330" s="52"/>
      <c r="AO330" s="175"/>
      <c r="AP330" s="176"/>
      <c r="AQ330" s="176"/>
      <c r="AR330" s="176"/>
      <c r="AS330" s="176"/>
      <c r="AT330" s="50"/>
      <c r="AU330" s="51"/>
      <c r="AV330" s="51"/>
      <c r="AW330" s="51"/>
      <c r="AX330" s="51"/>
      <c r="AY330" s="175"/>
      <c r="AZ330" s="176"/>
      <c r="BA330" s="176"/>
      <c r="BB330" s="176"/>
      <c r="BC330" s="176"/>
      <c r="BD330" s="50"/>
      <c r="BE330" s="51"/>
      <c r="BF330" s="51"/>
      <c r="BG330" s="51"/>
      <c r="BH330" s="52"/>
      <c r="BI330" s="175"/>
      <c r="BJ330" s="176"/>
      <c r="BK330" s="176"/>
      <c r="BL330" s="176"/>
      <c r="BM330" s="188"/>
      <c r="BN330" s="53">
        <f t="shared" si="51"/>
        <v>0</v>
      </c>
      <c r="BO330" s="53">
        <f t="shared" si="52"/>
        <v>0</v>
      </c>
    </row>
    <row r="331" spans="2:67" ht="36" x14ac:dyDescent="0.25">
      <c r="B331" s="79" t="s">
        <v>85</v>
      </c>
      <c r="C331" s="40" t="str">
        <f>C218</f>
        <v>Хлеб "Дарницкий" подовый,0,7 кг</v>
      </c>
      <c r="D331" s="41">
        <f t="shared" si="50"/>
        <v>22.4</v>
      </c>
      <c r="E331" s="42">
        <v>2</v>
      </c>
      <c r="F331" s="43">
        <v>1</v>
      </c>
      <c r="G331" s="44">
        <v>2</v>
      </c>
      <c r="H331" s="44">
        <v>3</v>
      </c>
      <c r="I331" s="44">
        <v>4</v>
      </c>
      <c r="J331" s="45">
        <v>5</v>
      </c>
      <c r="K331" s="46">
        <f t="shared" si="47"/>
        <v>23.071999999999999</v>
      </c>
      <c r="L331" s="47">
        <f t="shared" si="48"/>
        <v>23.295999999999999</v>
      </c>
      <c r="M331" s="48">
        <f t="shared" si="49"/>
        <v>23.52</v>
      </c>
      <c r="N331" s="48">
        <f t="shared" si="49"/>
        <v>23.744</v>
      </c>
      <c r="O331" s="49">
        <f t="shared" si="49"/>
        <v>23.968</v>
      </c>
      <c r="P331" s="50"/>
      <c r="Q331" s="51"/>
      <c r="R331" s="51"/>
      <c r="S331" s="51"/>
      <c r="T331" s="52"/>
      <c r="U331" s="50"/>
      <c r="V331" s="57"/>
      <c r="W331" s="57"/>
      <c r="X331" s="57"/>
      <c r="Y331" s="52"/>
      <c r="Z331" s="50"/>
      <c r="AA331" s="51"/>
      <c r="AB331" s="51"/>
      <c r="AC331" s="51"/>
      <c r="AD331" s="52"/>
      <c r="AE331" s="195"/>
      <c r="AF331" s="196"/>
      <c r="AG331" s="197"/>
      <c r="AH331" s="196"/>
      <c r="AI331" s="198"/>
      <c r="AJ331" s="50"/>
      <c r="AK331" s="51"/>
      <c r="AL331" s="51"/>
      <c r="AM331" s="51"/>
      <c r="AN331" s="52"/>
      <c r="AO331" s="175"/>
      <c r="AP331" s="176"/>
      <c r="AQ331" s="176"/>
      <c r="AR331" s="176"/>
      <c r="AS331" s="176"/>
      <c r="AT331" s="50"/>
      <c r="AU331" s="51"/>
      <c r="AV331" s="51"/>
      <c r="AW331" s="51"/>
      <c r="AX331" s="51"/>
      <c r="AY331" s="175"/>
      <c r="AZ331" s="176"/>
      <c r="BA331" s="176"/>
      <c r="BB331" s="176"/>
      <c r="BC331" s="176"/>
      <c r="BD331" s="50"/>
      <c r="BE331" s="51"/>
      <c r="BF331" s="51"/>
      <c r="BG331" s="51"/>
      <c r="BH331" s="52"/>
      <c r="BI331" s="175"/>
      <c r="BJ331" s="176"/>
      <c r="BK331" s="176"/>
      <c r="BL331" s="176"/>
      <c r="BM331" s="188"/>
      <c r="BN331" s="53">
        <f t="shared" si="51"/>
        <v>0</v>
      </c>
      <c r="BO331" s="53">
        <f t="shared" si="52"/>
        <v>0</v>
      </c>
    </row>
    <row r="332" spans="2:67" ht="20.25" x14ac:dyDescent="0.25">
      <c r="B332" s="79"/>
      <c r="C332" s="80"/>
      <c r="D332" s="41">
        <f t="shared" ref="D332:D343" si="53">D106</f>
        <v>22.4</v>
      </c>
      <c r="E332" s="42">
        <v>2</v>
      </c>
      <c r="F332" s="43">
        <v>1</v>
      </c>
      <c r="G332" s="44">
        <v>2</v>
      </c>
      <c r="H332" s="44">
        <v>3</v>
      </c>
      <c r="I332" s="44">
        <v>4</v>
      </c>
      <c r="J332" s="45">
        <v>5</v>
      </c>
      <c r="K332" s="46">
        <f t="shared" si="47"/>
        <v>23.071999999999999</v>
      </c>
      <c r="L332" s="47">
        <f t="shared" si="48"/>
        <v>23.295999999999999</v>
      </c>
      <c r="M332" s="48">
        <f t="shared" si="49"/>
        <v>23.52</v>
      </c>
      <c r="N332" s="48">
        <f t="shared" si="49"/>
        <v>23.744</v>
      </c>
      <c r="O332" s="49">
        <f t="shared" si="49"/>
        <v>23.968</v>
      </c>
      <c r="P332" s="50"/>
      <c r="Q332" s="51"/>
      <c r="R332" s="51"/>
      <c r="S332" s="51"/>
      <c r="T332" s="52"/>
      <c r="U332" s="50"/>
      <c r="V332" s="57"/>
      <c r="W332" s="57"/>
      <c r="X332" s="57"/>
      <c r="Y332" s="52"/>
      <c r="Z332" s="50"/>
      <c r="AA332" s="51"/>
      <c r="AB332" s="51"/>
      <c r="AC332" s="51"/>
      <c r="AD332" s="52"/>
      <c r="AE332" s="195"/>
      <c r="AF332" s="196"/>
      <c r="AG332" s="197"/>
      <c r="AH332" s="196"/>
      <c r="AI332" s="198"/>
      <c r="AJ332" s="50"/>
      <c r="AK332" s="51"/>
      <c r="AL332" s="51"/>
      <c r="AM332" s="51"/>
      <c r="AN332" s="52"/>
      <c r="AO332" s="175"/>
      <c r="AP332" s="176"/>
      <c r="AQ332" s="176"/>
      <c r="AR332" s="176"/>
      <c r="AS332" s="176"/>
      <c r="AT332" s="50"/>
      <c r="AU332" s="51"/>
      <c r="AV332" s="51"/>
      <c r="AW332" s="51"/>
      <c r="AX332" s="51"/>
      <c r="AY332" s="175"/>
      <c r="AZ332" s="176"/>
      <c r="BA332" s="176"/>
      <c r="BB332" s="176"/>
      <c r="BC332" s="176"/>
      <c r="BD332" s="50"/>
      <c r="BE332" s="51"/>
      <c r="BF332" s="51"/>
      <c r="BG332" s="51"/>
      <c r="BH332" s="52"/>
      <c r="BI332" s="175"/>
      <c r="BJ332" s="176"/>
      <c r="BK332" s="176"/>
      <c r="BL332" s="176"/>
      <c r="BM332" s="188"/>
      <c r="BN332" s="53">
        <f t="shared" si="51"/>
        <v>0</v>
      </c>
      <c r="BO332" s="53">
        <f t="shared" si="52"/>
        <v>0</v>
      </c>
    </row>
    <row r="333" spans="2:67" ht="20.25" x14ac:dyDescent="0.25">
      <c r="B333" s="79"/>
      <c r="C333" s="80"/>
      <c r="D333" s="41">
        <f t="shared" si="53"/>
        <v>22.4</v>
      </c>
      <c r="E333" s="42">
        <v>2</v>
      </c>
      <c r="F333" s="43">
        <v>1</v>
      </c>
      <c r="G333" s="44">
        <v>2</v>
      </c>
      <c r="H333" s="44">
        <v>3</v>
      </c>
      <c r="I333" s="44">
        <v>4</v>
      </c>
      <c r="J333" s="45">
        <v>5</v>
      </c>
      <c r="K333" s="46">
        <f t="shared" si="47"/>
        <v>23.071999999999999</v>
      </c>
      <c r="L333" s="47">
        <f t="shared" si="48"/>
        <v>23.295999999999999</v>
      </c>
      <c r="M333" s="48">
        <f t="shared" si="49"/>
        <v>23.52</v>
      </c>
      <c r="N333" s="48">
        <f t="shared" si="49"/>
        <v>23.744</v>
      </c>
      <c r="O333" s="49">
        <f t="shared" si="49"/>
        <v>23.968</v>
      </c>
      <c r="P333" s="50"/>
      <c r="Q333" s="51"/>
      <c r="R333" s="51"/>
      <c r="S333" s="51"/>
      <c r="T333" s="52"/>
      <c r="U333" s="50"/>
      <c r="V333" s="57"/>
      <c r="W333" s="57"/>
      <c r="X333" s="57"/>
      <c r="Y333" s="52"/>
      <c r="Z333" s="50"/>
      <c r="AA333" s="51"/>
      <c r="AB333" s="51"/>
      <c r="AC333" s="51"/>
      <c r="AD333" s="52"/>
      <c r="AE333" s="195"/>
      <c r="AF333" s="196"/>
      <c r="AG333" s="197"/>
      <c r="AH333" s="196"/>
      <c r="AI333" s="198"/>
      <c r="AJ333" s="50"/>
      <c r="AK333" s="51"/>
      <c r="AL333" s="51"/>
      <c r="AM333" s="51"/>
      <c r="AN333" s="52"/>
      <c r="AO333" s="175"/>
      <c r="AP333" s="176"/>
      <c r="AQ333" s="176"/>
      <c r="AR333" s="176"/>
      <c r="AS333" s="176"/>
      <c r="AT333" s="50"/>
      <c r="AU333" s="51"/>
      <c r="AV333" s="51"/>
      <c r="AW333" s="51"/>
      <c r="AX333" s="51"/>
      <c r="AY333" s="175"/>
      <c r="AZ333" s="176"/>
      <c r="BA333" s="176"/>
      <c r="BB333" s="176"/>
      <c r="BC333" s="176"/>
      <c r="BD333" s="50"/>
      <c r="BE333" s="51"/>
      <c r="BF333" s="51"/>
      <c r="BG333" s="51"/>
      <c r="BH333" s="52"/>
      <c r="BI333" s="175"/>
      <c r="BJ333" s="176"/>
      <c r="BK333" s="176"/>
      <c r="BL333" s="176"/>
      <c r="BM333" s="188"/>
      <c r="BN333" s="53">
        <f t="shared" si="51"/>
        <v>0</v>
      </c>
      <c r="BO333" s="53">
        <f t="shared" si="52"/>
        <v>0</v>
      </c>
    </row>
    <row r="334" spans="2:67" ht="36" x14ac:dyDescent="0.25">
      <c r="B334" s="79" t="s">
        <v>87</v>
      </c>
      <c r="C334" s="40" t="str">
        <f>C221</f>
        <v>Хлеб пшеничный формовой, 0,45 - 0,5 кг</v>
      </c>
      <c r="D334" s="41">
        <f t="shared" si="53"/>
        <v>23</v>
      </c>
      <c r="E334" s="42">
        <v>2</v>
      </c>
      <c r="F334" s="43">
        <v>1</v>
      </c>
      <c r="G334" s="44">
        <v>2</v>
      </c>
      <c r="H334" s="44">
        <v>3</v>
      </c>
      <c r="I334" s="44">
        <v>4</v>
      </c>
      <c r="J334" s="45">
        <v>5</v>
      </c>
      <c r="K334" s="46">
        <f t="shared" si="47"/>
        <v>23.69</v>
      </c>
      <c r="L334" s="47">
        <f t="shared" si="48"/>
        <v>23.92</v>
      </c>
      <c r="M334" s="48">
        <f t="shared" si="49"/>
        <v>24.15</v>
      </c>
      <c r="N334" s="48">
        <f t="shared" si="49"/>
        <v>24.38</v>
      </c>
      <c r="O334" s="49">
        <f t="shared" si="49"/>
        <v>24.61</v>
      </c>
      <c r="P334" s="50"/>
      <c r="Q334" s="51"/>
      <c r="R334" s="51"/>
      <c r="S334" s="51"/>
      <c r="T334" s="52"/>
      <c r="U334" s="50"/>
      <c r="V334" s="57"/>
      <c r="W334" s="57"/>
      <c r="X334" s="57"/>
      <c r="Y334" s="52"/>
      <c r="Z334" s="236"/>
      <c r="AA334" s="237"/>
      <c r="AB334" s="238"/>
      <c r="AC334" s="237"/>
      <c r="AD334" s="239"/>
      <c r="AE334" s="195"/>
      <c r="AF334" s="196"/>
      <c r="AG334" s="197"/>
      <c r="AH334" s="196"/>
      <c r="AI334" s="198"/>
      <c r="AJ334" s="50"/>
      <c r="AK334" s="51"/>
      <c r="AL334" s="51"/>
      <c r="AM334" s="51"/>
      <c r="AN334" s="52"/>
      <c r="AO334" s="175"/>
      <c r="AP334" s="176"/>
      <c r="AQ334" s="176"/>
      <c r="AR334" s="176"/>
      <c r="AS334" s="176"/>
      <c r="AT334" s="50"/>
      <c r="AU334" s="51"/>
      <c r="AV334" s="51"/>
      <c r="AW334" s="51"/>
      <c r="AX334" s="51"/>
      <c r="AY334" s="175"/>
      <c r="AZ334" s="176"/>
      <c r="BA334" s="176"/>
      <c r="BB334" s="176"/>
      <c r="BC334" s="176"/>
      <c r="BD334" s="50"/>
      <c r="BE334" s="51"/>
      <c r="BF334" s="51"/>
      <c r="BG334" s="51"/>
      <c r="BH334" s="52"/>
      <c r="BI334" s="175"/>
      <c r="BJ334" s="176"/>
      <c r="BK334" s="176"/>
      <c r="BL334" s="176"/>
      <c r="BM334" s="188"/>
      <c r="BN334" s="53">
        <f t="shared" si="51"/>
        <v>0</v>
      </c>
      <c r="BO334" s="53">
        <f t="shared" si="52"/>
        <v>0</v>
      </c>
    </row>
    <row r="335" spans="2:67" ht="20.25" x14ac:dyDescent="0.25">
      <c r="B335" s="79"/>
      <c r="C335" s="80"/>
      <c r="D335" s="41">
        <f t="shared" si="53"/>
        <v>23</v>
      </c>
      <c r="E335" s="42">
        <v>2</v>
      </c>
      <c r="F335" s="43">
        <v>1</v>
      </c>
      <c r="G335" s="44">
        <v>2</v>
      </c>
      <c r="H335" s="44">
        <v>3</v>
      </c>
      <c r="I335" s="44">
        <v>4</v>
      </c>
      <c r="J335" s="45">
        <v>5</v>
      </c>
      <c r="K335" s="46">
        <f t="shared" si="47"/>
        <v>23.69</v>
      </c>
      <c r="L335" s="47">
        <f t="shared" si="48"/>
        <v>23.92</v>
      </c>
      <c r="M335" s="48">
        <f t="shared" si="49"/>
        <v>24.15</v>
      </c>
      <c r="N335" s="48">
        <f t="shared" si="49"/>
        <v>24.38</v>
      </c>
      <c r="O335" s="49">
        <f t="shared" si="49"/>
        <v>24.61</v>
      </c>
      <c r="P335" s="50"/>
      <c r="Q335" s="51"/>
      <c r="R335" s="51"/>
      <c r="S335" s="51"/>
      <c r="T335" s="52"/>
      <c r="U335" s="50"/>
      <c r="V335" s="57"/>
      <c r="W335" s="57"/>
      <c r="X335" s="57"/>
      <c r="Y335" s="52"/>
      <c r="Z335" s="50"/>
      <c r="AA335" s="51"/>
      <c r="AB335" s="51"/>
      <c r="AC335" s="51"/>
      <c r="AD335" s="52"/>
      <c r="AE335" s="175"/>
      <c r="AF335" s="176"/>
      <c r="AG335" s="176"/>
      <c r="AH335" s="176"/>
      <c r="AI335" s="188"/>
      <c r="AJ335" s="50"/>
      <c r="AK335" s="51"/>
      <c r="AL335" s="51"/>
      <c r="AM335" s="51"/>
      <c r="AN335" s="52"/>
      <c r="AO335" s="175"/>
      <c r="AP335" s="176"/>
      <c r="AQ335" s="176"/>
      <c r="AR335" s="176"/>
      <c r="AS335" s="176"/>
      <c r="AT335" s="50"/>
      <c r="AU335" s="51"/>
      <c r="AV335" s="51"/>
      <c r="AW335" s="51"/>
      <c r="AX335" s="51"/>
      <c r="AY335" s="175"/>
      <c r="AZ335" s="176"/>
      <c r="BA335" s="176"/>
      <c r="BB335" s="176"/>
      <c r="BC335" s="176"/>
      <c r="BD335" s="50"/>
      <c r="BE335" s="51"/>
      <c r="BF335" s="51"/>
      <c r="BG335" s="51"/>
      <c r="BH335" s="52"/>
      <c r="BI335" s="175"/>
      <c r="BJ335" s="176"/>
      <c r="BK335" s="176"/>
      <c r="BL335" s="176"/>
      <c r="BM335" s="188"/>
      <c r="BN335" s="53">
        <f t="shared" si="51"/>
        <v>0</v>
      </c>
      <c r="BO335" s="53">
        <f t="shared" si="52"/>
        <v>0</v>
      </c>
    </row>
    <row r="336" spans="2:67" ht="20.25" x14ac:dyDescent="0.25">
      <c r="B336" s="79"/>
      <c r="C336" s="80"/>
      <c r="D336" s="41">
        <f t="shared" si="53"/>
        <v>23</v>
      </c>
      <c r="E336" s="42">
        <v>2</v>
      </c>
      <c r="F336" s="43">
        <v>1</v>
      </c>
      <c r="G336" s="44">
        <v>2</v>
      </c>
      <c r="H336" s="44">
        <v>3</v>
      </c>
      <c r="I336" s="44">
        <v>4</v>
      </c>
      <c r="J336" s="45">
        <v>5</v>
      </c>
      <c r="K336" s="46">
        <f t="shared" si="47"/>
        <v>23.69</v>
      </c>
      <c r="L336" s="47">
        <f t="shared" si="48"/>
        <v>23.92</v>
      </c>
      <c r="M336" s="48">
        <f t="shared" si="49"/>
        <v>24.15</v>
      </c>
      <c r="N336" s="48">
        <f t="shared" si="49"/>
        <v>24.38</v>
      </c>
      <c r="O336" s="49">
        <f t="shared" si="49"/>
        <v>24.61</v>
      </c>
      <c r="P336" s="50"/>
      <c r="Q336" s="51"/>
      <c r="R336" s="51"/>
      <c r="S336" s="51"/>
      <c r="T336" s="52"/>
      <c r="U336" s="50"/>
      <c r="V336" s="57"/>
      <c r="W336" s="57"/>
      <c r="X336" s="57"/>
      <c r="Y336" s="52"/>
      <c r="Z336" s="50"/>
      <c r="AA336" s="51"/>
      <c r="AB336" s="51"/>
      <c r="AC336" s="51"/>
      <c r="AD336" s="52"/>
      <c r="AE336" s="175"/>
      <c r="AF336" s="176"/>
      <c r="AG336" s="176"/>
      <c r="AH336" s="176"/>
      <c r="AI336" s="188"/>
      <c r="AJ336" s="50"/>
      <c r="AK336" s="51"/>
      <c r="AL336" s="51"/>
      <c r="AM336" s="51"/>
      <c r="AN336" s="52"/>
      <c r="AO336" s="175"/>
      <c r="AP336" s="176"/>
      <c r="AQ336" s="176"/>
      <c r="AR336" s="176"/>
      <c r="AS336" s="176"/>
      <c r="AT336" s="50"/>
      <c r="AU336" s="51"/>
      <c r="AV336" s="51"/>
      <c r="AW336" s="51"/>
      <c r="AX336" s="51"/>
      <c r="AY336" s="175"/>
      <c r="AZ336" s="176"/>
      <c r="BA336" s="176"/>
      <c r="BB336" s="176"/>
      <c r="BC336" s="176"/>
      <c r="BD336" s="50"/>
      <c r="BE336" s="51"/>
      <c r="BF336" s="51"/>
      <c r="BG336" s="51"/>
      <c r="BH336" s="52"/>
      <c r="BI336" s="175"/>
      <c r="BJ336" s="176"/>
      <c r="BK336" s="176"/>
      <c r="BL336" s="176"/>
      <c r="BM336" s="188"/>
      <c r="BN336" s="53">
        <f t="shared" si="51"/>
        <v>0</v>
      </c>
      <c r="BO336" s="53">
        <f t="shared" si="52"/>
        <v>0</v>
      </c>
    </row>
    <row r="337" spans="2:67" ht="36" x14ac:dyDescent="0.25">
      <c r="B337" s="79" t="s">
        <v>89</v>
      </c>
      <c r="C337" s="40" t="str">
        <f>C224</f>
        <v>Батон нарезной из муки высшего сорта, 0,35 - 0,4 кг</v>
      </c>
      <c r="D337" s="41">
        <f t="shared" si="53"/>
        <v>21.3</v>
      </c>
      <c r="E337" s="42">
        <v>5</v>
      </c>
      <c r="F337" s="43">
        <v>1</v>
      </c>
      <c r="G337" s="44">
        <v>2</v>
      </c>
      <c r="H337" s="44">
        <v>3</v>
      </c>
      <c r="I337" s="44">
        <v>4</v>
      </c>
      <c r="J337" s="45">
        <v>5</v>
      </c>
      <c r="K337" s="46">
        <f t="shared" si="47"/>
        <v>22.577999999999999</v>
      </c>
      <c r="L337" s="47">
        <f t="shared" si="48"/>
        <v>22.791</v>
      </c>
      <c r="M337" s="48">
        <f t="shared" si="49"/>
        <v>23.004000000000001</v>
      </c>
      <c r="N337" s="48">
        <f t="shared" si="49"/>
        <v>23.217000000000002</v>
      </c>
      <c r="O337" s="49">
        <f t="shared" si="49"/>
        <v>23.43</v>
      </c>
      <c r="P337" s="50"/>
      <c r="Q337" s="57"/>
      <c r="R337" s="57"/>
      <c r="S337" s="57"/>
      <c r="T337" s="52"/>
      <c r="U337" s="50"/>
      <c r="V337" s="57"/>
      <c r="W337" s="57"/>
      <c r="X337" s="57"/>
      <c r="Y337" s="52"/>
      <c r="Z337" s="50"/>
      <c r="AA337" s="51"/>
      <c r="AB337" s="51"/>
      <c r="AC337" s="51"/>
      <c r="AD337" s="51"/>
      <c r="AE337" s="175"/>
      <c r="AF337" s="176"/>
      <c r="AG337" s="176"/>
      <c r="AH337" s="176"/>
      <c r="AI337" s="188"/>
      <c r="AJ337" s="50"/>
      <c r="AK337" s="51"/>
      <c r="AL337" s="51"/>
      <c r="AM337" s="51"/>
      <c r="AN337" s="52"/>
      <c r="AO337" s="175"/>
      <c r="AP337" s="176"/>
      <c r="AQ337" s="176"/>
      <c r="AR337" s="176"/>
      <c r="AS337" s="176"/>
      <c r="AT337" s="50"/>
      <c r="AU337" s="51"/>
      <c r="AV337" s="51"/>
      <c r="AW337" s="51"/>
      <c r="AX337" s="51"/>
      <c r="AY337" s="175"/>
      <c r="AZ337" s="176"/>
      <c r="BA337" s="176"/>
      <c r="BB337" s="176"/>
      <c r="BC337" s="176"/>
      <c r="BD337" s="50"/>
      <c r="BE337" s="51"/>
      <c r="BF337" s="51"/>
      <c r="BG337" s="51"/>
      <c r="BH337" s="52"/>
      <c r="BI337" s="175"/>
      <c r="BJ337" s="176"/>
      <c r="BK337" s="176"/>
      <c r="BL337" s="176"/>
      <c r="BM337" s="188"/>
      <c r="BN337" s="53">
        <f t="shared" si="51"/>
        <v>0</v>
      </c>
      <c r="BO337" s="53">
        <f t="shared" si="52"/>
        <v>0</v>
      </c>
    </row>
    <row r="338" spans="2:67" ht="20.25" x14ac:dyDescent="0.25">
      <c r="B338" s="79"/>
      <c r="C338" s="80"/>
      <c r="D338" s="41">
        <f t="shared" si="53"/>
        <v>21.3</v>
      </c>
      <c r="E338" s="42">
        <v>5</v>
      </c>
      <c r="F338" s="43">
        <v>1</v>
      </c>
      <c r="G338" s="44">
        <v>2</v>
      </c>
      <c r="H338" s="44">
        <v>3</v>
      </c>
      <c r="I338" s="44">
        <v>4</v>
      </c>
      <c r="J338" s="45">
        <v>5</v>
      </c>
      <c r="K338" s="46">
        <f t="shared" si="47"/>
        <v>22.577999999999999</v>
      </c>
      <c r="L338" s="47">
        <f t="shared" si="48"/>
        <v>22.791</v>
      </c>
      <c r="M338" s="48">
        <f t="shared" si="49"/>
        <v>23.004000000000001</v>
      </c>
      <c r="N338" s="48">
        <f t="shared" si="49"/>
        <v>23.217000000000002</v>
      </c>
      <c r="O338" s="49">
        <f t="shared" si="49"/>
        <v>23.43</v>
      </c>
      <c r="P338" s="50"/>
      <c r="Q338" s="51"/>
      <c r="R338" s="51"/>
      <c r="S338" s="51"/>
      <c r="T338" s="52"/>
      <c r="U338" s="175"/>
      <c r="V338" s="176"/>
      <c r="W338" s="176"/>
      <c r="X338" s="176"/>
      <c r="Y338" s="176"/>
      <c r="Z338" s="50"/>
      <c r="AA338" s="51"/>
      <c r="AB338" s="51"/>
      <c r="AC338" s="51"/>
      <c r="AD338" s="51"/>
      <c r="AE338" s="175"/>
      <c r="AF338" s="176"/>
      <c r="AG338" s="176"/>
      <c r="AH338" s="176"/>
      <c r="AI338" s="188"/>
      <c r="AJ338" s="50"/>
      <c r="AK338" s="51"/>
      <c r="AL338" s="51"/>
      <c r="AM338" s="51"/>
      <c r="AN338" s="52"/>
      <c r="AO338" s="175"/>
      <c r="AP338" s="176"/>
      <c r="AQ338" s="176"/>
      <c r="AR338" s="176"/>
      <c r="AS338" s="176"/>
      <c r="AT338" s="50"/>
      <c r="AU338" s="51"/>
      <c r="AV338" s="51"/>
      <c r="AW338" s="51"/>
      <c r="AX338" s="51"/>
      <c r="AY338" s="175"/>
      <c r="AZ338" s="176"/>
      <c r="BA338" s="176"/>
      <c r="BB338" s="176"/>
      <c r="BC338" s="176"/>
      <c r="BD338" s="50"/>
      <c r="BE338" s="51"/>
      <c r="BF338" s="51"/>
      <c r="BG338" s="51"/>
      <c r="BH338" s="52"/>
      <c r="BI338" s="175"/>
      <c r="BJ338" s="176"/>
      <c r="BK338" s="176"/>
      <c r="BL338" s="176"/>
      <c r="BM338" s="188"/>
      <c r="BN338" s="53">
        <f t="shared" si="51"/>
        <v>0</v>
      </c>
      <c r="BO338" s="53">
        <f t="shared" si="52"/>
        <v>0</v>
      </c>
    </row>
    <row r="339" spans="2:67" ht="20.25" x14ac:dyDescent="0.25">
      <c r="B339" s="79"/>
      <c r="C339" s="80"/>
      <c r="D339" s="41">
        <f t="shared" si="53"/>
        <v>21.3</v>
      </c>
      <c r="E339" s="42">
        <v>5</v>
      </c>
      <c r="F339" s="43">
        <v>1</v>
      </c>
      <c r="G339" s="44">
        <v>2</v>
      </c>
      <c r="H339" s="44">
        <v>3</v>
      </c>
      <c r="I339" s="44">
        <v>4</v>
      </c>
      <c r="J339" s="45">
        <v>5</v>
      </c>
      <c r="K339" s="46">
        <f t="shared" si="47"/>
        <v>22.577999999999999</v>
      </c>
      <c r="L339" s="47">
        <f t="shared" si="48"/>
        <v>22.791</v>
      </c>
      <c r="M339" s="48">
        <f t="shared" si="49"/>
        <v>23.004000000000001</v>
      </c>
      <c r="N339" s="48">
        <f t="shared" si="49"/>
        <v>23.217000000000002</v>
      </c>
      <c r="O339" s="49">
        <f t="shared" si="49"/>
        <v>23.43</v>
      </c>
      <c r="P339" s="50"/>
      <c r="Q339" s="51"/>
      <c r="R339" s="51"/>
      <c r="S339" s="51"/>
      <c r="T339" s="52"/>
      <c r="U339" s="175"/>
      <c r="V339" s="176"/>
      <c r="W339" s="176"/>
      <c r="X339" s="176"/>
      <c r="Y339" s="176"/>
      <c r="Z339" s="50"/>
      <c r="AA339" s="51"/>
      <c r="AB339" s="51"/>
      <c r="AC339" s="51"/>
      <c r="AD339" s="51"/>
      <c r="AE339" s="175"/>
      <c r="AF339" s="176"/>
      <c r="AG339" s="176"/>
      <c r="AH339" s="176"/>
      <c r="AI339" s="188"/>
      <c r="AJ339" s="50"/>
      <c r="AK339" s="51"/>
      <c r="AL339" s="51"/>
      <c r="AM339" s="51"/>
      <c r="AN339" s="52"/>
      <c r="AO339" s="175"/>
      <c r="AP339" s="176"/>
      <c r="AQ339" s="176"/>
      <c r="AR339" s="176"/>
      <c r="AS339" s="176"/>
      <c r="AT339" s="50"/>
      <c r="AU339" s="51"/>
      <c r="AV339" s="51"/>
      <c r="AW339" s="51"/>
      <c r="AX339" s="51"/>
      <c r="AY339" s="175"/>
      <c r="AZ339" s="176"/>
      <c r="BA339" s="176"/>
      <c r="BB339" s="176"/>
      <c r="BC339" s="176"/>
      <c r="BD339" s="50"/>
      <c r="BE339" s="51"/>
      <c r="BF339" s="51"/>
      <c r="BG339" s="51"/>
      <c r="BH339" s="52"/>
      <c r="BI339" s="175"/>
      <c r="BJ339" s="176"/>
      <c r="BK339" s="176"/>
      <c r="BL339" s="176"/>
      <c r="BM339" s="188"/>
      <c r="BN339" s="53">
        <f t="shared" si="51"/>
        <v>0</v>
      </c>
      <c r="BO339" s="53">
        <f t="shared" si="52"/>
        <v>0</v>
      </c>
    </row>
    <row r="340" spans="2:67" ht="20.25" x14ac:dyDescent="0.25">
      <c r="B340" s="81" t="s">
        <v>92</v>
      </c>
      <c r="C340" s="82" t="s">
        <v>93</v>
      </c>
      <c r="D340" s="41">
        <f t="shared" si="53"/>
        <v>0</v>
      </c>
      <c r="E340" s="62"/>
      <c r="F340" s="63"/>
      <c r="G340" s="64"/>
      <c r="H340" s="64"/>
      <c r="I340" s="64"/>
      <c r="J340" s="65"/>
      <c r="K340" s="46">
        <f t="shared" si="47"/>
        <v>0</v>
      </c>
      <c r="L340" s="47">
        <f t="shared" si="48"/>
        <v>0</v>
      </c>
      <c r="M340" s="48">
        <f t="shared" si="49"/>
        <v>0</v>
      </c>
      <c r="N340" s="48">
        <f t="shared" si="49"/>
        <v>0</v>
      </c>
      <c r="O340" s="49">
        <f t="shared" si="49"/>
        <v>0</v>
      </c>
      <c r="P340" s="66"/>
      <c r="Q340" s="67"/>
      <c r="R340" s="68"/>
      <c r="S340" s="67"/>
      <c r="T340" s="69"/>
      <c r="U340" s="177"/>
      <c r="V340" s="178"/>
      <c r="W340" s="176"/>
      <c r="X340" s="178"/>
      <c r="Y340" s="178"/>
      <c r="Z340" s="66"/>
      <c r="AA340" s="67"/>
      <c r="AB340" s="68"/>
      <c r="AC340" s="67"/>
      <c r="AD340" s="67"/>
      <c r="AE340" s="177"/>
      <c r="AF340" s="178"/>
      <c r="AG340" s="176"/>
      <c r="AH340" s="178"/>
      <c r="AI340" s="189"/>
      <c r="AJ340" s="66"/>
      <c r="AK340" s="67"/>
      <c r="AL340" s="68"/>
      <c r="AM340" s="67"/>
      <c r="AN340" s="69"/>
      <c r="AO340" s="177"/>
      <c r="AP340" s="178"/>
      <c r="AQ340" s="176"/>
      <c r="AR340" s="178"/>
      <c r="AS340" s="178"/>
      <c r="AT340" s="66"/>
      <c r="AU340" s="67"/>
      <c r="AV340" s="68"/>
      <c r="AW340" s="67"/>
      <c r="AX340" s="67"/>
      <c r="AY340" s="177"/>
      <c r="AZ340" s="178"/>
      <c r="BA340" s="176"/>
      <c r="BB340" s="178"/>
      <c r="BC340" s="178"/>
      <c r="BD340" s="66"/>
      <c r="BE340" s="67"/>
      <c r="BF340" s="68"/>
      <c r="BG340" s="67"/>
      <c r="BH340" s="69"/>
      <c r="BI340" s="177"/>
      <c r="BJ340" s="178"/>
      <c r="BK340" s="176"/>
      <c r="BL340" s="178"/>
      <c r="BM340" s="189"/>
      <c r="BN340" s="53">
        <f t="shared" si="51"/>
        <v>0</v>
      </c>
      <c r="BO340" s="53">
        <f t="shared" si="52"/>
        <v>0</v>
      </c>
    </row>
    <row r="341" spans="2:67" ht="21" thickBot="1" x14ac:dyDescent="0.3">
      <c r="B341" s="96" t="s">
        <v>95</v>
      </c>
      <c r="C341" s="40" t="str">
        <f>C228</f>
        <v>Сахар-песок, кг</v>
      </c>
      <c r="D341" s="41">
        <f t="shared" si="53"/>
        <v>25.3</v>
      </c>
      <c r="E341" s="98">
        <v>4</v>
      </c>
      <c r="F341" s="43">
        <v>1</v>
      </c>
      <c r="G341" s="44">
        <v>2</v>
      </c>
      <c r="H341" s="44">
        <v>3</v>
      </c>
      <c r="I341" s="44">
        <v>4</v>
      </c>
      <c r="J341" s="45">
        <v>5</v>
      </c>
      <c r="K341" s="46">
        <f t="shared" si="47"/>
        <v>26.565000000000001</v>
      </c>
      <c r="L341" s="47">
        <f t="shared" si="48"/>
        <v>26.818000000000001</v>
      </c>
      <c r="M341" s="48">
        <f t="shared" si="49"/>
        <v>27.071000000000002</v>
      </c>
      <c r="N341" s="48">
        <f t="shared" si="49"/>
        <v>27.324000000000002</v>
      </c>
      <c r="O341" s="49">
        <f t="shared" si="49"/>
        <v>27.577000000000002</v>
      </c>
      <c r="P341" s="50"/>
      <c r="Q341" s="51"/>
      <c r="R341" s="51"/>
      <c r="S341" s="51"/>
      <c r="T341" s="52"/>
      <c r="U341" s="175"/>
      <c r="V341" s="176"/>
      <c r="W341" s="176"/>
      <c r="X341" s="176"/>
      <c r="Y341" s="176"/>
      <c r="Z341" s="236"/>
      <c r="AA341" s="237"/>
      <c r="AB341" s="238"/>
      <c r="AC341" s="237"/>
      <c r="AD341" s="237"/>
      <c r="AE341" s="175"/>
      <c r="AF341" s="176"/>
      <c r="AG341" s="176"/>
      <c r="AH341" s="176"/>
      <c r="AI341" s="188"/>
      <c r="AJ341" s="50"/>
      <c r="AK341" s="51"/>
      <c r="AL341" s="51"/>
      <c r="AM341" s="51"/>
      <c r="AN341" s="52"/>
      <c r="AO341" s="175"/>
      <c r="AP341" s="176"/>
      <c r="AQ341" s="176"/>
      <c r="AR341" s="176"/>
      <c r="AS341" s="176"/>
      <c r="AT341" s="50"/>
      <c r="AU341" s="51"/>
      <c r="AV341" s="51"/>
      <c r="AW341" s="51"/>
      <c r="AX341" s="51"/>
      <c r="AY341" s="175"/>
      <c r="AZ341" s="176"/>
      <c r="BA341" s="176"/>
      <c r="BB341" s="176"/>
      <c r="BC341" s="176"/>
      <c r="BD341" s="50"/>
      <c r="BE341" s="51"/>
      <c r="BF341" s="51"/>
      <c r="BG341" s="51"/>
      <c r="BH341" s="52"/>
      <c r="BI341" s="175"/>
      <c r="BJ341" s="176"/>
      <c r="BK341" s="176"/>
      <c r="BL341" s="176"/>
      <c r="BM341" s="188"/>
      <c r="BN341" s="53">
        <f t="shared" si="51"/>
        <v>0</v>
      </c>
      <c r="BO341" s="53">
        <f t="shared" si="52"/>
        <v>0</v>
      </c>
    </row>
    <row r="342" spans="2:67" ht="21.75" thickTop="1" thickBot="1" x14ac:dyDescent="0.3">
      <c r="B342" s="96"/>
      <c r="C342" s="97"/>
      <c r="D342" s="41">
        <f t="shared" si="53"/>
        <v>25.3</v>
      </c>
      <c r="E342" s="98">
        <v>4</v>
      </c>
      <c r="F342" s="43">
        <v>1</v>
      </c>
      <c r="G342" s="44">
        <v>2</v>
      </c>
      <c r="H342" s="44">
        <v>3</v>
      </c>
      <c r="I342" s="44">
        <v>4</v>
      </c>
      <c r="J342" s="45">
        <v>5</v>
      </c>
      <c r="K342" s="46">
        <f t="shared" si="47"/>
        <v>26.565000000000001</v>
      </c>
      <c r="L342" s="47">
        <f t="shared" si="48"/>
        <v>26.818000000000001</v>
      </c>
      <c r="M342" s="48">
        <f t="shared" si="49"/>
        <v>27.071000000000002</v>
      </c>
      <c r="N342" s="48">
        <f t="shared" si="49"/>
        <v>27.324000000000002</v>
      </c>
      <c r="O342" s="49">
        <f t="shared" si="49"/>
        <v>27.577000000000002</v>
      </c>
      <c r="P342" s="50"/>
      <c r="Q342" s="51"/>
      <c r="R342" s="51"/>
      <c r="S342" s="51"/>
      <c r="T342" s="52"/>
      <c r="U342" s="175"/>
      <c r="V342" s="176"/>
      <c r="W342" s="176"/>
      <c r="X342" s="176"/>
      <c r="Y342" s="176"/>
      <c r="Z342" s="50"/>
      <c r="AA342" s="51"/>
      <c r="AB342" s="51"/>
      <c r="AC342" s="51"/>
      <c r="AD342" s="51"/>
      <c r="AE342" s="175"/>
      <c r="AF342" s="176"/>
      <c r="AG342" s="176"/>
      <c r="AH342" s="176"/>
      <c r="AI342" s="188"/>
      <c r="AJ342" s="50"/>
      <c r="AK342" s="51"/>
      <c r="AL342" s="51"/>
      <c r="AM342" s="51"/>
      <c r="AN342" s="52"/>
      <c r="AO342" s="175"/>
      <c r="AP342" s="176"/>
      <c r="AQ342" s="176"/>
      <c r="AR342" s="176"/>
      <c r="AS342" s="176"/>
      <c r="AT342" s="50"/>
      <c r="AU342" s="51"/>
      <c r="AV342" s="51"/>
      <c r="AW342" s="51"/>
      <c r="AX342" s="51"/>
      <c r="AY342" s="175"/>
      <c r="AZ342" s="176"/>
      <c r="BA342" s="176"/>
      <c r="BB342" s="176"/>
      <c r="BC342" s="176"/>
      <c r="BD342" s="50"/>
      <c r="BE342" s="51"/>
      <c r="BF342" s="51"/>
      <c r="BG342" s="51"/>
      <c r="BH342" s="52"/>
      <c r="BI342" s="175"/>
      <c r="BJ342" s="176"/>
      <c r="BK342" s="176"/>
      <c r="BL342" s="176"/>
      <c r="BM342" s="188"/>
      <c r="BN342" s="53">
        <f t="shared" si="51"/>
        <v>0</v>
      </c>
      <c r="BO342" s="53">
        <f t="shared" si="52"/>
        <v>0</v>
      </c>
    </row>
    <row r="343" spans="2:67" ht="21.75" thickTop="1" thickBot="1" x14ac:dyDescent="0.3">
      <c r="B343" s="96"/>
      <c r="C343" s="97"/>
      <c r="D343" s="41">
        <f t="shared" si="53"/>
        <v>25.3</v>
      </c>
      <c r="E343" s="98">
        <v>4</v>
      </c>
      <c r="F343" s="43">
        <v>1</v>
      </c>
      <c r="G343" s="44">
        <v>2</v>
      </c>
      <c r="H343" s="44">
        <v>3</v>
      </c>
      <c r="I343" s="44">
        <v>4</v>
      </c>
      <c r="J343" s="45">
        <v>5</v>
      </c>
      <c r="K343" s="46">
        <f t="shared" si="47"/>
        <v>26.565000000000001</v>
      </c>
      <c r="L343" s="47">
        <f t="shared" si="48"/>
        <v>26.818000000000001</v>
      </c>
      <c r="M343" s="48">
        <f t="shared" si="49"/>
        <v>27.071000000000002</v>
      </c>
      <c r="N343" s="48">
        <f t="shared" si="49"/>
        <v>27.324000000000002</v>
      </c>
      <c r="O343" s="49">
        <f t="shared" si="49"/>
        <v>27.577000000000002</v>
      </c>
      <c r="P343" s="50"/>
      <c r="Q343" s="51"/>
      <c r="R343" s="51"/>
      <c r="S343" s="51"/>
      <c r="T343" s="52"/>
      <c r="U343" s="175"/>
      <c r="V343" s="176"/>
      <c r="W343" s="176"/>
      <c r="X343" s="176"/>
      <c r="Y343" s="176"/>
      <c r="Z343" s="50"/>
      <c r="AA343" s="51"/>
      <c r="AB343" s="51"/>
      <c r="AC343" s="51"/>
      <c r="AD343" s="51"/>
      <c r="AE343" s="175"/>
      <c r="AF343" s="176"/>
      <c r="AG343" s="176"/>
      <c r="AH343" s="176"/>
      <c r="AI343" s="188"/>
      <c r="AJ343" s="50"/>
      <c r="AK343" s="51"/>
      <c r="AL343" s="51"/>
      <c r="AM343" s="51"/>
      <c r="AN343" s="52"/>
      <c r="AO343" s="175"/>
      <c r="AP343" s="176"/>
      <c r="AQ343" s="176"/>
      <c r="AR343" s="176"/>
      <c r="AS343" s="176"/>
      <c r="AT343" s="50"/>
      <c r="AU343" s="51"/>
      <c r="AV343" s="51"/>
      <c r="AW343" s="51"/>
      <c r="AX343" s="51"/>
      <c r="AY343" s="175"/>
      <c r="AZ343" s="176"/>
      <c r="BA343" s="176"/>
      <c r="BB343" s="176"/>
      <c r="BC343" s="176"/>
      <c r="BD343" s="50"/>
      <c r="BE343" s="51"/>
      <c r="BF343" s="51"/>
      <c r="BG343" s="51"/>
      <c r="BH343" s="52"/>
      <c r="BI343" s="175"/>
      <c r="BJ343" s="176"/>
      <c r="BK343" s="176"/>
      <c r="BL343" s="176"/>
      <c r="BM343" s="188"/>
      <c r="BN343" s="53">
        <f t="shared" si="51"/>
        <v>0</v>
      </c>
      <c r="BO343" s="53">
        <f t="shared" si="52"/>
        <v>0</v>
      </c>
    </row>
    <row r="344" spans="2:67" ht="18.75" thickTop="1" x14ac:dyDescent="0.25"/>
  </sheetData>
  <protectedRanges>
    <protectedRange sqref="BI124:BJ129 BI183:BJ194 BL190:BM194 BI227:BJ230 BL227:BM230 BL183:BM188 BL10:BM117 BI10:BJ117 BL124:BM139 BI131:BJ139 BI236:BJ343 BL236:BM343 BL142:BM180 BI142:BJ180 BI203:BJ214 BL203:BM214" name="Диапазон13"/>
    <protectedRange sqref="BD123:BE126 BG123:BH126 BD128:BE129 BD229:BE230 BD77:BE101 BG186:BH194 BG10:BH26 BD10:BE26 BD137:BE180 BG137:BH180 BG236:BH343 BD236:BE343 BG28:BH67 BD28:BE67 BG69:BH75 BD69:BE75 BG77:BH101 BD103:BE110 BG103:BH110 BD112:BE114 BG112:BH114 BD116:BE117 BG116:BH117 BG128:BH129 BD131:BE132 BG131:BH132 BD186:BE194 BG203:BH214 BG216:BH227 BG229:BH230" name="Диапазон12"/>
    <protectedRange sqref="AY10:AZ19 BB10:BC19 AY123:AZ132 BB123:BC132 BB77:BC110 BB112:BC117 AY112:AZ117 AY106:AZ110 BB224:BC230 AY24:AZ26 BB24:BC26 AY77:AZ104 AY182:AZ188 BB28:BC75 AY28:AZ75 AY137:AZ180 BB137:BC180 BB236:BC343 AY236:AZ343 AY190:AZ194 AY196:AZ210 AY222:AZ230" name="Диапазон11"/>
    <protectedRange sqref="AW11:AX13 AT11:AU13 AW125:AX126 AT125:AU126 AW15:AX19 AW80:AX81 AT80:AU101 AT112:AU117 AW116:AX117 AW128:AX129 AT131:AU132 AW131:AX139 AT229:AU230 AW229:AX230 AT128:AU129 AT15:AU19 AW69:AX78 AT69:AU78 AW83:AX114 AT28:AU67 AW28:AX67 AW170:AX180 AT141:AU180 AT236:AU343 AW236:AX343 AW141:AX168 AT182:AU188 AW182:AX188" name="Диапазон10"/>
    <protectedRange sqref="AR10:AS26 AR125:AS126 AO125:AP129 AR128:AS129 AO141:AP146 AO69:AP75 AR69:AS75 AO77:AP81 AR112:AS114 AO112:AP114 AO182:AP184 AR182:AS184 AO196:AP201 AO10:AP26 AR28:AS67 AR87:AS88 AO87:AP88 AR96:AS104 AO96:AP104 AR141:AS180 AO148:AP180 AO236:AP343 AR236:AS343 AO28:AP67 AR77:AS81 AO83:AP85 AR83:AS85 AR90:AS94 AO90:AP94 AR116:AS117 AO116:AP117 AO186:AP194 AR186:AS201 AO203:AP230 AR203:AS230" name="Диапазон9"/>
    <protectedRange sqref="AJ11:AK13 AM124:AN126 AJ124:AK126 AM128:AN129 AJ128:AK129 AM131:AN132 AJ141:AK173 AJ77:AK81 AJ186:AK188 AJ229:AK230 AM229:AN230 AM190:AN194 AJ69:AK75 AM77:AN81 AM112:AN117 AM69:AN75 AM186:AN188 AJ222:AK227 AM222:AN227 AM11:AN13 AJ28:AK61 AJ131:AK132 AM141:AN173 AJ175:AK180 AJ236:AK343 AM236:AN343 AM175:AN180 AJ15:AK16 AM15:AN16 AJ21:AK22 AM21:AN22 AJ18:AK19 AM18:AN19 AJ24:AK26 AM24:AN26 AM28:AN61 AJ63:AK67 AM63:AN67 AJ83:AK104 AM83:AN104 AJ106:AK110 AJ112:AK117" name="Диапазон8"/>
    <protectedRange sqref="AE11:AF13 AH11:AI19 AH124:AI126 AE124:AF126 AE237:AF239 AH237:AI239 AE15:AF19 AH69:AI75 AE77:AF81 AH83:AI97 AE87:AF97 AH112:AI117 AE112:AF117 AH128:AI129 AE137:AF146 AH226:AI227 AE229:AF230 AH229:AI230 AE247:AF248 AE303:AF307 AH303:AI307 AE216:AF227 AH335:AI343 AE335:AF343 AE28:AF67 AH28:AI67 AE170:AF188 AH137:AI146 AE250:AF252 AH247:AI248 AE241:AF242 AH241:AI242 AE244:AF245 AH244:AI245 AH250:AI252 AE128:AF129 AE148:AF168 AH148:AI188 AE190:AF194 AH190:AI191 AE254:AF269 AH254:AI269 AE271:AF301 AH271:AI301 AE309:AF327 AH309:AI327 AE69:AF75 AH77:AI81 AE83:AF85" name="Диапазон7"/>
    <protectedRange sqref="A6 G6:J6 BP6:EZ6 G119:J119 G232:J232 BI119:BM119 BD6:BH6 L232:T232 U232:Y232 Z232:AD232 AE232:AI232 AJ232:AN232 AO232:AS232 AT232:AX232 AY232:BC232 BD232:BH232 BI232:BM232 L119:T119 L6:T6 U119:Y119 U6:Y6 Z119:AD119 Z6:AD6 AE119:AI119 AE6:AI6 AJ119:AN119 AJ6:AN6 AO119:AS119 AO6:AS6 AT119:AX119 AT6:AX6 AY119:BC119 AY6:BC6 BD119:BH119 BI6:BM6" name="Диапазон3"/>
    <protectedRange sqref="A2:A5 P3:AC3 AD2:EZ5" name="Диапазон1"/>
    <protectedRange sqref="Z236:AD236" name="Диапазон4_5"/>
    <protectedRange sqref="Z298:AD298" name="Диапазон4_6"/>
    <protectedRange sqref="Z315:AD327 Z329:AD336" name="Диапазон4_8"/>
    <protectedRange sqref="P240:T240" name="Диапазон4_10"/>
    <protectedRange sqref="P253:T253 AY20:BC23 AE196:AF201 AG196:AG214 AE203:AF214 AH212:AI214 AH198:AI210 AT79:AX79 P215:T215 P224:T224 Z127:AD127 Z130:AD130 Z133:AD133 Z136:AD136 Z215:AD215 AJ123:AN123 AJ130:AN130 AJ136:AN140 AJ174:AN174 AJ181:AN185 AJ189:AN189 AJ195:AN221 BI215:BM217 BI224:BM226 P23:T23 P27:T27 P34:T34 P64:S64 P68:S68 P76:T76 S82:T82 P86:T89 P105:T108 P111:T115 AJ14:AN14 AJ20:AN20 AJ17:AN17 AJ23:AN23 AJ27:AN27 AJ62:AN62 AJ76:AN76 AJ82:AN82 AJ105:AN105 AJ111:AN111 AO76:AS76 AO82:AS82 AO86:AS86 AO89:AS89 AO95:AS95 AO105:AS105 AO111:AS111 AO115:AS115 BD102:BH102 BD111:BH111 BD115:BH115 P246:T249 P302:T302 P328:T328 P337:T337 U123:Y123 U130:Y130 U133:Y140 U169:Y169 U189:Y195 U218:Y221 AE189:AI189 AE195:AI195 AE215:AG215 AG228:AI228 AO136:AS137 AO185:AS185 AO202:AS202 AT189:AX228 AY181:BC181 AY189:BC189 AY195:BC195 AY211:BC221 BD127:BH127 BD130:BH130 BD133:BH136 BD181:BH185 BD195:BH202 BD215:BH215 BD228:BH228" name="Диапазон4"/>
    <protectedRange sqref="P260:T260" name="Диапазон4_13"/>
    <protectedRange sqref="P303:T308" name="Диапазон4_14"/>
    <protectedRange sqref="P312:T315" name="Диапазон4_15"/>
    <protectedRange sqref="P329:T336" name="Диапазон4_16"/>
    <protectedRange sqref="AJ190:AN194" name="Диапазон4_26"/>
    <protectedRange sqref="AJ228:AN228" name="Диапазон4_29"/>
    <protectedRange sqref="AT82:AX82" name="Диапазон4_30"/>
    <protectedRange sqref="AT102:AX111" name="Диапазон4_31"/>
    <protectedRange sqref="Z77:AD77" name="Диапазон4_35"/>
    <protectedRange sqref="Z82:AD82" name="Диапазон4_37"/>
    <protectedRange sqref="AT123:AX124" name="Диапазон4_33"/>
    <protectedRange sqref="AT133:AX139" name="Диапазон4_40"/>
    <protectedRange sqref="AT169:AX169" name="Диапазон4_41"/>
    <protectedRange sqref="AY105:BA105" name="Диапазон4_2_1"/>
    <protectedRange sqref="BB105:BC105" name="Диапазон4_5_1"/>
    <protectedRange sqref="AY111:BA111" name="Диапазон4_2_3"/>
    <protectedRange sqref="BB111:BC111" name="Диапазон4_5_3"/>
    <protectedRange sqref="Z134:AD135 Z137:AD140" name="Диапазон4_46"/>
    <protectedRange sqref="Z169:AD169" name="Диапазон4_47"/>
    <protectedRange sqref="Z189:AD195" name="Диапазон4_48"/>
    <protectedRange sqref="Z216:AD224" name="Диапазон4_49"/>
    <protectedRange sqref="P20:T22" name="Диапазон4_51"/>
    <protectedRange sqref="AO127:AS127" name="Диапазон4_7"/>
    <protectedRange sqref="AO134:AS135 AO138:AS139" name="Диапазон4_54"/>
    <protectedRange sqref="AO147:AS147" name="Диапазон4_55"/>
    <protectedRange sqref="AO195:AS195" name="Диапазон4_57"/>
    <protectedRange sqref="U23:Y23" name="Диапазон4_58"/>
    <protectedRange sqref="U72:Y72" name="Диапазон4_59"/>
    <protectedRange sqref="U82:Y82" name="Диапазон4_60"/>
    <protectedRange sqref="U103:Y107 U109:Y110" name="Диапазон4_61"/>
    <protectedRange sqref="BI130:BM130" name="Диапазон4_62"/>
    <protectedRange sqref="BI189:BM189" name="Диапазон4_64"/>
    <protectedRange sqref="BD203:BH214 BD216:BH227" name="Диапазон4_68"/>
    <protectedRange sqref="AE14:AI14" name="Диапазон4_69"/>
    <protectedRange sqref="AE20:AI27" name="Диапазон4_71"/>
    <protectedRange sqref="AE86:AI86" name="Диапазон4_75"/>
    <protectedRange sqref="AE98:AI104 AE106:AI110" name="Диапазон4_77"/>
    <protectedRange sqref="AJ106:AN110" name="Диапазон4_82"/>
    <protectedRange sqref="AO106:AS110" name="Диапазон4_83"/>
    <protectedRange sqref="U236:Y236" name="Диапазон4_84"/>
    <protectedRange sqref="U243:Y243" name="Диапазон4_86"/>
    <protectedRange sqref="U253:Y253" name="Диапазон4_87"/>
    <protectedRange sqref="U302:Y302" name="Диапазон4_88"/>
    <protectedRange sqref="AE130:AI132" name="Диапазон4_90"/>
    <protectedRange sqref="AE169:AI169" name="Диапазон4_91"/>
    <protectedRange sqref="AE192:AI194" name="Диапазон4_92"/>
    <protectedRange sqref="AE216:AI225" name="Диапазон4_94"/>
    <protectedRange sqref="Z14:AD14 Z17:AD27 Z76:AD76 Z105:AD108 P77:T81 AT10:AX10 P109:T110 AY182:BC188 P82:R82 AY190:BC194 AY196:BC210 AY222:BC223" name="Диапазон4_99"/>
    <protectedRange sqref="Z10:AD10" name="Диапазон4_23"/>
    <protectedRange sqref="P24:T26" name="Диапазон4_21"/>
    <protectedRange sqref="T64 T68" name="Диапазон4_53"/>
    <protectedRange sqref="Z328:AB328" name="Диапазон4_38"/>
    <protectedRange sqref="AD328" name="Диапазон4_11_1"/>
    <protectedRange sqref="AC328" name="Диапазон4_11_2"/>
    <protectedRange sqref="AE134:AF135 AG134:AG136 AH134:AI135" name="Диапазон4_97"/>
    <protectedRange sqref="AE136:AF136" name="Диапазон4_1_1"/>
    <protectedRange sqref="AH136:AI136" name="Диапазон4_2_2"/>
    <protectedRange sqref="AH211:AI211" name="Диапазон4_2_4"/>
    <protectedRange sqref="AI196:AI197" name="Диапазон4_5_1_1"/>
    <protectedRange sqref="AH196:AH197" name="Диапазон4_6_1"/>
    <protectedRange sqref="AE202:AF202" name="Диапазон4_8_1"/>
    <protectedRange sqref="AJ127:AN127" name="Диапазон4_93"/>
    <protectedRange sqref="AJ133:AN135" name="Диапазон4_95"/>
    <protectedRange sqref="AO130:AS133" name="Диапазон4_32"/>
    <protectedRange sqref="AO140:AS140" name="Диапазон4_96"/>
    <protectedRange sqref="AO181:AS181" name="Диапазон4_98"/>
    <protectedRange sqref="AT127:AX127" name="Диапазон4_27"/>
    <protectedRange sqref="AT130:AX130" name="Диапазон4_56"/>
    <protectedRange sqref="BI123:BM123" name="Диапазон4_39"/>
    <protectedRange sqref="BI218:BM223" name="Диапазон4_42"/>
    <protectedRange sqref="AT14:AX14" name="Диапазон4_36"/>
    <protectedRange sqref="AT20:AX27" name="Диапазон4_43"/>
    <protectedRange sqref="AT68:AX68" name="Диапазон4_52"/>
    <protectedRange sqref="AY27:BC27" name="Диапазон4_22"/>
    <protectedRange sqref="AY76:BC76" name="Диапазон4_25"/>
    <protectedRange sqref="Z123:AD123" name="Диапазон4_45"/>
    <protectedRange sqref="BI140:BM141" name="Диапазон4_1"/>
    <protectedRange sqref="BI181:BM182" name="Диапазон4_11"/>
    <protectedRange sqref="BI195:BM202" name="Диапазон4_20"/>
    <protectedRange sqref="AE236:AI236" name="Диапазон5_1"/>
    <protectedRange sqref="AE240:AI240" name="Диапазон5_3"/>
    <protectedRange sqref="AE243:AI243" name="Диапазон5_4"/>
    <protectedRange sqref="AE246:AI246" name="Диапазон5_5"/>
    <protectedRange sqref="AE249:AI249" name="Диапазон5_6"/>
    <protectedRange sqref="P10:T10" name="Диапазон4_17"/>
    <protectedRange sqref="P14:T14" name="Диапазон4_24"/>
    <protectedRange sqref="P17:T17" name="Диапазон4_63"/>
    <protectedRange sqref="U102:Y102" name="Диапазон4_18"/>
    <protectedRange sqref="U108:Y108" name="Диапазон4_34"/>
    <protectedRange sqref="AJ10:AN10" name="Диапазон4_50"/>
    <protectedRange sqref="AO27:AS27" name="Диапазон4_78"/>
    <protectedRange sqref="AO68:AS68" name="Диапазон4_81"/>
    <protectedRange sqref="BD27:BH27" name="Диапазон4_70"/>
    <protectedRange sqref="BD68:BH68" name="Диапазон4_76"/>
    <protectedRange sqref="BD76:BH76" name="Диапазон4_79"/>
    <protectedRange sqref="P236:T236" name="Диапазон4_44"/>
    <protectedRange sqref="U305:Y308" name="Диапазон4_2"/>
    <protectedRange sqref="U331:Y337" name="Диапазон4_3"/>
    <protectedRange sqref="AE123:AI123" name="Диапазон4_4"/>
    <protectedRange sqref="AE127:AI127" name="Диапазон4_9"/>
    <protectedRange sqref="AE133:AI133" name="Диапазон4_12"/>
    <protectedRange sqref="AE147:AI147" name="Диапазон4_89"/>
    <protectedRange sqref="AH215:AI215" name="Диапазон4_11_2_1"/>
    <protectedRange sqref="AE228:AF228" name="Диапазон4_10_2"/>
    <protectedRange sqref="AE253:AI253" name="Диапазон5"/>
    <protectedRange sqref="AE270:AI270" name="Диапазон5_2"/>
    <protectedRange sqref="AE302:AI302" name="Диапазон4_7_2"/>
    <protectedRange sqref="AE308:AG308" name="Диапазон4_8_2"/>
    <protectedRange sqref="AH308:AI308" name="Диапазон4_11_1_1"/>
    <protectedRange sqref="AE334:AG334 AE329:AI333 AE328:AG328" name="Диапазон4_8_5"/>
    <protectedRange sqref="AH334:AI334 AH328" name="Диапазон4_12_2_1"/>
    <protectedRange sqref="AI328" name="Диапазон4_12_3"/>
    <protectedRange sqref="AO123:AS124" name="Диапазон4_85"/>
    <protectedRange sqref="AT140:AX140" name="Диапазон4_19"/>
    <protectedRange sqref="AT181:AX181" name="Диапазон4_80"/>
    <protectedRange sqref="AY133:BC136" name="Диапазон4_28"/>
    <protectedRange sqref="AE10:AI10" name="Диапазон4_18_1"/>
    <protectedRange sqref="AE68:AI68" name="Диапазон5_7"/>
    <protectedRange sqref="AE76:AI76" name="Диапазон4_19_1"/>
    <protectedRange sqref="AE82:AI82" name="Диапазон5_8"/>
    <protectedRange sqref="AE105:AI105" name="Диапазон4_20_1"/>
    <protectedRange sqref="AE111:AI111" name="Диапазон4_20_2"/>
  </protectedRanges>
  <mergeCells count="64">
    <mergeCell ref="F235:J235"/>
    <mergeCell ref="K235:O235"/>
    <mergeCell ref="BO232:BO234"/>
    <mergeCell ref="AT232:AX232"/>
    <mergeCell ref="BN232:BN234"/>
    <mergeCell ref="AY232:BC232"/>
    <mergeCell ref="BI232:BM232"/>
    <mergeCell ref="BD232:BH232"/>
    <mergeCell ref="K232:O233"/>
    <mergeCell ref="P232:T232"/>
    <mergeCell ref="AO232:AS232"/>
    <mergeCell ref="Z232:AD232"/>
    <mergeCell ref="AE232:AI232"/>
    <mergeCell ref="AJ232:AN232"/>
    <mergeCell ref="U232:Y232"/>
    <mergeCell ref="F122:J122"/>
    <mergeCell ref="K122:O122"/>
    <mergeCell ref="AO119:AS119"/>
    <mergeCell ref="AT119:AX119"/>
    <mergeCell ref="AY119:BC119"/>
    <mergeCell ref="AJ119:AN119"/>
    <mergeCell ref="K119:O120"/>
    <mergeCell ref="P119:T119"/>
    <mergeCell ref="U119:Y119"/>
    <mergeCell ref="BD119:BH119"/>
    <mergeCell ref="BI119:BM119"/>
    <mergeCell ref="BN119:BN121"/>
    <mergeCell ref="BO119:BO121"/>
    <mergeCell ref="Z119:AD119"/>
    <mergeCell ref="AE119:AI119"/>
    <mergeCell ref="B119:B120"/>
    <mergeCell ref="C119:C120"/>
    <mergeCell ref="D119:D120"/>
    <mergeCell ref="E119:E120"/>
    <mergeCell ref="F119:J120"/>
    <mergeCell ref="B232:B233"/>
    <mergeCell ref="C232:C233"/>
    <mergeCell ref="D232:D233"/>
    <mergeCell ref="E232:E233"/>
    <mergeCell ref="F232:J233"/>
    <mergeCell ref="F9:J9"/>
    <mergeCell ref="K9:O9"/>
    <mergeCell ref="BO6:BO8"/>
    <mergeCell ref="U6:Y6"/>
    <mergeCell ref="Z6:AD6"/>
    <mergeCell ref="AE6:AI6"/>
    <mergeCell ref="BN6:BN8"/>
    <mergeCell ref="BD6:BH6"/>
    <mergeCell ref="AY6:BC6"/>
    <mergeCell ref="P6:T6"/>
    <mergeCell ref="AJ6:AN6"/>
    <mergeCell ref="AO6:AS6"/>
    <mergeCell ref="AT6:AX6"/>
    <mergeCell ref="BI6:BM6"/>
    <mergeCell ref="B1:O1"/>
    <mergeCell ref="B2:O2"/>
    <mergeCell ref="B3:O3"/>
    <mergeCell ref="B5:O5"/>
    <mergeCell ref="B6:B7"/>
    <mergeCell ref="C6:C7"/>
    <mergeCell ref="D6:D7"/>
    <mergeCell ref="E6:E7"/>
    <mergeCell ref="F6:J7"/>
    <mergeCell ref="K6:O7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23" orientation="landscape" r:id="rId1"/>
  <headerFooter alignWithMargins="0"/>
  <rowBreaks count="2" manualBreakCount="2">
    <brk id="52" min="1" max="164" man="1"/>
    <brk id="84" min="1" max="1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6"/>
  <sheetViews>
    <sheetView zoomScaleNormal="100" workbookViewId="0">
      <selection activeCell="A4" sqref="A4"/>
    </sheetView>
  </sheetViews>
  <sheetFormatPr defaultRowHeight="15" x14ac:dyDescent="0.2"/>
  <cols>
    <col min="1" max="1" width="16.5703125" style="1" customWidth="1"/>
    <col min="2" max="2" width="23.5703125" style="1" customWidth="1"/>
    <col min="3" max="3" width="23.42578125" style="1" customWidth="1"/>
    <col min="4" max="4" width="22.5703125" style="1" customWidth="1"/>
    <col min="5" max="5" width="22.42578125" style="1" customWidth="1"/>
    <col min="6" max="6" width="20.5703125" style="1" customWidth="1"/>
    <col min="7" max="16384" width="9.140625" style="1"/>
  </cols>
  <sheetData>
    <row r="2" spans="1:6" ht="15.75" thickBot="1" x14ac:dyDescent="0.25">
      <c r="A2" s="1" t="s">
        <v>185</v>
      </c>
    </row>
    <row r="3" spans="1:6" ht="17.25" thickTop="1" thickBot="1" x14ac:dyDescent="0.3">
      <c r="A3" s="118"/>
      <c r="B3" s="119" t="s">
        <v>111</v>
      </c>
      <c r="C3" s="119" t="s">
        <v>112</v>
      </c>
      <c r="D3" s="119" t="s">
        <v>113</v>
      </c>
      <c r="E3" s="119" t="s">
        <v>114</v>
      </c>
      <c r="F3" s="119" t="s">
        <v>115</v>
      </c>
    </row>
    <row r="4" spans="1:6" ht="30" customHeight="1" thickTop="1" thickBot="1" x14ac:dyDescent="0.25">
      <c r="A4" s="120" t="s">
        <v>99</v>
      </c>
      <c r="B4" s="121" t="s">
        <v>186</v>
      </c>
      <c r="C4" s="121" t="s">
        <v>187</v>
      </c>
      <c r="D4" s="126" t="s">
        <v>188</v>
      </c>
      <c r="E4" s="126" t="s">
        <v>189</v>
      </c>
      <c r="F4" s="132"/>
    </row>
    <row r="5" spans="1:6" ht="25.5" customHeight="1" thickTop="1" thickBot="1" x14ac:dyDescent="0.25">
      <c r="A5" s="122" t="s">
        <v>100</v>
      </c>
      <c r="B5" s="123" t="s">
        <v>191</v>
      </c>
      <c r="C5" s="123" t="s">
        <v>192</v>
      </c>
      <c r="D5" s="125" t="s">
        <v>193</v>
      </c>
      <c r="E5" s="125" t="s">
        <v>194</v>
      </c>
      <c r="F5" s="133"/>
    </row>
    <row r="6" spans="1:6" ht="25.5" customHeight="1" thickTop="1" thickBot="1" x14ac:dyDescent="0.25">
      <c r="A6" s="120" t="s">
        <v>101</v>
      </c>
      <c r="B6" s="121" t="s">
        <v>196</v>
      </c>
      <c r="C6" s="126" t="s">
        <v>197</v>
      </c>
      <c r="D6" s="126" t="s">
        <v>198</v>
      </c>
      <c r="E6" s="133" t="s">
        <v>199</v>
      </c>
      <c r="F6" s="133"/>
    </row>
    <row r="7" spans="1:6" ht="23.25" customHeight="1" thickTop="1" thickBot="1" x14ac:dyDescent="0.25">
      <c r="A7" s="122" t="s">
        <v>102</v>
      </c>
      <c r="B7" s="133" t="s">
        <v>200</v>
      </c>
      <c r="C7" s="133" t="s">
        <v>201</v>
      </c>
      <c r="D7" s="133" t="s">
        <v>202</v>
      </c>
      <c r="E7" s="133" t="s">
        <v>203</v>
      </c>
      <c r="F7" s="148" t="s">
        <v>204</v>
      </c>
    </row>
    <row r="8" spans="1:6" ht="25.5" customHeight="1" thickTop="1" thickBot="1" x14ac:dyDescent="0.25">
      <c r="A8" s="120" t="s">
        <v>103</v>
      </c>
      <c r="B8" s="134" t="s">
        <v>205</v>
      </c>
      <c r="C8" s="132" t="s">
        <v>206</v>
      </c>
      <c r="D8" s="132" t="s">
        <v>207</v>
      </c>
      <c r="E8" s="132" t="s">
        <v>208</v>
      </c>
      <c r="F8" s="132"/>
    </row>
    <row r="9" spans="1:6" ht="23.25" customHeight="1" thickTop="1" thickBot="1" x14ac:dyDescent="0.25">
      <c r="A9" s="122" t="s">
        <v>104</v>
      </c>
      <c r="B9" s="133" t="s">
        <v>209</v>
      </c>
      <c r="C9" s="133" t="s">
        <v>210</v>
      </c>
      <c r="D9" s="133" t="s">
        <v>211</v>
      </c>
      <c r="E9" s="133" t="s">
        <v>212</v>
      </c>
      <c r="F9" s="133"/>
    </row>
    <row r="10" spans="1:6" ht="27" customHeight="1" thickTop="1" thickBot="1" x14ac:dyDescent="0.25">
      <c r="A10" s="120" t="s">
        <v>105</v>
      </c>
      <c r="B10" s="132" t="s">
        <v>218</v>
      </c>
      <c r="C10" s="132" t="s">
        <v>219</v>
      </c>
      <c r="D10" s="132" t="s">
        <v>220</v>
      </c>
      <c r="E10" s="132" t="s">
        <v>221</v>
      </c>
      <c r="F10" s="132"/>
    </row>
    <row r="11" spans="1:6" ht="25.5" customHeight="1" thickTop="1" thickBot="1" x14ac:dyDescent="0.25">
      <c r="A11" s="122" t="s">
        <v>106</v>
      </c>
      <c r="B11" s="133" t="s">
        <v>222</v>
      </c>
      <c r="C11" s="133" t="s">
        <v>223</v>
      </c>
      <c r="D11" s="133" t="s">
        <v>224</v>
      </c>
      <c r="E11" s="133" t="s">
        <v>225</v>
      </c>
      <c r="F11" s="133"/>
    </row>
    <row r="12" spans="1:6" ht="23.25" customHeight="1" thickTop="1" thickBot="1" x14ac:dyDescent="0.25">
      <c r="A12" s="120" t="s">
        <v>107</v>
      </c>
      <c r="B12" s="132" t="s">
        <v>226</v>
      </c>
      <c r="C12" s="132" t="s">
        <v>227</v>
      </c>
      <c r="D12" s="132" t="s">
        <v>228</v>
      </c>
      <c r="E12" s="132" t="s">
        <v>229</v>
      </c>
      <c r="F12" s="132" t="s">
        <v>230</v>
      </c>
    </row>
    <row r="13" spans="1:6" ht="22.5" customHeight="1" thickTop="1" thickBot="1" x14ac:dyDescent="0.25">
      <c r="A13" s="122" t="s">
        <v>108</v>
      </c>
      <c r="B13" s="133" t="s">
        <v>233</v>
      </c>
      <c r="C13" s="133" t="s">
        <v>234</v>
      </c>
      <c r="D13" s="133" t="s">
        <v>235</v>
      </c>
      <c r="E13" s="133" t="s">
        <v>236</v>
      </c>
      <c r="F13" s="133"/>
    </row>
    <row r="14" spans="1:6" ht="23.25" customHeight="1" thickTop="1" thickBot="1" x14ac:dyDescent="0.25">
      <c r="A14" s="122" t="s">
        <v>109</v>
      </c>
      <c r="B14" s="133"/>
      <c r="C14" s="133"/>
      <c r="D14" s="133"/>
      <c r="E14" s="133"/>
      <c r="F14" s="133"/>
    </row>
    <row r="15" spans="1:6" ht="29.25" customHeight="1" thickTop="1" thickBot="1" x14ac:dyDescent="0.25">
      <c r="A15" s="124" t="s">
        <v>110</v>
      </c>
      <c r="B15" s="148"/>
      <c r="C15" s="148"/>
      <c r="D15" s="148"/>
      <c r="E15" s="148"/>
      <c r="F15" s="148"/>
    </row>
    <row r="16" spans="1:6" ht="15.75" thickTop="1" x14ac:dyDescent="0.2"/>
  </sheetData>
  <protectedRanges>
    <protectedRange password="ADAF" sqref="B4:D4 F9 A3:A6 F3:F6 B3:E3 B5:E6" name="Диапазон1_1_1"/>
    <protectedRange password="ADAF" sqref="F14" name="Диапазон1_1_1_2"/>
  </protectedRange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1"/>
  <sheetViews>
    <sheetView view="pageBreakPreview" zoomScale="60" zoomScaleNormal="75" zoomScalePageLayoutView="55" workbookViewId="0">
      <selection activeCell="B11" sqref="B11"/>
    </sheetView>
  </sheetViews>
  <sheetFormatPr defaultColWidth="0" defaultRowHeight="12.75" x14ac:dyDescent="0.2"/>
  <cols>
    <col min="1" max="1" width="16.28515625" style="149" customWidth="1"/>
    <col min="2" max="2" width="63.7109375" style="149" customWidth="1"/>
    <col min="3" max="5" width="21.7109375" style="149" customWidth="1"/>
    <col min="6" max="6" width="21.7109375" style="213" customWidth="1"/>
    <col min="7" max="7" width="21.7109375" style="149" customWidth="1"/>
    <col min="8" max="8" width="27.7109375" style="149" customWidth="1"/>
    <col min="9" max="10" width="14.42578125" style="149" customWidth="1"/>
    <col min="11" max="11" width="14.28515625" style="149" customWidth="1"/>
    <col min="12" max="12" width="14.85546875" style="149" customWidth="1"/>
    <col min="13" max="13" width="15" style="149" customWidth="1"/>
    <col min="14" max="218" width="9.140625" style="149" customWidth="1"/>
    <col min="219" max="219" width="16.28515625" style="149" customWidth="1"/>
    <col min="220" max="220" width="63.7109375" style="149" customWidth="1"/>
    <col min="221" max="16384" width="0" style="149" hidden="1"/>
  </cols>
  <sheetData>
    <row r="1" spans="1:14" ht="30" customHeight="1" x14ac:dyDescent="0.2">
      <c r="I1" s="150"/>
      <c r="J1" s="150"/>
      <c r="K1" s="150"/>
      <c r="L1" s="345"/>
      <c r="M1" s="345"/>
    </row>
    <row r="2" spans="1:14" ht="134.25" customHeight="1" x14ac:dyDescent="0.2">
      <c r="I2" s="150"/>
      <c r="J2" s="346"/>
      <c r="K2" s="346"/>
      <c r="L2" s="346"/>
      <c r="M2" s="346"/>
    </row>
    <row r="3" spans="1:14" ht="15" hidden="1" customHeight="1" x14ac:dyDescent="0.2">
      <c r="H3" s="151"/>
      <c r="I3" s="151"/>
      <c r="J3" s="151"/>
      <c r="K3" s="151"/>
      <c r="L3" s="151"/>
      <c r="M3" s="151"/>
    </row>
    <row r="4" spans="1:14" ht="20.25" hidden="1" customHeight="1" x14ac:dyDescent="0.2">
      <c r="H4" s="152"/>
      <c r="I4" s="152"/>
      <c r="J4" s="347"/>
      <c r="K4" s="347"/>
      <c r="L4" s="347"/>
      <c r="M4" s="347"/>
    </row>
    <row r="5" spans="1:14" ht="20.25" hidden="1" customHeight="1" x14ac:dyDescent="0.2">
      <c r="H5" s="153"/>
      <c r="I5" s="153"/>
      <c r="J5" s="153"/>
      <c r="K5" s="153"/>
      <c r="L5" s="153"/>
      <c r="M5" s="153"/>
    </row>
    <row r="6" spans="1:14" ht="20.25" hidden="1" customHeight="1" x14ac:dyDescent="0.2">
      <c r="I6" s="152"/>
      <c r="J6" s="152"/>
      <c r="K6" s="348"/>
      <c r="L6" s="348"/>
      <c r="M6" s="348"/>
    </row>
    <row r="7" spans="1:14" ht="12.75" hidden="1" customHeight="1" x14ac:dyDescent="0.2"/>
    <row r="8" spans="1:14" ht="20.25" customHeight="1" x14ac:dyDescent="0.2">
      <c r="A8" s="349" t="s">
        <v>145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154"/>
    </row>
    <row r="9" spans="1:14" ht="20.25" x14ac:dyDescent="0.2">
      <c r="A9" s="151"/>
      <c r="B9" s="151"/>
      <c r="C9" s="151"/>
      <c r="D9" s="151"/>
      <c r="E9" s="151"/>
      <c r="F9" s="214"/>
      <c r="G9" s="151"/>
      <c r="H9" s="151"/>
      <c r="I9" s="151"/>
      <c r="J9" s="151"/>
      <c r="K9" s="151"/>
      <c r="L9" s="151"/>
      <c r="M9" s="151"/>
      <c r="N9" s="154"/>
    </row>
    <row r="10" spans="1:14" ht="20.25" x14ac:dyDescent="0.2">
      <c r="A10" s="160"/>
      <c r="B10" s="160"/>
      <c r="C10" s="155" t="s">
        <v>111</v>
      </c>
      <c r="D10" s="155" t="s">
        <v>112</v>
      </c>
      <c r="E10" s="216" t="s">
        <v>113</v>
      </c>
      <c r="F10" s="216" t="s">
        <v>114</v>
      </c>
      <c r="G10" s="155" t="s">
        <v>115</v>
      </c>
      <c r="H10" s="160"/>
      <c r="I10" s="160"/>
      <c r="J10" s="160"/>
      <c r="K10" s="160"/>
      <c r="L10" s="160"/>
      <c r="M10" s="160"/>
      <c r="N10" s="154"/>
    </row>
    <row r="11" spans="1:14" ht="159" customHeight="1" x14ac:dyDescent="0.2">
      <c r="A11" s="194"/>
      <c r="B11" s="194" t="s">
        <v>1</v>
      </c>
      <c r="C11" s="194" t="s">
        <v>237</v>
      </c>
      <c r="D11" s="194" t="s">
        <v>238</v>
      </c>
      <c r="E11" s="194" t="s">
        <v>239</v>
      </c>
      <c r="F11" s="194" t="s">
        <v>240</v>
      </c>
      <c r="G11" s="194" t="s">
        <v>241</v>
      </c>
      <c r="H11" s="194" t="s">
        <v>6</v>
      </c>
      <c r="I11" s="350" t="s">
        <v>7</v>
      </c>
      <c r="J11" s="351"/>
      <c r="K11" s="351"/>
      <c r="L11" s="351"/>
      <c r="M11" s="352"/>
      <c r="N11" s="154"/>
    </row>
    <row r="12" spans="1:14" ht="22.5" customHeight="1" x14ac:dyDescent="0.2">
      <c r="A12" s="155">
        <v>1</v>
      </c>
      <c r="B12" s="155">
        <v>2</v>
      </c>
      <c r="C12" s="220"/>
      <c r="D12" s="220"/>
      <c r="E12" s="220"/>
      <c r="F12" s="220"/>
      <c r="G12" s="220"/>
      <c r="H12" s="155">
        <v>4</v>
      </c>
      <c r="I12" s="341">
        <v>5</v>
      </c>
      <c r="J12" s="342"/>
      <c r="K12" s="342"/>
      <c r="L12" s="342"/>
      <c r="M12" s="343"/>
      <c r="N12" s="154"/>
    </row>
    <row r="13" spans="1:14" ht="44.25" customHeight="1" x14ac:dyDescent="0.2">
      <c r="A13" s="156"/>
      <c r="B13" s="156"/>
      <c r="C13" s="221"/>
      <c r="D13" s="221"/>
      <c r="E13" s="221"/>
      <c r="F13" s="221"/>
      <c r="G13" s="221"/>
      <c r="H13" s="157"/>
      <c r="I13" s="155" t="s">
        <v>10</v>
      </c>
      <c r="J13" s="155" t="s">
        <v>11</v>
      </c>
      <c r="K13" s="155" t="s">
        <v>12</v>
      </c>
      <c r="L13" s="155" t="s">
        <v>13</v>
      </c>
      <c r="M13" s="155" t="s">
        <v>14</v>
      </c>
      <c r="N13" s="154"/>
    </row>
    <row r="14" spans="1:14" ht="44.25" customHeight="1" x14ac:dyDescent="0.2">
      <c r="A14" s="156" t="s">
        <v>146</v>
      </c>
      <c r="B14" s="156" t="s">
        <v>15</v>
      </c>
      <c r="C14" s="221" t="s">
        <v>136</v>
      </c>
      <c r="D14" s="221" t="s">
        <v>136</v>
      </c>
      <c r="E14" s="221" t="s">
        <v>136</v>
      </c>
      <c r="F14" s="221" t="s">
        <v>136</v>
      </c>
      <c r="G14" s="221"/>
      <c r="H14" s="157">
        <v>18</v>
      </c>
      <c r="I14" s="155">
        <v>1</v>
      </c>
      <c r="J14" s="155">
        <v>2</v>
      </c>
      <c r="K14" s="155">
        <v>3</v>
      </c>
      <c r="L14" s="155">
        <v>4</v>
      </c>
      <c r="M14" s="155">
        <v>5</v>
      </c>
      <c r="N14" s="154"/>
    </row>
    <row r="15" spans="1:14" ht="44.25" customHeight="1" x14ac:dyDescent="0.2">
      <c r="A15" s="156" t="s">
        <v>146</v>
      </c>
      <c r="B15" s="156" t="s">
        <v>213</v>
      </c>
      <c r="C15" s="252">
        <v>7</v>
      </c>
      <c r="D15" s="252">
        <v>7</v>
      </c>
      <c r="E15" s="252">
        <v>7</v>
      </c>
      <c r="F15" s="252">
        <v>7</v>
      </c>
      <c r="G15" s="252"/>
      <c r="H15" s="157">
        <v>18</v>
      </c>
      <c r="I15" s="155">
        <v>1</v>
      </c>
      <c r="J15" s="155">
        <v>2</v>
      </c>
      <c r="K15" s="155">
        <v>3</v>
      </c>
      <c r="L15" s="155">
        <v>4</v>
      </c>
      <c r="M15" s="155">
        <v>5</v>
      </c>
      <c r="N15" s="154"/>
    </row>
    <row r="16" spans="1:14" ht="65.25" customHeight="1" x14ac:dyDescent="0.2">
      <c r="A16" s="158" t="s">
        <v>16</v>
      </c>
      <c r="B16" s="159" t="s">
        <v>17</v>
      </c>
      <c r="C16" s="252"/>
      <c r="D16" s="252"/>
      <c r="E16" s="252"/>
      <c r="F16" s="252"/>
      <c r="G16" s="252"/>
      <c r="H16" s="157"/>
      <c r="I16" s="155"/>
      <c r="J16" s="155"/>
      <c r="K16" s="155"/>
      <c r="L16" s="155"/>
      <c r="M16" s="155"/>
      <c r="N16" s="154"/>
    </row>
    <row r="17" spans="1:19" ht="25.5" customHeight="1" x14ac:dyDescent="0.2">
      <c r="A17" s="160" t="s">
        <v>147</v>
      </c>
      <c r="B17" s="161" t="s">
        <v>214</v>
      </c>
      <c r="C17" s="252">
        <v>11</v>
      </c>
      <c r="D17" s="252">
        <v>11</v>
      </c>
      <c r="E17" s="252">
        <v>12</v>
      </c>
      <c r="F17" s="252">
        <v>12</v>
      </c>
      <c r="G17" s="252"/>
      <c r="H17" s="157">
        <v>22</v>
      </c>
      <c r="I17" s="155">
        <v>1</v>
      </c>
      <c r="J17" s="155">
        <v>2</v>
      </c>
      <c r="K17" s="155">
        <v>3</v>
      </c>
      <c r="L17" s="155">
        <v>4</v>
      </c>
      <c r="M17" s="155">
        <v>5</v>
      </c>
      <c r="N17" s="154"/>
    </row>
    <row r="18" spans="1:19" ht="27.75" customHeight="1" x14ac:dyDescent="0.2">
      <c r="A18" s="160" t="s">
        <v>148</v>
      </c>
      <c r="B18" s="161" t="s">
        <v>215</v>
      </c>
      <c r="C18" s="252">
        <v>10</v>
      </c>
      <c r="D18" s="252">
        <v>10</v>
      </c>
      <c r="E18" s="252">
        <v>10</v>
      </c>
      <c r="F18" s="252">
        <v>10</v>
      </c>
      <c r="G18" s="252"/>
      <c r="H18" s="157">
        <v>27</v>
      </c>
      <c r="I18" s="155">
        <v>1</v>
      </c>
      <c r="J18" s="155">
        <v>2</v>
      </c>
      <c r="K18" s="155">
        <v>3</v>
      </c>
      <c r="L18" s="155">
        <v>4</v>
      </c>
      <c r="M18" s="155">
        <v>5</v>
      </c>
      <c r="N18" s="154"/>
    </row>
    <row r="19" spans="1:19" ht="23.25" customHeight="1" x14ac:dyDescent="0.2">
      <c r="A19" s="160" t="s">
        <v>20</v>
      </c>
      <c r="B19" s="161" t="s">
        <v>216</v>
      </c>
      <c r="C19" s="252">
        <v>13</v>
      </c>
      <c r="D19" s="252">
        <v>13</v>
      </c>
      <c r="E19" s="252">
        <v>13</v>
      </c>
      <c r="F19" s="252">
        <v>13</v>
      </c>
      <c r="G19" s="252"/>
      <c r="H19" s="157">
        <v>27</v>
      </c>
      <c r="I19" s="155">
        <v>1</v>
      </c>
      <c r="J19" s="155">
        <v>3</v>
      </c>
      <c r="K19" s="155">
        <v>5</v>
      </c>
      <c r="L19" s="155">
        <v>6</v>
      </c>
      <c r="M19" s="155">
        <v>7</v>
      </c>
      <c r="N19" s="154"/>
    </row>
    <row r="20" spans="1:19" ht="22.5" customHeight="1" x14ac:dyDescent="0.2">
      <c r="A20" s="160" t="s">
        <v>22</v>
      </c>
      <c r="B20" s="161" t="s">
        <v>217</v>
      </c>
      <c r="C20" s="252">
        <v>10</v>
      </c>
      <c r="D20" s="252">
        <v>10</v>
      </c>
      <c r="E20" s="252">
        <v>10</v>
      </c>
      <c r="F20" s="252">
        <v>9</v>
      </c>
      <c r="G20" s="252"/>
      <c r="H20" s="157">
        <v>18</v>
      </c>
      <c r="I20" s="155">
        <v>1</v>
      </c>
      <c r="J20" s="155">
        <v>2</v>
      </c>
      <c r="K20" s="155">
        <v>3</v>
      </c>
      <c r="L20" s="155">
        <v>4</v>
      </c>
      <c r="M20" s="155">
        <v>4</v>
      </c>
      <c r="N20" s="154"/>
    </row>
    <row r="21" spans="1:19" ht="47.25" customHeight="1" x14ac:dyDescent="0.2">
      <c r="A21" s="158" t="s">
        <v>24</v>
      </c>
      <c r="B21" s="159" t="s">
        <v>26</v>
      </c>
      <c r="C21" s="252"/>
      <c r="D21" s="252"/>
      <c r="E21" s="269"/>
      <c r="F21" s="269"/>
      <c r="G21" s="269"/>
      <c r="H21" s="157"/>
      <c r="I21" s="155"/>
      <c r="J21" s="155"/>
      <c r="K21" s="155"/>
      <c r="L21" s="155"/>
      <c r="M21" s="155"/>
      <c r="N21" s="154"/>
    </row>
    <row r="22" spans="1:19" ht="27" customHeight="1" x14ac:dyDescent="0.2">
      <c r="A22" s="160" t="s">
        <v>27</v>
      </c>
      <c r="B22" s="161" t="s">
        <v>29</v>
      </c>
      <c r="C22" s="252">
        <v>42</v>
      </c>
      <c r="D22" s="252">
        <v>42</v>
      </c>
      <c r="E22" s="269">
        <v>46</v>
      </c>
      <c r="F22" s="269">
        <v>46</v>
      </c>
      <c r="G22" s="269"/>
      <c r="H22" s="157">
        <v>14</v>
      </c>
      <c r="I22" s="155">
        <v>5</v>
      </c>
      <c r="J22" s="155">
        <v>6</v>
      </c>
      <c r="K22" s="155">
        <v>7</v>
      </c>
      <c r="L22" s="155">
        <v>8</v>
      </c>
      <c r="M22" s="155">
        <v>9</v>
      </c>
      <c r="N22" s="154"/>
    </row>
    <row r="23" spans="1:19" ht="25.5" customHeight="1" x14ac:dyDescent="0.2">
      <c r="A23" s="160" t="s">
        <v>27</v>
      </c>
      <c r="B23" s="161" t="s">
        <v>31</v>
      </c>
      <c r="C23" s="252">
        <v>32</v>
      </c>
      <c r="D23" s="252">
        <v>32</v>
      </c>
      <c r="E23" s="269">
        <v>36</v>
      </c>
      <c r="F23" s="269">
        <v>36</v>
      </c>
      <c r="G23" s="269"/>
      <c r="H23" s="157">
        <v>14</v>
      </c>
      <c r="I23" s="155">
        <v>5</v>
      </c>
      <c r="J23" s="155">
        <v>6</v>
      </c>
      <c r="K23" s="155">
        <v>7</v>
      </c>
      <c r="L23" s="155">
        <v>8</v>
      </c>
      <c r="M23" s="155">
        <v>9</v>
      </c>
      <c r="N23" s="154"/>
    </row>
    <row r="24" spans="1:19" ht="20.25" x14ac:dyDescent="0.2">
      <c r="A24" s="158">
        <v>14.4</v>
      </c>
      <c r="B24" s="159" t="s">
        <v>33</v>
      </c>
      <c r="C24" s="252"/>
      <c r="D24" s="252"/>
      <c r="E24" s="252"/>
      <c r="F24" s="252"/>
      <c r="G24" s="252"/>
      <c r="H24" s="157"/>
      <c r="I24" s="155"/>
      <c r="J24" s="155"/>
      <c r="K24" s="155"/>
      <c r="L24" s="155"/>
      <c r="M24" s="155"/>
      <c r="N24" s="154"/>
    </row>
    <row r="25" spans="1:19" ht="21.75" customHeight="1" x14ac:dyDescent="0.2">
      <c r="A25" s="160" t="s">
        <v>34</v>
      </c>
      <c r="B25" s="161" t="s">
        <v>144</v>
      </c>
      <c r="C25" s="252">
        <v>7.9</v>
      </c>
      <c r="D25" s="252">
        <v>7.9</v>
      </c>
      <c r="E25" s="252">
        <v>7.9</v>
      </c>
      <c r="F25" s="252">
        <v>7.9</v>
      </c>
      <c r="G25" s="252"/>
      <c r="H25" s="157">
        <v>30</v>
      </c>
      <c r="I25" s="155">
        <v>1</v>
      </c>
      <c r="J25" s="155">
        <v>2</v>
      </c>
      <c r="K25" s="155">
        <v>3</v>
      </c>
      <c r="L25" s="155">
        <v>4</v>
      </c>
      <c r="M25" s="155">
        <v>5</v>
      </c>
      <c r="N25" s="154"/>
    </row>
    <row r="26" spans="1:19" ht="40.5" x14ac:dyDescent="0.2">
      <c r="A26" s="158" t="s">
        <v>36</v>
      </c>
      <c r="B26" s="159" t="s">
        <v>38</v>
      </c>
      <c r="C26" s="252"/>
      <c r="D26" s="252"/>
      <c r="E26" s="252"/>
      <c r="F26" s="252"/>
      <c r="G26" s="252"/>
      <c r="H26" s="157"/>
      <c r="I26" s="155"/>
      <c r="J26" s="155"/>
      <c r="K26" s="155"/>
      <c r="L26" s="155"/>
      <c r="M26" s="155"/>
      <c r="N26" s="154"/>
      <c r="O26" s="154"/>
      <c r="P26" s="154"/>
      <c r="Q26" s="154"/>
      <c r="R26" s="154"/>
      <c r="S26" s="154"/>
    </row>
    <row r="27" spans="1:19" ht="46.5" customHeight="1" x14ac:dyDescent="0.2">
      <c r="A27" s="160" t="s">
        <v>39</v>
      </c>
      <c r="B27" s="160" t="s">
        <v>120</v>
      </c>
      <c r="C27" s="252">
        <v>204.3</v>
      </c>
      <c r="D27" s="252">
        <v>204.3</v>
      </c>
      <c r="E27" s="252">
        <v>204.3</v>
      </c>
      <c r="F27" s="252">
        <v>204.3</v>
      </c>
      <c r="G27" s="252"/>
      <c r="H27" s="157">
        <v>1</v>
      </c>
      <c r="I27" s="155">
        <v>1</v>
      </c>
      <c r="J27" s="155">
        <v>2</v>
      </c>
      <c r="K27" s="155">
        <v>3</v>
      </c>
      <c r="L27" s="155">
        <v>4</v>
      </c>
      <c r="M27" s="155">
        <v>4</v>
      </c>
      <c r="N27" s="154"/>
    </row>
    <row r="28" spans="1:19" ht="42.75" customHeight="1" x14ac:dyDescent="0.2">
      <c r="A28" s="160" t="s">
        <v>39</v>
      </c>
      <c r="B28" s="160" t="s">
        <v>121</v>
      </c>
      <c r="C28" s="269">
        <v>195.2</v>
      </c>
      <c r="D28" s="269">
        <v>195.2</v>
      </c>
      <c r="E28" s="269">
        <v>195.2</v>
      </c>
      <c r="F28" s="269">
        <v>195.2</v>
      </c>
      <c r="G28" s="269"/>
      <c r="H28" s="157">
        <v>1</v>
      </c>
      <c r="I28" s="155">
        <v>1</v>
      </c>
      <c r="J28" s="155">
        <v>2</v>
      </c>
      <c r="K28" s="155">
        <v>3</v>
      </c>
      <c r="L28" s="155">
        <v>4</v>
      </c>
      <c r="M28" s="155">
        <v>4</v>
      </c>
      <c r="N28" s="154"/>
    </row>
    <row r="29" spans="1:19" ht="42" customHeight="1" x14ac:dyDescent="0.2">
      <c r="A29" s="160" t="s">
        <v>39</v>
      </c>
      <c r="B29" s="161" t="s">
        <v>122</v>
      </c>
      <c r="C29" s="269">
        <v>215.8</v>
      </c>
      <c r="D29" s="269">
        <v>215.8</v>
      </c>
      <c r="E29" s="269">
        <v>215.8</v>
      </c>
      <c r="F29" s="269">
        <v>215.8</v>
      </c>
      <c r="G29" s="269"/>
      <c r="H29" s="157">
        <v>1</v>
      </c>
      <c r="I29" s="155">
        <v>1</v>
      </c>
      <c r="J29" s="155">
        <v>2</v>
      </c>
      <c r="K29" s="155">
        <v>3</v>
      </c>
      <c r="L29" s="155">
        <v>4</v>
      </c>
      <c r="M29" s="155">
        <v>4</v>
      </c>
      <c r="N29" s="154"/>
    </row>
    <row r="30" spans="1:19" ht="42" customHeight="1" x14ac:dyDescent="0.2">
      <c r="A30" s="160" t="s">
        <v>39</v>
      </c>
      <c r="B30" s="161" t="s">
        <v>149</v>
      </c>
      <c r="C30" s="269">
        <v>211.6</v>
      </c>
      <c r="D30" s="269">
        <v>211.6</v>
      </c>
      <c r="E30" s="269">
        <v>211.6</v>
      </c>
      <c r="F30" s="269">
        <v>211.6</v>
      </c>
      <c r="G30" s="269"/>
      <c r="H30" s="157">
        <v>1</v>
      </c>
      <c r="I30" s="155">
        <v>1</v>
      </c>
      <c r="J30" s="155">
        <v>2</v>
      </c>
      <c r="K30" s="155">
        <v>3</v>
      </c>
      <c r="L30" s="155">
        <v>4</v>
      </c>
      <c r="M30" s="155">
        <v>4</v>
      </c>
      <c r="N30" s="154"/>
    </row>
    <row r="31" spans="1:19" ht="42" customHeight="1" x14ac:dyDescent="0.2">
      <c r="A31" s="160" t="s">
        <v>39</v>
      </c>
      <c r="B31" s="161" t="s">
        <v>123</v>
      </c>
      <c r="C31" s="269">
        <v>211.6</v>
      </c>
      <c r="D31" s="269">
        <v>211.6</v>
      </c>
      <c r="E31" s="269">
        <v>211.6</v>
      </c>
      <c r="F31" s="269">
        <v>211.6</v>
      </c>
      <c r="G31" s="269"/>
      <c r="H31" s="157">
        <v>1</v>
      </c>
      <c r="I31" s="155">
        <v>1</v>
      </c>
      <c r="J31" s="155">
        <v>2</v>
      </c>
      <c r="K31" s="155">
        <v>3</v>
      </c>
      <c r="L31" s="155">
        <v>4</v>
      </c>
      <c r="M31" s="155">
        <v>4</v>
      </c>
      <c r="N31" s="154"/>
    </row>
    <row r="32" spans="1:19" ht="48.75" customHeight="1" x14ac:dyDescent="0.2">
      <c r="A32" s="160" t="s">
        <v>39</v>
      </c>
      <c r="B32" s="161" t="s">
        <v>150</v>
      </c>
      <c r="C32" s="269">
        <v>128.4</v>
      </c>
      <c r="D32" s="269">
        <v>128.4</v>
      </c>
      <c r="E32" s="269">
        <v>128.4</v>
      </c>
      <c r="F32" s="269">
        <v>128.4</v>
      </c>
      <c r="G32" s="269"/>
      <c r="H32" s="157">
        <v>1</v>
      </c>
      <c r="I32" s="155">
        <v>1</v>
      </c>
      <c r="J32" s="155">
        <v>2</v>
      </c>
      <c r="K32" s="155">
        <v>3</v>
      </c>
      <c r="L32" s="155">
        <v>4</v>
      </c>
      <c r="M32" s="155">
        <v>4</v>
      </c>
      <c r="N32" s="154"/>
    </row>
    <row r="33" spans="1:14" ht="49.5" customHeight="1" x14ac:dyDescent="0.2">
      <c r="A33" s="162" t="s">
        <v>39</v>
      </c>
      <c r="B33" s="161" t="s">
        <v>151</v>
      </c>
      <c r="C33" s="269">
        <v>259.10000000000002</v>
      </c>
      <c r="D33" s="269">
        <v>259.10000000000002</v>
      </c>
      <c r="E33" s="269">
        <v>259.10000000000002</v>
      </c>
      <c r="F33" s="269">
        <v>259.10000000000002</v>
      </c>
      <c r="G33" s="269"/>
      <c r="H33" s="157">
        <v>1</v>
      </c>
      <c r="I33" s="155">
        <v>1</v>
      </c>
      <c r="J33" s="155">
        <v>2</v>
      </c>
      <c r="K33" s="155">
        <v>3</v>
      </c>
      <c r="L33" s="155">
        <v>4</v>
      </c>
      <c r="M33" s="155">
        <v>4</v>
      </c>
      <c r="N33" s="154"/>
    </row>
    <row r="34" spans="1:14" ht="42.75" customHeight="1" x14ac:dyDescent="0.2">
      <c r="A34" s="162" t="s">
        <v>39</v>
      </c>
      <c r="B34" s="161" t="s">
        <v>152</v>
      </c>
      <c r="C34" s="252">
        <v>232.7</v>
      </c>
      <c r="D34" s="252">
        <v>232.7</v>
      </c>
      <c r="E34" s="252">
        <v>232.7</v>
      </c>
      <c r="F34" s="252">
        <v>232.7</v>
      </c>
      <c r="G34" s="252"/>
      <c r="H34" s="157">
        <v>1</v>
      </c>
      <c r="I34" s="155">
        <v>1</v>
      </c>
      <c r="J34" s="155">
        <v>2</v>
      </c>
      <c r="K34" s="155">
        <v>3</v>
      </c>
      <c r="L34" s="155">
        <v>4</v>
      </c>
      <c r="M34" s="155">
        <v>4</v>
      </c>
      <c r="N34" s="154"/>
    </row>
    <row r="35" spans="1:14" ht="46.5" customHeight="1" x14ac:dyDescent="0.2">
      <c r="A35" s="162" t="s">
        <v>39</v>
      </c>
      <c r="B35" s="161" t="s">
        <v>153</v>
      </c>
      <c r="C35" s="252">
        <v>285.5</v>
      </c>
      <c r="D35" s="252">
        <v>285.5</v>
      </c>
      <c r="E35" s="252">
        <v>285.5</v>
      </c>
      <c r="F35" s="252">
        <v>285.5</v>
      </c>
      <c r="G35" s="252"/>
      <c r="H35" s="157">
        <v>1</v>
      </c>
      <c r="I35" s="155">
        <v>1</v>
      </c>
      <c r="J35" s="155">
        <v>2</v>
      </c>
      <c r="K35" s="155">
        <v>3</v>
      </c>
      <c r="L35" s="155">
        <v>4</v>
      </c>
      <c r="M35" s="155">
        <v>4</v>
      </c>
      <c r="N35" s="154"/>
    </row>
    <row r="36" spans="1:14" ht="45.75" customHeight="1" x14ac:dyDescent="0.2">
      <c r="A36" s="162" t="s">
        <v>39</v>
      </c>
      <c r="B36" s="160" t="s">
        <v>154</v>
      </c>
      <c r="C36" s="252">
        <v>206.8</v>
      </c>
      <c r="D36" s="252">
        <v>206.8</v>
      </c>
      <c r="E36" s="252">
        <v>206.8</v>
      </c>
      <c r="F36" s="252">
        <v>206.8</v>
      </c>
      <c r="G36" s="252"/>
      <c r="H36" s="157">
        <v>1</v>
      </c>
      <c r="I36" s="155">
        <v>1</v>
      </c>
      <c r="J36" s="155">
        <v>2</v>
      </c>
      <c r="K36" s="155">
        <v>3</v>
      </c>
      <c r="L36" s="155">
        <v>4</v>
      </c>
      <c r="M36" s="155">
        <v>4</v>
      </c>
      <c r="N36" s="154"/>
    </row>
    <row r="37" spans="1:14" ht="48.75" customHeight="1" x14ac:dyDescent="0.2">
      <c r="A37" s="158" t="s">
        <v>46</v>
      </c>
      <c r="B37" s="159" t="s">
        <v>48</v>
      </c>
      <c r="C37" s="252"/>
      <c r="D37" s="252"/>
      <c r="E37" s="252"/>
      <c r="F37" s="252"/>
      <c r="G37" s="252"/>
      <c r="H37" s="157"/>
      <c r="I37" s="155"/>
      <c r="J37" s="155"/>
      <c r="K37" s="155"/>
      <c r="L37" s="155"/>
      <c r="M37" s="155"/>
      <c r="N37" s="154"/>
    </row>
    <row r="38" spans="1:14" ht="21.75" customHeight="1" x14ac:dyDescent="0.2">
      <c r="A38" s="160" t="s">
        <v>49</v>
      </c>
      <c r="B38" s="161" t="s">
        <v>51</v>
      </c>
      <c r="C38" s="252">
        <v>113</v>
      </c>
      <c r="D38" s="252">
        <v>113</v>
      </c>
      <c r="E38" s="269">
        <v>113</v>
      </c>
      <c r="F38" s="269">
        <v>113</v>
      </c>
      <c r="G38" s="269"/>
      <c r="H38" s="157">
        <v>9</v>
      </c>
      <c r="I38" s="155">
        <v>1</v>
      </c>
      <c r="J38" s="155">
        <v>2</v>
      </c>
      <c r="K38" s="155">
        <v>3</v>
      </c>
      <c r="L38" s="155">
        <v>4</v>
      </c>
      <c r="M38" s="155">
        <v>5</v>
      </c>
      <c r="N38" s="154"/>
    </row>
    <row r="39" spans="1:14" ht="27.75" customHeight="1" x14ac:dyDescent="0.2">
      <c r="A39" s="158" t="s">
        <v>52</v>
      </c>
      <c r="B39" s="159" t="s">
        <v>54</v>
      </c>
      <c r="C39" s="252"/>
      <c r="D39" s="252"/>
      <c r="E39" s="269"/>
      <c r="F39" s="269"/>
      <c r="G39" s="269"/>
      <c r="H39" s="157"/>
      <c r="I39" s="155"/>
      <c r="J39" s="155"/>
      <c r="K39" s="155"/>
      <c r="L39" s="155"/>
      <c r="M39" s="155"/>
      <c r="N39" s="154"/>
    </row>
    <row r="40" spans="1:14" ht="69" customHeight="1" x14ac:dyDescent="0.2">
      <c r="A40" s="160" t="s">
        <v>55</v>
      </c>
      <c r="B40" s="161" t="s">
        <v>133</v>
      </c>
      <c r="C40" s="269">
        <v>66.8</v>
      </c>
      <c r="D40" s="269">
        <v>66.8</v>
      </c>
      <c r="E40" s="269">
        <v>66.8</v>
      </c>
      <c r="F40" s="269">
        <v>66.7</v>
      </c>
      <c r="G40" s="269"/>
      <c r="H40" s="157">
        <v>5</v>
      </c>
      <c r="I40" s="155">
        <v>1</v>
      </c>
      <c r="J40" s="155">
        <v>2</v>
      </c>
      <c r="K40" s="155">
        <v>3</v>
      </c>
      <c r="L40" s="155">
        <v>4</v>
      </c>
      <c r="M40" s="155">
        <v>5</v>
      </c>
      <c r="N40" s="154"/>
    </row>
    <row r="41" spans="1:14" ht="25.5" customHeight="1" x14ac:dyDescent="0.2">
      <c r="A41" s="158" t="s">
        <v>57</v>
      </c>
      <c r="B41" s="159" t="s">
        <v>59</v>
      </c>
      <c r="C41" s="269"/>
      <c r="D41" s="269"/>
      <c r="E41" s="269"/>
      <c r="F41" s="269"/>
      <c r="G41" s="269"/>
      <c r="H41" s="157"/>
      <c r="I41" s="155"/>
      <c r="J41" s="155"/>
      <c r="K41" s="155"/>
      <c r="L41" s="155"/>
      <c r="M41" s="155"/>
      <c r="N41" s="154"/>
    </row>
    <row r="42" spans="1:14" ht="46.5" customHeight="1" x14ac:dyDescent="0.2">
      <c r="A42" s="160" t="s">
        <v>60</v>
      </c>
      <c r="B42" s="161" t="s">
        <v>155</v>
      </c>
      <c r="C42" s="252">
        <v>34.700000000000003</v>
      </c>
      <c r="D42" s="252">
        <v>34.700000000000003</v>
      </c>
      <c r="E42" s="252">
        <v>34.700000000000003</v>
      </c>
      <c r="F42" s="252">
        <v>34.700000000000003</v>
      </c>
      <c r="G42" s="252"/>
      <c r="H42" s="157">
        <v>15</v>
      </c>
      <c r="I42" s="155">
        <v>1</v>
      </c>
      <c r="J42" s="155">
        <v>2</v>
      </c>
      <c r="K42" s="155">
        <v>3</v>
      </c>
      <c r="L42" s="155">
        <v>4</v>
      </c>
      <c r="M42" s="155">
        <v>5</v>
      </c>
      <c r="N42" s="154"/>
    </row>
    <row r="43" spans="1:14" ht="46.5" customHeight="1" x14ac:dyDescent="0.2">
      <c r="A43" s="160" t="s">
        <v>60</v>
      </c>
      <c r="B43" s="161" t="s">
        <v>156</v>
      </c>
      <c r="C43" s="252">
        <v>37.6</v>
      </c>
      <c r="D43" s="252">
        <v>37.6</v>
      </c>
      <c r="E43" s="252">
        <v>37.6</v>
      </c>
      <c r="F43" s="252">
        <v>37.6</v>
      </c>
      <c r="G43" s="252"/>
      <c r="H43" s="157">
        <v>15</v>
      </c>
      <c r="I43" s="155">
        <v>1</v>
      </c>
      <c r="J43" s="155">
        <v>2</v>
      </c>
      <c r="K43" s="155">
        <v>3</v>
      </c>
      <c r="L43" s="155">
        <v>4</v>
      </c>
      <c r="M43" s="155">
        <v>5</v>
      </c>
      <c r="N43" s="154"/>
    </row>
    <row r="44" spans="1:14" ht="22.5" customHeight="1" x14ac:dyDescent="0.2">
      <c r="A44" s="160" t="s">
        <v>61</v>
      </c>
      <c r="B44" s="161" t="s">
        <v>63</v>
      </c>
      <c r="C44" s="252">
        <v>370</v>
      </c>
      <c r="D44" s="252">
        <v>370</v>
      </c>
      <c r="E44" s="252">
        <v>370</v>
      </c>
      <c r="F44" s="252">
        <v>370</v>
      </c>
      <c r="G44" s="252"/>
      <c r="H44" s="157">
        <v>9</v>
      </c>
      <c r="I44" s="155">
        <v>1</v>
      </c>
      <c r="J44" s="155">
        <v>2</v>
      </c>
      <c r="K44" s="155">
        <v>3</v>
      </c>
      <c r="L44" s="155">
        <v>4</v>
      </c>
      <c r="M44" s="155">
        <v>5</v>
      </c>
      <c r="N44" s="154"/>
    </row>
    <row r="45" spans="1:14" ht="45.75" customHeight="1" x14ac:dyDescent="0.2">
      <c r="A45" s="158" t="s">
        <v>64</v>
      </c>
      <c r="B45" s="159" t="s">
        <v>66</v>
      </c>
      <c r="C45" s="252"/>
      <c r="D45" s="252"/>
      <c r="E45" s="252"/>
      <c r="F45" s="252"/>
      <c r="G45" s="252"/>
      <c r="H45" s="157"/>
      <c r="I45" s="155"/>
      <c r="J45" s="155"/>
      <c r="K45" s="155"/>
      <c r="L45" s="155"/>
      <c r="M45" s="155"/>
      <c r="N45" s="154"/>
    </row>
    <row r="46" spans="1:14" ht="26.25" customHeight="1" x14ac:dyDescent="0.2">
      <c r="A46" s="160" t="s">
        <v>67</v>
      </c>
      <c r="B46" s="161" t="s">
        <v>69</v>
      </c>
      <c r="C46" s="252">
        <v>45.9</v>
      </c>
      <c r="D46" s="252">
        <v>45.9</v>
      </c>
      <c r="E46" s="252">
        <v>45.9</v>
      </c>
      <c r="F46" s="252">
        <v>45.9</v>
      </c>
      <c r="G46" s="252"/>
      <c r="H46" s="157">
        <v>4</v>
      </c>
      <c r="I46" s="155">
        <v>1</v>
      </c>
      <c r="J46" s="155">
        <v>2</v>
      </c>
      <c r="K46" s="155">
        <v>3</v>
      </c>
      <c r="L46" s="155">
        <v>4</v>
      </c>
      <c r="M46" s="155">
        <v>5</v>
      </c>
      <c r="N46" s="154"/>
    </row>
    <row r="47" spans="1:14" ht="40.5" x14ac:dyDescent="0.2">
      <c r="A47" s="160" t="s">
        <v>70</v>
      </c>
      <c r="B47" s="161" t="s">
        <v>157</v>
      </c>
      <c r="C47" s="252">
        <v>19.2</v>
      </c>
      <c r="D47" s="252">
        <v>19.2</v>
      </c>
      <c r="E47" s="252">
        <v>19.2</v>
      </c>
      <c r="F47" s="252">
        <v>19.2</v>
      </c>
      <c r="G47" s="252"/>
      <c r="H47" s="157">
        <v>18</v>
      </c>
      <c r="I47" s="155">
        <v>1</v>
      </c>
      <c r="J47" s="155">
        <v>2</v>
      </c>
      <c r="K47" s="155">
        <v>3</v>
      </c>
      <c r="L47" s="155">
        <v>4</v>
      </c>
      <c r="M47" s="155">
        <v>5</v>
      </c>
      <c r="N47" s="154"/>
    </row>
    <row r="48" spans="1:14" ht="23.25" customHeight="1" x14ac:dyDescent="0.2">
      <c r="A48" s="160" t="s">
        <v>70</v>
      </c>
      <c r="B48" s="161" t="s">
        <v>73</v>
      </c>
      <c r="C48" s="252">
        <v>17.5</v>
      </c>
      <c r="D48" s="252">
        <v>17.5</v>
      </c>
      <c r="E48" s="252">
        <v>17.5</v>
      </c>
      <c r="F48" s="252">
        <v>17.5</v>
      </c>
      <c r="G48" s="252"/>
      <c r="H48" s="157">
        <v>18</v>
      </c>
      <c r="I48" s="155">
        <v>1</v>
      </c>
      <c r="J48" s="155">
        <v>2</v>
      </c>
      <c r="K48" s="155">
        <v>3</v>
      </c>
      <c r="L48" s="155">
        <v>4</v>
      </c>
      <c r="M48" s="155">
        <v>5</v>
      </c>
      <c r="N48" s="154"/>
    </row>
    <row r="49" spans="1:14" ht="23.25" customHeight="1" x14ac:dyDescent="0.2">
      <c r="A49" s="160" t="s">
        <v>74</v>
      </c>
      <c r="B49" s="161" t="s">
        <v>76</v>
      </c>
      <c r="C49" s="252">
        <v>36.9</v>
      </c>
      <c r="D49" s="252">
        <v>37.6</v>
      </c>
      <c r="E49" s="252">
        <v>38.6</v>
      </c>
      <c r="F49" s="252">
        <v>39</v>
      </c>
      <c r="G49" s="252"/>
      <c r="H49" s="157">
        <v>6</v>
      </c>
      <c r="I49" s="155">
        <v>1</v>
      </c>
      <c r="J49" s="155">
        <v>2</v>
      </c>
      <c r="K49" s="155">
        <v>3</v>
      </c>
      <c r="L49" s="155">
        <v>4</v>
      </c>
      <c r="M49" s="155">
        <v>5</v>
      </c>
      <c r="N49" s="154"/>
    </row>
    <row r="50" spans="1:14" ht="23.25" customHeight="1" x14ac:dyDescent="0.2">
      <c r="A50" s="160" t="s">
        <v>77</v>
      </c>
      <c r="B50" s="161" t="s">
        <v>79</v>
      </c>
      <c r="C50" s="252">
        <v>36.6</v>
      </c>
      <c r="D50" s="252">
        <v>36.6</v>
      </c>
      <c r="E50" s="252">
        <v>29.9</v>
      </c>
      <c r="F50" s="252">
        <v>27.9</v>
      </c>
      <c r="G50" s="252"/>
      <c r="H50" s="157">
        <v>2</v>
      </c>
      <c r="I50" s="155">
        <v>1</v>
      </c>
      <c r="J50" s="155">
        <v>2</v>
      </c>
      <c r="K50" s="155">
        <v>3</v>
      </c>
      <c r="L50" s="155">
        <v>4</v>
      </c>
      <c r="M50" s="155">
        <v>5</v>
      </c>
      <c r="N50" s="154"/>
    </row>
    <row r="51" spans="1:14" ht="70.5" customHeight="1" x14ac:dyDescent="0.2">
      <c r="A51" s="158" t="s">
        <v>80</v>
      </c>
      <c r="B51" s="159" t="s">
        <v>158</v>
      </c>
      <c r="C51" s="252"/>
      <c r="D51" s="252"/>
      <c r="E51" s="252"/>
      <c r="F51" s="252"/>
      <c r="G51" s="252"/>
      <c r="H51" s="157"/>
      <c r="I51" s="155"/>
      <c r="J51" s="155"/>
      <c r="K51" s="155"/>
      <c r="L51" s="155"/>
      <c r="M51" s="155"/>
      <c r="N51" s="154"/>
    </row>
    <row r="52" spans="1:14" ht="41.25" customHeight="1" x14ac:dyDescent="0.2">
      <c r="A52" s="160" t="s">
        <v>83</v>
      </c>
      <c r="B52" s="161" t="s">
        <v>141</v>
      </c>
      <c r="C52" s="252">
        <v>23.3</v>
      </c>
      <c r="D52" s="252">
        <v>23.3</v>
      </c>
      <c r="E52" s="252">
        <v>23.3</v>
      </c>
      <c r="F52" s="252">
        <v>23.3</v>
      </c>
      <c r="G52" s="252"/>
      <c r="H52" s="157">
        <v>2</v>
      </c>
      <c r="I52" s="155">
        <v>1</v>
      </c>
      <c r="J52" s="155">
        <v>2</v>
      </c>
      <c r="K52" s="155">
        <v>3</v>
      </c>
      <c r="L52" s="155">
        <v>4</v>
      </c>
      <c r="M52" s="155">
        <v>5</v>
      </c>
      <c r="N52" s="154"/>
    </row>
    <row r="53" spans="1:14" ht="28.5" customHeight="1" x14ac:dyDescent="0.2">
      <c r="A53" s="160" t="s">
        <v>83</v>
      </c>
      <c r="B53" s="161" t="s">
        <v>142</v>
      </c>
      <c r="C53" s="252">
        <v>22.4</v>
      </c>
      <c r="D53" s="252">
        <v>22.4</v>
      </c>
      <c r="E53" s="252">
        <v>22.4</v>
      </c>
      <c r="F53" s="252">
        <v>22.4</v>
      </c>
      <c r="G53" s="252"/>
      <c r="H53" s="157">
        <v>2</v>
      </c>
      <c r="I53" s="155">
        <v>1</v>
      </c>
      <c r="J53" s="155">
        <v>2</v>
      </c>
      <c r="K53" s="155">
        <v>3</v>
      </c>
      <c r="L53" s="155">
        <v>4</v>
      </c>
      <c r="M53" s="155">
        <v>5</v>
      </c>
      <c r="N53" s="154"/>
    </row>
    <row r="54" spans="1:14" ht="27.75" customHeight="1" x14ac:dyDescent="0.2">
      <c r="A54" s="160" t="s">
        <v>86</v>
      </c>
      <c r="B54" s="161" t="s">
        <v>143</v>
      </c>
      <c r="C54" s="252">
        <v>23</v>
      </c>
      <c r="D54" s="252">
        <v>23</v>
      </c>
      <c r="E54" s="252">
        <v>22.9</v>
      </c>
      <c r="F54" s="252">
        <v>22.9</v>
      </c>
      <c r="G54" s="252"/>
      <c r="H54" s="157">
        <v>2</v>
      </c>
      <c r="I54" s="155">
        <v>1</v>
      </c>
      <c r="J54" s="155">
        <v>2</v>
      </c>
      <c r="K54" s="155">
        <v>3</v>
      </c>
      <c r="L54" s="155">
        <v>4</v>
      </c>
      <c r="M54" s="155">
        <v>5</v>
      </c>
      <c r="N54" s="154"/>
    </row>
    <row r="55" spans="1:14" ht="40.5" x14ac:dyDescent="0.2">
      <c r="A55" s="160" t="s">
        <v>88</v>
      </c>
      <c r="B55" s="161" t="s">
        <v>90</v>
      </c>
      <c r="C55" s="252">
        <v>21.3</v>
      </c>
      <c r="D55" s="252">
        <v>21.3</v>
      </c>
      <c r="E55" s="252">
        <v>21.3</v>
      </c>
      <c r="F55" s="252">
        <v>21.3</v>
      </c>
      <c r="G55" s="252"/>
      <c r="H55" s="157">
        <v>5</v>
      </c>
      <c r="I55" s="155">
        <v>1</v>
      </c>
      <c r="J55" s="155">
        <v>2</v>
      </c>
      <c r="K55" s="155">
        <v>3</v>
      </c>
      <c r="L55" s="155">
        <v>4</v>
      </c>
      <c r="M55" s="155">
        <v>5</v>
      </c>
      <c r="N55" s="154"/>
    </row>
    <row r="56" spans="1:14" ht="21" customHeight="1" x14ac:dyDescent="0.2">
      <c r="A56" s="158" t="s">
        <v>91</v>
      </c>
      <c r="B56" s="159" t="s">
        <v>93</v>
      </c>
      <c r="C56" s="252"/>
      <c r="D56" s="252"/>
      <c r="E56" s="252"/>
      <c r="F56" s="252"/>
      <c r="G56" s="252"/>
      <c r="H56" s="157"/>
      <c r="I56" s="155"/>
      <c r="J56" s="155"/>
      <c r="K56" s="155"/>
      <c r="L56" s="155"/>
      <c r="M56" s="155"/>
      <c r="N56" s="154"/>
    </row>
    <row r="57" spans="1:14" ht="20.25" customHeight="1" x14ac:dyDescent="0.2">
      <c r="A57" s="160" t="s">
        <v>94</v>
      </c>
      <c r="B57" s="161" t="s">
        <v>159</v>
      </c>
      <c r="C57" s="252">
        <v>24.5</v>
      </c>
      <c r="D57" s="252">
        <v>24.5</v>
      </c>
      <c r="E57" s="252">
        <v>23.2</v>
      </c>
      <c r="F57" s="252">
        <v>22.7</v>
      </c>
      <c r="G57" s="252"/>
      <c r="H57" s="157">
        <v>4</v>
      </c>
      <c r="I57" s="155">
        <v>1</v>
      </c>
      <c r="J57" s="155">
        <v>2</v>
      </c>
      <c r="K57" s="155">
        <v>3</v>
      </c>
      <c r="L57" s="155">
        <v>4</v>
      </c>
      <c r="M57" s="155">
        <v>5</v>
      </c>
      <c r="N57" s="154"/>
    </row>
    <row r="59" spans="1:14" ht="24.75" customHeight="1" x14ac:dyDescent="0.2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</row>
    <row r="60" spans="1:14" ht="20.25" x14ac:dyDescent="0.2">
      <c r="B60" s="163" t="s">
        <v>160</v>
      </c>
      <c r="C60" s="163"/>
    </row>
    <row r="61" spans="1:14" ht="47.25" customHeight="1" x14ac:dyDescent="0.2">
      <c r="B61" s="164" t="s">
        <v>161</v>
      </c>
      <c r="C61" s="164"/>
      <c r="D61" s="164"/>
      <c r="E61" s="164"/>
      <c r="F61" s="215"/>
      <c r="G61" s="164"/>
    </row>
  </sheetData>
  <mergeCells count="8">
    <mergeCell ref="I12:M12"/>
    <mergeCell ref="A59:M59"/>
    <mergeCell ref="L1:M1"/>
    <mergeCell ref="J2:M2"/>
    <mergeCell ref="J4:M4"/>
    <mergeCell ref="K6:M6"/>
    <mergeCell ref="A8:M8"/>
    <mergeCell ref="I11:M11"/>
  </mergeCells>
  <pageMargins left="0.19685039370078741" right="0.19685039370078741" top="0.19685039370078741" bottom="0.19685039370078741" header="0.51181102362204722" footer="0.5118110236220472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 неделя</vt:lpstr>
      <vt:lpstr>2 неделя</vt:lpstr>
      <vt:lpstr>3 неделя</vt:lpstr>
      <vt:lpstr>4 неделя </vt:lpstr>
      <vt:lpstr>5 неделя </vt:lpstr>
      <vt:lpstr>Таблица по неделям 2019</vt:lpstr>
      <vt:lpstr>рекоменд.цены на Октябрь 2019</vt:lpstr>
      <vt:lpstr>'1 неделя'!Заголовки_для_печати</vt:lpstr>
      <vt:lpstr>'2 неделя'!Заголовки_для_печати</vt:lpstr>
      <vt:lpstr>'3 неделя'!Заголовки_для_печати</vt:lpstr>
      <vt:lpstr>'4 неделя '!Заголовки_для_печати</vt:lpstr>
      <vt:lpstr>'5 неделя '!Заголовки_для_печати</vt:lpstr>
      <vt:lpstr>'1 неделя'!Область_печати</vt:lpstr>
      <vt:lpstr>'2 неделя'!Область_печати</vt:lpstr>
      <vt:lpstr>'3 неделя'!Область_печати</vt:lpstr>
      <vt:lpstr>'4 неделя '!Область_печати</vt:lpstr>
      <vt:lpstr>'5 неделя '!Область_печати</vt:lpstr>
      <vt:lpstr>'рекоменд.цены на Октябрь 2019'!Область_печати</vt:lpstr>
    </vt:vector>
  </TitlesOfParts>
  <Company>GKSI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obrazov57</cp:lastModifiedBy>
  <cp:lastPrinted>2019-11-23T09:45:35Z</cp:lastPrinted>
  <dcterms:created xsi:type="dcterms:W3CDTF">2011-02-17T08:32:58Z</dcterms:created>
  <dcterms:modified xsi:type="dcterms:W3CDTF">2019-11-26T12:14:37Z</dcterms:modified>
</cp:coreProperties>
</file>