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580" windowWidth="16380" windowHeight="5610"/>
  </bookViews>
  <sheets>
    <sheet name="Форма мониторинга МО " sheetId="1" r:id="rId1"/>
    <sheet name="Лист1" sheetId="2" r:id="rId2"/>
  </sheets>
  <definedNames>
    <definedName name="__xlnm.Print_Area" localSheetId="0">'Форма мониторинга МО '!$B$1:$AL$49</definedName>
    <definedName name="_xlnm.Print_Area" localSheetId="0">'Форма мониторинга МО '!$A$1:$AO$52</definedName>
  </definedNames>
  <calcPr calcId="125725"/>
</workbook>
</file>

<file path=xl/calcChain.xml><?xml version="1.0" encoding="utf-8"?>
<calcChain xmlns="http://schemas.openxmlformats.org/spreadsheetml/2006/main">
  <c r="H6" i="2"/>
  <c r="G8"/>
  <c r="G6"/>
  <c r="G7"/>
  <c r="J12" i="1"/>
  <c r="Q7"/>
  <c r="X7"/>
  <c r="AI7"/>
  <c r="AL7"/>
  <c r="Q8"/>
  <c r="X8"/>
  <c r="AI8"/>
  <c r="AL8"/>
  <c r="J7"/>
  <c r="J8"/>
  <c r="J9"/>
  <c r="Q9"/>
  <c r="X9"/>
  <c r="AI9"/>
  <c r="AL9"/>
  <c r="J10"/>
  <c r="Q10"/>
  <c r="X10"/>
  <c r="AI10"/>
  <c r="AL10"/>
  <c r="J11"/>
  <c r="Q11"/>
  <c r="X11"/>
  <c r="AI11"/>
  <c r="AL11"/>
  <c r="Q12"/>
  <c r="X12"/>
  <c r="AI12"/>
  <c r="AL12"/>
  <c r="J13"/>
  <c r="Q13"/>
  <c r="X13"/>
  <c r="AI13"/>
  <c r="AL13"/>
  <c r="J16"/>
  <c r="Q16"/>
  <c r="X16"/>
  <c r="AI16"/>
  <c r="AL16"/>
  <c r="J17"/>
  <c r="Q17"/>
  <c r="X17"/>
  <c r="AI17"/>
  <c r="AL17"/>
  <c r="J18"/>
  <c r="Q18"/>
  <c r="X18"/>
  <c r="AI18"/>
  <c r="AL18"/>
  <c r="J19"/>
  <c r="Q19"/>
  <c r="X19"/>
  <c r="AI19"/>
  <c r="AL19"/>
  <c r="J20"/>
  <c r="Q20"/>
  <c r="X20"/>
  <c r="AI20"/>
  <c r="AL20"/>
  <c r="J21"/>
  <c r="Q21"/>
  <c r="X21"/>
  <c r="AI21"/>
  <c r="AL21"/>
  <c r="J22"/>
  <c r="Q22"/>
  <c r="X22"/>
  <c r="AI22"/>
  <c r="AL22"/>
  <c r="J23"/>
  <c r="Q23"/>
  <c r="X23"/>
  <c r="AI23"/>
  <c r="AL23"/>
  <c r="J24"/>
  <c r="Q24"/>
  <c r="X24"/>
  <c r="AI24"/>
  <c r="AL24"/>
  <c r="J25"/>
  <c r="Q25"/>
  <c r="X25"/>
  <c r="AI25"/>
  <c r="AL25"/>
  <c r="J26"/>
  <c r="Q26"/>
  <c r="X26"/>
  <c r="AI26"/>
  <c r="AL26"/>
  <c r="J27"/>
  <c r="Q27"/>
  <c r="X27"/>
  <c r="AI27"/>
  <c r="AL27"/>
  <c r="J28"/>
  <c r="Q28"/>
  <c r="X28"/>
  <c r="AI28"/>
  <c r="AL28"/>
  <c r="J29"/>
  <c r="Q29"/>
  <c r="X29"/>
  <c r="AI29"/>
  <c r="AL29"/>
  <c r="J30"/>
  <c r="Q30"/>
  <c r="X30"/>
  <c r="AI30"/>
  <c r="AL30"/>
  <c r="J31"/>
  <c r="Q31"/>
  <c r="X31"/>
  <c r="AI31"/>
  <c r="AL31"/>
  <c r="J32"/>
  <c r="Q32"/>
  <c r="X32"/>
  <c r="AI32"/>
  <c r="AL32"/>
  <c r="J33"/>
  <c r="Q33"/>
  <c r="X33"/>
  <c r="AI33"/>
  <c r="AL33"/>
  <c r="J34"/>
  <c r="Q34"/>
  <c r="X34"/>
  <c r="AI34"/>
  <c r="AL34"/>
  <c r="J35"/>
  <c r="Q35"/>
  <c r="X35"/>
  <c r="AI35"/>
  <c r="AL35"/>
  <c r="J36"/>
  <c r="Q36"/>
  <c r="X36"/>
  <c r="AI36"/>
  <c r="AL36"/>
  <c r="J37"/>
  <c r="Q37"/>
  <c r="X37"/>
  <c r="AI37"/>
  <c r="AL37"/>
  <c r="J38"/>
  <c r="Q38"/>
  <c r="X38"/>
  <c r="AI38"/>
  <c r="AL38"/>
  <c r="J39"/>
  <c r="Q39"/>
  <c r="X39"/>
  <c r="AI39"/>
  <c r="AL39"/>
  <c r="J40"/>
  <c r="Q40"/>
  <c r="X40"/>
  <c r="AI40"/>
  <c r="AL40"/>
  <c r="J41"/>
  <c r="Q41"/>
  <c r="X41"/>
  <c r="AI41"/>
  <c r="AL41"/>
  <c r="J42"/>
  <c r="Q42"/>
  <c r="X42"/>
  <c r="AI42"/>
  <c r="AL42"/>
  <c r="J43"/>
  <c r="Q43"/>
  <c r="X43"/>
  <c r="AI43"/>
  <c r="AL43"/>
  <c r="J44"/>
  <c r="Q44"/>
  <c r="X44"/>
  <c r="AI44"/>
  <c r="AL44"/>
  <c r="J45"/>
  <c r="Q45"/>
  <c r="X45"/>
  <c r="AI45"/>
  <c r="AL45"/>
  <c r="J46"/>
  <c r="Q46"/>
  <c r="X46"/>
  <c r="AI46"/>
  <c r="AL46"/>
  <c r="J47"/>
  <c r="Q47"/>
  <c r="X47"/>
  <c r="AI47"/>
  <c r="AL47"/>
  <c r="J48"/>
  <c r="Q48"/>
  <c r="X48"/>
  <c r="AI48"/>
  <c r="AL48"/>
</calcChain>
</file>

<file path=xl/sharedStrings.xml><?xml version="1.0" encoding="utf-8"?>
<sst xmlns="http://schemas.openxmlformats.org/spreadsheetml/2006/main" count="463" uniqueCount="92">
  <si>
    <t>Рекомендуемая форма</t>
  </si>
  <si>
    <t>Приложение 2</t>
  </si>
  <si>
    <t>№№ п/п</t>
  </si>
  <si>
    <t>Товар</t>
  </si>
  <si>
    <t>Магазины федеральных сетей</t>
  </si>
  <si>
    <t>Магазины локальных сетей</t>
  </si>
  <si>
    <t>Несетевые магазины</t>
  </si>
  <si>
    <t>Нестационарные торговые объекты</t>
  </si>
  <si>
    <t>Рынки</t>
  </si>
  <si>
    <t>ТК "Лента", пр. Тракторостроителей,76</t>
  </si>
  <si>
    <t>Магнит, ул. Энгельса,7</t>
  </si>
  <si>
    <t>Пятерочка, ул. Шумилова,16</t>
  </si>
  <si>
    <t xml:space="preserve">Наличие товара в продаже (в %)   </t>
  </si>
  <si>
    <t>Шубинский, М. Залка,13</t>
  </si>
  <si>
    <t>Букет Чувашии, пр. Ленина,21</t>
  </si>
  <si>
    <t xml:space="preserve">Наличие товара в продаже (в %) </t>
  </si>
  <si>
    <t>Каравай торг, ул. Шумилова,12</t>
  </si>
  <si>
    <t>Арктика, пр. М. Горького,38/2</t>
  </si>
  <si>
    <t>Союз, Афанасьева,36 а</t>
  </si>
  <si>
    <t>Дарья, пр. Тракторостроителей,29 а</t>
  </si>
  <si>
    <t>Мираж, пр. Мира,23</t>
  </si>
  <si>
    <t>Органика, пр. Тракторостроителей,81</t>
  </si>
  <si>
    <t>Продукты, ул. Гузовского,19</t>
  </si>
  <si>
    <t>"Колосок", ул. Кривова,17</t>
  </si>
  <si>
    <t xml:space="preserve">Мин. цена
</t>
  </si>
  <si>
    <t>Макс. цена</t>
  </si>
  <si>
    <t>Мин. цена</t>
  </si>
  <si>
    <t>Мука пшеничная (сорт высший), 1 кг</t>
  </si>
  <si>
    <t>нет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</si>
  <si>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</si>
  <si>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</si>
  <si>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</si>
  <si>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</si>
  <si>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</si>
  <si>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</si>
  <si>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</si>
  <si>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</si>
  <si>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</si>
  <si>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</si>
  <si>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</si>
  <si>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</si>
  <si>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</si>
  <si>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</si>
  <si>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</si>
  <si>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</si>
  <si>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</si>
  <si>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</si>
  <si>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</si>
  <si>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</si>
  <si>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</si>
  <si>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</si>
  <si>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</si>
  <si>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</si>
  <si>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</si>
  <si>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</si>
  <si>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</si>
  <si>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</si>
  <si>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</si>
  <si>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</si>
  <si>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</si>
  <si>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</si>
  <si>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</si>
  <si>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</si>
  <si>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</si>
  <si>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</si>
  <si>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</si>
  <si>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ЗАО "ТК "Центральный", ул. Гагарина д.1</t>
  </si>
  <si>
    <t>Смак, ул.Гагарина, д.23</t>
  </si>
  <si>
    <t>Пятерочка</t>
  </si>
  <si>
    <t>ул.Октябрьская, 8</t>
  </si>
  <si>
    <t xml:space="preserve">Хлеб белый из пшеничной муки </t>
  </si>
  <si>
    <t>Хлеб черный ржаной, ржано-пшеничный</t>
  </si>
  <si>
    <t>"Пятерочка"</t>
  </si>
  <si>
    <t>ул.Октябрьская, д.8</t>
  </si>
  <si>
    <t>ул.Интернациональная, д.25</t>
  </si>
  <si>
    <t>Название магазина</t>
  </si>
  <si>
    <t>Адрес</t>
  </si>
  <si>
    <t>Результаты мониторинга цен на фиксированный набор товаров в городе Шумерле</t>
  </si>
  <si>
    <t>ул.Ленина, д.4</t>
  </si>
  <si>
    <t>"Е-да"</t>
  </si>
  <si>
    <t>Торговый киоск "Калина"</t>
  </si>
  <si>
    <t>ул.Заводская, возле д.49</t>
  </si>
  <si>
    <t>"Планета"</t>
  </si>
  <si>
    <t>"Победа"</t>
  </si>
  <si>
    <t>ул. Косточкина, д.6</t>
  </si>
  <si>
    <t>Магнит</t>
  </si>
  <si>
    <t>торговый киоск "Ветерок"</t>
  </si>
  <si>
    <t>ул.Мира, д.41</t>
  </si>
  <si>
    <t>ул.Чайковского, д.7</t>
  </si>
  <si>
    <t>Елена</t>
  </si>
  <si>
    <t>Минимальные цены на социально значимые товары в городе Шумерле  на 07.06.2019</t>
  </si>
  <si>
    <t>Приложение № 1                                                                                                                      к письму администрации                                                                  города Шумерли                                                             от    07.06.2019 № ______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</si>
</sst>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mbria"/>
      <family val="1"/>
      <charset val="204"/>
    </font>
    <font>
      <b/>
      <sz val="11"/>
      <color indexed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Cambria"/>
      <family val="1"/>
      <charset val="204"/>
    </font>
    <font>
      <sz val="10.5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mbria"/>
      <family val="1"/>
      <charset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1" fillId="0" borderId="0"/>
    <xf numFmtId="0" fontId="13" fillId="0" borderId="0"/>
  </cellStyleXfs>
  <cellXfs count="104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Fill="1"/>
    <xf numFmtId="0" fontId="2" fillId="0" borderId="0" xfId="9" applyFont="1" applyAlignment="1">
      <alignment horizontal="left" wrapText="1"/>
    </xf>
    <xf numFmtId="2" fontId="16" fillId="0" borderId="1" xfId="0" applyNumberFormat="1" applyFont="1" applyBorder="1" applyAlignment="1">
      <alignment horizontal="center" vertical="center" wrapText="1"/>
    </xf>
    <xf numFmtId="2" fontId="2" fillId="0" borderId="2" xfId="3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2" fontId="2" fillId="0" borderId="1" xfId="3" applyNumberFormat="1" applyFont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/>
    <xf numFmtId="2" fontId="16" fillId="0" borderId="1" xfId="6" applyNumberFormat="1" applyFont="1" applyBorder="1" applyAlignment="1">
      <alignment horizontal="center" vertical="center" wrapText="1"/>
    </xf>
    <xf numFmtId="2" fontId="2" fillId="0" borderId="3" xfId="3" applyNumberFormat="1" applyFont="1" applyBorder="1" applyAlignment="1">
      <alignment horizontal="center" vertical="center" wrapText="1"/>
    </xf>
    <xf numFmtId="2" fontId="2" fillId="0" borderId="4" xfId="3" applyNumberFormat="1" applyFont="1" applyBorder="1" applyAlignment="1">
      <alignment horizontal="center" vertical="center" wrapText="1"/>
    </xf>
    <xf numFmtId="2" fontId="2" fillId="0" borderId="5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" xfId="6" applyFont="1" applyBorder="1" applyAlignment="1">
      <alignment horizontal="center" vertical="center" wrapText="1"/>
    </xf>
    <xf numFmtId="2" fontId="17" fillId="0" borderId="1" xfId="6" applyNumberFormat="1" applyFont="1" applyBorder="1" applyAlignment="1">
      <alignment horizontal="center" vertical="center" wrapText="1"/>
    </xf>
    <xf numFmtId="2" fontId="16" fillId="0" borderId="1" xfId="6" applyNumberFormat="1" applyFont="1" applyBorder="1" applyAlignment="1">
      <alignment horizontal="center" vertical="center" wrapText="1"/>
    </xf>
    <xf numFmtId="2" fontId="16" fillId="0" borderId="1" xfId="6" applyNumberFormat="1" applyFont="1" applyBorder="1" applyAlignment="1">
      <alignment horizontal="center" vertical="center"/>
    </xf>
    <xf numFmtId="2" fontId="16" fillId="0" borderId="1" xfId="6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2" fontId="5" fillId="4" borderId="1" xfId="8" applyNumberFormat="1" applyFont="1" applyFill="1" applyBorder="1" applyAlignment="1">
      <alignment horizontal="center" vertical="center" wrapText="1"/>
    </xf>
    <xf numFmtId="2" fontId="19" fillId="4" borderId="1" xfId="8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1" xfId="1" applyFont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right"/>
    </xf>
    <xf numFmtId="2" fontId="2" fillId="0" borderId="7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right" wrapText="1"/>
    </xf>
    <xf numFmtId="0" fontId="9" fillId="2" borderId="1" xfId="1" applyFont="1" applyFill="1" applyBorder="1" applyAlignment="1">
      <alignment wrapText="1"/>
    </xf>
    <xf numFmtId="2" fontId="2" fillId="0" borderId="1" xfId="3" applyNumberFormat="1" applyFont="1" applyBorder="1" applyAlignment="1">
      <alignment wrapText="1"/>
    </xf>
    <xf numFmtId="2" fontId="18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wrapText="1"/>
    </xf>
    <xf numFmtId="2" fontId="10" fillId="3" borderId="1" xfId="1" applyNumberFormat="1" applyFont="1" applyFill="1" applyBorder="1" applyAlignment="1">
      <alignment wrapText="1"/>
    </xf>
    <xf numFmtId="2" fontId="2" fillId="0" borderId="3" xfId="3" applyNumberFormat="1" applyFont="1" applyBorder="1" applyAlignment="1">
      <alignment wrapText="1"/>
    </xf>
    <xf numFmtId="2" fontId="2" fillId="0" borderId="2" xfId="3" applyNumberFormat="1" applyFont="1" applyBorder="1" applyAlignment="1">
      <alignment wrapText="1"/>
    </xf>
    <xf numFmtId="2" fontId="17" fillId="0" borderId="1" xfId="6" applyNumberFormat="1" applyFont="1" applyBorder="1" applyAlignment="1">
      <alignment wrapText="1"/>
    </xf>
    <xf numFmtId="2" fontId="5" fillId="4" borderId="1" xfId="8" applyNumberFormat="1" applyFont="1" applyFill="1" applyBorder="1" applyAlignment="1">
      <alignment wrapText="1"/>
    </xf>
    <xf numFmtId="2" fontId="16" fillId="0" borderId="1" xfId="0" applyNumberFormat="1" applyFont="1" applyBorder="1" applyAlignment="1">
      <alignment wrapText="1"/>
    </xf>
    <xf numFmtId="2" fontId="16" fillId="0" borderId="1" xfId="6" applyNumberFormat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2" fontId="2" fillId="0" borderId="2" xfId="3" applyNumberFormat="1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2" fontId="5" fillId="0" borderId="1" xfId="8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17" fillId="0" borderId="1" xfId="6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2" fontId="2" fillId="4" borderId="1" xfId="3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0" fillId="6" borderId="1" xfId="1" applyNumberFormat="1" applyFont="1" applyFill="1" applyBorder="1" applyAlignment="1">
      <alignment horizontal="center" vertical="center" wrapText="1"/>
    </xf>
    <xf numFmtId="2" fontId="2" fillId="4" borderId="3" xfId="3" applyNumberFormat="1" applyFont="1" applyFill="1" applyBorder="1" applyAlignment="1">
      <alignment horizontal="center" vertical="center" wrapText="1"/>
    </xf>
    <xf numFmtId="2" fontId="2" fillId="4" borderId="2" xfId="3" applyNumberFormat="1" applyFont="1" applyFill="1" applyBorder="1" applyAlignment="1">
      <alignment horizontal="center" vertical="center" wrapText="1"/>
    </xf>
    <xf numFmtId="2" fontId="17" fillId="4" borderId="1" xfId="6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16" fillId="4" borderId="1" xfId="6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right"/>
    </xf>
    <xf numFmtId="0" fontId="2" fillId="4" borderId="0" xfId="1" applyFont="1" applyFill="1"/>
    <xf numFmtId="0" fontId="3" fillId="0" borderId="0" xfId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1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1" applyFont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wrapText="1"/>
    </xf>
    <xf numFmtId="2" fontId="2" fillId="0" borderId="7" xfId="1" applyNumberFormat="1" applyFont="1" applyBorder="1" applyAlignment="1">
      <alignment horizontal="right" vertical="center"/>
    </xf>
    <xf numFmtId="2" fontId="2" fillId="0" borderId="8" xfId="1" applyNumberFormat="1" applyFont="1" applyBorder="1" applyAlignment="1">
      <alignment horizontal="right" vertical="center"/>
    </xf>
    <xf numFmtId="2" fontId="2" fillId="0" borderId="9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11">
    <cellStyle name="Excel Built-in Normal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4" xfId="6"/>
    <cellStyle name="Обычный 5" xfId="7"/>
    <cellStyle name="Обычный 5 2" xfId="8"/>
    <cellStyle name="Обычный 6" xfId="9"/>
    <cellStyle name="Обычный 7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O52"/>
  <sheetViews>
    <sheetView tabSelected="1" view="pageBreakPreview" zoomScaleNormal="85" workbookViewId="0">
      <selection activeCell="C2" sqref="C2:AO2"/>
    </sheetView>
  </sheetViews>
  <sheetFormatPr defaultRowHeight="14.25"/>
  <cols>
    <col min="1" max="1" width="7.5703125" style="1" customWidth="1"/>
    <col min="2" max="2" width="5.85546875" style="1" customWidth="1"/>
    <col min="3" max="3" width="42" style="1" customWidth="1"/>
    <col min="4" max="4" width="8.28515625" style="1" hidden="1" customWidth="1"/>
    <col min="5" max="5" width="9.5703125" style="1" hidden="1" customWidth="1"/>
    <col min="6" max="6" width="11.7109375" style="1" hidden="1" customWidth="1"/>
    <col min="7" max="7" width="10" style="1" hidden="1" customWidth="1"/>
    <col min="8" max="8" width="8.28515625" style="1" hidden="1" customWidth="1"/>
    <col min="9" max="9" width="8.85546875" style="1" hidden="1" customWidth="1"/>
    <col min="10" max="12" width="8.28515625" style="1" hidden="1" customWidth="1"/>
    <col min="13" max="13" width="9.28515625" style="1" hidden="1" customWidth="1"/>
    <col min="14" max="14" width="10.5703125" style="1" hidden="1" customWidth="1"/>
    <col min="15" max="36" width="8.28515625" style="1" hidden="1" customWidth="1"/>
    <col min="37" max="37" width="10" style="1" hidden="1" customWidth="1"/>
    <col min="38" max="38" width="8.28515625" style="1" hidden="1" customWidth="1"/>
    <col min="39" max="39" width="10.85546875" style="1" customWidth="1"/>
    <col min="40" max="40" width="32.28515625" style="1" customWidth="1"/>
    <col min="41" max="41" width="29" style="1" customWidth="1"/>
    <col min="42" max="16384" width="9.140625" style="1"/>
  </cols>
  <sheetData>
    <row r="1" spans="2:41" ht="59.25" customHeight="1">
      <c r="M1" s="87" t="s">
        <v>0</v>
      </c>
      <c r="N1" s="87"/>
      <c r="O1" s="87"/>
      <c r="P1" s="87"/>
      <c r="Q1" s="87"/>
      <c r="R1" s="87"/>
      <c r="S1" s="87"/>
      <c r="T1" s="87"/>
      <c r="U1" s="87"/>
      <c r="V1" s="87"/>
      <c r="W1" s="87"/>
      <c r="AJ1" s="83" t="s">
        <v>1</v>
      </c>
      <c r="AK1" s="83"/>
      <c r="AL1" s="83"/>
      <c r="AO1" s="35" t="s">
        <v>91</v>
      </c>
    </row>
    <row r="2" spans="2:41" ht="30" customHeight="1">
      <c r="C2" s="81" t="s">
        <v>77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2"/>
      <c r="AN2" s="82"/>
      <c r="AO2" s="82"/>
    </row>
    <row r="3" spans="2:41" ht="17.25" customHeight="1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3"/>
      <c r="AN3" s="53"/>
      <c r="AO3" s="53"/>
    </row>
    <row r="4" spans="2:41" ht="18.75" customHeight="1">
      <c r="B4" s="100" t="s">
        <v>2</v>
      </c>
      <c r="C4" s="85" t="s">
        <v>3</v>
      </c>
      <c r="D4" s="85" t="s">
        <v>4</v>
      </c>
      <c r="E4" s="85"/>
      <c r="F4" s="85"/>
      <c r="G4" s="85"/>
      <c r="H4" s="85"/>
      <c r="I4" s="85"/>
      <c r="J4" s="85"/>
      <c r="K4" s="85" t="s">
        <v>5</v>
      </c>
      <c r="L4" s="85"/>
      <c r="M4" s="85"/>
      <c r="N4" s="85"/>
      <c r="O4" s="85"/>
      <c r="P4" s="85"/>
      <c r="Q4" s="85"/>
      <c r="R4" s="85" t="s">
        <v>6</v>
      </c>
      <c r="S4" s="85"/>
      <c r="T4" s="85"/>
      <c r="U4" s="85"/>
      <c r="V4" s="85"/>
      <c r="W4" s="85"/>
      <c r="X4" s="85"/>
      <c r="Y4" s="85" t="s">
        <v>7</v>
      </c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 t="s">
        <v>8</v>
      </c>
      <c r="AK4" s="85"/>
      <c r="AL4" s="85"/>
      <c r="AM4" s="85" t="s">
        <v>90</v>
      </c>
      <c r="AN4" s="85"/>
      <c r="AO4" s="85"/>
    </row>
    <row r="5" spans="2:41" s="3" customFormat="1" ht="9" customHeight="1">
      <c r="B5" s="101"/>
      <c r="C5" s="85"/>
      <c r="D5" s="95" t="s">
        <v>9</v>
      </c>
      <c r="E5" s="95"/>
      <c r="F5" s="84" t="s">
        <v>10</v>
      </c>
      <c r="G5" s="84"/>
      <c r="H5" s="84" t="s">
        <v>11</v>
      </c>
      <c r="I5" s="84"/>
      <c r="J5" s="96" t="s">
        <v>12</v>
      </c>
      <c r="K5" s="84" t="s">
        <v>13</v>
      </c>
      <c r="L5" s="84"/>
      <c r="M5" s="84" t="s">
        <v>67</v>
      </c>
      <c r="N5" s="84"/>
      <c r="O5" s="84" t="s">
        <v>14</v>
      </c>
      <c r="P5" s="84"/>
      <c r="Q5" s="86" t="s">
        <v>15</v>
      </c>
      <c r="R5" s="84" t="s">
        <v>16</v>
      </c>
      <c r="S5" s="84"/>
      <c r="T5" s="88" t="s">
        <v>17</v>
      </c>
      <c r="U5" s="88"/>
      <c r="V5" s="84" t="s">
        <v>18</v>
      </c>
      <c r="W5" s="84"/>
      <c r="X5" s="86" t="s">
        <v>15</v>
      </c>
      <c r="Y5" s="84" t="s">
        <v>19</v>
      </c>
      <c r="Z5" s="84"/>
      <c r="AA5" s="84" t="s">
        <v>20</v>
      </c>
      <c r="AB5" s="84"/>
      <c r="AC5" s="84" t="s">
        <v>21</v>
      </c>
      <c r="AD5" s="84"/>
      <c r="AE5" s="103" t="s">
        <v>22</v>
      </c>
      <c r="AF5" s="103"/>
      <c r="AG5" s="84" t="s">
        <v>23</v>
      </c>
      <c r="AH5" s="84"/>
      <c r="AI5" s="86" t="s">
        <v>15</v>
      </c>
      <c r="AJ5" s="84" t="s">
        <v>66</v>
      </c>
      <c r="AK5" s="84"/>
      <c r="AL5" s="86" t="s">
        <v>15</v>
      </c>
      <c r="AM5" s="85"/>
      <c r="AN5" s="85"/>
      <c r="AO5" s="85"/>
    </row>
    <row r="6" spans="2:41" ht="15.75" customHeight="1">
      <c r="B6" s="102"/>
      <c r="C6" s="85"/>
      <c r="D6" s="8" t="s">
        <v>24</v>
      </c>
      <c r="E6" s="8" t="s">
        <v>25</v>
      </c>
      <c r="F6" s="8" t="s">
        <v>26</v>
      </c>
      <c r="G6" s="8" t="s">
        <v>25</v>
      </c>
      <c r="H6" s="8" t="s">
        <v>26</v>
      </c>
      <c r="I6" s="8" t="s">
        <v>25</v>
      </c>
      <c r="J6" s="96"/>
      <c r="K6" s="8" t="s">
        <v>26</v>
      </c>
      <c r="L6" s="8" t="s">
        <v>25</v>
      </c>
      <c r="M6" s="8" t="s">
        <v>26</v>
      </c>
      <c r="N6" s="8" t="s">
        <v>25</v>
      </c>
      <c r="O6" s="8" t="s">
        <v>26</v>
      </c>
      <c r="P6" s="8" t="s">
        <v>25</v>
      </c>
      <c r="Q6" s="86"/>
      <c r="R6" s="8" t="s">
        <v>26</v>
      </c>
      <c r="S6" s="8" t="s">
        <v>25</v>
      </c>
      <c r="T6" s="8" t="s">
        <v>26</v>
      </c>
      <c r="U6" s="8" t="s">
        <v>25</v>
      </c>
      <c r="V6" s="8" t="s">
        <v>26</v>
      </c>
      <c r="W6" s="8" t="s">
        <v>25</v>
      </c>
      <c r="X6" s="86"/>
      <c r="Y6" s="8" t="s">
        <v>26</v>
      </c>
      <c r="Z6" s="8" t="s">
        <v>25</v>
      </c>
      <c r="AA6" s="13" t="s">
        <v>26</v>
      </c>
      <c r="AB6" s="8" t="s">
        <v>25</v>
      </c>
      <c r="AC6" s="8" t="s">
        <v>26</v>
      </c>
      <c r="AD6" s="8" t="s">
        <v>25</v>
      </c>
      <c r="AE6" s="8" t="s">
        <v>26</v>
      </c>
      <c r="AF6" s="8" t="s">
        <v>25</v>
      </c>
      <c r="AG6" s="8" t="s">
        <v>26</v>
      </c>
      <c r="AH6" s="8" t="s">
        <v>25</v>
      </c>
      <c r="AI6" s="86"/>
      <c r="AJ6" s="8" t="s">
        <v>26</v>
      </c>
      <c r="AK6" s="8" t="s">
        <v>25</v>
      </c>
      <c r="AL6" s="86"/>
      <c r="AM6" s="8" t="s">
        <v>26</v>
      </c>
      <c r="AN6" s="50" t="s">
        <v>75</v>
      </c>
      <c r="AO6" s="51" t="s">
        <v>76</v>
      </c>
    </row>
    <row r="7" spans="2:41" ht="15.75">
      <c r="B7" s="30">
        <v>1</v>
      </c>
      <c r="C7" s="9" t="s">
        <v>27</v>
      </c>
      <c r="D7" s="10">
        <v>48.099999999999994</v>
      </c>
      <c r="E7" s="10">
        <v>38.960999999999999</v>
      </c>
      <c r="F7" s="24">
        <v>22.7</v>
      </c>
      <c r="G7" s="24">
        <v>33.25</v>
      </c>
      <c r="H7" s="17">
        <v>23.02</v>
      </c>
      <c r="I7" s="23">
        <v>32.450000000000003</v>
      </c>
      <c r="J7" s="11">
        <f t="shared" ref="J7:J48" si="0">100/3*(3-COUNTIFS(H7,"нет",I7,"нет")-COUNTIFS(F7,"нет",G7,"нет")-COUNTIFS(D7,"нет",E7,"нет"))</f>
        <v>100</v>
      </c>
      <c r="K7" s="14">
        <v>21.25</v>
      </c>
      <c r="L7" s="6">
        <v>44</v>
      </c>
      <c r="M7" s="6">
        <v>19.2</v>
      </c>
      <c r="N7" s="6">
        <v>39.6</v>
      </c>
      <c r="O7" s="6">
        <v>28.1</v>
      </c>
      <c r="P7" s="6">
        <v>28.4</v>
      </c>
      <c r="Q7" s="11">
        <f t="shared" ref="Q7:Q48" si="1">100/3*(3-COUNTIFS(O7,"нет",P7,"нет")-COUNTIFS(M7,"нет",N7,"нет")-COUNTIFS(K7,"нет",L7,"нет"))</f>
        <v>100</v>
      </c>
      <c r="R7" s="19">
        <v>26</v>
      </c>
      <c r="S7" s="19">
        <v>40</v>
      </c>
      <c r="T7" s="27">
        <v>24.5</v>
      </c>
      <c r="U7" s="27">
        <v>41.2</v>
      </c>
      <c r="V7" s="5">
        <v>26.1</v>
      </c>
      <c r="W7" s="5">
        <v>33.5</v>
      </c>
      <c r="X7" s="11">
        <f t="shared" ref="X7:X48" si="2">100/3*(3-COUNTIFS(V7,"нет",W7,"нет")-COUNTIFS(T7,"нет",U7,"нет")-COUNTIFS(R7,"нет",S7,"нет"))</f>
        <v>100</v>
      </c>
      <c r="Y7" s="20">
        <v>29</v>
      </c>
      <c r="Z7" s="20">
        <v>29</v>
      </c>
      <c r="AA7" s="13">
        <v>20</v>
      </c>
      <c r="AB7" s="13">
        <v>30</v>
      </c>
      <c r="AC7" s="22">
        <v>28.4</v>
      </c>
      <c r="AD7" s="22">
        <v>29.3</v>
      </c>
      <c r="AE7" s="5" t="s">
        <v>28</v>
      </c>
      <c r="AF7" s="5" t="s">
        <v>28</v>
      </c>
      <c r="AG7" s="5" t="s">
        <v>28</v>
      </c>
      <c r="AH7" s="5" t="s">
        <v>28</v>
      </c>
      <c r="AI7" s="11">
        <f t="shared" ref="AI7:AI48" si="3">100/5*(5-COUNTIFS(AG7,"нет",AH7,"нет")-COUNTIFS(AE7,"нет",AF7,"нет")-COUNTIFS(AC7,"нет",AD7,"нет")-COUNTIFS(AA7,"нет",AB7,"нет")-COUNTIFS(Y7,"нет",Z7,"нет"))</f>
        <v>60</v>
      </c>
      <c r="AJ7" s="13">
        <v>20</v>
      </c>
      <c r="AK7" s="13">
        <v>42</v>
      </c>
      <c r="AL7" s="11">
        <f t="shared" ref="AL7:AL48" si="4">100-100*COUNTIFS(AJ7,"нет",AK7,"нет")</f>
        <v>100</v>
      </c>
      <c r="AM7" s="33">
        <v>23</v>
      </c>
      <c r="AN7" s="32" t="s">
        <v>83</v>
      </c>
      <c r="AO7" s="66" t="s">
        <v>84</v>
      </c>
    </row>
    <row r="8" spans="2:41" ht="15.75">
      <c r="B8" s="30">
        <v>2</v>
      </c>
      <c r="C8" s="9" t="s">
        <v>29</v>
      </c>
      <c r="D8" s="10">
        <v>40.263333333333335</v>
      </c>
      <c r="E8" s="10">
        <v>193.58</v>
      </c>
      <c r="F8" s="24">
        <v>41.5</v>
      </c>
      <c r="G8" s="24">
        <v>77.930000000000007</v>
      </c>
      <c r="H8" s="23">
        <v>42.33</v>
      </c>
      <c r="I8" s="24">
        <v>54.2</v>
      </c>
      <c r="J8" s="11">
        <f t="shared" si="0"/>
        <v>100</v>
      </c>
      <c r="K8" s="14">
        <v>39.5</v>
      </c>
      <c r="L8" s="6">
        <v>92.5</v>
      </c>
      <c r="M8" s="6">
        <v>47.6</v>
      </c>
      <c r="N8" s="6">
        <v>97</v>
      </c>
      <c r="O8" s="6">
        <v>49.1</v>
      </c>
      <c r="P8" s="6">
        <v>57.2</v>
      </c>
      <c r="Q8" s="11">
        <f t="shared" si="1"/>
        <v>100</v>
      </c>
      <c r="R8" s="19">
        <v>55</v>
      </c>
      <c r="S8" s="19">
        <v>65</v>
      </c>
      <c r="T8" s="27">
        <v>47.5</v>
      </c>
      <c r="U8" s="27">
        <v>93.89</v>
      </c>
      <c r="V8" s="5">
        <v>53</v>
      </c>
      <c r="W8" s="5">
        <v>62</v>
      </c>
      <c r="X8" s="11">
        <f t="shared" si="2"/>
        <v>100</v>
      </c>
      <c r="Y8" s="20">
        <v>37</v>
      </c>
      <c r="Z8" s="20">
        <v>50</v>
      </c>
      <c r="AA8" s="13">
        <v>55</v>
      </c>
      <c r="AB8" s="13">
        <v>104</v>
      </c>
      <c r="AC8" s="22">
        <v>49.1</v>
      </c>
      <c r="AD8" s="22">
        <v>57.2</v>
      </c>
      <c r="AE8" s="5" t="s">
        <v>28</v>
      </c>
      <c r="AF8" s="5" t="s">
        <v>28</v>
      </c>
      <c r="AG8" s="5" t="s">
        <v>28</v>
      </c>
      <c r="AH8" s="5" t="s">
        <v>28</v>
      </c>
      <c r="AI8" s="11">
        <f t="shared" si="3"/>
        <v>60</v>
      </c>
      <c r="AJ8" s="13">
        <v>46.5</v>
      </c>
      <c r="AK8" s="13">
        <v>112.5</v>
      </c>
      <c r="AL8" s="11">
        <f t="shared" si="4"/>
        <v>100</v>
      </c>
      <c r="AM8" s="33">
        <v>34</v>
      </c>
      <c r="AN8" s="32" t="s">
        <v>83</v>
      </c>
      <c r="AO8" s="66" t="s">
        <v>84</v>
      </c>
    </row>
    <row r="9" spans="2:41" ht="15.75">
      <c r="B9" s="30">
        <v>3</v>
      </c>
      <c r="C9" s="9" t="s">
        <v>30</v>
      </c>
      <c r="D9" s="10">
        <v>80.433333333333337</v>
      </c>
      <c r="E9" s="10">
        <v>103.24</v>
      </c>
      <c r="F9" s="24">
        <v>66.13</v>
      </c>
      <c r="G9" s="24">
        <v>111</v>
      </c>
      <c r="H9" s="23">
        <v>63.61</v>
      </c>
      <c r="I9" s="24">
        <v>63.61</v>
      </c>
      <c r="J9" s="11">
        <f t="shared" si="0"/>
        <v>100</v>
      </c>
      <c r="K9" s="14">
        <v>58</v>
      </c>
      <c r="L9" s="6">
        <v>102</v>
      </c>
      <c r="M9" s="6">
        <v>52.5</v>
      </c>
      <c r="N9" s="6">
        <v>110</v>
      </c>
      <c r="O9" s="6">
        <v>54.6</v>
      </c>
      <c r="P9" s="6">
        <v>67.8</v>
      </c>
      <c r="Q9" s="11">
        <f t="shared" si="1"/>
        <v>100</v>
      </c>
      <c r="R9" s="19">
        <v>74</v>
      </c>
      <c r="S9" s="19">
        <v>74</v>
      </c>
      <c r="T9" s="27">
        <v>66.2</v>
      </c>
      <c r="U9" s="27">
        <v>105.44</v>
      </c>
      <c r="V9" s="5">
        <v>59</v>
      </c>
      <c r="W9" s="5">
        <v>86.87</v>
      </c>
      <c r="X9" s="11">
        <f t="shared" si="2"/>
        <v>100</v>
      </c>
      <c r="Y9" s="20" t="s">
        <v>28</v>
      </c>
      <c r="Z9" s="20" t="s">
        <v>28</v>
      </c>
      <c r="AA9" s="13">
        <v>90</v>
      </c>
      <c r="AB9" s="13">
        <v>90</v>
      </c>
      <c r="AC9" s="22">
        <v>65.099999999999994</v>
      </c>
      <c r="AD9" s="22">
        <v>65.099999999999994</v>
      </c>
      <c r="AE9" s="5" t="s">
        <v>28</v>
      </c>
      <c r="AF9" s="5" t="s">
        <v>28</v>
      </c>
      <c r="AG9" s="5" t="s">
        <v>28</v>
      </c>
      <c r="AH9" s="5" t="s">
        <v>28</v>
      </c>
      <c r="AI9" s="11">
        <f t="shared" si="3"/>
        <v>40</v>
      </c>
      <c r="AJ9" s="13">
        <v>50.8</v>
      </c>
      <c r="AK9" s="13">
        <v>160</v>
      </c>
      <c r="AL9" s="11">
        <f t="shared" si="4"/>
        <v>100</v>
      </c>
      <c r="AM9" s="33">
        <v>23</v>
      </c>
      <c r="AN9" s="32" t="s">
        <v>83</v>
      </c>
      <c r="AO9" s="66" t="s">
        <v>84</v>
      </c>
    </row>
    <row r="10" spans="2:41" ht="16.5" customHeight="1">
      <c r="B10" s="30">
        <v>4</v>
      </c>
      <c r="C10" s="9" t="s">
        <v>31</v>
      </c>
      <c r="D10" s="10">
        <v>33.296666666666667</v>
      </c>
      <c r="E10" s="10">
        <v>193.56</v>
      </c>
      <c r="F10" s="24">
        <v>34.22</v>
      </c>
      <c r="G10" s="24">
        <v>170.8</v>
      </c>
      <c r="H10" s="23">
        <v>28.13</v>
      </c>
      <c r="I10" s="24">
        <v>59.8</v>
      </c>
      <c r="J10" s="11">
        <f t="shared" si="0"/>
        <v>100</v>
      </c>
      <c r="K10" s="14">
        <v>32</v>
      </c>
      <c r="L10" s="6">
        <v>198</v>
      </c>
      <c r="M10" s="6">
        <v>25.4</v>
      </c>
      <c r="N10" s="6">
        <v>31.9</v>
      </c>
      <c r="O10" s="6">
        <v>25.6</v>
      </c>
      <c r="P10" s="6">
        <v>38.75</v>
      </c>
      <c r="Q10" s="11">
        <f t="shared" si="1"/>
        <v>100</v>
      </c>
      <c r="R10" s="19">
        <v>30</v>
      </c>
      <c r="S10" s="19">
        <v>30</v>
      </c>
      <c r="T10" s="27">
        <v>25.2</v>
      </c>
      <c r="U10" s="27">
        <v>116.3</v>
      </c>
      <c r="V10" s="5">
        <v>32.5</v>
      </c>
      <c r="W10" s="5">
        <v>62.4</v>
      </c>
      <c r="X10" s="11">
        <f t="shared" si="2"/>
        <v>100</v>
      </c>
      <c r="Y10" s="20">
        <v>25</v>
      </c>
      <c r="Z10" s="20">
        <v>26</v>
      </c>
      <c r="AA10" s="13">
        <v>31</v>
      </c>
      <c r="AB10" s="13">
        <v>76</v>
      </c>
      <c r="AC10" s="22">
        <v>20.9</v>
      </c>
      <c r="AD10" s="22">
        <v>28.1</v>
      </c>
      <c r="AE10" s="5" t="s">
        <v>28</v>
      </c>
      <c r="AF10" s="5" t="s">
        <v>28</v>
      </c>
      <c r="AG10" s="5" t="s">
        <v>28</v>
      </c>
      <c r="AH10" s="5" t="s">
        <v>28</v>
      </c>
      <c r="AI10" s="11">
        <f t="shared" si="3"/>
        <v>60</v>
      </c>
      <c r="AJ10" s="13">
        <v>25.5</v>
      </c>
      <c r="AK10" s="13">
        <v>120</v>
      </c>
      <c r="AL10" s="11">
        <f t="shared" si="4"/>
        <v>100</v>
      </c>
      <c r="AM10" s="33">
        <v>23</v>
      </c>
      <c r="AN10" s="32" t="s">
        <v>83</v>
      </c>
      <c r="AO10" s="66" t="s">
        <v>84</v>
      </c>
    </row>
    <row r="11" spans="2:41" ht="15.75" customHeight="1">
      <c r="B11" s="30">
        <v>5</v>
      </c>
      <c r="C11" s="9" t="s">
        <v>32</v>
      </c>
      <c r="D11" s="10">
        <v>57.8</v>
      </c>
      <c r="E11" s="10">
        <v>96.5</v>
      </c>
      <c r="F11" s="24">
        <v>60.44</v>
      </c>
      <c r="G11" s="24">
        <v>112.59</v>
      </c>
      <c r="H11" s="23">
        <v>49.95</v>
      </c>
      <c r="I11" s="24">
        <v>50.11</v>
      </c>
      <c r="J11" s="11">
        <f t="shared" si="0"/>
        <v>100</v>
      </c>
      <c r="K11" s="14">
        <v>56.5</v>
      </c>
      <c r="L11" s="6">
        <v>78</v>
      </c>
      <c r="M11" s="6">
        <v>49.5</v>
      </c>
      <c r="N11" s="6">
        <v>76</v>
      </c>
      <c r="O11" s="6">
        <v>52.9</v>
      </c>
      <c r="P11" s="6">
        <v>59.9</v>
      </c>
      <c r="Q11" s="11">
        <f t="shared" si="1"/>
        <v>100</v>
      </c>
      <c r="R11" s="19">
        <v>71.099999999999994</v>
      </c>
      <c r="S11" s="19">
        <v>89</v>
      </c>
      <c r="T11" s="27">
        <v>88.4</v>
      </c>
      <c r="U11" s="27">
        <v>88.4</v>
      </c>
      <c r="V11" s="5">
        <v>50.5</v>
      </c>
      <c r="W11" s="5">
        <v>81</v>
      </c>
      <c r="X11" s="11">
        <f t="shared" si="2"/>
        <v>100</v>
      </c>
      <c r="Y11" s="20">
        <v>51</v>
      </c>
      <c r="Z11" s="20">
        <v>90</v>
      </c>
      <c r="AA11" s="13">
        <v>65.56</v>
      </c>
      <c r="AB11" s="13">
        <v>82.22</v>
      </c>
      <c r="AC11" s="22">
        <v>59.9</v>
      </c>
      <c r="AD11" s="22">
        <v>83.8</v>
      </c>
      <c r="AE11" s="5" t="s">
        <v>28</v>
      </c>
      <c r="AF11" s="5" t="s">
        <v>28</v>
      </c>
      <c r="AG11" s="5" t="s">
        <v>28</v>
      </c>
      <c r="AH11" s="5" t="s">
        <v>28</v>
      </c>
      <c r="AI11" s="11">
        <f t="shared" si="3"/>
        <v>60</v>
      </c>
      <c r="AJ11" s="13">
        <v>53.33</v>
      </c>
      <c r="AK11" s="13">
        <v>101.23</v>
      </c>
      <c r="AL11" s="11">
        <f t="shared" si="4"/>
        <v>100</v>
      </c>
      <c r="AM11" s="33">
        <v>55.5</v>
      </c>
      <c r="AN11" s="32" t="s">
        <v>72</v>
      </c>
      <c r="AO11" s="32" t="s">
        <v>73</v>
      </c>
    </row>
    <row r="12" spans="2:41" ht="15" customHeight="1">
      <c r="B12" s="48">
        <v>6</v>
      </c>
      <c r="C12" s="36" t="s">
        <v>33</v>
      </c>
      <c r="D12" s="37">
        <v>54.99</v>
      </c>
      <c r="E12" s="37">
        <v>166.3</v>
      </c>
      <c r="F12" s="38">
        <v>51.28</v>
      </c>
      <c r="G12" s="38">
        <v>51.5</v>
      </c>
      <c r="H12" s="39">
        <v>58.6</v>
      </c>
      <c r="I12" s="38">
        <v>58.6</v>
      </c>
      <c r="J12" s="40">
        <f t="shared" si="0"/>
        <v>100</v>
      </c>
      <c r="K12" s="41">
        <v>48</v>
      </c>
      <c r="L12" s="42">
        <v>54.1</v>
      </c>
      <c r="M12" s="42">
        <v>46.8</v>
      </c>
      <c r="N12" s="42">
        <v>46.8</v>
      </c>
      <c r="O12" s="42">
        <v>49.9</v>
      </c>
      <c r="P12" s="42">
        <v>49.9</v>
      </c>
      <c r="Q12" s="40">
        <f t="shared" si="1"/>
        <v>100</v>
      </c>
      <c r="R12" s="43">
        <v>58</v>
      </c>
      <c r="S12" s="43">
        <v>58</v>
      </c>
      <c r="T12" s="44">
        <v>61.1</v>
      </c>
      <c r="U12" s="44">
        <v>61.1</v>
      </c>
      <c r="V12" s="45">
        <v>59</v>
      </c>
      <c r="W12" s="45">
        <v>59</v>
      </c>
      <c r="X12" s="40">
        <f t="shared" si="2"/>
        <v>100</v>
      </c>
      <c r="Y12" s="46">
        <v>50</v>
      </c>
      <c r="Z12" s="46">
        <v>50</v>
      </c>
      <c r="AA12" s="46">
        <v>55</v>
      </c>
      <c r="AB12" s="46">
        <v>55</v>
      </c>
      <c r="AC12" s="46">
        <v>49.9</v>
      </c>
      <c r="AD12" s="46">
        <v>49.9</v>
      </c>
      <c r="AE12" s="45" t="s">
        <v>28</v>
      </c>
      <c r="AF12" s="45" t="s">
        <v>28</v>
      </c>
      <c r="AG12" s="45" t="s">
        <v>28</v>
      </c>
      <c r="AH12" s="45" t="s">
        <v>28</v>
      </c>
      <c r="AI12" s="40">
        <f t="shared" si="3"/>
        <v>60</v>
      </c>
      <c r="AJ12" s="46">
        <v>44</v>
      </c>
      <c r="AK12" s="46">
        <v>55.55</v>
      </c>
      <c r="AL12" s="40">
        <f t="shared" si="4"/>
        <v>100</v>
      </c>
      <c r="AM12" s="47">
        <v>36.700000000000003</v>
      </c>
      <c r="AN12" s="32" t="s">
        <v>83</v>
      </c>
      <c r="AO12" s="66" t="s">
        <v>84</v>
      </c>
    </row>
    <row r="13" spans="2:41" ht="15" customHeight="1">
      <c r="B13" s="91">
        <v>7</v>
      </c>
      <c r="C13" s="92" t="s">
        <v>34</v>
      </c>
      <c r="D13" s="10">
        <v>8.7899999999999991</v>
      </c>
      <c r="E13" s="10">
        <v>41.19</v>
      </c>
      <c r="F13" s="24">
        <v>7.3</v>
      </c>
      <c r="G13" s="24">
        <v>7.3</v>
      </c>
      <c r="H13" s="23">
        <v>7.65</v>
      </c>
      <c r="I13" s="24">
        <v>10.050000000000001</v>
      </c>
      <c r="J13" s="11">
        <f t="shared" si="0"/>
        <v>100</v>
      </c>
      <c r="K13" s="14">
        <v>12</v>
      </c>
      <c r="L13" s="6">
        <v>15.5</v>
      </c>
      <c r="M13" s="6">
        <v>7.1</v>
      </c>
      <c r="N13" s="6">
        <v>12.1</v>
      </c>
      <c r="O13" s="6">
        <v>7.7</v>
      </c>
      <c r="P13" s="6">
        <v>7.9</v>
      </c>
      <c r="Q13" s="11">
        <f t="shared" si="1"/>
        <v>100</v>
      </c>
      <c r="R13" s="19">
        <v>12</v>
      </c>
      <c r="S13" s="19">
        <v>12</v>
      </c>
      <c r="T13" s="27">
        <v>7.6</v>
      </c>
      <c r="U13" s="27">
        <v>13.4</v>
      </c>
      <c r="V13" s="5">
        <v>8.5</v>
      </c>
      <c r="W13" s="5">
        <v>11.5</v>
      </c>
      <c r="X13" s="11">
        <f t="shared" si="2"/>
        <v>100</v>
      </c>
      <c r="Y13" s="20">
        <v>11</v>
      </c>
      <c r="Z13" s="20">
        <v>11.5</v>
      </c>
      <c r="AA13" s="13">
        <v>11</v>
      </c>
      <c r="AB13" s="13">
        <v>11</v>
      </c>
      <c r="AC13" s="22">
        <v>9.9</v>
      </c>
      <c r="AD13" s="22">
        <v>9.9</v>
      </c>
      <c r="AE13" s="5" t="s">
        <v>28</v>
      </c>
      <c r="AF13" s="5" t="s">
        <v>28</v>
      </c>
      <c r="AG13" s="5" t="s">
        <v>28</v>
      </c>
      <c r="AH13" s="5" t="s">
        <v>28</v>
      </c>
      <c r="AI13" s="11">
        <f t="shared" si="3"/>
        <v>60</v>
      </c>
      <c r="AJ13" s="13">
        <v>8.4</v>
      </c>
      <c r="AK13" s="13">
        <v>12</v>
      </c>
      <c r="AL13" s="11">
        <f t="shared" si="4"/>
        <v>100</v>
      </c>
      <c r="AM13" s="97">
        <v>8.9</v>
      </c>
      <c r="AN13" s="32" t="s">
        <v>83</v>
      </c>
      <c r="AO13" s="66" t="s">
        <v>84</v>
      </c>
    </row>
    <row r="14" spans="2:41" ht="15" hidden="1" customHeight="1">
      <c r="B14" s="91"/>
      <c r="C14" s="93"/>
      <c r="D14" s="10"/>
      <c r="E14" s="10"/>
      <c r="F14" s="24"/>
      <c r="G14" s="24"/>
      <c r="H14" s="23"/>
      <c r="I14" s="24"/>
      <c r="J14" s="11"/>
      <c r="K14" s="14"/>
      <c r="L14" s="6"/>
      <c r="M14" s="6"/>
      <c r="N14" s="6"/>
      <c r="O14" s="6"/>
      <c r="P14" s="6"/>
      <c r="Q14" s="11"/>
      <c r="R14" s="19"/>
      <c r="S14" s="19"/>
      <c r="T14" s="27"/>
      <c r="U14" s="27"/>
      <c r="V14" s="5"/>
      <c r="W14" s="5"/>
      <c r="X14" s="11"/>
      <c r="Y14" s="22"/>
      <c r="Z14" s="22"/>
      <c r="AA14" s="22"/>
      <c r="AB14" s="22"/>
      <c r="AC14" s="22"/>
      <c r="AD14" s="22"/>
      <c r="AE14" s="5"/>
      <c r="AF14" s="5"/>
      <c r="AG14" s="5"/>
      <c r="AH14" s="5"/>
      <c r="AI14" s="11"/>
      <c r="AJ14" s="22"/>
      <c r="AK14" s="22"/>
      <c r="AL14" s="11"/>
      <c r="AM14" s="98"/>
      <c r="AN14" s="32" t="s">
        <v>68</v>
      </c>
      <c r="AO14" s="32" t="s">
        <v>69</v>
      </c>
    </row>
    <row r="15" spans="2:41" ht="17.25" hidden="1" customHeight="1">
      <c r="B15" s="91"/>
      <c r="C15" s="94"/>
      <c r="D15" s="10"/>
      <c r="E15" s="10"/>
      <c r="F15" s="24"/>
      <c r="G15" s="24"/>
      <c r="H15" s="23"/>
      <c r="I15" s="24"/>
      <c r="J15" s="11"/>
      <c r="K15" s="14"/>
      <c r="L15" s="6"/>
      <c r="M15" s="6"/>
      <c r="N15" s="6"/>
      <c r="O15" s="6"/>
      <c r="P15" s="6"/>
      <c r="Q15" s="11"/>
      <c r="R15" s="19"/>
      <c r="S15" s="19"/>
      <c r="T15" s="27"/>
      <c r="U15" s="27"/>
      <c r="V15" s="5"/>
      <c r="W15" s="5"/>
      <c r="X15" s="11"/>
      <c r="Y15" s="22"/>
      <c r="Z15" s="22"/>
      <c r="AA15" s="22"/>
      <c r="AB15" s="22"/>
      <c r="AC15" s="22"/>
      <c r="AD15" s="22"/>
      <c r="AE15" s="5"/>
      <c r="AF15" s="5"/>
      <c r="AG15" s="5"/>
      <c r="AH15" s="5"/>
      <c r="AI15" s="11"/>
      <c r="AJ15" s="22"/>
      <c r="AK15" s="22"/>
      <c r="AL15" s="11"/>
      <c r="AM15" s="99"/>
      <c r="AN15" s="32" t="s">
        <v>68</v>
      </c>
      <c r="AO15" s="32" t="s">
        <v>69</v>
      </c>
    </row>
    <row r="16" spans="2:41" s="3" customFormat="1" ht="15.75">
      <c r="B16" s="54">
        <v>8</v>
      </c>
      <c r="C16" s="55" t="s">
        <v>35</v>
      </c>
      <c r="D16" s="56">
        <v>137.44999999999999</v>
      </c>
      <c r="E16" s="56">
        <v>3022.9</v>
      </c>
      <c r="F16" s="57">
        <v>349</v>
      </c>
      <c r="G16" s="57">
        <v>959</v>
      </c>
      <c r="H16" s="58">
        <v>124.5</v>
      </c>
      <c r="I16" s="57">
        <v>199.75</v>
      </c>
      <c r="J16" s="59">
        <f t="shared" si="0"/>
        <v>100</v>
      </c>
      <c r="K16" s="60">
        <v>280</v>
      </c>
      <c r="L16" s="61">
        <v>1020</v>
      </c>
      <c r="M16" s="61">
        <v>174</v>
      </c>
      <c r="N16" s="61">
        <v>286</v>
      </c>
      <c r="O16" s="61">
        <v>400.5</v>
      </c>
      <c r="P16" s="61">
        <v>400.5</v>
      </c>
      <c r="Q16" s="59">
        <f t="shared" si="1"/>
        <v>100</v>
      </c>
      <c r="R16" s="62">
        <v>360</v>
      </c>
      <c r="S16" s="62">
        <v>480</v>
      </c>
      <c r="T16" s="63">
        <v>308.38</v>
      </c>
      <c r="U16" s="63">
        <v>607.5</v>
      </c>
      <c r="V16" s="64">
        <v>150</v>
      </c>
      <c r="W16" s="64">
        <v>655</v>
      </c>
      <c r="X16" s="59">
        <f t="shared" si="2"/>
        <v>100</v>
      </c>
      <c r="Y16" s="65">
        <v>300</v>
      </c>
      <c r="Z16" s="65">
        <v>300</v>
      </c>
      <c r="AA16" s="65">
        <v>250</v>
      </c>
      <c r="AB16" s="65">
        <v>930</v>
      </c>
      <c r="AC16" s="65">
        <v>269</v>
      </c>
      <c r="AD16" s="65">
        <v>269</v>
      </c>
      <c r="AE16" s="64">
        <v>700</v>
      </c>
      <c r="AF16" s="64">
        <v>700</v>
      </c>
      <c r="AG16" s="64">
        <v>380</v>
      </c>
      <c r="AH16" s="64">
        <v>720</v>
      </c>
      <c r="AI16" s="59">
        <f t="shared" si="3"/>
        <v>100</v>
      </c>
      <c r="AJ16" s="65">
        <v>140</v>
      </c>
      <c r="AK16" s="65">
        <v>1600</v>
      </c>
      <c r="AL16" s="59">
        <f t="shared" si="4"/>
        <v>100</v>
      </c>
      <c r="AM16" s="49">
        <v>263.3</v>
      </c>
      <c r="AN16" s="32" t="s">
        <v>83</v>
      </c>
      <c r="AO16" s="66" t="s">
        <v>84</v>
      </c>
    </row>
    <row r="17" spans="2:41" ht="15.75" customHeight="1">
      <c r="B17" s="30">
        <v>9</v>
      </c>
      <c r="C17" s="31" t="s">
        <v>36</v>
      </c>
      <c r="D17" s="10">
        <v>38.19</v>
      </c>
      <c r="E17" s="10">
        <v>73.989999999999995</v>
      </c>
      <c r="F17" s="24">
        <v>23.9</v>
      </c>
      <c r="G17" s="24">
        <v>78.5</v>
      </c>
      <c r="H17" s="23">
        <v>35.950000000000003</v>
      </c>
      <c r="I17" s="24">
        <v>39.04</v>
      </c>
      <c r="J17" s="11">
        <f t="shared" si="0"/>
        <v>100</v>
      </c>
      <c r="K17" s="14">
        <v>38</v>
      </c>
      <c r="L17" s="6">
        <v>75.5</v>
      </c>
      <c r="M17" s="6">
        <v>33</v>
      </c>
      <c r="N17" s="6">
        <v>46.7</v>
      </c>
      <c r="O17" s="6">
        <v>38.200000000000003</v>
      </c>
      <c r="P17" s="6">
        <v>38.200000000000003</v>
      </c>
      <c r="Q17" s="11">
        <f t="shared" si="1"/>
        <v>100</v>
      </c>
      <c r="R17" s="19">
        <v>47</v>
      </c>
      <c r="S17" s="19">
        <v>47</v>
      </c>
      <c r="T17" s="27">
        <v>36.799999999999997</v>
      </c>
      <c r="U17" s="27">
        <v>104.7</v>
      </c>
      <c r="V17" s="5" t="s">
        <v>28</v>
      </c>
      <c r="W17" s="5" t="s">
        <v>28</v>
      </c>
      <c r="X17" s="11">
        <f t="shared" si="2"/>
        <v>66.666666666666671</v>
      </c>
      <c r="Y17" s="20" t="s">
        <v>28</v>
      </c>
      <c r="Z17" s="20" t="s">
        <v>28</v>
      </c>
      <c r="AA17" s="13">
        <v>36</v>
      </c>
      <c r="AB17" s="13">
        <v>36</v>
      </c>
      <c r="AC17" s="22">
        <v>38.200000000000003</v>
      </c>
      <c r="AD17" s="22">
        <v>38.200000000000003</v>
      </c>
      <c r="AE17" s="5">
        <v>59</v>
      </c>
      <c r="AF17" s="5">
        <v>59</v>
      </c>
      <c r="AG17" s="5" t="s">
        <v>28</v>
      </c>
      <c r="AH17" s="5" t="s">
        <v>28</v>
      </c>
      <c r="AI17" s="11">
        <f t="shared" si="3"/>
        <v>60</v>
      </c>
      <c r="AJ17" s="13">
        <v>37</v>
      </c>
      <c r="AK17" s="13">
        <v>49</v>
      </c>
      <c r="AL17" s="11">
        <f t="shared" si="4"/>
        <v>100</v>
      </c>
      <c r="AM17" s="34">
        <v>36.9</v>
      </c>
      <c r="AN17" s="32" t="s">
        <v>85</v>
      </c>
      <c r="AO17" s="32" t="s">
        <v>74</v>
      </c>
    </row>
    <row r="18" spans="2:41" ht="15.75">
      <c r="B18" s="30">
        <v>10</v>
      </c>
      <c r="C18" s="9" t="s">
        <v>37</v>
      </c>
      <c r="D18" s="10">
        <v>99.99</v>
      </c>
      <c r="E18" s="10">
        <v>509.27</v>
      </c>
      <c r="F18" s="24">
        <v>99.9</v>
      </c>
      <c r="G18" s="24">
        <v>312.5</v>
      </c>
      <c r="H18" s="23">
        <v>103.7</v>
      </c>
      <c r="I18" s="24">
        <v>158</v>
      </c>
      <c r="J18" s="11">
        <f t="shared" si="0"/>
        <v>100</v>
      </c>
      <c r="K18" s="14">
        <v>125.5</v>
      </c>
      <c r="L18" s="6">
        <v>329</v>
      </c>
      <c r="M18" s="6">
        <v>179.9</v>
      </c>
      <c r="N18" s="6">
        <v>295</v>
      </c>
      <c r="O18" s="6">
        <v>121.4</v>
      </c>
      <c r="P18" s="6">
        <v>189.9</v>
      </c>
      <c r="Q18" s="11">
        <f t="shared" si="1"/>
        <v>100</v>
      </c>
      <c r="R18" s="19">
        <v>166</v>
      </c>
      <c r="S18" s="19">
        <v>335</v>
      </c>
      <c r="T18" s="28">
        <v>168.7</v>
      </c>
      <c r="U18" s="28">
        <v>299</v>
      </c>
      <c r="V18" s="5">
        <v>172</v>
      </c>
      <c r="W18" s="5">
        <v>298</v>
      </c>
      <c r="X18" s="11">
        <f t="shared" si="2"/>
        <v>100</v>
      </c>
      <c r="Y18" s="20">
        <v>214</v>
      </c>
      <c r="Z18" s="20">
        <v>321</v>
      </c>
      <c r="AA18" s="13">
        <v>120</v>
      </c>
      <c r="AB18" s="13">
        <v>307</v>
      </c>
      <c r="AC18" s="22">
        <v>189.9</v>
      </c>
      <c r="AD18" s="22">
        <v>322.39999999999998</v>
      </c>
      <c r="AE18" s="5" t="s">
        <v>28</v>
      </c>
      <c r="AF18" s="5" t="s">
        <v>28</v>
      </c>
      <c r="AG18" s="5" t="s">
        <v>28</v>
      </c>
      <c r="AH18" s="5" t="s">
        <v>28</v>
      </c>
      <c r="AI18" s="11">
        <f t="shared" si="3"/>
        <v>60</v>
      </c>
      <c r="AJ18" s="13">
        <v>120</v>
      </c>
      <c r="AK18" s="13">
        <v>300</v>
      </c>
      <c r="AL18" s="11">
        <f t="shared" si="4"/>
        <v>100</v>
      </c>
      <c r="AM18" s="33">
        <v>118</v>
      </c>
      <c r="AN18" s="32" t="s">
        <v>83</v>
      </c>
      <c r="AO18" s="66" t="s">
        <v>84</v>
      </c>
    </row>
    <row r="19" spans="2:41" ht="15.75" customHeight="1">
      <c r="B19" s="30">
        <v>11</v>
      </c>
      <c r="C19" s="9" t="s">
        <v>38</v>
      </c>
      <c r="D19" s="10">
        <v>136.59</v>
      </c>
      <c r="E19" s="10">
        <v>702.99</v>
      </c>
      <c r="F19" s="24">
        <v>147.80000000000001</v>
      </c>
      <c r="G19" s="24">
        <v>497</v>
      </c>
      <c r="H19" s="23">
        <v>228.3</v>
      </c>
      <c r="I19" s="24">
        <v>280</v>
      </c>
      <c r="J19" s="11">
        <f t="shared" si="0"/>
        <v>100</v>
      </c>
      <c r="K19" s="14">
        <v>259.89999999999998</v>
      </c>
      <c r="L19" s="6">
        <v>476</v>
      </c>
      <c r="M19" s="6">
        <v>239</v>
      </c>
      <c r="N19" s="6">
        <v>500</v>
      </c>
      <c r="O19" s="6">
        <v>193.4</v>
      </c>
      <c r="P19" s="6">
        <v>229.9</v>
      </c>
      <c r="Q19" s="11">
        <f t="shared" si="1"/>
        <v>100</v>
      </c>
      <c r="R19" s="19">
        <v>274</v>
      </c>
      <c r="S19" s="19">
        <v>360</v>
      </c>
      <c r="T19" s="27">
        <v>205.4</v>
      </c>
      <c r="U19" s="27">
        <v>461.4</v>
      </c>
      <c r="V19" s="5">
        <v>160</v>
      </c>
      <c r="W19" s="5">
        <v>515</v>
      </c>
      <c r="X19" s="11">
        <f t="shared" si="2"/>
        <v>100</v>
      </c>
      <c r="Y19" s="20">
        <v>283</v>
      </c>
      <c r="Z19" s="20">
        <v>345</v>
      </c>
      <c r="AA19" s="13">
        <v>156</v>
      </c>
      <c r="AB19" s="13">
        <v>320</v>
      </c>
      <c r="AC19" s="22">
        <v>229.4</v>
      </c>
      <c r="AD19" s="22">
        <v>485.1</v>
      </c>
      <c r="AE19" s="5" t="s">
        <v>28</v>
      </c>
      <c r="AF19" s="5" t="s">
        <v>28</v>
      </c>
      <c r="AG19" s="5" t="s">
        <v>28</v>
      </c>
      <c r="AH19" s="5" t="s">
        <v>28</v>
      </c>
      <c r="AI19" s="11">
        <f t="shared" si="3"/>
        <v>60</v>
      </c>
      <c r="AJ19" s="13">
        <v>155</v>
      </c>
      <c r="AK19" s="13">
        <v>510</v>
      </c>
      <c r="AL19" s="11">
        <f t="shared" si="4"/>
        <v>100</v>
      </c>
      <c r="AM19" s="33">
        <v>136.97</v>
      </c>
      <c r="AN19" s="32" t="s">
        <v>72</v>
      </c>
      <c r="AO19" s="32" t="s">
        <v>73</v>
      </c>
    </row>
    <row r="20" spans="2:41" ht="15.75">
      <c r="B20" s="30">
        <v>12</v>
      </c>
      <c r="C20" s="9" t="s">
        <v>39</v>
      </c>
      <c r="D20" s="10">
        <v>506.49</v>
      </c>
      <c r="E20" s="10">
        <v>973.3</v>
      </c>
      <c r="F20" s="24">
        <v>495</v>
      </c>
      <c r="G20" s="24">
        <v>1165.4000000000001</v>
      </c>
      <c r="H20" s="23">
        <v>674</v>
      </c>
      <c r="I20" s="24">
        <v>675</v>
      </c>
      <c r="J20" s="11">
        <f t="shared" si="0"/>
        <v>100</v>
      </c>
      <c r="K20" s="14">
        <v>527</v>
      </c>
      <c r="L20" s="6">
        <v>714</v>
      </c>
      <c r="M20" s="6">
        <v>497</v>
      </c>
      <c r="N20" s="6">
        <v>780</v>
      </c>
      <c r="O20" s="6">
        <v>460.3</v>
      </c>
      <c r="P20" s="6">
        <v>567.4</v>
      </c>
      <c r="Q20" s="11">
        <f t="shared" si="1"/>
        <v>100</v>
      </c>
      <c r="R20" s="19">
        <v>425</v>
      </c>
      <c r="S20" s="19">
        <v>532</v>
      </c>
      <c r="T20" s="27">
        <v>491</v>
      </c>
      <c r="U20" s="27">
        <v>586.20000000000005</v>
      </c>
      <c r="V20" s="5" t="s">
        <v>28</v>
      </c>
      <c r="W20" s="5" t="s">
        <v>28</v>
      </c>
      <c r="X20" s="11">
        <f t="shared" si="2"/>
        <v>66.666666666666671</v>
      </c>
      <c r="Y20" s="20">
        <v>585</v>
      </c>
      <c r="Z20" s="20">
        <v>612</v>
      </c>
      <c r="AA20" s="13" t="s">
        <v>28</v>
      </c>
      <c r="AB20" s="13" t="s">
        <v>28</v>
      </c>
      <c r="AC20" s="22">
        <v>517.79999999999995</v>
      </c>
      <c r="AD20" s="22">
        <v>652</v>
      </c>
      <c r="AE20" s="5" t="s">
        <v>28</v>
      </c>
      <c r="AF20" s="5" t="s">
        <v>28</v>
      </c>
      <c r="AG20" s="5" t="s">
        <v>28</v>
      </c>
      <c r="AH20" s="5" t="s">
        <v>28</v>
      </c>
      <c r="AI20" s="11">
        <f t="shared" si="3"/>
        <v>40</v>
      </c>
      <c r="AJ20" s="13">
        <v>430</v>
      </c>
      <c r="AK20" s="13">
        <v>708</v>
      </c>
      <c r="AL20" s="11">
        <f t="shared" si="4"/>
        <v>100</v>
      </c>
      <c r="AM20" s="33">
        <v>399</v>
      </c>
      <c r="AN20" s="32" t="s">
        <v>83</v>
      </c>
      <c r="AO20" s="66" t="s">
        <v>84</v>
      </c>
    </row>
    <row r="21" spans="2:41" ht="15.75" customHeight="1">
      <c r="B21" s="30">
        <v>13</v>
      </c>
      <c r="C21" s="9" t="s">
        <v>40</v>
      </c>
      <c r="D21" s="10">
        <v>279.99</v>
      </c>
      <c r="E21" s="10">
        <v>749.99</v>
      </c>
      <c r="F21" s="24">
        <v>289.89999999999998</v>
      </c>
      <c r="G21" s="24">
        <v>466</v>
      </c>
      <c r="H21" s="23" t="s">
        <v>28</v>
      </c>
      <c r="I21" s="24" t="s">
        <v>28</v>
      </c>
      <c r="J21" s="11">
        <f t="shared" si="0"/>
        <v>66.666666666666671</v>
      </c>
      <c r="K21" s="14">
        <v>85</v>
      </c>
      <c r="L21" s="6">
        <v>410</v>
      </c>
      <c r="M21" s="6">
        <v>409</v>
      </c>
      <c r="N21" s="6">
        <v>419</v>
      </c>
      <c r="O21" s="6" t="s">
        <v>28</v>
      </c>
      <c r="P21" s="6" t="s">
        <v>28</v>
      </c>
      <c r="Q21" s="11">
        <f t="shared" si="1"/>
        <v>66.666666666666671</v>
      </c>
      <c r="R21" s="18" t="s">
        <v>28</v>
      </c>
      <c r="S21" s="19" t="s">
        <v>28</v>
      </c>
      <c r="T21" s="27" t="s">
        <v>28</v>
      </c>
      <c r="U21" s="27" t="s">
        <v>28</v>
      </c>
      <c r="V21" s="5" t="s">
        <v>28</v>
      </c>
      <c r="W21" s="5" t="s">
        <v>28</v>
      </c>
      <c r="X21" s="11">
        <f t="shared" si="2"/>
        <v>0</v>
      </c>
      <c r="Y21" s="20" t="s">
        <v>28</v>
      </c>
      <c r="Z21" s="20" t="s">
        <v>28</v>
      </c>
      <c r="AA21" s="13" t="s">
        <v>28</v>
      </c>
      <c r="AB21" s="13" t="s">
        <v>28</v>
      </c>
      <c r="AC21" s="22" t="s">
        <v>28</v>
      </c>
      <c r="AD21" s="22" t="s">
        <v>28</v>
      </c>
      <c r="AE21" s="5" t="s">
        <v>28</v>
      </c>
      <c r="AF21" s="5" t="s">
        <v>28</v>
      </c>
      <c r="AG21" s="5" t="s">
        <v>28</v>
      </c>
      <c r="AH21" s="5" t="s">
        <v>28</v>
      </c>
      <c r="AI21" s="11">
        <f t="shared" si="3"/>
        <v>0</v>
      </c>
      <c r="AJ21" s="13">
        <v>220</v>
      </c>
      <c r="AK21" s="13">
        <v>400</v>
      </c>
      <c r="AL21" s="11">
        <f t="shared" si="4"/>
        <v>100</v>
      </c>
      <c r="AM21" s="33" t="s">
        <v>28</v>
      </c>
      <c r="AN21" s="32"/>
      <c r="AO21" s="32"/>
    </row>
    <row r="22" spans="2:41" ht="15.75">
      <c r="B22" s="30">
        <v>14</v>
      </c>
      <c r="C22" s="9" t="s">
        <v>41</v>
      </c>
      <c r="D22" s="10">
        <v>169.99</v>
      </c>
      <c r="E22" s="10">
        <v>499.99</v>
      </c>
      <c r="F22" s="24">
        <v>246.5</v>
      </c>
      <c r="G22" s="24">
        <v>385.1</v>
      </c>
      <c r="H22" s="23" t="s">
        <v>28</v>
      </c>
      <c r="I22" s="24" t="s">
        <v>28</v>
      </c>
      <c r="J22" s="11">
        <f t="shared" si="0"/>
        <v>66.666666666666671</v>
      </c>
      <c r="K22" s="14">
        <v>215</v>
      </c>
      <c r="L22" s="6">
        <v>345</v>
      </c>
      <c r="M22" s="6">
        <v>319</v>
      </c>
      <c r="N22" s="6">
        <v>319</v>
      </c>
      <c r="O22" s="6">
        <v>224.1</v>
      </c>
      <c r="P22" s="6">
        <v>332.8</v>
      </c>
      <c r="Q22" s="11">
        <f t="shared" si="1"/>
        <v>100</v>
      </c>
      <c r="R22" s="18" t="s">
        <v>28</v>
      </c>
      <c r="S22" s="19" t="s">
        <v>28</v>
      </c>
      <c r="T22" s="27">
        <v>296</v>
      </c>
      <c r="U22" s="27">
        <v>367.7</v>
      </c>
      <c r="V22" s="5" t="s">
        <v>28</v>
      </c>
      <c r="W22" s="5" t="s">
        <v>28</v>
      </c>
      <c r="X22" s="11">
        <f t="shared" si="2"/>
        <v>33.333333333333336</v>
      </c>
      <c r="Y22" s="20" t="s">
        <v>28</v>
      </c>
      <c r="Z22" s="20" t="s">
        <v>28</v>
      </c>
      <c r="AA22" s="13" t="s">
        <v>28</v>
      </c>
      <c r="AB22" s="13" t="s">
        <v>28</v>
      </c>
      <c r="AC22" s="22" t="s">
        <v>28</v>
      </c>
      <c r="AD22" s="22" t="s">
        <v>28</v>
      </c>
      <c r="AE22" s="5" t="s">
        <v>28</v>
      </c>
      <c r="AF22" s="5" t="s">
        <v>28</v>
      </c>
      <c r="AG22" s="5" t="s">
        <v>28</v>
      </c>
      <c r="AH22" s="5" t="s">
        <v>28</v>
      </c>
      <c r="AI22" s="11">
        <f t="shared" si="3"/>
        <v>0</v>
      </c>
      <c r="AJ22" s="13">
        <v>165</v>
      </c>
      <c r="AK22" s="13">
        <v>390</v>
      </c>
      <c r="AL22" s="11">
        <f t="shared" si="4"/>
        <v>100</v>
      </c>
      <c r="AM22" s="33" t="s">
        <v>28</v>
      </c>
      <c r="AN22" s="32"/>
      <c r="AO22" s="32"/>
    </row>
    <row r="23" spans="2:41" s="80" customFormat="1" ht="15.75">
      <c r="B23" s="68">
        <v>15</v>
      </c>
      <c r="C23" s="69" t="s">
        <v>42</v>
      </c>
      <c r="D23" s="70">
        <v>119.19</v>
      </c>
      <c r="E23" s="70">
        <v>132.29</v>
      </c>
      <c r="F23" s="71">
        <v>99.9</v>
      </c>
      <c r="G23" s="71">
        <v>123.8</v>
      </c>
      <c r="H23" s="72">
        <v>125</v>
      </c>
      <c r="I23" s="71">
        <v>125</v>
      </c>
      <c r="J23" s="73">
        <f t="shared" si="0"/>
        <v>100</v>
      </c>
      <c r="K23" s="74">
        <v>120</v>
      </c>
      <c r="L23" s="75">
        <v>192.5</v>
      </c>
      <c r="M23" s="75">
        <v>117</v>
      </c>
      <c r="N23" s="75">
        <v>117</v>
      </c>
      <c r="O23" s="75">
        <v>119.9</v>
      </c>
      <c r="P23" s="75">
        <v>119.9</v>
      </c>
      <c r="Q23" s="73">
        <f t="shared" si="1"/>
        <v>100</v>
      </c>
      <c r="R23" s="76">
        <v>133</v>
      </c>
      <c r="S23" s="76">
        <v>133</v>
      </c>
      <c r="T23" s="27">
        <v>131.30000000000001</v>
      </c>
      <c r="U23" s="27">
        <v>131.30000000000001</v>
      </c>
      <c r="V23" s="77">
        <v>134</v>
      </c>
      <c r="W23" s="77">
        <v>134</v>
      </c>
      <c r="X23" s="73">
        <f t="shared" si="2"/>
        <v>100</v>
      </c>
      <c r="Y23" s="78">
        <v>164</v>
      </c>
      <c r="Z23" s="78">
        <v>164</v>
      </c>
      <c r="AA23" s="78" t="s">
        <v>28</v>
      </c>
      <c r="AB23" s="78" t="s">
        <v>28</v>
      </c>
      <c r="AC23" s="78">
        <v>132.6</v>
      </c>
      <c r="AD23" s="78">
        <v>132.6</v>
      </c>
      <c r="AE23" s="77" t="s">
        <v>28</v>
      </c>
      <c r="AF23" s="77" t="s">
        <v>28</v>
      </c>
      <c r="AG23" s="77" t="s">
        <v>28</v>
      </c>
      <c r="AH23" s="77" t="s">
        <v>28</v>
      </c>
      <c r="AI23" s="73">
        <f t="shared" si="3"/>
        <v>40</v>
      </c>
      <c r="AJ23" s="78">
        <v>96.99</v>
      </c>
      <c r="AK23" s="78">
        <v>149.9</v>
      </c>
      <c r="AL23" s="73">
        <f t="shared" si="4"/>
        <v>100</v>
      </c>
      <c r="AM23" s="79">
        <v>105.99</v>
      </c>
      <c r="AN23" s="32" t="s">
        <v>72</v>
      </c>
      <c r="AO23" s="32" t="s">
        <v>73</v>
      </c>
    </row>
    <row r="24" spans="2:41" ht="15.75">
      <c r="B24" s="30">
        <v>16</v>
      </c>
      <c r="C24" s="9" t="s">
        <v>43</v>
      </c>
      <c r="D24" s="10">
        <v>84.99</v>
      </c>
      <c r="E24" s="10">
        <v>2079.9699999999998</v>
      </c>
      <c r="F24" s="24">
        <v>112.3</v>
      </c>
      <c r="G24" s="24">
        <v>355.71</v>
      </c>
      <c r="H24" s="23">
        <v>69.95</v>
      </c>
      <c r="I24" s="24">
        <v>111</v>
      </c>
      <c r="J24" s="11">
        <f t="shared" si="0"/>
        <v>100</v>
      </c>
      <c r="K24" s="14">
        <v>53</v>
      </c>
      <c r="L24" s="6">
        <v>584</v>
      </c>
      <c r="M24" s="6">
        <v>137</v>
      </c>
      <c r="N24" s="6">
        <v>229</v>
      </c>
      <c r="O24" s="6">
        <v>57.2</v>
      </c>
      <c r="P24" s="6">
        <v>83.2</v>
      </c>
      <c r="Q24" s="11">
        <f t="shared" si="1"/>
        <v>100</v>
      </c>
      <c r="R24" s="19">
        <v>78</v>
      </c>
      <c r="S24" s="19">
        <v>194</v>
      </c>
      <c r="T24" s="27">
        <v>75.8</v>
      </c>
      <c r="U24" s="27">
        <v>387.5</v>
      </c>
      <c r="V24" s="5" t="s">
        <v>28</v>
      </c>
      <c r="W24" s="5" t="s">
        <v>28</v>
      </c>
      <c r="X24" s="11">
        <f t="shared" si="2"/>
        <v>66.666666666666671</v>
      </c>
      <c r="Y24" s="20">
        <v>81</v>
      </c>
      <c r="Z24" s="20">
        <v>196</v>
      </c>
      <c r="AA24" s="13" t="s">
        <v>28</v>
      </c>
      <c r="AB24" s="13" t="s">
        <v>28</v>
      </c>
      <c r="AC24" s="22">
        <v>57.2</v>
      </c>
      <c r="AD24" s="22">
        <v>465.1</v>
      </c>
      <c r="AE24" s="5" t="s">
        <v>28</v>
      </c>
      <c r="AF24" s="5" t="s">
        <v>28</v>
      </c>
      <c r="AG24" s="5" t="s">
        <v>28</v>
      </c>
      <c r="AH24" s="5" t="s">
        <v>28</v>
      </c>
      <c r="AI24" s="11">
        <f t="shared" si="3"/>
        <v>40</v>
      </c>
      <c r="AJ24" s="13">
        <v>70</v>
      </c>
      <c r="AK24" s="13">
        <v>750</v>
      </c>
      <c r="AL24" s="11">
        <f t="shared" si="4"/>
        <v>100</v>
      </c>
      <c r="AM24" s="33">
        <v>68</v>
      </c>
      <c r="AN24" s="32" t="s">
        <v>79</v>
      </c>
      <c r="AO24" s="32" t="s">
        <v>78</v>
      </c>
    </row>
    <row r="25" spans="2:41" ht="15.75">
      <c r="B25" s="30">
        <v>17</v>
      </c>
      <c r="C25" s="9" t="s">
        <v>44</v>
      </c>
      <c r="D25" s="10">
        <v>200.1</v>
      </c>
      <c r="E25" s="10">
        <v>2470.9</v>
      </c>
      <c r="F25" s="24">
        <v>259.89999999999998</v>
      </c>
      <c r="G25" s="24">
        <v>509</v>
      </c>
      <c r="H25" s="23">
        <v>239</v>
      </c>
      <c r="I25" s="24">
        <v>239</v>
      </c>
      <c r="J25" s="11">
        <f t="shared" si="0"/>
        <v>100</v>
      </c>
      <c r="K25" s="14">
        <v>152.5</v>
      </c>
      <c r="L25" s="6">
        <v>417</v>
      </c>
      <c r="M25" s="6">
        <v>166</v>
      </c>
      <c r="N25" s="6">
        <v>334</v>
      </c>
      <c r="O25" s="6">
        <v>99.4</v>
      </c>
      <c r="P25" s="6">
        <v>277.39999999999998</v>
      </c>
      <c r="Q25" s="11">
        <f t="shared" si="1"/>
        <v>100</v>
      </c>
      <c r="R25" s="19">
        <v>188</v>
      </c>
      <c r="S25" s="19">
        <v>323</v>
      </c>
      <c r="T25" s="27">
        <v>225</v>
      </c>
      <c r="U25" s="27">
        <v>781.3</v>
      </c>
      <c r="V25" s="5" t="s">
        <v>28</v>
      </c>
      <c r="W25" s="5" t="s">
        <v>28</v>
      </c>
      <c r="X25" s="11">
        <f t="shared" si="2"/>
        <v>66.666666666666671</v>
      </c>
      <c r="Y25" s="20">
        <v>115</v>
      </c>
      <c r="Z25" s="20">
        <v>295</v>
      </c>
      <c r="AA25" s="13">
        <v>220</v>
      </c>
      <c r="AB25" s="13">
        <v>220</v>
      </c>
      <c r="AC25" s="22">
        <v>99.4</v>
      </c>
      <c r="AD25" s="22">
        <v>308</v>
      </c>
      <c r="AE25" s="5" t="s">
        <v>28</v>
      </c>
      <c r="AF25" s="5" t="s">
        <v>28</v>
      </c>
      <c r="AG25" s="5" t="s">
        <v>28</v>
      </c>
      <c r="AH25" s="5" t="s">
        <v>28</v>
      </c>
      <c r="AI25" s="11">
        <f t="shared" si="3"/>
        <v>60</v>
      </c>
      <c r="AJ25" s="13">
        <v>200</v>
      </c>
      <c r="AK25" s="13">
        <v>850</v>
      </c>
      <c r="AL25" s="11">
        <f t="shared" si="4"/>
        <v>100</v>
      </c>
      <c r="AM25" s="33">
        <v>150</v>
      </c>
      <c r="AN25" s="32" t="s">
        <v>82</v>
      </c>
      <c r="AO25" s="32" t="s">
        <v>88</v>
      </c>
    </row>
    <row r="26" spans="2:41" ht="15.75">
      <c r="B26" s="30">
        <v>18</v>
      </c>
      <c r="C26" s="9" t="s">
        <v>45</v>
      </c>
      <c r="D26" s="10">
        <v>149.97499999999999</v>
      </c>
      <c r="E26" s="10">
        <v>2084.92</v>
      </c>
      <c r="F26" s="24">
        <v>102.1</v>
      </c>
      <c r="G26" s="24">
        <v>219.9</v>
      </c>
      <c r="H26" s="23">
        <v>142.5</v>
      </c>
      <c r="I26" s="24">
        <v>153</v>
      </c>
      <c r="J26" s="11">
        <f t="shared" si="0"/>
        <v>100</v>
      </c>
      <c r="K26" s="14">
        <v>121</v>
      </c>
      <c r="L26" s="6">
        <v>193</v>
      </c>
      <c r="M26" s="6">
        <v>119</v>
      </c>
      <c r="N26" s="6">
        <v>119</v>
      </c>
      <c r="O26" s="6">
        <v>129.69999999999999</v>
      </c>
      <c r="P26" s="6">
        <v>338</v>
      </c>
      <c r="Q26" s="11">
        <f t="shared" si="1"/>
        <v>100</v>
      </c>
      <c r="R26" s="19">
        <v>119</v>
      </c>
      <c r="S26" s="19">
        <v>119</v>
      </c>
      <c r="T26" s="27">
        <v>104.4</v>
      </c>
      <c r="U26" s="27">
        <v>136.19999999999999</v>
      </c>
      <c r="V26" s="5" t="s">
        <v>28</v>
      </c>
      <c r="W26" s="5" t="s">
        <v>28</v>
      </c>
      <c r="X26" s="11">
        <f t="shared" si="2"/>
        <v>66.666666666666671</v>
      </c>
      <c r="Y26" s="20">
        <v>129</v>
      </c>
      <c r="Z26" s="20">
        <v>129</v>
      </c>
      <c r="AA26" s="13">
        <v>125</v>
      </c>
      <c r="AB26" s="13">
        <v>125</v>
      </c>
      <c r="AC26" s="22">
        <v>130.69999999999999</v>
      </c>
      <c r="AD26" s="22">
        <v>169</v>
      </c>
      <c r="AE26" s="5" t="s">
        <v>28</v>
      </c>
      <c r="AF26" s="5" t="s">
        <v>28</v>
      </c>
      <c r="AG26" s="5" t="s">
        <v>28</v>
      </c>
      <c r="AH26" s="5" t="s">
        <v>28</v>
      </c>
      <c r="AI26" s="11">
        <f t="shared" si="3"/>
        <v>60</v>
      </c>
      <c r="AJ26" s="13">
        <v>150</v>
      </c>
      <c r="AK26" s="13">
        <v>280</v>
      </c>
      <c r="AL26" s="11">
        <f t="shared" si="4"/>
        <v>100</v>
      </c>
      <c r="AM26" s="33">
        <v>57.4</v>
      </c>
      <c r="AN26" s="32" t="s">
        <v>85</v>
      </c>
      <c r="AO26" s="32" t="s">
        <v>74</v>
      </c>
    </row>
    <row r="27" spans="2:41" ht="15.75">
      <c r="B27" s="30">
        <v>19</v>
      </c>
      <c r="C27" s="9" t="s">
        <v>46</v>
      </c>
      <c r="D27" s="10">
        <v>34.29</v>
      </c>
      <c r="E27" s="10">
        <v>311.99</v>
      </c>
      <c r="F27" s="24">
        <v>23.9</v>
      </c>
      <c r="G27" s="24">
        <v>269.89999999999998</v>
      </c>
      <c r="H27" s="23">
        <v>15.65</v>
      </c>
      <c r="I27" s="24">
        <v>25.95</v>
      </c>
      <c r="J27" s="11">
        <f t="shared" si="0"/>
        <v>100</v>
      </c>
      <c r="K27" s="14">
        <v>20</v>
      </c>
      <c r="L27" s="6">
        <v>93</v>
      </c>
      <c r="M27" s="6">
        <v>29.7</v>
      </c>
      <c r="N27" s="6">
        <v>63.5</v>
      </c>
      <c r="O27" s="6">
        <v>20.5</v>
      </c>
      <c r="P27" s="6">
        <v>23.7</v>
      </c>
      <c r="Q27" s="11">
        <f t="shared" si="1"/>
        <v>100</v>
      </c>
      <c r="R27" s="19">
        <v>19</v>
      </c>
      <c r="S27" s="19">
        <v>67</v>
      </c>
      <c r="T27" s="27">
        <v>35.1</v>
      </c>
      <c r="U27" s="27">
        <v>146.5</v>
      </c>
      <c r="V27" s="5">
        <v>39</v>
      </c>
      <c r="W27" s="5">
        <v>73.5</v>
      </c>
      <c r="X27" s="11">
        <f t="shared" si="2"/>
        <v>100</v>
      </c>
      <c r="Y27" s="20">
        <v>40</v>
      </c>
      <c r="Z27" s="20">
        <v>62</v>
      </c>
      <c r="AA27" s="13">
        <v>17</v>
      </c>
      <c r="AB27" s="13">
        <v>61</v>
      </c>
      <c r="AC27" s="22">
        <v>39.9</v>
      </c>
      <c r="AD27" s="22">
        <v>77.8</v>
      </c>
      <c r="AE27" s="5" t="s">
        <v>28</v>
      </c>
      <c r="AF27" s="5" t="s">
        <v>28</v>
      </c>
      <c r="AG27" s="5" t="s">
        <v>28</v>
      </c>
      <c r="AH27" s="5" t="s">
        <v>28</v>
      </c>
      <c r="AI27" s="11">
        <f t="shared" si="3"/>
        <v>60</v>
      </c>
      <c r="AJ27" s="13">
        <v>16</v>
      </c>
      <c r="AK27" s="13">
        <v>90</v>
      </c>
      <c r="AL27" s="11">
        <f t="shared" si="4"/>
        <v>100</v>
      </c>
      <c r="AM27" s="33">
        <v>25.99</v>
      </c>
      <c r="AN27" s="32" t="s">
        <v>72</v>
      </c>
      <c r="AO27" s="32" t="s">
        <v>74</v>
      </c>
    </row>
    <row r="28" spans="2:41" ht="15.75">
      <c r="B28" s="30">
        <v>20</v>
      </c>
      <c r="C28" s="9" t="s">
        <v>70</v>
      </c>
      <c r="D28" s="10">
        <v>40.099999999999994</v>
      </c>
      <c r="E28" s="10">
        <v>69.900000000000006</v>
      </c>
      <c r="F28" s="24">
        <v>35.6</v>
      </c>
      <c r="G28" s="24">
        <v>37.799999999999997</v>
      </c>
      <c r="H28" s="23">
        <v>42.1</v>
      </c>
      <c r="I28" s="24">
        <v>51.4</v>
      </c>
      <c r="J28" s="11">
        <f t="shared" si="0"/>
        <v>100</v>
      </c>
      <c r="K28" s="14">
        <v>16</v>
      </c>
      <c r="L28" s="6">
        <v>25</v>
      </c>
      <c r="M28" s="6">
        <v>49</v>
      </c>
      <c r="N28" s="6">
        <v>49</v>
      </c>
      <c r="O28" s="6">
        <v>45.71</v>
      </c>
      <c r="P28" s="6">
        <v>51</v>
      </c>
      <c r="Q28" s="11">
        <f t="shared" si="1"/>
        <v>100</v>
      </c>
      <c r="R28" s="19">
        <v>20</v>
      </c>
      <c r="S28" s="19">
        <v>21</v>
      </c>
      <c r="T28" s="27">
        <v>52.75</v>
      </c>
      <c r="U28" s="27">
        <v>52.75</v>
      </c>
      <c r="V28" s="5">
        <v>50.5</v>
      </c>
      <c r="W28" s="5">
        <v>50.5</v>
      </c>
      <c r="X28" s="11">
        <f t="shared" si="2"/>
        <v>100</v>
      </c>
      <c r="Y28" s="20">
        <v>58.7</v>
      </c>
      <c r="Z28" s="20">
        <v>58.7</v>
      </c>
      <c r="AA28" s="13">
        <v>46.67</v>
      </c>
      <c r="AB28" s="13">
        <v>46.67</v>
      </c>
      <c r="AC28" s="22">
        <v>57.5</v>
      </c>
      <c r="AD28" s="22">
        <v>57.5</v>
      </c>
      <c r="AE28" s="5" t="s">
        <v>28</v>
      </c>
      <c r="AF28" s="5" t="s">
        <v>28</v>
      </c>
      <c r="AG28" s="5" t="s">
        <v>28</v>
      </c>
      <c r="AH28" s="5" t="s">
        <v>28</v>
      </c>
      <c r="AI28" s="11">
        <f t="shared" si="3"/>
        <v>60</v>
      </c>
      <c r="AJ28" s="13">
        <v>40</v>
      </c>
      <c r="AK28" s="13">
        <v>62.86</v>
      </c>
      <c r="AL28" s="11">
        <f t="shared" si="4"/>
        <v>100</v>
      </c>
      <c r="AM28" s="33">
        <v>40</v>
      </c>
      <c r="AN28" s="32" t="s">
        <v>79</v>
      </c>
      <c r="AO28" s="32" t="s">
        <v>78</v>
      </c>
    </row>
    <row r="29" spans="2:41" ht="15.75" customHeight="1">
      <c r="B29" s="30">
        <v>21</v>
      </c>
      <c r="C29" s="9" t="s">
        <v>71</v>
      </c>
      <c r="D29" s="10">
        <v>21.557142857142857</v>
      </c>
      <c r="E29" s="10">
        <v>31.83</v>
      </c>
      <c r="F29" s="24">
        <v>25</v>
      </c>
      <c r="G29" s="24">
        <v>27.38</v>
      </c>
      <c r="H29" s="25">
        <v>25.07</v>
      </c>
      <c r="I29" s="26">
        <v>32.93</v>
      </c>
      <c r="J29" s="11">
        <f t="shared" si="0"/>
        <v>100</v>
      </c>
      <c r="K29" s="14">
        <v>10.5</v>
      </c>
      <c r="L29" s="6">
        <v>25</v>
      </c>
      <c r="M29" s="6">
        <v>29</v>
      </c>
      <c r="N29" s="6">
        <v>29</v>
      </c>
      <c r="O29" s="6">
        <v>29.71</v>
      </c>
      <c r="P29" s="6">
        <v>33.69</v>
      </c>
      <c r="Q29" s="11">
        <f t="shared" si="1"/>
        <v>100</v>
      </c>
      <c r="R29" s="19">
        <v>21</v>
      </c>
      <c r="S29" s="19">
        <v>21</v>
      </c>
      <c r="T29" s="27">
        <v>30.43</v>
      </c>
      <c r="U29" s="27">
        <v>30.86</v>
      </c>
      <c r="V29" s="5">
        <v>32.14</v>
      </c>
      <c r="W29" s="5">
        <v>32.14</v>
      </c>
      <c r="X29" s="11">
        <f t="shared" si="2"/>
        <v>100</v>
      </c>
      <c r="Y29" s="20">
        <v>28.5</v>
      </c>
      <c r="Z29" s="20">
        <v>28.5</v>
      </c>
      <c r="AA29" s="13">
        <v>29.43</v>
      </c>
      <c r="AB29" s="13">
        <v>29.43</v>
      </c>
      <c r="AC29" s="22">
        <v>31.4</v>
      </c>
      <c r="AD29" s="22">
        <v>35.299999999999997</v>
      </c>
      <c r="AE29" s="5" t="s">
        <v>28</v>
      </c>
      <c r="AF29" s="5" t="s">
        <v>28</v>
      </c>
      <c r="AG29" s="5" t="s">
        <v>28</v>
      </c>
      <c r="AH29" s="5" t="s">
        <v>28</v>
      </c>
      <c r="AI29" s="11">
        <f t="shared" si="3"/>
        <v>60</v>
      </c>
      <c r="AJ29" s="13">
        <v>27.14</v>
      </c>
      <c r="AK29" s="13">
        <v>36.67</v>
      </c>
      <c r="AL29" s="11">
        <f t="shared" si="4"/>
        <v>100</v>
      </c>
      <c r="AM29" s="33">
        <v>32.729999999999997</v>
      </c>
      <c r="AN29" s="32" t="s">
        <v>83</v>
      </c>
      <c r="AO29" s="66" t="s">
        <v>84</v>
      </c>
    </row>
    <row r="30" spans="2:41" ht="15" customHeight="1">
      <c r="B30" s="30">
        <v>22</v>
      </c>
      <c r="C30" s="9" t="s">
        <v>47</v>
      </c>
      <c r="D30" s="10">
        <v>38.988888888888894</v>
      </c>
      <c r="E30" s="10">
        <v>138.87</v>
      </c>
      <c r="F30" s="24">
        <v>37.880000000000003</v>
      </c>
      <c r="G30" s="24">
        <v>75.900000000000006</v>
      </c>
      <c r="H30" s="23">
        <v>42.5</v>
      </c>
      <c r="I30" s="24">
        <v>43.2</v>
      </c>
      <c r="J30" s="11">
        <f t="shared" si="0"/>
        <v>100</v>
      </c>
      <c r="K30" s="14">
        <v>41</v>
      </c>
      <c r="L30" s="6">
        <v>73.5</v>
      </c>
      <c r="M30" s="6">
        <v>38.299999999999997</v>
      </c>
      <c r="N30" s="6">
        <v>50.5</v>
      </c>
      <c r="O30" s="6">
        <v>30.9</v>
      </c>
      <c r="P30" s="6">
        <v>39.9</v>
      </c>
      <c r="Q30" s="11">
        <f t="shared" si="1"/>
        <v>100</v>
      </c>
      <c r="R30" s="19">
        <v>41.5</v>
      </c>
      <c r="S30" s="19">
        <v>56</v>
      </c>
      <c r="T30" s="27">
        <v>41.4</v>
      </c>
      <c r="U30" s="27">
        <v>78.599999999999994</v>
      </c>
      <c r="V30" s="5">
        <v>47.2</v>
      </c>
      <c r="W30" s="5">
        <v>47.2</v>
      </c>
      <c r="X30" s="11">
        <f t="shared" si="2"/>
        <v>100</v>
      </c>
      <c r="Y30" s="20">
        <v>57</v>
      </c>
      <c r="Z30" s="20">
        <v>63.2</v>
      </c>
      <c r="AA30" s="13">
        <v>45.55</v>
      </c>
      <c r="AB30" s="13">
        <v>45.55</v>
      </c>
      <c r="AC30" s="22">
        <v>39.9</v>
      </c>
      <c r="AD30" s="22">
        <v>48.7</v>
      </c>
      <c r="AE30" s="5" t="s">
        <v>28</v>
      </c>
      <c r="AF30" s="5" t="s">
        <v>28</v>
      </c>
      <c r="AG30" s="5" t="s">
        <v>28</v>
      </c>
      <c r="AH30" s="5" t="s">
        <v>28</v>
      </c>
      <c r="AI30" s="11">
        <f t="shared" si="3"/>
        <v>60</v>
      </c>
      <c r="AJ30" s="13">
        <v>36.11</v>
      </c>
      <c r="AK30" s="13">
        <v>62.5</v>
      </c>
      <c r="AL30" s="11">
        <f t="shared" si="4"/>
        <v>100</v>
      </c>
      <c r="AM30" s="49">
        <v>37.6</v>
      </c>
      <c r="AN30" s="32" t="s">
        <v>83</v>
      </c>
      <c r="AO30" s="66" t="s">
        <v>84</v>
      </c>
    </row>
    <row r="31" spans="2:41" ht="15.75" customHeight="1">
      <c r="B31" s="30">
        <v>23</v>
      </c>
      <c r="C31" s="9" t="s">
        <v>48</v>
      </c>
      <c r="D31" s="10">
        <v>224</v>
      </c>
      <c r="E31" s="10">
        <v>406.76</v>
      </c>
      <c r="F31" s="24">
        <v>207.5</v>
      </c>
      <c r="G31" s="24">
        <v>376.5</v>
      </c>
      <c r="H31" s="23">
        <v>210.83</v>
      </c>
      <c r="I31" s="24">
        <v>219.8</v>
      </c>
      <c r="J31" s="11">
        <f t="shared" si="0"/>
        <v>100</v>
      </c>
      <c r="K31" s="14">
        <v>215</v>
      </c>
      <c r="L31" s="6">
        <v>323</v>
      </c>
      <c r="M31" s="6">
        <v>228</v>
      </c>
      <c r="N31" s="6">
        <v>395</v>
      </c>
      <c r="O31" s="6">
        <v>205.4</v>
      </c>
      <c r="P31" s="6">
        <v>312.5</v>
      </c>
      <c r="Q31" s="11">
        <f t="shared" si="1"/>
        <v>100</v>
      </c>
      <c r="R31" s="19">
        <v>363.6</v>
      </c>
      <c r="S31" s="19">
        <v>363.6</v>
      </c>
      <c r="T31" s="27">
        <v>201.5</v>
      </c>
      <c r="U31" s="27">
        <v>342.27</v>
      </c>
      <c r="V31" s="5">
        <v>359.09</v>
      </c>
      <c r="W31" s="5">
        <v>377.27</v>
      </c>
      <c r="X31" s="11">
        <f t="shared" si="2"/>
        <v>100</v>
      </c>
      <c r="Y31" s="20">
        <v>126</v>
      </c>
      <c r="Z31" s="20">
        <v>126</v>
      </c>
      <c r="AA31" s="13" t="s">
        <v>28</v>
      </c>
      <c r="AB31" s="13" t="s">
        <v>28</v>
      </c>
      <c r="AC31" s="22">
        <v>188.8</v>
      </c>
      <c r="AD31" s="22">
        <v>188.8</v>
      </c>
      <c r="AE31" s="5" t="s">
        <v>28</v>
      </c>
      <c r="AF31" s="5" t="s">
        <v>28</v>
      </c>
      <c r="AG31" s="5" t="s">
        <v>28</v>
      </c>
      <c r="AH31" s="5" t="s">
        <v>28</v>
      </c>
      <c r="AI31" s="11">
        <f t="shared" si="3"/>
        <v>40</v>
      </c>
      <c r="AJ31" s="13">
        <v>110</v>
      </c>
      <c r="AK31" s="13">
        <v>340.91</v>
      </c>
      <c r="AL31" s="11">
        <f t="shared" si="4"/>
        <v>100</v>
      </c>
      <c r="AM31" s="33">
        <v>135</v>
      </c>
      <c r="AN31" s="32" t="s">
        <v>79</v>
      </c>
      <c r="AO31" s="32" t="s">
        <v>78</v>
      </c>
    </row>
    <row r="32" spans="2:41" ht="15.75">
      <c r="B32" s="30">
        <v>24</v>
      </c>
      <c r="C32" s="9" t="s">
        <v>49</v>
      </c>
      <c r="D32" s="10">
        <v>377.75555555555559</v>
      </c>
      <c r="E32" s="10">
        <v>830.5</v>
      </c>
      <c r="F32" s="24">
        <v>260.56</v>
      </c>
      <c r="G32" s="24">
        <v>488.67</v>
      </c>
      <c r="H32" s="23">
        <v>397.78</v>
      </c>
      <c r="I32" s="24">
        <v>397.78</v>
      </c>
      <c r="J32" s="11">
        <f t="shared" si="0"/>
        <v>100</v>
      </c>
      <c r="K32" s="14">
        <v>364</v>
      </c>
      <c r="L32" s="6">
        <v>489</v>
      </c>
      <c r="M32" s="6">
        <v>467</v>
      </c>
      <c r="N32" s="6">
        <v>475</v>
      </c>
      <c r="O32" s="6">
        <v>299.89999999999998</v>
      </c>
      <c r="P32" s="6">
        <v>371.67</v>
      </c>
      <c r="Q32" s="11">
        <f t="shared" si="1"/>
        <v>100</v>
      </c>
      <c r="R32" s="19" t="s">
        <v>28</v>
      </c>
      <c r="S32" s="19" t="s">
        <v>28</v>
      </c>
      <c r="T32" s="27">
        <v>84.5</v>
      </c>
      <c r="U32" s="27">
        <v>99.3</v>
      </c>
      <c r="V32" s="5">
        <v>351.42</v>
      </c>
      <c r="W32" s="5">
        <v>383.33</v>
      </c>
      <c r="X32" s="11">
        <f t="shared" si="2"/>
        <v>66.666666666666671</v>
      </c>
      <c r="Y32" s="21">
        <v>233.3</v>
      </c>
      <c r="Z32" s="21">
        <v>455.5</v>
      </c>
      <c r="AA32" s="13" t="s">
        <v>28</v>
      </c>
      <c r="AB32" s="13" t="s">
        <v>28</v>
      </c>
      <c r="AC32" s="22">
        <v>299.89999999999998</v>
      </c>
      <c r="AD32" s="22">
        <v>426.1</v>
      </c>
      <c r="AE32" s="5" t="s">
        <v>28</v>
      </c>
      <c r="AF32" s="5" t="s">
        <v>28</v>
      </c>
      <c r="AG32" s="5" t="s">
        <v>28</v>
      </c>
      <c r="AH32" s="5" t="s">
        <v>28</v>
      </c>
      <c r="AI32" s="11">
        <f t="shared" si="3"/>
        <v>40</v>
      </c>
      <c r="AJ32" s="13">
        <v>305</v>
      </c>
      <c r="AK32" s="13">
        <v>469.44</v>
      </c>
      <c r="AL32" s="11">
        <f t="shared" si="4"/>
        <v>100</v>
      </c>
      <c r="AM32" s="33">
        <v>245</v>
      </c>
      <c r="AN32" s="32" t="s">
        <v>85</v>
      </c>
      <c r="AO32" s="32" t="s">
        <v>74</v>
      </c>
    </row>
    <row r="33" spans="2:41" ht="15.75" customHeight="1">
      <c r="B33" s="30">
        <v>25</v>
      </c>
      <c r="C33" s="9" t="s">
        <v>50</v>
      </c>
      <c r="D33" s="10">
        <v>52.422222222222217</v>
      </c>
      <c r="E33" s="10">
        <v>60.63</v>
      </c>
      <c r="F33" s="24">
        <v>55.81</v>
      </c>
      <c r="G33" s="24">
        <v>55.81</v>
      </c>
      <c r="H33" s="23">
        <v>55</v>
      </c>
      <c r="I33" s="24">
        <v>57.6</v>
      </c>
      <c r="J33" s="11">
        <f t="shared" si="0"/>
        <v>100</v>
      </c>
      <c r="K33" s="14">
        <v>43.5</v>
      </c>
      <c r="L33" s="6">
        <v>68</v>
      </c>
      <c r="M33" s="6">
        <v>55</v>
      </c>
      <c r="N33" s="6">
        <v>66</v>
      </c>
      <c r="O33" s="6">
        <v>45.6</v>
      </c>
      <c r="P33" s="6">
        <v>57.78</v>
      </c>
      <c r="Q33" s="11">
        <f t="shared" si="1"/>
        <v>100</v>
      </c>
      <c r="R33" s="19">
        <v>60</v>
      </c>
      <c r="S33" s="19">
        <v>60</v>
      </c>
      <c r="T33" s="27" t="s">
        <v>28</v>
      </c>
      <c r="U33" s="27" t="s">
        <v>28</v>
      </c>
      <c r="V33" s="5">
        <v>50.6</v>
      </c>
      <c r="W33" s="5">
        <v>66.98</v>
      </c>
      <c r="X33" s="11">
        <f t="shared" si="2"/>
        <v>66.666666666666671</v>
      </c>
      <c r="Y33" s="20">
        <v>40</v>
      </c>
      <c r="Z33" s="20">
        <v>40</v>
      </c>
      <c r="AA33" s="13" t="s">
        <v>28</v>
      </c>
      <c r="AB33" s="13" t="s">
        <v>28</v>
      </c>
      <c r="AC33" s="22">
        <v>45.6</v>
      </c>
      <c r="AD33" s="22">
        <v>45.6</v>
      </c>
      <c r="AE33" s="5" t="s">
        <v>28</v>
      </c>
      <c r="AF33" s="5" t="s">
        <v>28</v>
      </c>
      <c r="AG33" s="5" t="s">
        <v>28</v>
      </c>
      <c r="AH33" s="5" t="s">
        <v>28</v>
      </c>
      <c r="AI33" s="11">
        <f t="shared" si="3"/>
        <v>40</v>
      </c>
      <c r="AJ33" s="13">
        <v>60.05</v>
      </c>
      <c r="AK33" s="13">
        <v>60.05</v>
      </c>
      <c r="AL33" s="11">
        <f t="shared" si="4"/>
        <v>100</v>
      </c>
      <c r="AM33" s="33">
        <v>35.979999999999997</v>
      </c>
      <c r="AN33" s="32" t="s">
        <v>72</v>
      </c>
      <c r="AO33" s="32" t="s">
        <v>73</v>
      </c>
    </row>
    <row r="34" spans="2:41" ht="15.75">
      <c r="B34" s="30">
        <v>26</v>
      </c>
      <c r="C34" s="9" t="s">
        <v>51</v>
      </c>
      <c r="D34" s="10">
        <v>97.09</v>
      </c>
      <c r="E34" s="10">
        <v>170.98</v>
      </c>
      <c r="F34" s="24">
        <v>102.4</v>
      </c>
      <c r="G34" s="24">
        <v>149.44</v>
      </c>
      <c r="H34" s="23">
        <v>95.3</v>
      </c>
      <c r="I34" s="24">
        <v>147.80000000000001</v>
      </c>
      <c r="J34" s="11">
        <f t="shared" si="0"/>
        <v>100</v>
      </c>
      <c r="K34" s="14">
        <v>106</v>
      </c>
      <c r="L34" s="6">
        <v>128</v>
      </c>
      <c r="M34" s="6">
        <v>115</v>
      </c>
      <c r="N34" s="6">
        <v>152</v>
      </c>
      <c r="O34" s="6">
        <v>119</v>
      </c>
      <c r="P34" s="6">
        <v>125.78</v>
      </c>
      <c r="Q34" s="11">
        <f t="shared" si="1"/>
        <v>100</v>
      </c>
      <c r="R34" s="19">
        <v>141.4</v>
      </c>
      <c r="S34" s="19">
        <v>141.4</v>
      </c>
      <c r="T34" s="27">
        <v>106.8</v>
      </c>
      <c r="U34" s="27">
        <v>168.57</v>
      </c>
      <c r="V34" s="5">
        <v>148.22</v>
      </c>
      <c r="W34" s="5">
        <v>148.22</v>
      </c>
      <c r="X34" s="11">
        <f t="shared" si="2"/>
        <v>100</v>
      </c>
      <c r="Y34" s="20" t="s">
        <v>28</v>
      </c>
      <c r="Z34" s="20" t="s">
        <v>28</v>
      </c>
      <c r="AA34" s="13">
        <v>175</v>
      </c>
      <c r="AB34" s="13">
        <v>175</v>
      </c>
      <c r="AC34" s="22">
        <v>119</v>
      </c>
      <c r="AD34" s="22">
        <v>136</v>
      </c>
      <c r="AE34" s="5" t="s">
        <v>28</v>
      </c>
      <c r="AF34" s="5" t="s">
        <v>28</v>
      </c>
      <c r="AG34" s="5" t="s">
        <v>28</v>
      </c>
      <c r="AH34" s="5" t="s">
        <v>28</v>
      </c>
      <c r="AI34" s="11">
        <f t="shared" si="3"/>
        <v>40</v>
      </c>
      <c r="AJ34" s="13">
        <v>104</v>
      </c>
      <c r="AK34" s="13">
        <v>186.11</v>
      </c>
      <c r="AL34" s="11">
        <f t="shared" si="4"/>
        <v>100</v>
      </c>
      <c r="AM34" s="33">
        <v>122</v>
      </c>
      <c r="AN34" s="32" t="s">
        <v>83</v>
      </c>
      <c r="AO34" s="66" t="s">
        <v>84</v>
      </c>
    </row>
    <row r="35" spans="2:41" ht="15.75" customHeight="1">
      <c r="B35" s="30">
        <v>27</v>
      </c>
      <c r="C35" s="9" t="s">
        <v>52</v>
      </c>
      <c r="D35" s="10">
        <v>304.89</v>
      </c>
      <c r="E35" s="10">
        <v>1317</v>
      </c>
      <c r="F35" s="24">
        <v>338.7</v>
      </c>
      <c r="G35" s="24">
        <v>625.20000000000005</v>
      </c>
      <c r="H35" s="23">
        <v>295</v>
      </c>
      <c r="I35" s="24">
        <v>316</v>
      </c>
      <c r="J35" s="11">
        <f t="shared" si="0"/>
        <v>100</v>
      </c>
      <c r="K35" s="14">
        <v>314</v>
      </c>
      <c r="L35" s="6">
        <v>801</v>
      </c>
      <c r="M35" s="6">
        <v>209</v>
      </c>
      <c r="N35" s="6">
        <v>600</v>
      </c>
      <c r="O35" s="6">
        <v>349.9</v>
      </c>
      <c r="P35" s="6">
        <v>369.9</v>
      </c>
      <c r="Q35" s="11">
        <f t="shared" si="1"/>
        <v>100</v>
      </c>
      <c r="R35" s="19">
        <v>396</v>
      </c>
      <c r="S35" s="19">
        <v>405</v>
      </c>
      <c r="T35" s="28">
        <v>357</v>
      </c>
      <c r="U35" s="28">
        <v>484.1</v>
      </c>
      <c r="V35" s="5">
        <v>238</v>
      </c>
      <c r="W35" s="5">
        <v>389</v>
      </c>
      <c r="X35" s="11">
        <f t="shared" si="2"/>
        <v>100</v>
      </c>
      <c r="Y35" s="20">
        <v>449</v>
      </c>
      <c r="Z35" s="20">
        <v>449</v>
      </c>
      <c r="AA35" s="13">
        <v>360</v>
      </c>
      <c r="AB35" s="13">
        <v>360</v>
      </c>
      <c r="AC35" s="22">
        <v>345.9</v>
      </c>
      <c r="AD35" s="22">
        <v>413.6</v>
      </c>
      <c r="AE35" s="5" t="s">
        <v>28</v>
      </c>
      <c r="AF35" s="5" t="s">
        <v>28</v>
      </c>
      <c r="AG35" s="5" t="s">
        <v>28</v>
      </c>
      <c r="AH35" s="5" t="s">
        <v>28</v>
      </c>
      <c r="AI35" s="11">
        <f t="shared" si="3"/>
        <v>60</v>
      </c>
      <c r="AJ35" s="13">
        <v>310</v>
      </c>
      <c r="AK35" s="13">
        <v>805</v>
      </c>
      <c r="AL35" s="11">
        <f t="shared" si="4"/>
        <v>100</v>
      </c>
      <c r="AM35" s="33">
        <v>285</v>
      </c>
      <c r="AN35" s="32" t="s">
        <v>80</v>
      </c>
      <c r="AO35" s="32" t="s">
        <v>81</v>
      </c>
    </row>
    <row r="36" spans="2:41" s="3" customFormat="1" ht="15.75">
      <c r="B36" s="54">
        <v>28</v>
      </c>
      <c r="C36" s="55" t="s">
        <v>53</v>
      </c>
      <c r="D36" s="56">
        <v>25.59</v>
      </c>
      <c r="E36" s="56">
        <v>69.66</v>
      </c>
      <c r="F36" s="57">
        <v>41.4</v>
      </c>
      <c r="G36" s="57">
        <v>41.4</v>
      </c>
      <c r="H36" s="58">
        <v>25.85</v>
      </c>
      <c r="I36" s="57">
        <v>29.58</v>
      </c>
      <c r="J36" s="59">
        <f t="shared" si="0"/>
        <v>100</v>
      </c>
      <c r="K36" s="60">
        <v>31.5</v>
      </c>
      <c r="L36" s="61">
        <v>31.5</v>
      </c>
      <c r="M36" s="61">
        <v>30.6</v>
      </c>
      <c r="N36" s="61">
        <v>30.6</v>
      </c>
      <c r="O36" s="61">
        <v>33.700000000000003</v>
      </c>
      <c r="P36" s="61">
        <v>33.700000000000003</v>
      </c>
      <c r="Q36" s="59">
        <f t="shared" si="1"/>
        <v>100</v>
      </c>
      <c r="R36" s="62">
        <v>31</v>
      </c>
      <c r="S36" s="62">
        <v>31</v>
      </c>
      <c r="T36" s="63">
        <v>25.5</v>
      </c>
      <c r="U36" s="63">
        <v>25.5</v>
      </c>
      <c r="V36" s="64" t="s">
        <v>28</v>
      </c>
      <c r="W36" s="64" t="s">
        <v>28</v>
      </c>
      <c r="X36" s="59">
        <f t="shared" si="2"/>
        <v>66.666666666666671</v>
      </c>
      <c r="Y36" s="65" t="s">
        <v>28</v>
      </c>
      <c r="Z36" s="65" t="s">
        <v>28</v>
      </c>
      <c r="AA36" s="65">
        <v>21</v>
      </c>
      <c r="AB36" s="65">
        <v>21</v>
      </c>
      <c r="AC36" s="65">
        <v>33.1</v>
      </c>
      <c r="AD36" s="65">
        <v>33.1</v>
      </c>
      <c r="AE36" s="64" t="s">
        <v>28</v>
      </c>
      <c r="AF36" s="64" t="s">
        <v>28</v>
      </c>
      <c r="AG36" s="64" t="s">
        <v>28</v>
      </c>
      <c r="AH36" s="64" t="s">
        <v>28</v>
      </c>
      <c r="AI36" s="59">
        <f t="shared" si="3"/>
        <v>40</v>
      </c>
      <c r="AJ36" s="65">
        <v>24</v>
      </c>
      <c r="AK36" s="65">
        <v>35</v>
      </c>
      <c r="AL36" s="59">
        <f t="shared" si="4"/>
        <v>100</v>
      </c>
      <c r="AM36" s="49">
        <v>17.989999999999998</v>
      </c>
      <c r="AN36" s="32" t="s">
        <v>72</v>
      </c>
      <c r="AO36" s="32" t="s">
        <v>73</v>
      </c>
    </row>
    <row r="37" spans="2:41" ht="15.75">
      <c r="B37" s="30">
        <v>29</v>
      </c>
      <c r="C37" s="9" t="s">
        <v>54</v>
      </c>
      <c r="D37" s="10">
        <v>28.29</v>
      </c>
      <c r="E37" s="10">
        <v>55.99</v>
      </c>
      <c r="F37" s="24">
        <v>26.2</v>
      </c>
      <c r="G37" s="24">
        <v>57.3</v>
      </c>
      <c r="H37" s="23">
        <v>27.75</v>
      </c>
      <c r="I37" s="24">
        <v>27.75</v>
      </c>
      <c r="J37" s="11">
        <f t="shared" si="0"/>
        <v>100</v>
      </c>
      <c r="K37" s="14">
        <v>34</v>
      </c>
      <c r="L37" s="6">
        <v>34</v>
      </c>
      <c r="M37" s="6">
        <v>29.6</v>
      </c>
      <c r="N37" s="6">
        <v>29.6</v>
      </c>
      <c r="O37" s="6">
        <v>32.5</v>
      </c>
      <c r="P37" s="6">
        <v>32.5</v>
      </c>
      <c r="Q37" s="11">
        <f t="shared" si="1"/>
        <v>100</v>
      </c>
      <c r="R37" s="19">
        <v>28</v>
      </c>
      <c r="S37" s="19">
        <v>28</v>
      </c>
      <c r="T37" s="27">
        <v>28.5</v>
      </c>
      <c r="U37" s="27">
        <v>28.5</v>
      </c>
      <c r="V37" s="5" t="s">
        <v>28</v>
      </c>
      <c r="W37" s="5" t="s">
        <v>28</v>
      </c>
      <c r="X37" s="11">
        <f t="shared" si="2"/>
        <v>66.666666666666671</v>
      </c>
      <c r="Y37" s="20">
        <v>27</v>
      </c>
      <c r="Z37" s="20">
        <v>27</v>
      </c>
      <c r="AA37" s="13">
        <v>28</v>
      </c>
      <c r="AB37" s="13">
        <v>28</v>
      </c>
      <c r="AC37" s="22">
        <v>30.7</v>
      </c>
      <c r="AD37" s="22">
        <v>30.7</v>
      </c>
      <c r="AE37" s="5" t="s">
        <v>28</v>
      </c>
      <c r="AF37" s="5" t="s">
        <v>28</v>
      </c>
      <c r="AG37" s="5" t="s">
        <v>28</v>
      </c>
      <c r="AH37" s="5" t="s">
        <v>28</v>
      </c>
      <c r="AI37" s="11">
        <f t="shared" si="3"/>
        <v>60</v>
      </c>
      <c r="AJ37" s="13">
        <v>25</v>
      </c>
      <c r="AK37" s="13">
        <v>35</v>
      </c>
      <c r="AL37" s="11">
        <f t="shared" si="4"/>
        <v>100</v>
      </c>
      <c r="AM37" s="33">
        <v>35</v>
      </c>
      <c r="AN37" s="32" t="s">
        <v>82</v>
      </c>
      <c r="AO37" s="32" t="s">
        <v>88</v>
      </c>
    </row>
    <row r="38" spans="2:41" s="3" customFormat="1" ht="15.75">
      <c r="B38" s="54">
        <v>30</v>
      </c>
      <c r="C38" s="55" t="s">
        <v>55</v>
      </c>
      <c r="D38" s="56">
        <v>36.39</v>
      </c>
      <c r="E38" s="56">
        <v>36.39</v>
      </c>
      <c r="F38" s="57">
        <v>32.700000000000003</v>
      </c>
      <c r="G38" s="57">
        <v>32.700000000000003</v>
      </c>
      <c r="H38" s="58">
        <v>36.75</v>
      </c>
      <c r="I38" s="57">
        <v>36.75</v>
      </c>
      <c r="J38" s="59">
        <f t="shared" si="0"/>
        <v>100</v>
      </c>
      <c r="K38" s="60">
        <v>38.5</v>
      </c>
      <c r="L38" s="61">
        <v>38.5</v>
      </c>
      <c r="M38" s="61">
        <v>31</v>
      </c>
      <c r="N38" s="61">
        <v>31</v>
      </c>
      <c r="O38" s="61">
        <v>37.299999999999997</v>
      </c>
      <c r="P38" s="61">
        <v>37.299999999999997</v>
      </c>
      <c r="Q38" s="59">
        <f t="shared" si="1"/>
        <v>100</v>
      </c>
      <c r="R38" s="62">
        <v>35</v>
      </c>
      <c r="S38" s="62">
        <v>35</v>
      </c>
      <c r="T38" s="63">
        <v>28.6</v>
      </c>
      <c r="U38" s="63">
        <v>28.6</v>
      </c>
      <c r="V38" s="64" t="s">
        <v>28</v>
      </c>
      <c r="W38" s="64" t="s">
        <v>28</v>
      </c>
      <c r="X38" s="59">
        <f t="shared" si="2"/>
        <v>66.666666666666671</v>
      </c>
      <c r="Y38" s="65">
        <v>27</v>
      </c>
      <c r="Z38" s="65">
        <v>27</v>
      </c>
      <c r="AA38" s="65">
        <v>27</v>
      </c>
      <c r="AB38" s="65">
        <v>25</v>
      </c>
      <c r="AC38" s="65">
        <v>37.299999999999997</v>
      </c>
      <c r="AD38" s="65">
        <v>37.299999999999997</v>
      </c>
      <c r="AE38" s="64" t="s">
        <v>28</v>
      </c>
      <c r="AF38" s="64" t="s">
        <v>28</v>
      </c>
      <c r="AG38" s="64" t="s">
        <v>28</v>
      </c>
      <c r="AH38" s="64" t="s">
        <v>28</v>
      </c>
      <c r="AI38" s="59">
        <f t="shared" si="3"/>
        <v>60</v>
      </c>
      <c r="AJ38" s="65">
        <v>25</v>
      </c>
      <c r="AK38" s="65">
        <v>35</v>
      </c>
      <c r="AL38" s="59">
        <f t="shared" si="4"/>
        <v>100</v>
      </c>
      <c r="AM38" s="49">
        <v>45</v>
      </c>
      <c r="AN38" s="32" t="s">
        <v>79</v>
      </c>
      <c r="AO38" s="32" t="s">
        <v>78</v>
      </c>
    </row>
    <row r="39" spans="2:41" ht="15.75">
      <c r="B39" s="30">
        <v>31</v>
      </c>
      <c r="C39" s="9" t="s">
        <v>56</v>
      </c>
      <c r="D39" s="10">
        <v>27.59</v>
      </c>
      <c r="E39" s="10">
        <v>53.99</v>
      </c>
      <c r="F39" s="24">
        <v>23.7</v>
      </c>
      <c r="G39" s="24">
        <v>54.6</v>
      </c>
      <c r="H39" s="23">
        <v>27.95</v>
      </c>
      <c r="I39" s="24">
        <v>27.95</v>
      </c>
      <c r="J39" s="11">
        <f t="shared" si="0"/>
        <v>100</v>
      </c>
      <c r="K39" s="14">
        <v>32.5</v>
      </c>
      <c r="L39" s="6">
        <v>32.5</v>
      </c>
      <c r="M39" s="6">
        <v>30.3</v>
      </c>
      <c r="N39" s="6">
        <v>30.3</v>
      </c>
      <c r="O39" s="6">
        <v>30</v>
      </c>
      <c r="P39" s="6">
        <v>30</v>
      </c>
      <c r="Q39" s="11">
        <f t="shared" si="1"/>
        <v>100</v>
      </c>
      <c r="R39" s="19">
        <v>24</v>
      </c>
      <c r="S39" s="19">
        <v>24</v>
      </c>
      <c r="T39" s="27">
        <v>39.200000000000003</v>
      </c>
      <c r="U39" s="27">
        <v>39.200000000000003</v>
      </c>
      <c r="V39" s="5" t="s">
        <v>28</v>
      </c>
      <c r="W39" s="5" t="s">
        <v>28</v>
      </c>
      <c r="X39" s="11">
        <f t="shared" si="2"/>
        <v>66.666666666666671</v>
      </c>
      <c r="Y39" s="20" t="s">
        <v>28</v>
      </c>
      <c r="Z39" s="20" t="s">
        <v>28</v>
      </c>
      <c r="AA39" s="13">
        <v>25</v>
      </c>
      <c r="AB39" s="13">
        <v>25</v>
      </c>
      <c r="AC39" s="22">
        <v>30.1</v>
      </c>
      <c r="AD39" s="22">
        <v>30.1</v>
      </c>
      <c r="AE39" s="5" t="s">
        <v>28</v>
      </c>
      <c r="AF39" s="5" t="s">
        <v>28</v>
      </c>
      <c r="AG39" s="5" t="s">
        <v>28</v>
      </c>
      <c r="AH39" s="5" t="s">
        <v>28</v>
      </c>
      <c r="AI39" s="11">
        <f t="shared" si="3"/>
        <v>40</v>
      </c>
      <c r="AJ39" s="13">
        <v>23</v>
      </c>
      <c r="AK39" s="13">
        <v>65</v>
      </c>
      <c r="AL39" s="11">
        <f t="shared" si="4"/>
        <v>100</v>
      </c>
      <c r="AM39" s="49">
        <v>35</v>
      </c>
      <c r="AN39" s="32" t="s">
        <v>86</v>
      </c>
      <c r="AO39" s="32" t="s">
        <v>87</v>
      </c>
    </row>
    <row r="40" spans="2:41" s="3" customFormat="1" ht="15.75">
      <c r="B40" s="54">
        <v>32</v>
      </c>
      <c r="C40" s="55" t="s">
        <v>57</v>
      </c>
      <c r="D40" s="56">
        <v>230</v>
      </c>
      <c r="E40" s="56">
        <v>534.20000000000005</v>
      </c>
      <c r="F40" s="57">
        <v>131.69999999999999</v>
      </c>
      <c r="G40" s="57">
        <v>164.3</v>
      </c>
      <c r="H40" s="58" t="s">
        <v>28</v>
      </c>
      <c r="I40" s="57" t="s">
        <v>28</v>
      </c>
      <c r="J40" s="59">
        <f t="shared" si="0"/>
        <v>66.666666666666671</v>
      </c>
      <c r="K40" s="60">
        <v>200.5</v>
      </c>
      <c r="L40" s="61">
        <v>200.5</v>
      </c>
      <c r="M40" s="61">
        <v>199.9</v>
      </c>
      <c r="N40" s="61">
        <v>199.9</v>
      </c>
      <c r="O40" s="61">
        <v>210.6</v>
      </c>
      <c r="P40" s="61">
        <v>210.6</v>
      </c>
      <c r="Q40" s="59">
        <f t="shared" si="1"/>
        <v>100</v>
      </c>
      <c r="R40" s="67" t="s">
        <v>28</v>
      </c>
      <c r="S40" s="67" t="s">
        <v>28</v>
      </c>
      <c r="T40" s="63">
        <v>169</v>
      </c>
      <c r="U40" s="63">
        <v>169</v>
      </c>
      <c r="V40" s="64" t="s">
        <v>28</v>
      </c>
      <c r="W40" s="64" t="s">
        <v>28</v>
      </c>
      <c r="X40" s="59">
        <f t="shared" si="2"/>
        <v>33.333333333333336</v>
      </c>
      <c r="Y40" s="65">
        <v>190</v>
      </c>
      <c r="Z40" s="65">
        <v>190</v>
      </c>
      <c r="AA40" s="65" t="s">
        <v>28</v>
      </c>
      <c r="AB40" s="65" t="s">
        <v>28</v>
      </c>
      <c r="AC40" s="65">
        <v>214.3</v>
      </c>
      <c r="AD40" s="65">
        <v>214.3</v>
      </c>
      <c r="AE40" s="64" t="s">
        <v>28</v>
      </c>
      <c r="AF40" s="64" t="s">
        <v>28</v>
      </c>
      <c r="AG40" s="64" t="s">
        <v>28</v>
      </c>
      <c r="AH40" s="64" t="s">
        <v>28</v>
      </c>
      <c r="AI40" s="59">
        <f t="shared" si="3"/>
        <v>40</v>
      </c>
      <c r="AJ40" s="65">
        <v>90</v>
      </c>
      <c r="AK40" s="65">
        <v>200</v>
      </c>
      <c r="AL40" s="59">
        <f t="shared" si="4"/>
        <v>100</v>
      </c>
      <c r="AM40" s="49">
        <v>55</v>
      </c>
      <c r="AN40" s="32" t="s">
        <v>89</v>
      </c>
      <c r="AO40" s="66" t="s">
        <v>74</v>
      </c>
    </row>
    <row r="41" spans="2:41" s="3" customFormat="1" ht="15.75">
      <c r="B41" s="54">
        <v>33</v>
      </c>
      <c r="C41" s="55" t="s">
        <v>58</v>
      </c>
      <c r="D41" s="56">
        <v>140.88999999999999</v>
      </c>
      <c r="E41" s="56">
        <v>528.78</v>
      </c>
      <c r="F41" s="57">
        <v>124.7</v>
      </c>
      <c r="G41" s="57">
        <v>314.39999999999998</v>
      </c>
      <c r="H41" s="58" t="s">
        <v>28</v>
      </c>
      <c r="I41" s="57" t="s">
        <v>28</v>
      </c>
      <c r="J41" s="59">
        <f t="shared" si="0"/>
        <v>66.666666666666671</v>
      </c>
      <c r="K41" s="60">
        <v>144.5</v>
      </c>
      <c r="L41" s="61">
        <v>190</v>
      </c>
      <c r="M41" s="61">
        <v>162</v>
      </c>
      <c r="N41" s="61">
        <v>199</v>
      </c>
      <c r="O41" s="61">
        <v>144.4</v>
      </c>
      <c r="P41" s="61">
        <v>144.4</v>
      </c>
      <c r="Q41" s="59">
        <f t="shared" si="1"/>
        <v>100</v>
      </c>
      <c r="R41" s="62" t="s">
        <v>28</v>
      </c>
      <c r="S41" s="62" t="s">
        <v>28</v>
      </c>
      <c r="T41" s="63">
        <v>175.8</v>
      </c>
      <c r="U41" s="63">
        <v>175.8</v>
      </c>
      <c r="V41" s="64" t="s">
        <v>28</v>
      </c>
      <c r="W41" s="64" t="s">
        <v>28</v>
      </c>
      <c r="X41" s="59">
        <f t="shared" si="2"/>
        <v>33.333333333333336</v>
      </c>
      <c r="Y41" s="65" t="s">
        <v>28</v>
      </c>
      <c r="Z41" s="65" t="s">
        <v>28</v>
      </c>
      <c r="AA41" s="65" t="s">
        <v>28</v>
      </c>
      <c r="AB41" s="65" t="s">
        <v>28</v>
      </c>
      <c r="AC41" s="65">
        <v>144.5</v>
      </c>
      <c r="AD41" s="65">
        <v>144.5</v>
      </c>
      <c r="AE41" s="64" t="s">
        <v>28</v>
      </c>
      <c r="AF41" s="64" t="s">
        <v>28</v>
      </c>
      <c r="AG41" s="64" t="s">
        <v>28</v>
      </c>
      <c r="AH41" s="64" t="s">
        <v>28</v>
      </c>
      <c r="AI41" s="59">
        <f t="shared" si="3"/>
        <v>20</v>
      </c>
      <c r="AJ41" s="65">
        <v>60</v>
      </c>
      <c r="AK41" s="65">
        <v>200</v>
      </c>
      <c r="AL41" s="59">
        <f t="shared" si="4"/>
        <v>100</v>
      </c>
      <c r="AM41" s="49">
        <v>79.900000000000006</v>
      </c>
      <c r="AN41" s="32" t="s">
        <v>83</v>
      </c>
      <c r="AO41" s="66" t="s">
        <v>84</v>
      </c>
    </row>
    <row r="42" spans="2:41" ht="15.75">
      <c r="B42" s="30">
        <v>34</v>
      </c>
      <c r="C42" s="9" t="s">
        <v>59</v>
      </c>
      <c r="D42" s="10">
        <v>178.99</v>
      </c>
      <c r="E42" s="10">
        <v>211.99</v>
      </c>
      <c r="F42" s="24">
        <v>189.2</v>
      </c>
      <c r="G42" s="24">
        <v>196.5</v>
      </c>
      <c r="H42" s="23">
        <v>143</v>
      </c>
      <c r="I42" s="24">
        <v>143</v>
      </c>
      <c r="J42" s="11">
        <f t="shared" si="0"/>
        <v>100</v>
      </c>
      <c r="K42" s="14">
        <v>188.5</v>
      </c>
      <c r="L42" s="6">
        <v>220</v>
      </c>
      <c r="M42" s="6">
        <v>169</v>
      </c>
      <c r="N42" s="6">
        <v>169</v>
      </c>
      <c r="O42" s="6">
        <v>215</v>
      </c>
      <c r="P42" s="6">
        <v>241</v>
      </c>
      <c r="Q42" s="11">
        <f t="shared" si="1"/>
        <v>100</v>
      </c>
      <c r="R42" s="18" t="s">
        <v>28</v>
      </c>
      <c r="S42" s="18" t="s">
        <v>28</v>
      </c>
      <c r="T42" s="27" t="s">
        <v>28</v>
      </c>
      <c r="U42" s="27" t="s">
        <v>28</v>
      </c>
      <c r="V42" s="5" t="s">
        <v>28</v>
      </c>
      <c r="W42" s="5" t="s">
        <v>28</v>
      </c>
      <c r="X42" s="11">
        <f t="shared" si="2"/>
        <v>0</v>
      </c>
      <c r="Y42" s="20" t="s">
        <v>28</v>
      </c>
      <c r="Z42" s="20" t="s">
        <v>28</v>
      </c>
      <c r="AA42" s="13" t="s">
        <v>28</v>
      </c>
      <c r="AB42" s="13" t="s">
        <v>28</v>
      </c>
      <c r="AC42" s="22">
        <v>217.4</v>
      </c>
      <c r="AD42" s="22">
        <v>217.4</v>
      </c>
      <c r="AE42" s="5" t="s">
        <v>28</v>
      </c>
      <c r="AF42" s="5" t="s">
        <v>28</v>
      </c>
      <c r="AG42" s="5" t="s">
        <v>28</v>
      </c>
      <c r="AH42" s="5" t="s">
        <v>28</v>
      </c>
      <c r="AI42" s="11">
        <f t="shared" si="3"/>
        <v>20</v>
      </c>
      <c r="AJ42" s="13">
        <v>120</v>
      </c>
      <c r="AK42" s="13">
        <v>180</v>
      </c>
      <c r="AL42" s="11">
        <f t="shared" si="4"/>
        <v>100</v>
      </c>
      <c r="AM42" s="33">
        <v>179.9</v>
      </c>
      <c r="AN42" s="32" t="s">
        <v>83</v>
      </c>
      <c r="AO42" s="66" t="s">
        <v>84</v>
      </c>
    </row>
    <row r="43" spans="2:41" ht="15.75" customHeight="1">
      <c r="B43" s="30">
        <v>35</v>
      </c>
      <c r="C43" s="9" t="s">
        <v>60</v>
      </c>
      <c r="D43" s="10">
        <v>49.99</v>
      </c>
      <c r="E43" s="10">
        <v>112.09</v>
      </c>
      <c r="F43" s="24">
        <v>60.6</v>
      </c>
      <c r="G43" s="24">
        <v>105.9</v>
      </c>
      <c r="H43" s="23">
        <v>63.95</v>
      </c>
      <c r="I43" s="24">
        <v>69.900000000000006</v>
      </c>
      <c r="J43" s="11">
        <f t="shared" si="0"/>
        <v>100</v>
      </c>
      <c r="K43" s="14">
        <v>68.5</v>
      </c>
      <c r="L43" s="6">
        <v>108</v>
      </c>
      <c r="M43" s="6">
        <v>64.900000000000006</v>
      </c>
      <c r="N43" s="6">
        <v>94.9</v>
      </c>
      <c r="O43" s="6">
        <v>70.400000000000006</v>
      </c>
      <c r="P43" s="6">
        <v>76.5</v>
      </c>
      <c r="Q43" s="11">
        <f t="shared" si="1"/>
        <v>100</v>
      </c>
      <c r="R43" s="19">
        <v>74</v>
      </c>
      <c r="S43" s="19">
        <v>74</v>
      </c>
      <c r="T43" s="27">
        <v>74.5</v>
      </c>
      <c r="U43" s="27">
        <v>141.4</v>
      </c>
      <c r="V43" s="5" t="s">
        <v>28</v>
      </c>
      <c r="W43" s="5" t="s">
        <v>28</v>
      </c>
      <c r="X43" s="11">
        <f t="shared" si="2"/>
        <v>66.666666666666671</v>
      </c>
      <c r="Y43" s="20">
        <v>78</v>
      </c>
      <c r="Z43" s="20">
        <v>78</v>
      </c>
      <c r="AA43" s="13">
        <v>57</v>
      </c>
      <c r="AB43" s="13">
        <v>57</v>
      </c>
      <c r="AC43" s="22">
        <v>70.400000000000006</v>
      </c>
      <c r="AD43" s="22">
        <v>108.4</v>
      </c>
      <c r="AE43" s="5" t="s">
        <v>28</v>
      </c>
      <c r="AF43" s="5" t="s">
        <v>28</v>
      </c>
      <c r="AG43" s="5" t="s">
        <v>28</v>
      </c>
      <c r="AH43" s="5" t="s">
        <v>28</v>
      </c>
      <c r="AI43" s="11">
        <f t="shared" si="3"/>
        <v>60</v>
      </c>
      <c r="AJ43" s="13">
        <v>40</v>
      </c>
      <c r="AK43" s="13">
        <v>80</v>
      </c>
      <c r="AL43" s="11">
        <f t="shared" si="4"/>
        <v>100</v>
      </c>
      <c r="AM43" s="33">
        <v>59.9</v>
      </c>
      <c r="AN43" s="32" t="s">
        <v>83</v>
      </c>
      <c r="AO43" s="66" t="s">
        <v>84</v>
      </c>
    </row>
    <row r="44" spans="2:41" ht="15.75">
      <c r="B44" s="30">
        <v>36</v>
      </c>
      <c r="C44" s="9" t="s">
        <v>61</v>
      </c>
      <c r="D44" s="10">
        <v>54.99</v>
      </c>
      <c r="E44" s="10">
        <v>192.99</v>
      </c>
      <c r="F44" s="24">
        <v>49.4</v>
      </c>
      <c r="G44" s="24">
        <v>128.69999999999999</v>
      </c>
      <c r="H44" s="23">
        <v>69.95</v>
      </c>
      <c r="I44" s="24">
        <v>69.95</v>
      </c>
      <c r="J44" s="11">
        <f t="shared" si="0"/>
        <v>100</v>
      </c>
      <c r="K44" s="14">
        <v>67</v>
      </c>
      <c r="L44" s="6">
        <v>67</v>
      </c>
      <c r="M44" s="6">
        <v>62.9</v>
      </c>
      <c r="N44" s="6">
        <v>62.9</v>
      </c>
      <c r="O44" s="6">
        <v>70.900000000000006</v>
      </c>
      <c r="P44" s="6">
        <v>70.900000000000006</v>
      </c>
      <c r="Q44" s="11">
        <f t="shared" si="1"/>
        <v>100</v>
      </c>
      <c r="R44" s="18" t="s">
        <v>28</v>
      </c>
      <c r="S44" s="18" t="s">
        <v>28</v>
      </c>
      <c r="T44" s="27">
        <v>73.099999999999994</v>
      </c>
      <c r="U44" s="27">
        <v>73.099999999999994</v>
      </c>
      <c r="V44" s="5" t="s">
        <v>28</v>
      </c>
      <c r="W44" s="5" t="s">
        <v>28</v>
      </c>
      <c r="X44" s="11">
        <f t="shared" si="2"/>
        <v>33.333333333333336</v>
      </c>
      <c r="Y44" s="20">
        <v>73</v>
      </c>
      <c r="Z44" s="20">
        <v>73</v>
      </c>
      <c r="AA44" s="13" t="s">
        <v>28</v>
      </c>
      <c r="AB44" s="13" t="s">
        <v>28</v>
      </c>
      <c r="AC44" s="22">
        <v>71.2</v>
      </c>
      <c r="AD44" s="22">
        <v>71.2</v>
      </c>
      <c r="AE44" s="5" t="s">
        <v>28</v>
      </c>
      <c r="AF44" s="5" t="s">
        <v>28</v>
      </c>
      <c r="AG44" s="5" t="s">
        <v>28</v>
      </c>
      <c r="AH44" s="5" t="s">
        <v>28</v>
      </c>
      <c r="AI44" s="11">
        <f t="shared" si="3"/>
        <v>40</v>
      </c>
      <c r="AJ44" s="13">
        <v>50</v>
      </c>
      <c r="AK44" s="13">
        <v>70</v>
      </c>
      <c r="AL44" s="11">
        <f t="shared" si="4"/>
        <v>100</v>
      </c>
      <c r="AM44" s="79">
        <v>67.900000000000006</v>
      </c>
      <c r="AN44" s="32" t="s">
        <v>85</v>
      </c>
      <c r="AO44" s="32" t="s">
        <v>74</v>
      </c>
    </row>
    <row r="45" spans="2:41" ht="15.75" customHeight="1">
      <c r="B45" s="30">
        <v>37</v>
      </c>
      <c r="C45" s="9" t="s">
        <v>62</v>
      </c>
      <c r="D45" s="10">
        <v>148.19999999999999</v>
      </c>
      <c r="E45" s="10">
        <v>148.19999999999999</v>
      </c>
      <c r="F45" s="24">
        <v>202.6</v>
      </c>
      <c r="G45" s="24">
        <v>254</v>
      </c>
      <c r="H45" s="23">
        <v>219</v>
      </c>
      <c r="I45" s="24">
        <v>219</v>
      </c>
      <c r="J45" s="11">
        <f t="shared" si="0"/>
        <v>100</v>
      </c>
      <c r="K45" s="14">
        <v>276.5</v>
      </c>
      <c r="L45" s="6">
        <v>276.5</v>
      </c>
      <c r="M45" s="6">
        <v>149.9</v>
      </c>
      <c r="N45" s="6">
        <v>192</v>
      </c>
      <c r="O45" s="6">
        <v>149.9</v>
      </c>
      <c r="P45" s="6">
        <v>179.9</v>
      </c>
      <c r="Q45" s="11">
        <f t="shared" si="1"/>
        <v>100</v>
      </c>
      <c r="R45" s="19">
        <v>217</v>
      </c>
      <c r="S45" s="19">
        <v>217</v>
      </c>
      <c r="T45" s="27">
        <v>198.9</v>
      </c>
      <c r="U45" s="27">
        <v>198.9</v>
      </c>
      <c r="V45" s="5" t="s">
        <v>28</v>
      </c>
      <c r="W45" s="5" t="s">
        <v>28</v>
      </c>
      <c r="X45" s="11">
        <f t="shared" si="2"/>
        <v>66.666666666666671</v>
      </c>
      <c r="Y45" s="20">
        <v>156</v>
      </c>
      <c r="Z45" s="20">
        <v>156</v>
      </c>
      <c r="AA45" s="13" t="s">
        <v>28</v>
      </c>
      <c r="AB45" s="13" t="s">
        <v>28</v>
      </c>
      <c r="AC45" s="22">
        <v>254.4</v>
      </c>
      <c r="AD45" s="22">
        <v>254.4</v>
      </c>
      <c r="AE45" s="5" t="s">
        <v>28</v>
      </c>
      <c r="AF45" s="5" t="s">
        <v>28</v>
      </c>
      <c r="AG45" s="5" t="s">
        <v>28</v>
      </c>
      <c r="AH45" s="5" t="s">
        <v>28</v>
      </c>
      <c r="AI45" s="11">
        <f t="shared" si="3"/>
        <v>40</v>
      </c>
      <c r="AJ45" s="13">
        <v>85</v>
      </c>
      <c r="AK45" s="13">
        <v>180</v>
      </c>
      <c r="AL45" s="11">
        <f t="shared" si="4"/>
        <v>100</v>
      </c>
      <c r="AM45" s="49">
        <v>105</v>
      </c>
      <c r="AN45" s="32" t="s">
        <v>79</v>
      </c>
      <c r="AO45" s="32" t="s">
        <v>78</v>
      </c>
    </row>
    <row r="46" spans="2:41" ht="15.75">
      <c r="B46" s="30">
        <v>38</v>
      </c>
      <c r="C46" s="9" t="s">
        <v>63</v>
      </c>
      <c r="D46" s="10">
        <v>49.89</v>
      </c>
      <c r="E46" s="10">
        <v>59.99</v>
      </c>
      <c r="F46" s="24">
        <v>54.7</v>
      </c>
      <c r="G46" s="24">
        <v>96</v>
      </c>
      <c r="H46" s="23">
        <v>63.95</v>
      </c>
      <c r="I46" s="24">
        <v>63.95</v>
      </c>
      <c r="J46" s="11">
        <f t="shared" si="0"/>
        <v>100</v>
      </c>
      <c r="K46" s="14">
        <v>74</v>
      </c>
      <c r="L46" s="6">
        <v>74</v>
      </c>
      <c r="M46" s="6">
        <v>93.5</v>
      </c>
      <c r="N46" s="6">
        <v>93.5</v>
      </c>
      <c r="O46" s="6">
        <v>75.2</v>
      </c>
      <c r="P46" s="6">
        <v>75.2</v>
      </c>
      <c r="Q46" s="11">
        <f t="shared" si="1"/>
        <v>100</v>
      </c>
      <c r="R46" s="19">
        <v>78</v>
      </c>
      <c r="S46" s="19">
        <v>78</v>
      </c>
      <c r="T46" s="27">
        <v>74.8</v>
      </c>
      <c r="U46" s="27">
        <v>74.8</v>
      </c>
      <c r="V46" s="5" t="s">
        <v>28</v>
      </c>
      <c r="W46" s="5" t="s">
        <v>28</v>
      </c>
      <c r="X46" s="11">
        <f t="shared" si="2"/>
        <v>66.666666666666671</v>
      </c>
      <c r="Y46" s="20">
        <v>66</v>
      </c>
      <c r="Z46" s="20">
        <v>66</v>
      </c>
      <c r="AA46" s="13">
        <v>50</v>
      </c>
      <c r="AB46" s="13">
        <v>50</v>
      </c>
      <c r="AC46" s="22">
        <v>70.2</v>
      </c>
      <c r="AD46" s="22">
        <v>70.2</v>
      </c>
      <c r="AE46" s="5" t="s">
        <v>28</v>
      </c>
      <c r="AF46" s="5" t="s">
        <v>28</v>
      </c>
      <c r="AG46" s="5" t="s">
        <v>28</v>
      </c>
      <c r="AH46" s="5" t="s">
        <v>28</v>
      </c>
      <c r="AI46" s="11">
        <f t="shared" si="3"/>
        <v>60</v>
      </c>
      <c r="AJ46" s="13">
        <v>65</v>
      </c>
      <c r="AK46" s="13">
        <v>75</v>
      </c>
      <c r="AL46" s="11">
        <f t="shared" si="4"/>
        <v>100</v>
      </c>
      <c r="AM46" s="33">
        <v>61.9</v>
      </c>
      <c r="AN46" s="32" t="s">
        <v>85</v>
      </c>
      <c r="AO46" s="32" t="s">
        <v>74</v>
      </c>
    </row>
    <row r="47" spans="2:41" ht="15.75" customHeight="1">
      <c r="B47" s="30">
        <v>39</v>
      </c>
      <c r="C47" s="9" t="s">
        <v>64</v>
      </c>
      <c r="D47" s="10">
        <v>68.989999999999995</v>
      </c>
      <c r="E47" s="10">
        <v>68.989999999999995</v>
      </c>
      <c r="F47" s="24">
        <v>73.900000000000006</v>
      </c>
      <c r="G47" s="24">
        <v>100.4</v>
      </c>
      <c r="H47" s="23">
        <v>74.900000000000006</v>
      </c>
      <c r="I47" s="24">
        <v>74.900000000000006</v>
      </c>
      <c r="J47" s="11">
        <f t="shared" si="0"/>
        <v>100</v>
      </c>
      <c r="K47" s="14">
        <v>107</v>
      </c>
      <c r="L47" s="6">
        <v>110.5</v>
      </c>
      <c r="M47" s="6">
        <v>89.9</v>
      </c>
      <c r="N47" s="6">
        <v>89.9</v>
      </c>
      <c r="O47" s="6">
        <v>89.9</v>
      </c>
      <c r="P47" s="6">
        <v>123</v>
      </c>
      <c r="Q47" s="11">
        <f t="shared" si="1"/>
        <v>100</v>
      </c>
      <c r="R47" s="19">
        <v>110</v>
      </c>
      <c r="S47" s="19">
        <v>110</v>
      </c>
      <c r="T47" s="27">
        <v>101.3</v>
      </c>
      <c r="U47" s="27">
        <v>118.7</v>
      </c>
      <c r="V47" s="5" t="s">
        <v>28</v>
      </c>
      <c r="W47" s="5" t="s">
        <v>28</v>
      </c>
      <c r="X47" s="11">
        <f t="shared" si="2"/>
        <v>66.666666666666671</v>
      </c>
      <c r="Y47" s="20" t="s">
        <v>28</v>
      </c>
      <c r="Z47" s="20" t="s">
        <v>28</v>
      </c>
      <c r="AA47" s="13">
        <v>75</v>
      </c>
      <c r="AB47" s="13">
        <v>105</v>
      </c>
      <c r="AC47" s="22">
        <v>129.9</v>
      </c>
      <c r="AD47" s="22">
        <v>129.9</v>
      </c>
      <c r="AE47" s="5" t="s">
        <v>28</v>
      </c>
      <c r="AF47" s="5" t="s">
        <v>28</v>
      </c>
      <c r="AG47" s="5" t="s">
        <v>28</v>
      </c>
      <c r="AH47" s="5" t="s">
        <v>28</v>
      </c>
      <c r="AI47" s="11">
        <f t="shared" si="3"/>
        <v>40</v>
      </c>
      <c r="AJ47" s="13">
        <v>65</v>
      </c>
      <c r="AK47" s="13">
        <v>120</v>
      </c>
      <c r="AL47" s="11">
        <f t="shared" si="4"/>
        <v>100</v>
      </c>
      <c r="AM47" s="33">
        <v>59.9</v>
      </c>
      <c r="AN47" s="32" t="s">
        <v>72</v>
      </c>
      <c r="AO47" s="32" t="s">
        <v>73</v>
      </c>
    </row>
    <row r="48" spans="2:41" ht="16.5" thickBot="1">
      <c r="B48" s="30">
        <v>40</v>
      </c>
      <c r="C48" s="12" t="s">
        <v>65</v>
      </c>
      <c r="D48" s="10" t="s">
        <v>28</v>
      </c>
      <c r="E48" s="10" t="s">
        <v>28</v>
      </c>
      <c r="F48" s="24">
        <v>65.099999999999994</v>
      </c>
      <c r="G48" s="24">
        <v>73.430000000000007</v>
      </c>
      <c r="H48" s="23">
        <v>61.95</v>
      </c>
      <c r="I48" s="24">
        <v>61.95</v>
      </c>
      <c r="J48" s="11">
        <f t="shared" si="0"/>
        <v>66.666666666666671</v>
      </c>
      <c r="K48" s="15">
        <v>69</v>
      </c>
      <c r="L48" s="16">
        <v>69</v>
      </c>
      <c r="M48" s="6">
        <v>66</v>
      </c>
      <c r="N48" s="6">
        <v>68.5</v>
      </c>
      <c r="O48" s="6">
        <v>64.400000000000006</v>
      </c>
      <c r="P48" s="16">
        <v>66.900000000000006</v>
      </c>
      <c r="Q48" s="11">
        <f t="shared" si="1"/>
        <v>100</v>
      </c>
      <c r="R48" s="19">
        <v>71</v>
      </c>
      <c r="S48" s="19">
        <v>71</v>
      </c>
      <c r="T48" s="27">
        <v>68.400000000000006</v>
      </c>
      <c r="U48" s="27">
        <v>68.400000000000006</v>
      </c>
      <c r="V48" s="5" t="s">
        <v>28</v>
      </c>
      <c r="W48" s="5" t="s">
        <v>28</v>
      </c>
      <c r="X48" s="11">
        <f t="shared" si="2"/>
        <v>66.666666666666671</v>
      </c>
      <c r="Y48" s="20">
        <v>70</v>
      </c>
      <c r="Z48" s="20">
        <v>70</v>
      </c>
      <c r="AA48" s="13">
        <v>59</v>
      </c>
      <c r="AB48" s="13">
        <v>59</v>
      </c>
      <c r="AC48" s="22">
        <v>59.9</v>
      </c>
      <c r="AD48" s="22">
        <v>66.900000000000006</v>
      </c>
      <c r="AE48" s="5" t="s">
        <v>28</v>
      </c>
      <c r="AF48" s="5" t="s">
        <v>28</v>
      </c>
      <c r="AG48" s="5" t="s">
        <v>28</v>
      </c>
      <c r="AH48" s="5" t="s">
        <v>28</v>
      </c>
      <c r="AI48" s="11">
        <f t="shared" si="3"/>
        <v>60</v>
      </c>
      <c r="AJ48" s="13">
        <v>58</v>
      </c>
      <c r="AK48" s="13">
        <v>65</v>
      </c>
      <c r="AL48" s="11">
        <f t="shared" si="4"/>
        <v>100</v>
      </c>
      <c r="AM48" s="33">
        <v>33</v>
      </c>
      <c r="AN48" s="32" t="s">
        <v>83</v>
      </c>
      <c r="AO48" s="66" t="s">
        <v>84</v>
      </c>
    </row>
    <row r="49" spans="2:38" ht="15.75">
      <c r="B49" s="29"/>
      <c r="C49"/>
      <c r="D49"/>
      <c r="E49"/>
      <c r="F49"/>
      <c r="G49"/>
      <c r="H49"/>
      <c r="I49"/>
      <c r="J49"/>
      <c r="K49"/>
      <c r="L4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4"/>
      <c r="AB49" s="4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ht="15.75">
      <c r="B50" s="29"/>
      <c r="C50"/>
      <c r="D50"/>
      <c r="E50"/>
      <c r="F50"/>
      <c r="G50"/>
      <c r="H50"/>
      <c r="I50"/>
      <c r="J50"/>
      <c r="K50"/>
      <c r="L5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ht="40.5" customHeight="1"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2:38" ht="15.75">
      <c r="B52" s="29"/>
      <c r="C52"/>
      <c r="D52"/>
      <c r="E52"/>
      <c r="F52"/>
      <c r="G52"/>
      <c r="H52"/>
      <c r="I52"/>
      <c r="J52"/>
      <c r="K52"/>
      <c r="L52"/>
    </row>
  </sheetData>
  <sheetProtection selectLockedCells="1" selectUnlockedCells="1"/>
  <mergeCells count="35">
    <mergeCell ref="AM13:AM15"/>
    <mergeCell ref="B4:B6"/>
    <mergeCell ref="X5:X6"/>
    <mergeCell ref="AI5:AI6"/>
    <mergeCell ref="Y4:AI4"/>
    <mergeCell ref="Y5:Z5"/>
    <mergeCell ref="AE5:AF5"/>
    <mergeCell ref="B51:O51"/>
    <mergeCell ref="C4:C6"/>
    <mergeCell ref="D4:J4"/>
    <mergeCell ref="K4:Q4"/>
    <mergeCell ref="B13:B15"/>
    <mergeCell ref="C13:C15"/>
    <mergeCell ref="D5:E5"/>
    <mergeCell ref="F5:G5"/>
    <mergeCell ref="K5:L5"/>
    <mergeCell ref="H5:I5"/>
    <mergeCell ref="J5:J6"/>
    <mergeCell ref="M5:N5"/>
    <mergeCell ref="O5:P5"/>
    <mergeCell ref="C2:AO2"/>
    <mergeCell ref="AJ1:AL1"/>
    <mergeCell ref="AC5:AD5"/>
    <mergeCell ref="AA5:AB5"/>
    <mergeCell ref="AM4:AO5"/>
    <mergeCell ref="AL5:AL6"/>
    <mergeCell ref="AG5:AH5"/>
    <mergeCell ref="AJ4:AL4"/>
    <mergeCell ref="V5:W5"/>
    <mergeCell ref="Q5:Q6"/>
    <mergeCell ref="M1:W1"/>
    <mergeCell ref="T5:U5"/>
    <mergeCell ref="AJ5:AK5"/>
    <mergeCell ref="R5:S5"/>
    <mergeCell ref="R4:X4"/>
  </mergeCells>
  <pageMargins left="0.25" right="0.25" top="0.75" bottom="0.75" header="0.51180555555555551" footer="0.51180555555555551"/>
  <pageSetup paperSize="9" scale="79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6:H12"/>
  <sheetViews>
    <sheetView workbookViewId="0">
      <selection activeCell="H7" sqref="H7"/>
    </sheetView>
  </sheetViews>
  <sheetFormatPr defaultRowHeight="12.75"/>
  <cols>
    <col min="7" max="7" width="11.5703125" customWidth="1"/>
  </cols>
  <sheetData>
    <row r="6" spans="1:8" ht="14.25">
      <c r="A6">
        <v>1</v>
      </c>
      <c r="B6">
        <v>3</v>
      </c>
      <c r="C6">
        <v>2222</v>
      </c>
      <c r="D6" s="6">
        <v>30.6</v>
      </c>
      <c r="E6" s="6">
        <v>137.44999999999999</v>
      </c>
      <c r="G6">
        <f>MATCH(MIN(E6:E12),E1:E12,0)</f>
        <v>7</v>
      </c>
      <c r="H6" t="str">
        <f>ADDRESS(5,MATCH(MIN(D6:E6),A6:E6,0))</f>
        <v>$D$5</v>
      </c>
    </row>
    <row r="7" spans="1:8" ht="14.25">
      <c r="D7" s="6">
        <v>3022.9</v>
      </c>
      <c r="E7" s="6">
        <v>28.49</v>
      </c>
      <c r="G7" s="7">
        <f>MAX(E6:E12)</f>
        <v>389.99</v>
      </c>
    </row>
    <row r="8" spans="1:8" ht="14.25">
      <c r="D8" s="6">
        <v>73.989999999999995</v>
      </c>
      <c r="E8" s="6">
        <v>99.99</v>
      </c>
      <c r="G8">
        <f>MATCH(MAX(D6:E6),A6:E6,0)</f>
        <v>5</v>
      </c>
    </row>
    <row r="9" spans="1:8" ht="14.25">
      <c r="D9" s="6">
        <v>509.27</v>
      </c>
      <c r="E9" s="6">
        <v>136.59</v>
      </c>
    </row>
    <row r="10" spans="1:8" ht="14.25">
      <c r="D10" s="6">
        <v>702.99</v>
      </c>
      <c r="E10" s="6">
        <v>389.99</v>
      </c>
    </row>
    <row r="11" spans="1:8" ht="14.25">
      <c r="E11" s="6">
        <v>279.99</v>
      </c>
    </row>
    <row r="12" spans="1:8" ht="14.25">
      <c r="E12" s="6">
        <v>229.99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мониторинга МО </vt:lpstr>
      <vt:lpstr>Лист1</vt:lpstr>
      <vt:lpstr>'Форма мониторинга МО '!__xlnm.Print_Area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Torg1</dc:creator>
  <cp:lastModifiedBy>gshum-admeconomy</cp:lastModifiedBy>
  <cp:lastPrinted>2019-06-07T10:47:25Z</cp:lastPrinted>
  <dcterms:created xsi:type="dcterms:W3CDTF">2014-09-03T07:19:21Z</dcterms:created>
  <dcterms:modified xsi:type="dcterms:W3CDTF">2019-06-07T10:47:28Z</dcterms:modified>
</cp:coreProperties>
</file>