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D8" i="2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B216" i="2" l="1"/>
  <c r="B218" i="2" s="1"/>
  <c r="D211" i="2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C129" i="2"/>
  <c r="D129" i="2" s="1"/>
  <c r="C155" i="2"/>
  <c r="C154" i="2"/>
  <c r="D154" i="2" s="1"/>
  <c r="C205" i="2"/>
  <c r="D205" i="2" s="1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<sst xmlns="http://schemas.openxmlformats.org/spreadsheetml/2006/main" count="258" uniqueCount="210">
  <si>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</si>
  <si>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</si>
  <si>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</si>
  <si>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</si>
  <si>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</si>
  <si>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</si>
  <si>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</si>
  <si>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</si>
  <si>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</si>
  <si>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</si>
  <si>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</si>
  <si>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</si>
  <si>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</si>
  <si>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</si>
  <si>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</si>
  <si>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</si>
  <si>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</si>
  <si>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</si>
  <si>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</si>
  <si>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</si>
  <si>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</si>
  <si>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</si>
  <si>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</si>
  <si>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</si>
  <si>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</si>
  <si>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</si>
  <si>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</si>
  <si>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</si>
  <si>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</si>
  <si>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</si>
  <si>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</si>
  <si>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</si>
  <si>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</si>
  <si>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</si>
  <si>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</si>
  <si>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</si>
  <si>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</si>
  <si>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</si>
  <si>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</si>
  <si>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</si>
  <si>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</si>
  <si>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</si>
  <si>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</si>
  <si>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</si>
  <si>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</si>
  <si>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</si>
  <si>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</si>
  <si>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</si>
  <si>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</si>
  <si>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</si>
  <si>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</si>
  <si>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</si>
  <si>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</si>
  <si>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</si>
  <si>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</si>
  <si>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</si>
  <si>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</si>
  <si>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</si>
  <si>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</si>
  <si>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</si>
  <si>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</si>
  <si>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</si>
  <si>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</si>
  <si>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</si>
  <si>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</si>
  <si>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</si>
  <si>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</si>
  <si>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</si>
  <si>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</si>
  <si>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</si>
  <si>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</si>
  <si>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</si>
  <si>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</si>
  <si>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</si>
  <si>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</si>
  <si>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</si>
  <si>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</si>
  <si>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</si>
  <si>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</si>
  <si>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</si>
  <si>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</si>
  <si>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</si>
  <si>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</si>
  <si>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</si>
  <si>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</si>
  <si>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</si>
  <si>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</si>
  <si>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</si>
  <si>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</si>
  <si>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</si>
  <si>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</si>
  <si>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</si>
  <si>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</si>
  <si>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</si>
  <si>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</si>
  <si>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</si>
  <si>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</si>
  <si>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</si>
  <si>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</si>
  <si>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</si>
  <si>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</si>
  <si>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</si>
  <si>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</si>
  <si>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</si>
  <si>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</si>
  <si>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</si>
  <si>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</si>
  <si>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</si>
  <si>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</si>
  <si>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</si>
  <si>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</si>
  <si>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</si>
  <si>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</si>
  <si>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</si>
  <si>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</si>
  <si>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</si>
  <si>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</si>
  <si>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</si>
  <si>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</si>
  <si>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</si>
  <si>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</si>
  <si>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</si>
  <si>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</si>
  <si>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</si>
  <si>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</si>
  <si>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</si>
  <si>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</si>
  <si>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</si>
  <si>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</si>
  <si>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</si>
  <si>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</si>
  <si>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</si>
  <si>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</si>
  <si>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</si>
  <si>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</si>
  <si>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</si>
  <si>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</si>
  <si>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</si>
  <si>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</si>
  <si>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</si>
  <si>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</si>
  <si>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</si>
  <si>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</si>
  <si>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</si>
  <si>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</si>
  <si>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</si>
  <si>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</si>
  <si>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</si>
  <si>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</si>
  <si>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</si>
  <si>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</si>
  <si>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</si>
  <si>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</si>
  <si>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</si>
  <si>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</si>
  <si>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</si>
  <si>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</si>
  <si>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</si>
  <si>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</si>
  <si>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</si>
  <si>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</si>
  <si>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</si>
  <si>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</si>
  <si>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</si>
  <si>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</si>
  <si>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</si>
  <si>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</si>
  <si>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</si>
  <si>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</si>
  <si>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</si>
  <si>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</si>
  <si>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</si>
  <si>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</si>
  <si>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</si>
  <si>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</si>
  <si>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</si>
  <si>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</si>
  <si>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</si>
  <si>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</si>
  <si>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</si>
  <si>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</si>
  <si>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</si>
  <si>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</si>
  <si>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</si>
  <si>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</si>
  <si>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</si>
  <si>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</si>
  <si>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</si>
  <si>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</si>
  <si>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</si>
  <si>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</si>
  <si>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</si>
  <si>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</si>
  <si>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</si>
  <si>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</si>
  <si>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</si>
  <si>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</si>
  <si>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</si>
  <si>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</si>
  <si>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</si>
  <si>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</si>
  <si>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</si>
  <si>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</si>
  <si>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</si>
  <si>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</si>
  <si>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</si>
  <si>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</si>
  <si>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</si>
  <si>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</si>
  <si>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10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</si>
</sst>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6" zoomScaleNormal="70" zoomScaleSheetLayoutView="86" zoomScalePageLayoutView="82" workbookViewId="0">
      <pane xSplit="3" ySplit="5" topLeftCell="K183" activePane="bottomRight" state="frozen"/>
      <selection activeCell="A2" sqref="A2"/>
      <selection pane="topRight" activeCell="F2" sqref="F2"/>
      <selection pane="bottomLeft" activeCell="A7" sqref="A7"/>
      <selection pane="bottomRight" activeCell="A193" sqref="A193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6" t="s">
        <v>209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7"/>
      <c r="B4" s="120" t="s">
        <v>192</v>
      </c>
      <c r="C4" s="112" t="s">
        <v>193</v>
      </c>
      <c r="D4" s="112" t="s">
        <v>194</v>
      </c>
      <c r="E4" s="112" t="s">
        <v>204</v>
      </c>
      <c r="F4" s="123" t="s">
        <v>3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</row>
    <row r="5" spans="1:27" s="109" customFormat="1" ht="87" customHeight="1" x14ac:dyDescent="0.3">
      <c r="A5" s="118"/>
      <c r="B5" s="121"/>
      <c r="C5" s="113"/>
      <c r="D5" s="113"/>
      <c r="E5" s="113"/>
      <c r="F5" s="126" t="s">
        <v>4</v>
      </c>
      <c r="G5" s="126" t="s">
        <v>5</v>
      </c>
      <c r="H5" s="126" t="s">
        <v>6</v>
      </c>
      <c r="I5" s="126" t="s">
        <v>7</v>
      </c>
      <c r="J5" s="126" t="s">
        <v>8</v>
      </c>
      <c r="K5" s="126" t="s">
        <v>9</v>
      </c>
      <c r="L5" s="126" t="s">
        <v>10</v>
      </c>
      <c r="M5" s="126" t="s">
        <v>11</v>
      </c>
      <c r="N5" s="126" t="s">
        <v>12</v>
      </c>
      <c r="O5" s="126" t="s">
        <v>13</v>
      </c>
      <c r="P5" s="126" t="s">
        <v>14</v>
      </c>
      <c r="Q5" s="126" t="s">
        <v>15</v>
      </c>
      <c r="R5" s="126" t="s">
        <v>16</v>
      </c>
      <c r="S5" s="126" t="s">
        <v>17</v>
      </c>
      <c r="T5" s="126" t="s">
        <v>18</v>
      </c>
      <c r="U5" s="126" t="s">
        <v>19</v>
      </c>
      <c r="V5" s="126" t="s">
        <v>20</v>
      </c>
      <c r="W5" s="126" t="s">
        <v>21</v>
      </c>
      <c r="X5" s="126" t="s">
        <v>22</v>
      </c>
      <c r="Y5" s="126" t="s">
        <v>23</v>
      </c>
      <c r="Z5" s="126" t="s">
        <v>24</v>
      </c>
    </row>
    <row r="6" spans="1:27" s="109" customFormat="1" ht="70.2" customHeight="1" thickBot="1" x14ac:dyDescent="0.35">
      <c r="A6" s="119"/>
      <c r="B6" s="122"/>
      <c r="C6" s="114"/>
      <c r="D6" s="114"/>
      <c r="E6" s="114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29.4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2" si="21">C49/B49</f>
        <v>1.280847388147107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collapsed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/>
      <c r="C150" s="27">
        <f>SUM(F150:Z150)</f>
        <v>14</v>
      </c>
      <c r="D150" s="15"/>
      <c r="E150" s="102"/>
      <c r="F150" s="26"/>
      <c r="G150" s="26"/>
      <c r="H150" s="26"/>
      <c r="I150" s="26"/>
      <c r="J150" s="26"/>
      <c r="K150" s="26"/>
      <c r="L150" s="26">
        <v>14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/>
      <c r="C153" s="27">
        <f>SUM(F153:Z153)</f>
        <v>696</v>
      </c>
      <c r="D153" s="15"/>
      <c r="E153" s="102"/>
      <c r="F153" s="26"/>
      <c r="G153" s="26"/>
      <c r="H153" s="26"/>
      <c r="I153" s="26"/>
      <c r="J153" s="26"/>
      <c r="K153" s="26"/>
      <c r="L153" s="26">
        <v>696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/>
      <c r="C155" s="57">
        <f>C153/C150*10</f>
        <v>497.14285714285717</v>
      </c>
      <c r="D155" s="15"/>
      <c r="E155" s="102"/>
      <c r="F155" s="55"/>
      <c r="G155" s="55"/>
      <c r="H155" s="55"/>
      <c r="I155" s="55"/>
      <c r="J155" s="55"/>
      <c r="K155" s="55"/>
      <c r="L155" s="55">
        <f t="shared" ref="L155" si="44">L153/L150*10</f>
        <v>497.14285714285717</v>
      </c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5">I166/I165*10</f>
        <v>#DIV/0!</v>
      </c>
      <c r="J167" s="51" t="e">
        <f t="shared" si="45"/>
        <v>#DIV/0!</v>
      </c>
      <c r="K167" s="51" t="e">
        <f t="shared" si="45"/>
        <v>#DIV/0!</v>
      </c>
      <c r="L167" s="51" t="e">
        <f t="shared" si="45"/>
        <v>#DIV/0!</v>
      </c>
      <c r="M167" s="51" t="e">
        <f t="shared" si="45"/>
        <v>#DIV/0!</v>
      </c>
      <c r="N167" s="51" t="e">
        <f t="shared" si="45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6">T166/T165*10</f>
        <v>#DIV/0!</v>
      </c>
      <c r="U167" s="51" t="e">
        <f t="shared" si="46"/>
        <v>#DIV/0!</v>
      </c>
      <c r="V167" s="51" t="e">
        <f t="shared" si="46"/>
        <v>#DIV/0!</v>
      </c>
      <c r="W167" s="51" t="e">
        <f t="shared" si="46"/>
        <v>#DIV/0!</v>
      </c>
      <c r="X167" s="51" t="e">
        <f t="shared" si="46"/>
        <v>#DIV/0!</v>
      </c>
      <c r="Y167" s="51" t="e">
        <f t="shared" si="46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7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7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7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7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7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7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39136</v>
      </c>
      <c r="C183" s="27">
        <f>SUM(F183:Z183)</f>
        <v>32343</v>
      </c>
      <c r="D183" s="15">
        <f t="shared" si="47"/>
        <v>0.82642579721995091</v>
      </c>
      <c r="E183" s="102"/>
      <c r="F183" s="26">
        <v>1949</v>
      </c>
      <c r="G183" s="26">
        <v>1455</v>
      </c>
      <c r="H183" s="26">
        <v>1688</v>
      </c>
      <c r="I183" s="26">
        <v>1217</v>
      </c>
      <c r="J183" s="26">
        <v>490</v>
      </c>
      <c r="K183" s="26">
        <v>1450</v>
      </c>
      <c r="L183" s="26">
        <v>102</v>
      </c>
      <c r="M183" s="26"/>
      <c r="N183" s="26">
        <v>30</v>
      </c>
      <c r="O183" s="26">
        <v>260</v>
      </c>
      <c r="P183" s="26">
        <v>905</v>
      </c>
      <c r="Q183" s="26">
        <v>3461</v>
      </c>
      <c r="R183" s="26">
        <v>4302</v>
      </c>
      <c r="S183" s="26">
        <v>1920</v>
      </c>
      <c r="T183" s="26">
        <v>4280</v>
      </c>
      <c r="U183" s="26">
        <v>1290</v>
      </c>
      <c r="V183" s="26">
        <v>980</v>
      </c>
      <c r="W183" s="26">
        <v>730</v>
      </c>
      <c r="X183" s="26">
        <v>3378</v>
      </c>
      <c r="Y183" s="26">
        <v>1566</v>
      </c>
      <c r="Z183" s="26">
        <v>890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7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7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7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7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7"/>
        <v>#DIV/0!</v>
      </c>
      <c r="E188" s="102"/>
      <c r="F188" s="16" t="e">
        <f>F187/F186</f>
        <v>#DIV/0!</v>
      </c>
      <c r="G188" s="16" t="e">
        <f t="shared" ref="G188:Z188" si="48">G187/G186</f>
        <v>#DIV/0!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  <c r="K188" s="16" t="e">
        <f t="shared" si="48"/>
        <v>#DIV/0!</v>
      </c>
      <c r="L188" s="16" t="e">
        <f t="shared" si="48"/>
        <v>#DIV/0!</v>
      </c>
      <c r="M188" s="16" t="e">
        <f t="shared" si="48"/>
        <v>#DIV/0!</v>
      </c>
      <c r="N188" s="16" t="e">
        <f t="shared" si="48"/>
        <v>#DIV/0!</v>
      </c>
      <c r="O188" s="16" t="e">
        <f t="shared" si="48"/>
        <v>#DIV/0!</v>
      </c>
      <c r="P188" s="16" t="e">
        <f t="shared" si="48"/>
        <v>#DIV/0!</v>
      </c>
      <c r="Q188" s="16" t="e">
        <f t="shared" si="48"/>
        <v>#DIV/0!</v>
      </c>
      <c r="R188" s="16" t="e">
        <f t="shared" si="48"/>
        <v>#DIV/0!</v>
      </c>
      <c r="S188" s="16" t="e">
        <f t="shared" si="48"/>
        <v>#DIV/0!</v>
      </c>
      <c r="T188" s="16" t="e">
        <f t="shared" si="48"/>
        <v>#DIV/0!</v>
      </c>
      <c r="U188" s="16" t="e">
        <f t="shared" si="48"/>
        <v>#DIV/0!</v>
      </c>
      <c r="V188" s="16" t="e">
        <f t="shared" si="48"/>
        <v>#DIV/0!</v>
      </c>
      <c r="W188" s="16" t="e">
        <f t="shared" si="48"/>
        <v>#DIV/0!</v>
      </c>
      <c r="X188" s="16" t="e">
        <f t="shared" si="48"/>
        <v>#DIV/0!</v>
      </c>
      <c r="Y188" s="16" t="e">
        <f t="shared" si="48"/>
        <v>#DIV/0!</v>
      </c>
      <c r="Z188" s="16" t="e">
        <f t="shared" si="48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7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7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7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7"/>
        <v>1.0134437321937322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87744</v>
      </c>
      <c r="C193" s="27">
        <f>SUM(F193:Z193)</f>
        <v>77138</v>
      </c>
      <c r="D193" s="15">
        <f t="shared" si="47"/>
        <v>0.87912563822027712</v>
      </c>
      <c r="E193" s="102"/>
      <c r="F193" s="36">
        <v>988</v>
      </c>
      <c r="G193" s="36">
        <v>1530</v>
      </c>
      <c r="H193" s="36">
        <v>4521</v>
      </c>
      <c r="I193" s="36">
        <v>4231</v>
      </c>
      <c r="J193" s="36">
        <v>6855</v>
      </c>
      <c r="K193" s="36">
        <v>4870</v>
      </c>
      <c r="L193" s="36">
        <v>3107</v>
      </c>
      <c r="M193" s="36">
        <v>3963</v>
      </c>
      <c r="N193" s="36">
        <v>1795</v>
      </c>
      <c r="O193" s="36">
        <v>4030</v>
      </c>
      <c r="P193" s="36">
        <v>2730</v>
      </c>
      <c r="Q193" s="36">
        <v>5464</v>
      </c>
      <c r="R193" s="36">
        <v>4494</v>
      </c>
      <c r="S193" s="36">
        <v>3300</v>
      </c>
      <c r="T193" s="36">
        <v>3300</v>
      </c>
      <c r="U193" s="36">
        <v>2987</v>
      </c>
      <c r="V193" s="36">
        <v>1991</v>
      </c>
      <c r="W193" s="36">
        <v>1054</v>
      </c>
      <c r="X193" s="36">
        <v>3620</v>
      </c>
      <c r="Y193" s="36">
        <v>7688</v>
      </c>
      <c r="Z193" s="36">
        <v>4620</v>
      </c>
    </row>
    <row r="194" spans="1:36" s="47" customFormat="1" ht="30" customHeight="1" x14ac:dyDescent="0.25">
      <c r="A194" s="11" t="s">
        <v>129</v>
      </c>
      <c r="B194" s="49">
        <f>B193/B192</f>
        <v>0.8679962013295347</v>
      </c>
      <c r="C194" s="49">
        <f>C193/C192</f>
        <v>0.75295518658428262</v>
      </c>
      <c r="D194" s="15">
        <f t="shared" ref="D194:D197" si="49">C194/B194</f>
        <v>0.86746368870158597</v>
      </c>
      <c r="E194" s="15"/>
      <c r="F194" s="70">
        <f t="shared" ref="F194:Z194" si="50">F193/F192</f>
        <v>0.72327964860907756</v>
      </c>
      <c r="G194" s="70">
        <f t="shared" si="50"/>
        <v>0.53740779768177027</v>
      </c>
      <c r="H194" s="70">
        <f t="shared" si="50"/>
        <v>0.87009237875288681</v>
      </c>
      <c r="I194" s="70">
        <f t="shared" si="50"/>
        <v>0.62056321501906719</v>
      </c>
      <c r="J194" s="70">
        <f t="shared" si="50"/>
        <v>0.93151243375458626</v>
      </c>
      <c r="K194" s="70">
        <f t="shared" si="50"/>
        <v>0.84139599170697998</v>
      </c>
      <c r="L194" s="70">
        <f t="shared" si="50"/>
        <v>0.86570075229869048</v>
      </c>
      <c r="M194" s="70">
        <f t="shared" si="50"/>
        <v>0.76094470046082952</v>
      </c>
      <c r="N194" s="70">
        <f t="shared" si="50"/>
        <v>0.53043735224586286</v>
      </c>
      <c r="O194" s="70">
        <f t="shared" si="50"/>
        <v>0.98822952427660615</v>
      </c>
      <c r="P194" s="70">
        <f t="shared" si="50"/>
        <v>0.7</v>
      </c>
      <c r="Q194" s="70">
        <f t="shared" si="50"/>
        <v>0.81020166073546851</v>
      </c>
      <c r="R194" s="70">
        <f t="shared" si="50"/>
        <v>0.74440947490475406</v>
      </c>
      <c r="S194" s="70">
        <f t="shared" si="50"/>
        <v>0.8518327310273619</v>
      </c>
      <c r="T194" s="70">
        <f t="shared" si="50"/>
        <v>0.83628991383679674</v>
      </c>
      <c r="U194" s="70">
        <f t="shared" si="50"/>
        <v>0.58903569315716819</v>
      </c>
      <c r="V194" s="70">
        <f t="shared" si="50"/>
        <v>0.98564356435643563</v>
      </c>
      <c r="W194" s="70">
        <f t="shared" si="50"/>
        <v>0.78016284233900812</v>
      </c>
      <c r="X194" s="70">
        <f t="shared" si="50"/>
        <v>0.41570969223702342</v>
      </c>
      <c r="Y194" s="70">
        <f t="shared" si="50"/>
        <v>0.77648722351277644</v>
      </c>
      <c r="Z194" s="70">
        <f t="shared" si="50"/>
        <v>0.87799315849486892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49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4022</v>
      </c>
      <c r="D196" s="15"/>
      <c r="E196" s="15"/>
      <c r="F196" s="46"/>
      <c r="G196" s="36"/>
      <c r="H196" s="36">
        <v>384</v>
      </c>
      <c r="I196" s="36"/>
      <c r="J196" s="36"/>
      <c r="K196" s="36"/>
      <c r="L196" s="36"/>
      <c r="M196" s="36">
        <v>68</v>
      </c>
      <c r="N196" s="36"/>
      <c r="O196" s="36"/>
      <c r="P196" s="46"/>
      <c r="Q196" s="36">
        <v>50</v>
      </c>
      <c r="R196" s="36">
        <v>55</v>
      </c>
      <c r="S196" s="36"/>
      <c r="T196" s="36">
        <v>200</v>
      </c>
      <c r="U196" s="36"/>
      <c r="V196" s="36"/>
      <c r="W196" s="36"/>
      <c r="X196" s="36">
        <v>22</v>
      </c>
      <c r="Y196" s="36">
        <v>2943</v>
      </c>
      <c r="Z196" s="36">
        <v>300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4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65429</v>
      </c>
      <c r="C199" s="27">
        <f>SUM(F199:Z199)</f>
        <v>63328</v>
      </c>
      <c r="D199" s="9">
        <f t="shared" ref="D199:D218" si="51">C199/B199</f>
        <v>0.96788885662320989</v>
      </c>
      <c r="E199" s="9"/>
      <c r="F199" s="26">
        <v>823</v>
      </c>
      <c r="G199" s="26">
        <v>1700</v>
      </c>
      <c r="H199" s="26">
        <v>4970</v>
      </c>
      <c r="I199" s="26">
        <v>4577</v>
      </c>
      <c r="J199" s="26">
        <v>3880</v>
      </c>
      <c r="K199" s="26">
        <v>2980</v>
      </c>
      <c r="L199" s="26">
        <v>2276</v>
      </c>
      <c r="M199" s="31">
        <v>4347</v>
      </c>
      <c r="N199" s="26">
        <v>1689</v>
      </c>
      <c r="O199" s="26">
        <v>2390</v>
      </c>
      <c r="P199" s="26">
        <v>2010</v>
      </c>
      <c r="Q199" s="26">
        <v>3534</v>
      </c>
      <c r="R199" s="26">
        <v>4387</v>
      </c>
      <c r="S199" s="26">
        <v>2590</v>
      </c>
      <c r="T199" s="26">
        <v>2667</v>
      </c>
      <c r="U199" s="26">
        <v>2206</v>
      </c>
      <c r="V199" s="26">
        <v>1185</v>
      </c>
      <c r="W199" s="26">
        <v>423</v>
      </c>
      <c r="X199" s="26">
        <v>2811</v>
      </c>
      <c r="Y199" s="26">
        <v>6389</v>
      </c>
      <c r="Z199" s="26">
        <v>5494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99922.599999999991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10562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29443.05</v>
      </c>
      <c r="C201" s="27">
        <f>C199*0.45</f>
        <v>28497.600000000002</v>
      </c>
      <c r="D201" s="9">
        <f t="shared" si="51"/>
        <v>0.96788885662321</v>
      </c>
      <c r="E201" s="9"/>
      <c r="F201" s="26">
        <f>F199*0.45</f>
        <v>370.35</v>
      </c>
      <c r="G201" s="26">
        <f t="shared" ref="G201:Z201" si="52">G199*0.45</f>
        <v>765</v>
      </c>
      <c r="H201" s="26">
        <f t="shared" si="52"/>
        <v>2236.5</v>
      </c>
      <c r="I201" s="26">
        <f t="shared" si="52"/>
        <v>2059.65</v>
      </c>
      <c r="J201" s="26">
        <f t="shared" si="52"/>
        <v>1746</v>
      </c>
      <c r="K201" s="26">
        <f t="shared" si="52"/>
        <v>1341</v>
      </c>
      <c r="L201" s="26">
        <f t="shared" si="52"/>
        <v>1024.2</v>
      </c>
      <c r="M201" s="26">
        <f t="shared" si="52"/>
        <v>1956.15</v>
      </c>
      <c r="N201" s="26">
        <f t="shared" si="52"/>
        <v>760.05000000000007</v>
      </c>
      <c r="O201" s="26">
        <f t="shared" si="52"/>
        <v>1075.5</v>
      </c>
      <c r="P201" s="26">
        <f t="shared" si="52"/>
        <v>904.5</v>
      </c>
      <c r="Q201" s="26">
        <f t="shared" si="52"/>
        <v>1590.3</v>
      </c>
      <c r="R201" s="26">
        <f t="shared" si="52"/>
        <v>1974.15</v>
      </c>
      <c r="S201" s="26">
        <f t="shared" si="52"/>
        <v>1165.5</v>
      </c>
      <c r="T201" s="26">
        <f t="shared" si="52"/>
        <v>1200.1500000000001</v>
      </c>
      <c r="U201" s="26">
        <f t="shared" si="52"/>
        <v>992.7</v>
      </c>
      <c r="V201" s="26">
        <f t="shared" si="52"/>
        <v>533.25</v>
      </c>
      <c r="W201" s="26">
        <f t="shared" si="52"/>
        <v>190.35</v>
      </c>
      <c r="X201" s="26">
        <f t="shared" si="52"/>
        <v>1264.95</v>
      </c>
      <c r="Y201" s="26">
        <f t="shared" si="52"/>
        <v>2875.05</v>
      </c>
      <c r="Z201" s="26">
        <f t="shared" si="52"/>
        <v>2472.3000000000002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0.64977407021202638</v>
      </c>
      <c r="C202" s="49">
        <f>C199/C200</f>
        <v>0.63377053839671915</v>
      </c>
      <c r="D202" s="9"/>
      <c r="E202" s="9"/>
      <c r="F202" s="70">
        <f t="shared" ref="F202:Z202" si="53">F199/F200</f>
        <v>0.7044423521355816</v>
      </c>
      <c r="G202" s="70">
        <f t="shared" si="53"/>
        <v>0.50174133758337758</v>
      </c>
      <c r="H202" s="70">
        <f t="shared" si="53"/>
        <v>0.60295045372931533</v>
      </c>
      <c r="I202" s="70">
        <f t="shared" si="53"/>
        <v>0.59596354166666665</v>
      </c>
      <c r="J202" s="70">
        <f t="shared" si="53"/>
        <v>0.79119086460032628</v>
      </c>
      <c r="K202" s="70">
        <f t="shared" si="53"/>
        <v>1.1300720515737581</v>
      </c>
      <c r="L202" s="70">
        <f t="shared" si="53"/>
        <v>2.8273291925465838</v>
      </c>
      <c r="M202" s="70">
        <f t="shared" si="53"/>
        <v>0.40871396603922605</v>
      </c>
      <c r="N202" s="70">
        <f t="shared" si="53"/>
        <v>0.41135926349886753</v>
      </c>
      <c r="O202" s="70">
        <f t="shared" si="53"/>
        <v>0.67992375750334277</v>
      </c>
      <c r="P202" s="70">
        <f t="shared" si="53"/>
        <v>0.64118923057292332</v>
      </c>
      <c r="Q202" s="70">
        <f t="shared" si="53"/>
        <v>0.46842070382397771</v>
      </c>
      <c r="R202" s="70">
        <f t="shared" si="53"/>
        <v>1.0194264999767626</v>
      </c>
      <c r="S202" s="70">
        <f t="shared" si="53"/>
        <v>1.3369812099938054</v>
      </c>
      <c r="T202" s="70">
        <f t="shared" si="53"/>
        <v>0.71811303481515387</v>
      </c>
      <c r="U202" s="70">
        <f t="shared" si="53"/>
        <v>0.33288063980685079</v>
      </c>
      <c r="V202" s="70">
        <f t="shared" si="53"/>
        <v>0.79599650701954727</v>
      </c>
      <c r="W202" s="70">
        <f t="shared" si="53"/>
        <v>0.64042392127176384</v>
      </c>
      <c r="X202" s="70">
        <f t="shared" si="53"/>
        <v>0.5687290090235908</v>
      </c>
      <c r="Y202" s="70">
        <f t="shared" si="53"/>
        <v>0.6049043741715584</v>
      </c>
      <c r="Z202" s="70">
        <f t="shared" si="53"/>
        <v>0.69317049167917844</v>
      </c>
    </row>
    <row r="203" spans="1:36" s="60" customFormat="1" ht="21.6" outlineLevel="1" x14ac:dyDescent="0.25">
      <c r="A203" s="52" t="s">
        <v>138</v>
      </c>
      <c r="B203" s="23">
        <v>109249</v>
      </c>
      <c r="C203" s="27">
        <f>SUM(F203:Z203)</f>
        <v>143523</v>
      </c>
      <c r="D203" s="9">
        <f t="shared" si="51"/>
        <v>1.3137236954113996</v>
      </c>
      <c r="E203" s="9"/>
      <c r="F203" s="26">
        <v>100</v>
      </c>
      <c r="G203" s="26">
        <v>4600</v>
      </c>
      <c r="H203" s="26">
        <v>10730</v>
      </c>
      <c r="I203" s="26">
        <v>14445</v>
      </c>
      <c r="J203" s="26">
        <v>3504</v>
      </c>
      <c r="K203" s="26">
        <v>6900</v>
      </c>
      <c r="L203" s="26">
        <v>550</v>
      </c>
      <c r="M203" s="26">
        <v>11628</v>
      </c>
      <c r="N203" s="26">
        <v>5920</v>
      </c>
      <c r="O203" s="26">
        <v>6500</v>
      </c>
      <c r="P203" s="26">
        <v>3200</v>
      </c>
      <c r="Q203" s="26">
        <v>9300</v>
      </c>
      <c r="R203" s="26">
        <v>2789</v>
      </c>
      <c r="S203" s="26">
        <v>1800</v>
      </c>
      <c r="T203" s="26">
        <v>4145</v>
      </c>
      <c r="U203" s="26">
        <v>15968</v>
      </c>
      <c r="V203" s="26">
        <v>150</v>
      </c>
      <c r="W203" s="26">
        <v>700</v>
      </c>
      <c r="X203" s="26">
        <v>2297</v>
      </c>
      <c r="Y203" s="26">
        <v>29117</v>
      </c>
      <c r="Z203" s="26">
        <v>9180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32774.699999999997</v>
      </c>
      <c r="C205" s="27">
        <f>C203*0.3</f>
        <v>43056.9</v>
      </c>
      <c r="D205" s="9">
        <f t="shared" si="51"/>
        <v>1.3137236954113998</v>
      </c>
      <c r="E205" s="9"/>
      <c r="F205" s="26">
        <f>F203*0.3</f>
        <v>30</v>
      </c>
      <c r="G205" s="26">
        <f t="shared" ref="G205:Z205" si="54">G203*0.3</f>
        <v>1380</v>
      </c>
      <c r="H205" s="26">
        <f t="shared" si="54"/>
        <v>3219</v>
      </c>
      <c r="I205" s="26">
        <f t="shared" si="54"/>
        <v>4333.5</v>
      </c>
      <c r="J205" s="26">
        <f t="shared" si="54"/>
        <v>1051.2</v>
      </c>
      <c r="K205" s="26">
        <f t="shared" si="54"/>
        <v>2070</v>
      </c>
      <c r="L205" s="26">
        <f t="shared" si="54"/>
        <v>165</v>
      </c>
      <c r="M205" s="26">
        <f t="shared" si="54"/>
        <v>3488.4</v>
      </c>
      <c r="N205" s="26">
        <f t="shared" si="54"/>
        <v>1776</v>
      </c>
      <c r="O205" s="26">
        <f t="shared" si="54"/>
        <v>1950</v>
      </c>
      <c r="P205" s="26">
        <f t="shared" si="54"/>
        <v>960</v>
      </c>
      <c r="Q205" s="26">
        <f t="shared" si="54"/>
        <v>2790</v>
      </c>
      <c r="R205" s="26">
        <f t="shared" si="54"/>
        <v>836.69999999999993</v>
      </c>
      <c r="S205" s="26">
        <f t="shared" si="54"/>
        <v>540</v>
      </c>
      <c r="T205" s="26">
        <f t="shared" si="54"/>
        <v>1243.5</v>
      </c>
      <c r="U205" s="26">
        <f t="shared" si="54"/>
        <v>4790.3999999999996</v>
      </c>
      <c r="V205" s="26">
        <f t="shared" si="54"/>
        <v>45</v>
      </c>
      <c r="W205" s="26">
        <f t="shared" si="54"/>
        <v>210</v>
      </c>
      <c r="X205" s="26">
        <f t="shared" si="54"/>
        <v>689.1</v>
      </c>
      <c r="Y205" s="26">
        <f t="shared" si="54"/>
        <v>8735.1</v>
      </c>
      <c r="Z205" s="26">
        <f t="shared" si="54"/>
        <v>2754</v>
      </c>
    </row>
    <row r="206" spans="1:36" s="60" customFormat="1" ht="21.6" collapsed="1" x14ac:dyDescent="0.25">
      <c r="A206" s="13" t="s">
        <v>137</v>
      </c>
      <c r="B206" s="9">
        <f>B203/B204</f>
        <v>0.45172400960930165</v>
      </c>
      <c r="C206" s="9">
        <f>C203/C204</f>
        <v>0.59344078058655636</v>
      </c>
      <c r="D206" s="9"/>
      <c r="E206" s="9"/>
      <c r="F206" s="30">
        <f t="shared" ref="F206:Z206" si="55">F203/F204</f>
        <v>4.4163759219184737E-2</v>
      </c>
      <c r="G206" s="30">
        <f t="shared" si="55"/>
        <v>0.70046139087268344</v>
      </c>
      <c r="H206" s="30">
        <f t="shared" si="55"/>
        <v>0.67161563305876171</v>
      </c>
      <c r="I206" s="30">
        <f t="shared" si="55"/>
        <v>0.52981954225352113</v>
      </c>
      <c r="J206" s="30">
        <f t="shared" si="55"/>
        <v>0.36864420153391336</v>
      </c>
      <c r="K206" s="30">
        <f t="shared" si="55"/>
        <v>0.56161484616636825</v>
      </c>
      <c r="L206" s="30">
        <f t="shared" si="55"/>
        <v>0.3525189078323292</v>
      </c>
      <c r="M206" s="30">
        <f t="shared" si="55"/>
        <v>0.56406898057192756</v>
      </c>
      <c r="N206" s="30">
        <f t="shared" si="55"/>
        <v>0.74388680857480338</v>
      </c>
      <c r="O206" s="30">
        <f t="shared" si="55"/>
        <v>0.95405841773080879</v>
      </c>
      <c r="P206" s="30">
        <f t="shared" si="55"/>
        <v>0.52667094586810193</v>
      </c>
      <c r="Q206" s="30">
        <f t="shared" si="55"/>
        <v>0.63599310665536013</v>
      </c>
      <c r="R206" s="30">
        <f t="shared" si="55"/>
        <v>0.33437237741278025</v>
      </c>
      <c r="S206" s="30">
        <f t="shared" si="55"/>
        <v>0.47939915306149627</v>
      </c>
      <c r="T206" s="30">
        <f t="shared" si="55"/>
        <v>0.57583040440103916</v>
      </c>
      <c r="U206" s="30">
        <f t="shared" si="55"/>
        <v>0.53049833887043185</v>
      </c>
      <c r="V206" s="30">
        <f t="shared" si="55"/>
        <v>5.1987661594981457E-2</v>
      </c>
      <c r="W206" s="30">
        <f t="shared" si="55"/>
        <v>0.54678956413060453</v>
      </c>
      <c r="X206" s="30">
        <f t="shared" si="55"/>
        <v>0.23977536065471097</v>
      </c>
      <c r="Y206" s="30">
        <f t="shared" si="55"/>
        <v>0.91447864321608041</v>
      </c>
      <c r="Z206" s="30">
        <f t="shared" si="55"/>
        <v>0.59757455035444373</v>
      </c>
    </row>
    <row r="207" spans="1:36" s="60" customFormat="1" ht="30" customHeight="1" outlineLevel="1" x14ac:dyDescent="0.25">
      <c r="A207" s="52" t="s">
        <v>139</v>
      </c>
      <c r="B207" s="23">
        <v>5525</v>
      </c>
      <c r="C207" s="27">
        <f>SUM(F207:Z207)</f>
        <v>15972</v>
      </c>
      <c r="D207" s="9">
        <f t="shared" si="51"/>
        <v>2.8908597285067872</v>
      </c>
      <c r="E207" s="9"/>
      <c r="F207" s="26"/>
      <c r="G207" s="26">
        <v>1650</v>
      </c>
      <c r="H207" s="26"/>
      <c r="I207" s="26"/>
      <c r="J207" s="26">
        <v>4407</v>
      </c>
      <c r="K207" s="26">
        <v>150</v>
      </c>
      <c r="L207" s="26">
        <v>1900</v>
      </c>
      <c r="M207" s="26">
        <v>158</v>
      </c>
      <c r="N207" s="26">
        <v>300</v>
      </c>
      <c r="O207" s="26"/>
      <c r="P207" s="26">
        <v>1300</v>
      </c>
      <c r="Q207" s="26">
        <v>2158</v>
      </c>
      <c r="R207" s="26"/>
      <c r="S207" s="26"/>
      <c r="T207" s="26"/>
      <c r="U207" s="26"/>
      <c r="V207" s="26"/>
      <c r="W207" s="26"/>
      <c r="X207" s="26">
        <v>3949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1049.75</v>
      </c>
      <c r="C209" s="27">
        <f>C207*0.19</f>
        <v>3034.68</v>
      </c>
      <c r="D209" s="9"/>
      <c r="E209" s="9"/>
      <c r="F209" s="26">
        <f>F207*0.19</f>
        <v>0</v>
      </c>
      <c r="G209" s="26">
        <f t="shared" ref="G209:Z209" si="56">G207*0.19</f>
        <v>313.5</v>
      </c>
      <c r="H209" s="26">
        <f t="shared" si="56"/>
        <v>0</v>
      </c>
      <c r="I209" s="26">
        <f t="shared" si="56"/>
        <v>0</v>
      </c>
      <c r="J209" s="26">
        <f t="shared" si="56"/>
        <v>837.33</v>
      </c>
      <c r="K209" s="26">
        <f t="shared" si="56"/>
        <v>28.5</v>
      </c>
      <c r="L209" s="26">
        <f t="shared" si="56"/>
        <v>361</v>
      </c>
      <c r="M209" s="26">
        <f t="shared" si="56"/>
        <v>30.02</v>
      </c>
      <c r="N209" s="26">
        <f t="shared" si="56"/>
        <v>57</v>
      </c>
      <c r="O209" s="26">
        <f t="shared" si="56"/>
        <v>0</v>
      </c>
      <c r="P209" s="26">
        <f t="shared" si="56"/>
        <v>247</v>
      </c>
      <c r="Q209" s="26">
        <f t="shared" si="56"/>
        <v>410.02</v>
      </c>
      <c r="R209" s="26">
        <f t="shared" si="56"/>
        <v>0</v>
      </c>
      <c r="S209" s="26">
        <f t="shared" si="56"/>
        <v>0</v>
      </c>
      <c r="T209" s="26">
        <f t="shared" si="56"/>
        <v>0</v>
      </c>
      <c r="U209" s="26">
        <f t="shared" si="56"/>
        <v>0</v>
      </c>
      <c r="V209" s="26">
        <f t="shared" si="56"/>
        <v>0</v>
      </c>
      <c r="W209" s="26">
        <f t="shared" si="56"/>
        <v>0</v>
      </c>
      <c r="X209" s="26">
        <f t="shared" si="56"/>
        <v>750.31000000000006</v>
      </c>
      <c r="Y209" s="26">
        <f t="shared" si="56"/>
        <v>0</v>
      </c>
      <c r="Z209" s="26">
        <f t="shared" si="56"/>
        <v>0</v>
      </c>
    </row>
    <row r="210" spans="1:26" s="60" customFormat="1" ht="21.6" collapsed="1" x14ac:dyDescent="0.25">
      <c r="A210" s="13" t="s">
        <v>141</v>
      </c>
      <c r="B210" s="9">
        <f>B207/B208</f>
        <v>2.2259287461071427E-2</v>
      </c>
      <c r="C210" s="9">
        <f>C207/C208</f>
        <v>6.434837400699564E-2</v>
      </c>
      <c r="D210" s="9">
        <f t="shared" si="51"/>
        <v>2.8908550698009763</v>
      </c>
      <c r="E210" s="9"/>
      <c r="F210" s="30">
        <f>F207/F208</f>
        <v>0</v>
      </c>
      <c r="G210" s="30">
        <f>G207/G208</f>
        <v>0.22383504035813606</v>
      </c>
      <c r="H210" s="30">
        <f t="shared" ref="H210:Z210" si="57">H207/H208</f>
        <v>0</v>
      </c>
      <c r="I210" s="30">
        <f t="shared" si="57"/>
        <v>0</v>
      </c>
      <c r="J210" s="30">
        <f t="shared" si="57"/>
        <v>0.41305040583350516</v>
      </c>
      <c r="K210" s="30">
        <f t="shared" si="57"/>
        <v>1.349503382755146E-2</v>
      </c>
      <c r="L210" s="30">
        <f t="shared" si="57"/>
        <v>1.0849083537943243</v>
      </c>
      <c r="M210" s="30">
        <f t="shared" si="57"/>
        <v>6.8280919804491842E-3</v>
      </c>
      <c r="N210" s="30">
        <f t="shared" si="57"/>
        <v>3.3583342662039627E-2</v>
      </c>
      <c r="O210" s="30">
        <f t="shared" si="57"/>
        <v>0</v>
      </c>
      <c r="P210" s="30">
        <f t="shared" si="57"/>
        <v>0.19061024603384066</v>
      </c>
      <c r="Q210" s="30">
        <f t="shared" si="57"/>
        <v>0.13147233171480618</v>
      </c>
      <c r="R210" s="30">
        <f t="shared" si="57"/>
        <v>0</v>
      </c>
      <c r="S210" s="30">
        <f t="shared" si="57"/>
        <v>0</v>
      </c>
      <c r="T210" s="30">
        <f t="shared" si="57"/>
        <v>0</v>
      </c>
      <c r="U210" s="30">
        <f t="shared" si="57"/>
        <v>0</v>
      </c>
      <c r="V210" s="30">
        <f t="shared" si="57"/>
        <v>0</v>
      </c>
      <c r="W210" s="30">
        <f t="shared" si="57"/>
        <v>0</v>
      </c>
      <c r="X210" s="30">
        <f t="shared" si="57"/>
        <v>0.36723610426566733</v>
      </c>
      <c r="Y210" s="30">
        <f t="shared" si="57"/>
        <v>0</v>
      </c>
      <c r="Z210" s="30">
        <f t="shared" si="57"/>
        <v>0</v>
      </c>
    </row>
    <row r="211" spans="1:26" s="47" customFormat="1" ht="21.6" x14ac:dyDescent="0.25">
      <c r="A211" s="52" t="s">
        <v>142</v>
      </c>
      <c r="B211" s="27">
        <v>170</v>
      </c>
      <c r="C211" s="27">
        <f>SUM(F211:Z211)</f>
        <v>232</v>
      </c>
      <c r="D211" s="9">
        <f t="shared" si="51"/>
        <v>1.3647058823529412</v>
      </c>
      <c r="E211" s="9"/>
      <c r="F211" s="36"/>
      <c r="G211" s="36"/>
      <c r="H211" s="36"/>
      <c r="I211" s="36"/>
      <c r="J211" s="36"/>
      <c r="K211" s="36"/>
      <c r="L211" s="36">
        <v>110</v>
      </c>
      <c r="M211" s="36"/>
      <c r="N211" s="36"/>
      <c r="O211" s="36"/>
      <c r="P211" s="36"/>
      <c r="Q211" s="36">
        <v>60</v>
      </c>
      <c r="R211" s="36"/>
      <c r="S211" s="36">
        <v>62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118.99999999999999</v>
      </c>
      <c r="C212" s="27">
        <f>C211*0.7</f>
        <v>162.39999999999998</v>
      </c>
      <c r="D212" s="9">
        <f t="shared" si="51"/>
        <v>1.3647058823529412</v>
      </c>
      <c r="E212" s="9"/>
      <c r="F212" s="26"/>
      <c r="G212" s="26"/>
      <c r="H212" s="26"/>
      <c r="I212" s="26"/>
      <c r="J212" s="26"/>
      <c r="K212" s="26"/>
      <c r="L212" s="26">
        <f>L211*0.7</f>
        <v>77</v>
      </c>
      <c r="M212" s="26"/>
      <c r="N212" s="26"/>
      <c r="O212" s="26"/>
      <c r="P212" s="26"/>
      <c r="Q212" s="26">
        <f>Q211*0.7</f>
        <v>42</v>
      </c>
      <c r="R212" s="26"/>
      <c r="S212" s="26">
        <f>S211*0.7</f>
        <v>43.4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1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1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63386.5</v>
      </c>
      <c r="C216" s="27">
        <f>C214+C212+C209+C205+C201</f>
        <v>74751.58</v>
      </c>
      <c r="D216" s="9">
        <f t="shared" si="51"/>
        <v>1.1792981155293321</v>
      </c>
      <c r="E216" s="9"/>
      <c r="F216" s="26">
        <f>F214+F212+F209+F205+F201</f>
        <v>400.35</v>
      </c>
      <c r="G216" s="108">
        <f t="shared" ref="G216:Z216" si="58">G214+G212+G209+G205+G201</f>
        <v>2458.5</v>
      </c>
      <c r="H216" s="26">
        <f t="shared" si="58"/>
        <v>5455.5</v>
      </c>
      <c r="I216" s="26">
        <f t="shared" si="58"/>
        <v>6393.15</v>
      </c>
      <c r="J216" s="26">
        <f t="shared" si="58"/>
        <v>3634.53</v>
      </c>
      <c r="K216" s="26">
        <f t="shared" si="58"/>
        <v>3439.5</v>
      </c>
      <c r="L216" s="26">
        <f t="shared" si="58"/>
        <v>1627.2</v>
      </c>
      <c r="M216" s="26">
        <f t="shared" si="58"/>
        <v>5474.57</v>
      </c>
      <c r="N216" s="26">
        <f t="shared" si="58"/>
        <v>2593.0500000000002</v>
      </c>
      <c r="O216" s="26">
        <f t="shared" si="58"/>
        <v>3025.5</v>
      </c>
      <c r="P216" s="26">
        <f t="shared" si="58"/>
        <v>2111.5</v>
      </c>
      <c r="Q216" s="26">
        <f t="shared" si="58"/>
        <v>4832.32</v>
      </c>
      <c r="R216" s="26">
        <f t="shared" si="58"/>
        <v>2810.85</v>
      </c>
      <c r="S216" s="26">
        <f t="shared" si="58"/>
        <v>1748.9</v>
      </c>
      <c r="T216" s="26">
        <f t="shared" si="58"/>
        <v>2443.65</v>
      </c>
      <c r="U216" s="26">
        <f t="shared" si="58"/>
        <v>5783.0999999999995</v>
      </c>
      <c r="V216" s="26">
        <f t="shared" si="58"/>
        <v>578.25</v>
      </c>
      <c r="W216" s="26">
        <f t="shared" si="58"/>
        <v>400.35</v>
      </c>
      <c r="X216" s="26">
        <f t="shared" si="58"/>
        <v>2704.36</v>
      </c>
      <c r="Y216" s="26">
        <f t="shared" si="58"/>
        <v>11610.150000000001</v>
      </c>
      <c r="Z216" s="26">
        <f t="shared" si="58"/>
        <v>5226.3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1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10.126933154396729</v>
      </c>
      <c r="C218" s="50">
        <f>C216/C217*10</f>
        <v>12.051652532808824</v>
      </c>
      <c r="D218" s="9">
        <f t="shared" si="51"/>
        <v>1.1900594532488302</v>
      </c>
      <c r="E218" s="9"/>
      <c r="F218" s="51">
        <f>F216/F217*10</f>
        <v>6.2069767441860471</v>
      </c>
      <c r="G218" s="51">
        <f>G216/G217*10</f>
        <v>13.133012820512821</v>
      </c>
      <c r="H218" s="51">
        <f t="shared" ref="H218:Z218" si="59">H216/H217*10</f>
        <v>11.979578392621871</v>
      </c>
      <c r="I218" s="51">
        <f t="shared" si="59"/>
        <v>10.258584724005132</v>
      </c>
      <c r="J218" s="51">
        <f t="shared" si="59"/>
        <v>13.416500553709856</v>
      </c>
      <c r="K218" s="51">
        <f t="shared" si="59"/>
        <v>13.228846153846154</v>
      </c>
      <c r="L218" s="51">
        <f t="shared" si="59"/>
        <v>36.566292134831457</v>
      </c>
      <c r="M218" s="51">
        <f t="shared" si="59"/>
        <v>9.3168311776718848</v>
      </c>
      <c r="N218" s="51">
        <f t="shared" si="59"/>
        <v>11.433201058201059</v>
      </c>
      <c r="O218" s="51">
        <f t="shared" si="59"/>
        <v>15.579299691040164</v>
      </c>
      <c r="P218" s="51">
        <f t="shared" si="59"/>
        <v>12.191108545034641</v>
      </c>
      <c r="Q218" s="51">
        <f t="shared" si="59"/>
        <v>11.593857965451056</v>
      </c>
      <c r="R218" s="51">
        <f t="shared" si="59"/>
        <v>13.832923228346456</v>
      </c>
      <c r="S218" s="51">
        <f t="shared" si="59"/>
        <v>16.344859813084113</v>
      </c>
      <c r="T218" s="51">
        <f t="shared" si="59"/>
        <v>11.908625730994153</v>
      </c>
      <c r="U218" s="51">
        <f t="shared" si="59"/>
        <v>9.8502810424118543</v>
      </c>
      <c r="V218" s="51">
        <f t="shared" si="59"/>
        <v>7.0346715328467155</v>
      </c>
      <c r="W218" s="51">
        <f t="shared" si="59"/>
        <v>10.968493150684932</v>
      </c>
      <c r="X218" s="51">
        <f t="shared" si="59"/>
        <v>9.9024533138044681</v>
      </c>
      <c r="Y218" s="51">
        <f t="shared" si="59"/>
        <v>15.154875342644566</v>
      </c>
      <c r="Z218" s="51">
        <f t="shared" si="59"/>
        <v>11.934916647636447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6.2" hidden="1" customHeight="1" x14ac:dyDescent="0.3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2019-07-10T13:06:45Z</cp:lastPrinted>
  <dcterms:created xsi:type="dcterms:W3CDTF">2017-06-08T05:54:08Z</dcterms:created>
  <dcterms:modified xsi:type="dcterms:W3CDTF">2019-07-10T13:07:44Z</dcterms:modified>
</cp:coreProperties>
</file>