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45621"/>
</workbook>
</file>

<file path=xl/calcChain.xml><?xml version="1.0" encoding="utf-8"?>
<calcChain xmlns="http://schemas.openxmlformats.org/spreadsheetml/2006/main">
  <c r="Z131" i="2" l="1"/>
  <c r="P133" i="2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F105" i="2"/>
  <c r="C105" i="2" s="1"/>
  <c r="C99" i="2"/>
  <c r="G133" i="2"/>
  <c r="G132" i="2"/>
  <c r="J151" i="2" l="1"/>
  <c r="I175" i="2"/>
  <c r="H130" i="2"/>
  <c r="F133" i="2" l="1"/>
  <c r="C194" i="2"/>
  <c r="D194" i="2" s="1"/>
  <c r="C195" i="2"/>
  <c r="D195" i="2" s="1"/>
  <c r="N133" i="2"/>
  <c r="W130" i="2" l="1"/>
  <c r="W131" i="2"/>
  <c r="L133" i="2" l="1"/>
  <c r="I131" i="2" l="1"/>
  <c r="J131" i="2"/>
  <c r="K131" i="2"/>
  <c r="I132" i="2"/>
  <c r="Q151" i="2"/>
  <c r="J160" i="2"/>
  <c r="S151" i="2" l="1"/>
  <c r="Y132" i="2" l="1"/>
  <c r="Y131" i="2"/>
  <c r="C192" i="2"/>
  <c r="D192" i="2" s="1"/>
  <c r="B172" i="2" l="1"/>
  <c r="J130" i="2" l="1"/>
  <c r="J133" i="2"/>
  <c r="V133" i="2" l="1"/>
  <c r="V131" i="2"/>
  <c r="V130" i="2"/>
  <c r="U131" i="2"/>
  <c r="B133" i="2"/>
  <c r="O130" i="2" l="1"/>
  <c r="O131" i="2"/>
  <c r="G130" i="2" l="1"/>
  <c r="G131" i="2"/>
  <c r="K133" i="2"/>
  <c r="I133" i="2"/>
  <c r="Z130" i="2"/>
  <c r="Z132" i="2"/>
  <c r="X131" i="2"/>
  <c r="X130" i="2"/>
  <c r="L131" i="2"/>
  <c r="U133" i="2"/>
  <c r="U130" i="2"/>
  <c r="U151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B132" i="2" l="1"/>
  <c r="H131" i="2" l="1"/>
  <c r="M131" i="2" l="1"/>
  <c r="R133" i="2" l="1"/>
  <c r="S130" i="2" l="1"/>
  <c r="S131" i="2"/>
  <c r="N131" i="2"/>
  <c r="N130" i="2"/>
  <c r="L151" i="2" l="1"/>
  <c r="Q131" i="2"/>
  <c r="Q130" i="2"/>
  <c r="T132" i="2"/>
  <c r="H133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57" i="2" l="1"/>
  <c r="D186" i="2"/>
  <c r="D187" i="2"/>
  <c r="B131" i="2"/>
  <c r="B130" i="2"/>
  <c r="C128" i="2" l="1"/>
  <c r="D128" i="2" s="1"/>
  <c r="C120" i="2"/>
  <c r="D120" i="2" s="1"/>
  <c r="C113" i="2"/>
  <c r="D113" i="2" s="1"/>
  <c r="C134" i="2" l="1"/>
  <c r="D134" i="2" s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D190" i="2" s="1"/>
  <c r="C191" i="2"/>
  <c r="D191" i="2" s="1"/>
  <c r="C189" i="2" l="1"/>
  <c r="D189" i="2" s="1"/>
  <c r="B160" i="2"/>
  <c r="C106" i="2" l="1"/>
  <c r="C109" i="2"/>
  <c r="D109" i="2" s="1"/>
  <c r="C110" i="2"/>
  <c r="D110" i="2" s="1"/>
  <c r="C111" i="2"/>
  <c r="D111" i="2" s="1"/>
  <c r="C114" i="2"/>
  <c r="D114" i="2" s="1"/>
  <c r="C115" i="2"/>
  <c r="C117" i="2"/>
  <c r="D117" i="2" s="1"/>
  <c r="C118" i="2"/>
  <c r="D118" i="2" s="1"/>
  <c r="C119" i="2"/>
  <c r="D119" i="2" s="1"/>
  <c r="C121" i="2"/>
  <c r="D121" i="2" s="1"/>
  <c r="C122" i="2"/>
  <c r="D122" i="2" s="1"/>
  <c r="C123" i="2"/>
  <c r="D123" i="2" s="1"/>
  <c r="C125" i="2"/>
  <c r="D125" i="2" s="1"/>
  <c r="C126" i="2"/>
  <c r="D126" i="2" s="1"/>
  <c r="C127" i="2"/>
  <c r="D127" i="2" s="1"/>
  <c r="C129" i="2"/>
  <c r="D129" i="2" s="1"/>
  <c r="C136" i="2"/>
  <c r="D136" i="2" s="1"/>
  <c r="C137" i="2"/>
  <c r="D137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C145" i="2"/>
  <c r="D145" i="2" s="1"/>
  <c r="C148" i="2"/>
  <c r="D148" i="2" s="1"/>
  <c r="C149" i="2"/>
  <c r="D149" i="2" s="1"/>
  <c r="C152" i="2"/>
  <c r="D152" i="2" s="1"/>
  <c r="C153" i="2"/>
  <c r="D153" i="2" s="1"/>
  <c r="C154" i="2"/>
  <c r="D154" i="2" s="1"/>
  <c r="D115" i="2" l="1"/>
  <c r="C116" i="2"/>
  <c r="D106" i="2"/>
  <c r="C107" i="2"/>
  <c r="D144" i="2"/>
  <c r="C146" i="2"/>
  <c r="C132" i="2"/>
  <c r="D132" i="2" s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D201" i="2" s="1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C185" i="2"/>
  <c r="D185" i="2" s="1"/>
  <c r="Y184" i="2"/>
  <c r="V184" i="2"/>
  <c r="S184" i="2"/>
  <c r="M184" i="2"/>
  <c r="L184" i="2"/>
  <c r="K184" i="2"/>
  <c r="H184" i="2"/>
  <c r="B184" i="2"/>
  <c r="C183" i="2"/>
  <c r="D183" i="2" s="1"/>
  <c r="C182" i="2"/>
  <c r="D182" i="2" s="1"/>
  <c r="V181" i="2"/>
  <c r="M181" i="2"/>
  <c r="H181" i="2"/>
  <c r="B181" i="2"/>
  <c r="C180" i="2"/>
  <c r="D180" i="2" s="1"/>
  <c r="C179" i="2"/>
  <c r="D179" i="2" s="1"/>
  <c r="B178" i="2"/>
  <c r="N175" i="2"/>
  <c r="C174" i="2"/>
  <c r="C173" i="2"/>
  <c r="R172" i="2"/>
  <c r="C171" i="2"/>
  <c r="D171" i="2" s="1"/>
  <c r="C170" i="2"/>
  <c r="D170" i="2" s="1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Y138" i="2"/>
  <c r="U138" i="2"/>
  <c r="S138" i="2"/>
  <c r="Q138" i="2"/>
  <c r="N138" i="2"/>
  <c r="I138" i="2"/>
  <c r="C138" i="2" s="1"/>
  <c r="D138" i="2" s="1"/>
  <c r="X135" i="2"/>
  <c r="V135" i="2"/>
  <c r="S135" i="2"/>
  <c r="R135" i="2"/>
  <c r="J135" i="2"/>
  <c r="F135" i="2"/>
  <c r="C135" i="2" s="1"/>
  <c r="D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46" i="2" l="1"/>
  <c r="C193" i="2"/>
  <c r="D193" i="2" s="1"/>
  <c r="D150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C181" i="2"/>
  <c r="D181" i="2" s="1"/>
  <c r="C175" i="2"/>
  <c r="C184" i="2"/>
  <c r="D184" i="2" s="1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D172" i="2" s="1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<sst xmlns="http://schemas.openxmlformats.org/spreadsheetml/2006/main" count="263" uniqueCount="212">
  <si>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</si>
  <si>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</si>
  <si>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</si>
  <si>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</si>
  <si>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</si>
  <si>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</si>
  <si>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</si>
  <si>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</si>
  <si>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</si>
  <si>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</si>
  <si>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</si>
  <si>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</si>
  <si>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</si>
  <si>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</si>
  <si>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</si>
  <si>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</si>
  <si>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</si>
  <si>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</si>
  <si>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</si>
  <si>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</si>
  <si>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</si>
  <si>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</si>
  <si>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</si>
  <si>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</si>
  <si>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</si>
  <si>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</si>
  <si>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</si>
  <si>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</si>
  <si>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</si>
  <si>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</si>
  <si>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</si>
  <si>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</si>
  <si>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</si>
  <si>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</si>
  <si>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</si>
  <si>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</si>
  <si>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</si>
  <si>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</si>
  <si>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</si>
  <si>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</si>
  <si>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</si>
  <si>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</si>
  <si>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</si>
  <si>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</si>
  <si>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</si>
  <si>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</si>
  <si>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</si>
  <si>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</si>
  <si>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</si>
  <si>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</si>
  <si>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</si>
  <si>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</si>
  <si>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</si>
  <si>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</si>
  <si>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</si>
  <si>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</si>
  <si>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</si>
  <si>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</si>
  <si>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</si>
  <si>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</si>
  <si>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</si>
  <si>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</si>
  <si>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</si>
  <si>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</si>
  <si>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</si>
  <si>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</si>
  <si>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</si>
  <si>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</si>
  <si>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</si>
  <si>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</si>
  <si>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</si>
  <si>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</si>
  <si>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</si>
  <si>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</si>
  <si>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</si>
  <si>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</si>
  <si>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</si>
  <si>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</si>
  <si>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</si>
  <si>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</si>
  <si>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</si>
  <si>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</si>
  <si>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</si>
  <si>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</si>
  <si>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</si>
  <si>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</si>
  <si>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</si>
  <si>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</si>
  <si>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</si>
  <si>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</si>
  <si>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</si>
  <si>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</si>
  <si>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</si>
  <si>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</si>
  <si>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</si>
  <si>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</si>
  <si>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</si>
  <si>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</si>
  <si>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</si>
  <si>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</si>
  <si>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</si>
  <si>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</si>
  <si>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</si>
  <si>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</si>
  <si>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</si>
  <si>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</si>
  <si>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</si>
  <si>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</si>
  <si>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</si>
  <si>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</si>
  <si>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</si>
  <si>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</si>
  <si>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</si>
  <si>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</si>
  <si>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</si>
  <si>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</si>
  <si>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</si>
  <si>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</si>
  <si>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</si>
  <si>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</si>
  <si>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</si>
  <si>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</si>
  <si>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</si>
  <si>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</si>
  <si>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</si>
  <si>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</si>
  <si>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</si>
  <si>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</si>
  <si>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</si>
  <si>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</si>
  <si>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</si>
  <si>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</si>
  <si>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</si>
  <si>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</si>
  <si>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</si>
  <si>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</si>
  <si>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</si>
  <si>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</si>
  <si>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</si>
  <si>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</si>
  <si>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</si>
  <si>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</si>
  <si>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</si>
  <si>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</si>
  <si>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</si>
  <si>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</si>
  <si>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</si>
  <si>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</si>
  <si>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</si>
  <si>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</si>
  <si>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</si>
  <si>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</si>
  <si>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</si>
  <si>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</si>
  <si>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</si>
  <si>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</si>
  <si>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</si>
  <si>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</si>
  <si>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</si>
  <si>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</si>
  <si>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</si>
  <si>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</si>
  <si>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</si>
  <si>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</si>
  <si>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</si>
  <si>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</si>
  <si>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</si>
  <si>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</si>
  <si>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</si>
  <si>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</si>
  <si>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</si>
  <si>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</si>
  <si>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</si>
  <si>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</si>
  <si>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</si>
  <si>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</si>
  <si>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</si>
  <si>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</si>
  <si>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</si>
  <si>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</si>
  <si>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</si>
  <si>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</si>
  <si>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</si>
  <si>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</si>
  <si>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</si>
  <si>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</si>
  <si>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</si>
  <si>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</si>
  <si>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</si>
  <si>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</si>
  <si>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</si>
  <si>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</si>
  <si>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</si>
  <si>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</si>
  <si>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</si>
  <si>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</si>
  <si>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</si>
  <si>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</si>
  <si>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</si>
  <si>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</si>
  <si>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</si>
  <si>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</si>
  <si>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</si>
  <si>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</si>
  <si>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</si>
  <si>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</si>
  <si>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</si>
  <si>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</si>
  <si>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</si>
  <si>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</si>
  <si>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</si>
  <si>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9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</si>
</sst>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view="pageBreakPreview" topLeftCell="A2" zoomScale="60" zoomScaleNormal="70" zoomScalePageLayoutView="82" workbookViewId="0">
      <pane xSplit="3" ySplit="5" topLeftCell="D106" activePane="bottomRight" state="frozen"/>
      <selection activeCell="A2" sqref="A2"/>
      <selection pane="topRight" activeCell="F2" sqref="F2"/>
      <selection pane="bottomLeft" activeCell="A7" sqref="A7"/>
      <selection pane="bottomRight" activeCell="A140" sqref="A140:XFD140"/>
    </sheetView>
  </sheetViews>
  <sheetFormatPr defaultColWidth="9.140625" defaultRowHeight="16.5" outlineLevelRow="1" x14ac:dyDescent="0.25"/>
  <cols>
    <col min="1" max="1" width="99.85546875" style="76" customWidth="1"/>
    <col min="2" max="2" width="14.42578125" style="2" customWidth="1"/>
    <col min="3" max="3" width="14.5703125" style="2" customWidth="1"/>
    <col min="4" max="4" width="15" style="2" customWidth="1"/>
    <col min="5" max="5" width="15" style="2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26" width="13.7109375" style="1" customWidth="1"/>
    <col min="27" max="29" width="9.140625" style="1"/>
    <col min="30" max="30" width="9.140625" style="1" customWidth="1"/>
    <col min="31" max="16384" width="9.140625" style="1"/>
  </cols>
  <sheetData>
    <row r="1" spans="1:27" ht="26.25" hidden="1" x14ac:dyDescent="0.4">
      <c r="A1" s="1"/>
      <c r="Z1" s="3"/>
    </row>
    <row r="2" spans="1:27" s="4" customFormat="1" ht="29.45" customHeight="1" x14ac:dyDescent="0.25">
      <c r="A2" s="117" t="s">
        <v>211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75" customHeight="1" thickBot="1" x14ac:dyDescent="0.3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45" customHeight="1" thickBot="1" x14ac:dyDescent="0.35">
      <c r="A4" s="118"/>
      <c r="B4" s="121" t="s">
        <v>192</v>
      </c>
      <c r="C4" s="111" t="s">
        <v>193</v>
      </c>
      <c r="D4" s="111" t="s">
        <v>194</v>
      </c>
      <c r="E4" s="111" t="s">
        <v>204</v>
      </c>
      <c r="F4" s="124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107" customFormat="1" ht="87" customHeight="1" x14ac:dyDescent="0.25">
      <c r="A5" s="119"/>
      <c r="B5" s="122"/>
      <c r="C5" s="112"/>
      <c r="D5" s="112"/>
      <c r="E5" s="112"/>
      <c r="F5" s="115" t="s">
        <v>4</v>
      </c>
      <c r="G5" s="115" t="s">
        <v>5</v>
      </c>
      <c r="H5" s="115" t="s">
        <v>6</v>
      </c>
      <c r="I5" s="115" t="s">
        <v>7</v>
      </c>
      <c r="J5" s="115" t="s">
        <v>8</v>
      </c>
      <c r="K5" s="115" t="s">
        <v>9</v>
      </c>
      <c r="L5" s="115" t="s">
        <v>10</v>
      </c>
      <c r="M5" s="115" t="s">
        <v>11</v>
      </c>
      <c r="N5" s="115" t="s">
        <v>12</v>
      </c>
      <c r="O5" s="115" t="s">
        <v>13</v>
      </c>
      <c r="P5" s="115" t="s">
        <v>14</v>
      </c>
      <c r="Q5" s="115" t="s">
        <v>15</v>
      </c>
      <c r="R5" s="115" t="s">
        <v>16</v>
      </c>
      <c r="S5" s="115" t="s">
        <v>17</v>
      </c>
      <c r="T5" s="115" t="s">
        <v>18</v>
      </c>
      <c r="U5" s="115" t="s">
        <v>19</v>
      </c>
      <c r="V5" s="115" t="s">
        <v>20</v>
      </c>
      <c r="W5" s="115" t="s">
        <v>21</v>
      </c>
      <c r="X5" s="115" t="s">
        <v>22</v>
      </c>
      <c r="Y5" s="115" t="s">
        <v>23</v>
      </c>
      <c r="Z5" s="115" t="s">
        <v>24</v>
      </c>
    </row>
    <row r="6" spans="1:27" s="107" customFormat="1" ht="70.150000000000006" customHeight="1" thickBot="1" x14ac:dyDescent="0.3">
      <c r="A6" s="120"/>
      <c r="B6" s="123"/>
      <c r="C6" s="113"/>
      <c r="D6" s="113"/>
      <c r="E6" s="11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7" s="2" customFormat="1" ht="30" hidden="1" customHeight="1" x14ac:dyDescent="0.25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25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25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25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25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5" hidden="1" customHeight="1" x14ac:dyDescent="0.2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" hidden="1" customHeight="1" x14ac:dyDescent="0.2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" hidden="1" customHeight="1" x14ac:dyDescent="0.2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5" hidden="1" customHeight="1" x14ac:dyDescent="0.2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25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25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25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15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5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25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" hidden="1" customHeight="1" x14ac:dyDescent="0.25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25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25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25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25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25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25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25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25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25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25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99999999999999" hidden="1" customHeight="1" x14ac:dyDescent="0.25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25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45" hidden="1" customHeight="1" x14ac:dyDescent="0.25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5" hidden="1" customHeight="1" outlineLevel="1" x14ac:dyDescent="0.25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5" hidden="1" customHeight="1" x14ac:dyDescent="0.25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5" hidden="1" customHeight="1" x14ac:dyDescent="0.25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5" hidden="1" customHeight="1" x14ac:dyDescent="0.25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25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5" hidden="1" customHeight="1" x14ac:dyDescent="0.25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25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25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25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25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25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25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25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25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25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25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25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25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25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25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25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25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25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25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25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25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25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25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25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25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9" hidden="1" customHeight="1" x14ac:dyDescent="0.25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25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25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25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25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25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15" hidden="1" customHeight="1" x14ac:dyDescent="0.25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15" hidden="1" customHeight="1" x14ac:dyDescent="0.25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9" hidden="1" customHeight="1" x14ac:dyDescent="0.25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28.15" hidden="1" customHeight="1" outlineLevel="1" x14ac:dyDescent="0.2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1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9" hidden="1" customHeight="1" outlineLevel="1" x14ac:dyDescent="0.2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1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9" hidden="1" customHeight="1" outlineLevel="1" x14ac:dyDescent="0.2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1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15" hidden="1" customHeight="1" outlineLevel="1" x14ac:dyDescent="0.2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28.15" hidden="1" customHeight="1" outlineLevel="1" x14ac:dyDescent="0.2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28.9" hidden="1" customHeight="1" outlineLevel="1" x14ac:dyDescent="0.2">
      <c r="A104" s="13" t="s">
        <v>88</v>
      </c>
      <c r="B104" s="38"/>
      <c r="C104" s="27">
        <f t="shared" si="28"/>
        <v>0</v>
      </c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28.9" hidden="1" customHeight="1" outlineLevel="1" x14ac:dyDescent="0.2">
      <c r="A105" s="11" t="s">
        <v>89</v>
      </c>
      <c r="B105" s="27"/>
      <c r="C105" s="27">
        <f t="shared" si="28"/>
        <v>270500</v>
      </c>
      <c r="D105" s="15" t="e">
        <f t="shared" si="21"/>
        <v>#DIV/0!</v>
      </c>
      <c r="E105" s="101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8106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17603</v>
      </c>
      <c r="S105" s="31">
        <f t="shared" si="29"/>
        <v>15672</v>
      </c>
      <c r="T105" s="31">
        <f t="shared" si="29"/>
        <v>19228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2" customFormat="1" ht="30" customHeight="1" collapsed="1" x14ac:dyDescent="0.2">
      <c r="A106" s="32" t="s">
        <v>90</v>
      </c>
      <c r="B106" s="23">
        <v>76114</v>
      </c>
      <c r="C106" s="27">
        <f t="shared" ref="C106:C154" si="30">SUM(F106:Z106)</f>
        <v>15530.5</v>
      </c>
      <c r="D106" s="15">
        <f t="shared" si="21"/>
        <v>0.20404262028010617</v>
      </c>
      <c r="E106" s="101"/>
      <c r="F106" s="26">
        <v>441</v>
      </c>
      <c r="G106" s="26">
        <v>294</v>
      </c>
      <c r="H106" s="26">
        <v>364.5</v>
      </c>
      <c r="I106" s="26">
        <v>384</v>
      </c>
      <c r="J106" s="26">
        <v>143</v>
      </c>
      <c r="K106" s="26">
        <v>511</v>
      </c>
      <c r="L106" s="26">
        <v>538</v>
      </c>
      <c r="M106" s="26">
        <v>133</v>
      </c>
      <c r="N106" s="26">
        <v>848</v>
      </c>
      <c r="O106" s="26">
        <v>75</v>
      </c>
      <c r="P106" s="26">
        <v>1038</v>
      </c>
      <c r="Q106" s="26">
        <v>1730</v>
      </c>
      <c r="R106" s="26">
        <v>973</v>
      </c>
      <c r="S106" s="26">
        <v>451</v>
      </c>
      <c r="T106" s="26">
        <v>1964</v>
      </c>
      <c r="U106" s="26">
        <v>544</v>
      </c>
      <c r="V106" s="26">
        <v>15</v>
      </c>
      <c r="W106" s="26">
        <v>10</v>
      </c>
      <c r="X106" s="26">
        <v>1360</v>
      </c>
      <c r="Y106" s="26">
        <v>3674</v>
      </c>
      <c r="Z106" s="26">
        <v>40</v>
      </c>
    </row>
    <row r="107" spans="1:26" s="12" customFormat="1" ht="30" hidden="1" customHeight="1" x14ac:dyDescent="0.2">
      <c r="A107" s="13" t="s">
        <v>181</v>
      </c>
      <c r="B107" s="28" t="e">
        <f>B106/B105</f>
        <v>#DIV/0!</v>
      </c>
      <c r="C107" s="9">
        <f>C106/C105</f>
        <v>5.7414048059149722E-2</v>
      </c>
      <c r="D107" s="15" t="e">
        <f t="shared" si="21"/>
        <v>#DIV/0!</v>
      </c>
      <c r="E107" s="101"/>
      <c r="F107" s="29">
        <f>F106/F105</f>
        <v>3.7880089331729941E-2</v>
      </c>
      <c r="G107" s="29">
        <f>G106/G105</f>
        <v>4.1507835662854722E-2</v>
      </c>
      <c r="H107" s="29">
        <f t="shared" ref="H107:Z107" si="31">H106/H105</f>
        <v>2.1103520148216766E-2</v>
      </c>
      <c r="I107" s="29">
        <f t="shared" si="31"/>
        <v>2.4224072672218017E-2</v>
      </c>
      <c r="J107" s="29">
        <f t="shared" si="31"/>
        <v>1.7641253392548729E-2</v>
      </c>
      <c r="K107" s="29">
        <f t="shared" si="31"/>
        <v>2.6821331093848415E-2</v>
      </c>
      <c r="L107" s="29">
        <f t="shared" si="31"/>
        <v>4.73883555007487E-2</v>
      </c>
      <c r="M107" s="29">
        <f t="shared" si="31"/>
        <v>9.2864125122189643E-3</v>
      </c>
      <c r="N107" s="29">
        <f t="shared" si="31"/>
        <v>6.0450527516395777E-2</v>
      </c>
      <c r="O107" s="29">
        <f t="shared" si="31"/>
        <v>1.7209729233593391E-2</v>
      </c>
      <c r="P107" s="29">
        <f t="shared" si="31"/>
        <v>0.11845258473125642</v>
      </c>
      <c r="Q107" s="29">
        <f t="shared" si="31"/>
        <v>0.12581818181818183</v>
      </c>
      <c r="R107" s="29">
        <f t="shared" si="31"/>
        <v>5.5274669090495936E-2</v>
      </c>
      <c r="S107" s="29">
        <f t="shared" si="31"/>
        <v>2.8777437468095968E-2</v>
      </c>
      <c r="T107" s="29">
        <f t="shared" si="31"/>
        <v>0.1021427085500312</v>
      </c>
      <c r="U107" s="29">
        <f t="shared" si="31"/>
        <v>3.9737034331628923E-2</v>
      </c>
      <c r="V107" s="29">
        <f t="shared" si="31"/>
        <v>1.4389869531849578E-3</v>
      </c>
      <c r="W107" s="29">
        <f t="shared" si="31"/>
        <v>2.4563989191844758E-3</v>
      </c>
      <c r="X107" s="29">
        <f t="shared" si="31"/>
        <v>0.11403655877913801</v>
      </c>
      <c r="Y107" s="29">
        <f t="shared" si="31"/>
        <v>0.16539119474205455</v>
      </c>
      <c r="Z107" s="29">
        <f t="shared" si="31"/>
        <v>3.9639282528986224E-3</v>
      </c>
    </row>
    <row r="108" spans="1:26" s="92" customFormat="1" ht="31.9" hidden="1" customHeight="1" x14ac:dyDescent="0.2">
      <c r="A108" s="90" t="s">
        <v>95</v>
      </c>
      <c r="B108" s="108">
        <f>B105-B106</f>
        <v>-76114</v>
      </c>
      <c r="C108" s="27">
        <f t="shared" si="30"/>
        <v>254969.5</v>
      </c>
      <c r="D108" s="15">
        <f t="shared" si="21"/>
        <v>-3.3498370864755498</v>
      </c>
      <c r="E108" s="101"/>
      <c r="F108" s="93">
        <f t="shared" ref="F108:Z108" si="32">F105-F106</f>
        <v>11201</v>
      </c>
      <c r="G108" s="93">
        <f t="shared" si="32"/>
        <v>6789</v>
      </c>
      <c r="H108" s="93">
        <f t="shared" si="32"/>
        <v>16907.5</v>
      </c>
      <c r="I108" s="93">
        <f t="shared" si="32"/>
        <v>15468</v>
      </c>
      <c r="J108" s="93">
        <f t="shared" si="32"/>
        <v>7963</v>
      </c>
      <c r="K108" s="93">
        <f t="shared" si="32"/>
        <v>18541</v>
      </c>
      <c r="L108" s="93">
        <f t="shared" si="32"/>
        <v>10815</v>
      </c>
      <c r="M108" s="93">
        <f t="shared" si="32"/>
        <v>14189</v>
      </c>
      <c r="N108" s="93">
        <f t="shared" si="32"/>
        <v>13180</v>
      </c>
      <c r="O108" s="93">
        <f t="shared" si="32"/>
        <v>4283</v>
      </c>
      <c r="P108" s="93">
        <f t="shared" si="32"/>
        <v>7725</v>
      </c>
      <c r="Q108" s="93">
        <f t="shared" si="32"/>
        <v>12020</v>
      </c>
      <c r="R108" s="93">
        <f t="shared" si="32"/>
        <v>16630</v>
      </c>
      <c r="S108" s="93">
        <f t="shared" si="32"/>
        <v>15221</v>
      </c>
      <c r="T108" s="93">
        <f t="shared" si="32"/>
        <v>17264</v>
      </c>
      <c r="U108" s="93">
        <f t="shared" si="32"/>
        <v>13146</v>
      </c>
      <c r="V108" s="93">
        <f t="shared" si="32"/>
        <v>10409</v>
      </c>
      <c r="W108" s="93">
        <f t="shared" si="32"/>
        <v>4061</v>
      </c>
      <c r="X108" s="93">
        <f t="shared" si="32"/>
        <v>10566</v>
      </c>
      <c r="Y108" s="93">
        <f t="shared" si="32"/>
        <v>18540</v>
      </c>
      <c r="Z108" s="93">
        <f t="shared" si="32"/>
        <v>10051</v>
      </c>
    </row>
    <row r="109" spans="1:26" s="12" customFormat="1" ht="30" customHeight="1" x14ac:dyDescent="0.2">
      <c r="A109" s="11" t="s">
        <v>91</v>
      </c>
      <c r="B109" s="38">
        <v>57746</v>
      </c>
      <c r="C109" s="26">
        <f t="shared" si="30"/>
        <v>8746</v>
      </c>
      <c r="D109" s="16">
        <f t="shared" si="21"/>
        <v>0.15145637793093894</v>
      </c>
      <c r="E109" s="101"/>
      <c r="F109" s="31">
        <v>257</v>
      </c>
      <c r="G109" s="31">
        <v>214</v>
      </c>
      <c r="H109" s="31">
        <v>33</v>
      </c>
      <c r="I109" s="31">
        <v>147</v>
      </c>
      <c r="J109" s="31">
        <v>85</v>
      </c>
      <c r="K109" s="31">
        <v>173</v>
      </c>
      <c r="L109" s="31">
        <v>90</v>
      </c>
      <c r="M109" s="31">
        <v>50</v>
      </c>
      <c r="N109" s="31">
        <v>735</v>
      </c>
      <c r="O109" s="31">
        <v>75</v>
      </c>
      <c r="P109" s="31">
        <v>980</v>
      </c>
      <c r="Q109" s="31">
        <v>1663</v>
      </c>
      <c r="R109" s="31">
        <v>477</v>
      </c>
      <c r="S109" s="31">
        <v>451</v>
      </c>
      <c r="T109" s="31">
        <v>1535</v>
      </c>
      <c r="U109" s="31">
        <v>388</v>
      </c>
      <c r="V109" s="31">
        <v>9</v>
      </c>
      <c r="W109" s="31">
        <v>5</v>
      </c>
      <c r="X109" s="31">
        <v>1190</v>
      </c>
      <c r="Y109" s="31">
        <v>184</v>
      </c>
      <c r="Z109" s="31">
        <v>5</v>
      </c>
    </row>
    <row r="110" spans="1:26" s="12" customFormat="1" ht="30" customHeight="1" x14ac:dyDescent="0.2">
      <c r="A110" s="11" t="s">
        <v>92</v>
      </c>
      <c r="B110" s="38">
        <v>6971</v>
      </c>
      <c r="C110" s="26">
        <f t="shared" si="30"/>
        <v>1069</v>
      </c>
      <c r="D110" s="16">
        <f t="shared" si="21"/>
        <v>0.1533495911633912</v>
      </c>
      <c r="E110" s="101"/>
      <c r="F110" s="31"/>
      <c r="G110" s="31">
        <v>62</v>
      </c>
      <c r="H110" s="31"/>
      <c r="I110" s="31">
        <v>73</v>
      </c>
      <c r="J110" s="31"/>
      <c r="K110" s="31">
        <v>20</v>
      </c>
      <c r="L110" s="31">
        <v>363</v>
      </c>
      <c r="M110" s="31"/>
      <c r="N110" s="31"/>
      <c r="O110" s="31"/>
      <c r="P110" s="31"/>
      <c r="Q110" s="31"/>
      <c r="R110" s="31"/>
      <c r="S110" s="31"/>
      <c r="T110" s="31">
        <v>426</v>
      </c>
      <c r="U110" s="31"/>
      <c r="V110" s="31"/>
      <c r="W110" s="31"/>
      <c r="X110" s="31"/>
      <c r="Y110" s="31">
        <v>105</v>
      </c>
      <c r="Z110" s="31">
        <v>20</v>
      </c>
    </row>
    <row r="111" spans="1:26" s="12" customFormat="1" ht="30" customHeight="1" x14ac:dyDescent="0.2">
      <c r="A111" s="11" t="s">
        <v>93</v>
      </c>
      <c r="B111" s="38">
        <v>7133</v>
      </c>
      <c r="C111" s="26">
        <f t="shared" si="30"/>
        <v>3834</v>
      </c>
      <c r="D111" s="16">
        <f t="shared" si="21"/>
        <v>0.53750175241833731</v>
      </c>
      <c r="E111" s="101"/>
      <c r="F111" s="31">
        <v>91</v>
      </c>
      <c r="G111" s="31">
        <v>18</v>
      </c>
      <c r="H111" s="31">
        <v>204</v>
      </c>
      <c r="I111" s="31">
        <v>175</v>
      </c>
      <c r="J111" s="31">
        <v>6</v>
      </c>
      <c r="K111" s="31">
        <v>85</v>
      </c>
      <c r="L111" s="31">
        <v>85</v>
      </c>
      <c r="M111" s="31">
        <v>61</v>
      </c>
      <c r="N111" s="31">
        <v>113</v>
      </c>
      <c r="O111" s="31"/>
      <c r="P111" s="31">
        <v>58</v>
      </c>
      <c r="Q111" s="31"/>
      <c r="R111" s="31">
        <v>396</v>
      </c>
      <c r="S111" s="31"/>
      <c r="T111" s="31"/>
      <c r="U111" s="31">
        <v>94</v>
      </c>
      <c r="V111" s="31">
        <v>6</v>
      </c>
      <c r="W111" s="31">
        <v>5</v>
      </c>
      <c r="X111" s="31"/>
      <c r="Y111" s="31">
        <v>2437</v>
      </c>
      <c r="Z111" s="31"/>
    </row>
    <row r="112" spans="1:26" s="12" customFormat="1" ht="30" hidden="1" customHeight="1" x14ac:dyDescent="0.2">
      <c r="A112" s="11" t="s">
        <v>210</v>
      </c>
      <c r="B112" s="23"/>
      <c r="C112" s="27">
        <f t="shared" si="30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" hidden="1" customHeight="1" x14ac:dyDescent="0.2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15" hidden="1" customHeight="1" x14ac:dyDescent="0.2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">
      <c r="A115" s="32" t="s">
        <v>96</v>
      </c>
      <c r="B115" s="27">
        <v>74973</v>
      </c>
      <c r="C115" s="27">
        <f t="shared" si="30"/>
        <v>14738</v>
      </c>
      <c r="D115" s="15">
        <f t="shared" ref="D115:D172" si="33">C115/B115</f>
        <v>0.19657743454310217</v>
      </c>
      <c r="E115" s="101"/>
      <c r="F115" s="26">
        <v>441</v>
      </c>
      <c r="G115" s="26">
        <v>294</v>
      </c>
      <c r="H115" s="26">
        <v>293</v>
      </c>
      <c r="I115" s="26">
        <v>384</v>
      </c>
      <c r="J115" s="26">
        <v>143</v>
      </c>
      <c r="K115" s="26">
        <v>511</v>
      </c>
      <c r="L115" s="26">
        <v>538</v>
      </c>
      <c r="M115" s="26">
        <v>133</v>
      </c>
      <c r="N115" s="26">
        <v>848</v>
      </c>
      <c r="O115" s="26">
        <v>75</v>
      </c>
      <c r="P115" s="26">
        <v>1038</v>
      </c>
      <c r="Q115" s="26">
        <v>1730</v>
      </c>
      <c r="R115" s="26">
        <v>973</v>
      </c>
      <c r="S115" s="26">
        <v>451</v>
      </c>
      <c r="T115" s="26">
        <v>1964</v>
      </c>
      <c r="U115" s="26">
        <v>544</v>
      </c>
      <c r="V115" s="26">
        <v>15</v>
      </c>
      <c r="W115" s="26">
        <v>10</v>
      </c>
      <c r="X115" s="26">
        <v>1360</v>
      </c>
      <c r="Y115" s="26">
        <v>2953</v>
      </c>
      <c r="Z115" s="26">
        <v>40</v>
      </c>
    </row>
    <row r="116" spans="1:26" s="12" customFormat="1" ht="28.15" hidden="1" customHeight="1" x14ac:dyDescent="0.2">
      <c r="A116" s="13" t="s">
        <v>181</v>
      </c>
      <c r="B116" s="28" t="e">
        <f>B115/B105</f>
        <v>#DIV/0!</v>
      </c>
      <c r="C116" s="9">
        <f>C115/C105</f>
        <v>5.4484288354898339E-2</v>
      </c>
      <c r="D116" s="15" t="e">
        <f t="shared" si="33"/>
        <v>#DIV/0!</v>
      </c>
      <c r="E116" s="101"/>
      <c r="F116" s="29">
        <f t="shared" ref="F116:Z116" si="34">F115/F105</f>
        <v>3.7880089331729941E-2</v>
      </c>
      <c r="G116" s="29">
        <f t="shared" si="34"/>
        <v>4.1507835662854722E-2</v>
      </c>
      <c r="H116" s="29">
        <f t="shared" si="34"/>
        <v>1.6963872163038445E-2</v>
      </c>
      <c r="I116" s="29">
        <f t="shared" si="34"/>
        <v>2.4224072672218017E-2</v>
      </c>
      <c r="J116" s="29">
        <f t="shared" si="34"/>
        <v>1.7641253392548729E-2</v>
      </c>
      <c r="K116" s="29">
        <f t="shared" si="34"/>
        <v>2.6821331093848415E-2</v>
      </c>
      <c r="L116" s="29">
        <f t="shared" si="34"/>
        <v>4.73883555007487E-2</v>
      </c>
      <c r="M116" s="29">
        <f t="shared" si="34"/>
        <v>9.2864125122189643E-3</v>
      </c>
      <c r="N116" s="29">
        <f t="shared" si="34"/>
        <v>6.0450527516395777E-2</v>
      </c>
      <c r="O116" s="29">
        <f t="shared" si="34"/>
        <v>1.7209729233593391E-2</v>
      </c>
      <c r="P116" s="29">
        <f t="shared" si="34"/>
        <v>0.11845258473125642</v>
      </c>
      <c r="Q116" s="29">
        <f t="shared" si="34"/>
        <v>0.12581818181818183</v>
      </c>
      <c r="R116" s="29">
        <f t="shared" si="34"/>
        <v>5.5274669090495936E-2</v>
      </c>
      <c r="S116" s="29">
        <f t="shared" si="34"/>
        <v>2.8777437468095968E-2</v>
      </c>
      <c r="T116" s="29">
        <f t="shared" si="34"/>
        <v>0.1021427085500312</v>
      </c>
      <c r="U116" s="29">
        <f t="shared" si="34"/>
        <v>3.9737034331628923E-2</v>
      </c>
      <c r="V116" s="29">
        <f t="shared" si="34"/>
        <v>1.4389869531849578E-3</v>
      </c>
      <c r="W116" s="29">
        <f t="shared" si="34"/>
        <v>2.4563989191844758E-3</v>
      </c>
      <c r="X116" s="29">
        <f t="shared" si="34"/>
        <v>0.11403655877913801</v>
      </c>
      <c r="Y116" s="29">
        <f t="shared" si="34"/>
        <v>0.13293418564869003</v>
      </c>
      <c r="Z116" s="29">
        <f t="shared" si="34"/>
        <v>3.9639282528986224E-3</v>
      </c>
    </row>
    <row r="117" spans="1:26" s="12" customFormat="1" ht="30" customHeight="1" x14ac:dyDescent="0.2">
      <c r="A117" s="11" t="s">
        <v>91</v>
      </c>
      <c r="B117" s="38">
        <v>57609</v>
      </c>
      <c r="C117" s="26">
        <f t="shared" si="30"/>
        <v>8626</v>
      </c>
      <c r="D117" s="16">
        <f t="shared" si="33"/>
        <v>0.14973354857747923</v>
      </c>
      <c r="E117" s="101"/>
      <c r="F117" s="31">
        <v>257</v>
      </c>
      <c r="G117" s="31">
        <v>214</v>
      </c>
      <c r="H117" s="31">
        <v>3</v>
      </c>
      <c r="I117" s="31">
        <v>147</v>
      </c>
      <c r="J117" s="31">
        <v>85</v>
      </c>
      <c r="K117" s="31">
        <v>173</v>
      </c>
      <c r="L117" s="31">
        <v>90</v>
      </c>
      <c r="M117" s="31">
        <v>50</v>
      </c>
      <c r="N117" s="31">
        <v>735</v>
      </c>
      <c r="O117" s="31">
        <v>75</v>
      </c>
      <c r="P117" s="31">
        <v>980</v>
      </c>
      <c r="Q117" s="31">
        <v>1663</v>
      </c>
      <c r="R117" s="31">
        <v>477</v>
      </c>
      <c r="S117" s="31">
        <v>451</v>
      </c>
      <c r="T117" s="31">
        <v>1535</v>
      </c>
      <c r="U117" s="31">
        <v>388</v>
      </c>
      <c r="V117" s="31">
        <v>9</v>
      </c>
      <c r="W117" s="31">
        <v>5</v>
      </c>
      <c r="X117" s="31">
        <v>1190</v>
      </c>
      <c r="Y117" s="31">
        <v>94</v>
      </c>
      <c r="Z117" s="31">
        <v>5</v>
      </c>
    </row>
    <row r="118" spans="1:26" s="12" customFormat="1" ht="30" customHeight="1" x14ac:dyDescent="0.2">
      <c r="A118" s="11" t="s">
        <v>92</v>
      </c>
      <c r="B118" s="38">
        <v>6971</v>
      </c>
      <c r="C118" s="26">
        <f t="shared" si="30"/>
        <v>984</v>
      </c>
      <c r="D118" s="16">
        <f t="shared" si="33"/>
        <v>0.14115621861999714</v>
      </c>
      <c r="E118" s="101"/>
      <c r="F118" s="31"/>
      <c r="G118" s="31">
        <v>62</v>
      </c>
      <c r="H118" s="31"/>
      <c r="I118" s="31">
        <v>73</v>
      </c>
      <c r="J118" s="31"/>
      <c r="K118" s="31">
        <v>20</v>
      </c>
      <c r="L118" s="31">
        <v>363</v>
      </c>
      <c r="M118" s="31"/>
      <c r="N118" s="31"/>
      <c r="O118" s="31"/>
      <c r="P118" s="31"/>
      <c r="Q118" s="31"/>
      <c r="R118" s="31"/>
      <c r="S118" s="31"/>
      <c r="T118" s="31">
        <v>426</v>
      </c>
      <c r="U118" s="31"/>
      <c r="V118" s="31"/>
      <c r="W118" s="31"/>
      <c r="X118" s="31"/>
      <c r="Y118" s="31">
        <v>20</v>
      </c>
      <c r="Z118" s="31">
        <v>20</v>
      </c>
    </row>
    <row r="119" spans="1:26" s="12" customFormat="1" ht="30" customHeight="1" x14ac:dyDescent="0.2">
      <c r="A119" s="11" t="s">
        <v>93</v>
      </c>
      <c r="B119" s="38">
        <v>6583</v>
      </c>
      <c r="C119" s="26">
        <f t="shared" si="30"/>
        <v>3573</v>
      </c>
      <c r="D119" s="16">
        <f t="shared" si="33"/>
        <v>0.54276165881816796</v>
      </c>
      <c r="E119" s="101"/>
      <c r="F119" s="31">
        <v>91</v>
      </c>
      <c r="G119" s="31">
        <v>18</v>
      </c>
      <c r="H119" s="31">
        <v>204</v>
      </c>
      <c r="I119" s="31">
        <v>175</v>
      </c>
      <c r="J119" s="31">
        <v>6</v>
      </c>
      <c r="K119" s="31">
        <v>85</v>
      </c>
      <c r="L119" s="31">
        <v>85</v>
      </c>
      <c r="M119" s="31">
        <v>61</v>
      </c>
      <c r="N119" s="31">
        <v>113</v>
      </c>
      <c r="O119" s="31"/>
      <c r="P119" s="31">
        <v>58</v>
      </c>
      <c r="Q119" s="31"/>
      <c r="R119" s="31">
        <v>396</v>
      </c>
      <c r="S119" s="31"/>
      <c r="T119" s="31"/>
      <c r="U119" s="31">
        <v>94</v>
      </c>
      <c r="V119" s="31">
        <v>6</v>
      </c>
      <c r="W119" s="31">
        <v>5</v>
      </c>
      <c r="X119" s="31"/>
      <c r="Y119" s="31">
        <v>2176</v>
      </c>
      <c r="Z119" s="31"/>
    </row>
    <row r="120" spans="1:26" s="12" customFormat="1" ht="30" hidden="1" customHeight="1" x14ac:dyDescent="0.2">
      <c r="A120" s="11" t="s">
        <v>209</v>
      </c>
      <c r="B120" s="23"/>
      <c r="C120" s="27">
        <f t="shared" si="30"/>
        <v>0</v>
      </c>
      <c r="D120" s="15" t="e">
        <f t="shared" si="33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">
      <c r="A121" s="11" t="s">
        <v>94</v>
      </c>
      <c r="B121" s="23"/>
      <c r="C121" s="27">
        <f t="shared" si="30"/>
        <v>0</v>
      </c>
      <c r="D121" s="15" t="e">
        <f t="shared" si="33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">
      <c r="A122" s="13" t="s">
        <v>190</v>
      </c>
      <c r="B122" s="23"/>
      <c r="C122" s="27">
        <f t="shared" si="30"/>
        <v>0</v>
      </c>
      <c r="D122" s="15" t="e">
        <f t="shared" si="33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">
      <c r="A123" s="32" t="s">
        <v>191</v>
      </c>
      <c r="B123" s="27">
        <v>197732</v>
      </c>
      <c r="C123" s="27">
        <f t="shared" si="30"/>
        <v>40817</v>
      </c>
      <c r="D123" s="15">
        <f t="shared" si="33"/>
        <v>0.20642586935852569</v>
      </c>
      <c r="E123" s="101"/>
      <c r="F123" s="26">
        <v>945</v>
      </c>
      <c r="G123" s="26">
        <v>563</v>
      </c>
      <c r="H123" s="26">
        <v>881</v>
      </c>
      <c r="I123" s="26">
        <v>1370</v>
      </c>
      <c r="J123" s="26">
        <v>393</v>
      </c>
      <c r="K123" s="26">
        <v>1267</v>
      </c>
      <c r="L123" s="26">
        <v>1314</v>
      </c>
      <c r="M123" s="26">
        <v>395</v>
      </c>
      <c r="N123" s="26">
        <v>2528</v>
      </c>
      <c r="O123" s="26">
        <v>188</v>
      </c>
      <c r="P123" s="26">
        <v>2976</v>
      </c>
      <c r="Q123" s="26">
        <v>4614</v>
      </c>
      <c r="R123" s="26">
        <v>2082</v>
      </c>
      <c r="S123" s="26">
        <v>1181</v>
      </c>
      <c r="T123" s="26">
        <v>6196</v>
      </c>
      <c r="U123" s="26">
        <v>1379</v>
      </c>
      <c r="V123" s="26">
        <v>30</v>
      </c>
      <c r="W123" s="26">
        <v>30</v>
      </c>
      <c r="X123" s="26">
        <v>3427</v>
      </c>
      <c r="Y123" s="26">
        <v>8973</v>
      </c>
      <c r="Z123" s="26">
        <v>85</v>
      </c>
    </row>
    <row r="124" spans="1:26" s="12" customFormat="1" ht="27" hidden="1" customHeight="1" x14ac:dyDescent="0.2">
      <c r="A124" s="13" t="s">
        <v>51</v>
      </c>
      <c r="B124" s="9" t="e">
        <f>B123/B122</f>
        <v>#DIV/0!</v>
      </c>
      <c r="C124" s="27" t="e">
        <f t="shared" si="30"/>
        <v>#DIV/0!</v>
      </c>
      <c r="D124" s="15" t="e">
        <f t="shared" si="33"/>
        <v>#DIV/0!</v>
      </c>
      <c r="E124" s="101"/>
      <c r="F124" s="30" t="e">
        <f t="shared" ref="F124:Z124" si="35">F123/F122</f>
        <v>#DIV/0!</v>
      </c>
      <c r="G124" s="30" t="e">
        <f t="shared" si="35"/>
        <v>#DIV/0!</v>
      </c>
      <c r="H124" s="30" t="e">
        <f t="shared" si="35"/>
        <v>#DIV/0!</v>
      </c>
      <c r="I124" s="30" t="e">
        <f t="shared" si="35"/>
        <v>#DIV/0!</v>
      </c>
      <c r="J124" s="30" t="e">
        <f t="shared" si="35"/>
        <v>#DIV/0!</v>
      </c>
      <c r="K124" s="30" t="e">
        <f t="shared" si="35"/>
        <v>#DIV/0!</v>
      </c>
      <c r="L124" s="30" t="e">
        <f t="shared" si="35"/>
        <v>#DIV/0!</v>
      </c>
      <c r="M124" s="30" t="e">
        <f t="shared" si="35"/>
        <v>#DIV/0!</v>
      </c>
      <c r="N124" s="30" t="e">
        <f t="shared" si="35"/>
        <v>#DIV/0!</v>
      </c>
      <c r="O124" s="30" t="e">
        <f t="shared" si="35"/>
        <v>#DIV/0!</v>
      </c>
      <c r="P124" s="30" t="e">
        <f t="shared" si="35"/>
        <v>#DIV/0!</v>
      </c>
      <c r="Q124" s="30" t="e">
        <f t="shared" si="35"/>
        <v>#DIV/0!</v>
      </c>
      <c r="R124" s="30" t="e">
        <f t="shared" si="35"/>
        <v>#DIV/0!</v>
      </c>
      <c r="S124" s="30" t="e">
        <f t="shared" si="35"/>
        <v>#DIV/0!</v>
      </c>
      <c r="T124" s="30" t="e">
        <f t="shared" si="35"/>
        <v>#DIV/0!</v>
      </c>
      <c r="U124" s="30" t="e">
        <f t="shared" si="35"/>
        <v>#DIV/0!</v>
      </c>
      <c r="V124" s="30" t="e">
        <f t="shared" si="35"/>
        <v>#DIV/0!</v>
      </c>
      <c r="W124" s="30" t="e">
        <f t="shared" si="35"/>
        <v>#DIV/0!</v>
      </c>
      <c r="X124" s="30" t="e">
        <f t="shared" si="35"/>
        <v>#DIV/0!</v>
      </c>
      <c r="Y124" s="30" t="e">
        <f t="shared" si="35"/>
        <v>#DIV/0!</v>
      </c>
      <c r="Z124" s="30" t="e">
        <f t="shared" si="35"/>
        <v>#DIV/0!</v>
      </c>
    </row>
    <row r="125" spans="1:26" s="12" customFormat="1" ht="30" customHeight="1" x14ac:dyDescent="0.2">
      <c r="A125" s="11" t="s">
        <v>91</v>
      </c>
      <c r="B125" s="26">
        <v>155223</v>
      </c>
      <c r="C125" s="26">
        <f t="shared" si="30"/>
        <v>23371</v>
      </c>
      <c r="D125" s="16">
        <f t="shared" si="33"/>
        <v>0.15056402723823145</v>
      </c>
      <c r="E125" s="101"/>
      <c r="F125" s="31">
        <v>527</v>
      </c>
      <c r="G125" s="31">
        <v>428</v>
      </c>
      <c r="H125" s="31">
        <v>6</v>
      </c>
      <c r="I125" s="31">
        <v>510</v>
      </c>
      <c r="J125" s="31">
        <v>245</v>
      </c>
      <c r="K125" s="31">
        <v>388</v>
      </c>
      <c r="L125" s="31">
        <v>217</v>
      </c>
      <c r="M125" s="31">
        <v>150</v>
      </c>
      <c r="N125" s="31">
        <v>2191</v>
      </c>
      <c r="O125" s="31">
        <v>188</v>
      </c>
      <c r="P125" s="31">
        <v>2831</v>
      </c>
      <c r="Q125" s="31">
        <v>4464</v>
      </c>
      <c r="R125" s="31">
        <v>934</v>
      </c>
      <c r="S125" s="31">
        <v>1181</v>
      </c>
      <c r="T125" s="31">
        <v>4972</v>
      </c>
      <c r="U125" s="31">
        <v>931</v>
      </c>
      <c r="V125" s="31">
        <v>18</v>
      </c>
      <c r="W125" s="31">
        <v>10</v>
      </c>
      <c r="X125" s="31">
        <v>3036</v>
      </c>
      <c r="Y125" s="31">
        <v>134</v>
      </c>
      <c r="Z125" s="31">
        <v>10</v>
      </c>
    </row>
    <row r="126" spans="1:26" s="12" customFormat="1" ht="30" customHeight="1" x14ac:dyDescent="0.2">
      <c r="A126" s="11" t="s">
        <v>92</v>
      </c>
      <c r="B126" s="26">
        <v>17328</v>
      </c>
      <c r="C126" s="26">
        <f t="shared" si="30"/>
        <v>2523</v>
      </c>
      <c r="D126" s="16">
        <f t="shared" si="33"/>
        <v>0.14560249307479226</v>
      </c>
      <c r="E126" s="101"/>
      <c r="F126" s="31"/>
      <c r="G126" s="31">
        <v>93</v>
      </c>
      <c r="H126" s="31"/>
      <c r="I126" s="31">
        <v>342</v>
      </c>
      <c r="J126" s="31"/>
      <c r="K126" s="31">
        <v>40</v>
      </c>
      <c r="L126" s="31">
        <v>691</v>
      </c>
      <c r="M126" s="31"/>
      <c r="N126" s="31"/>
      <c r="O126" s="31"/>
      <c r="P126" s="31"/>
      <c r="Q126" s="31"/>
      <c r="R126" s="31"/>
      <c r="S126" s="31"/>
      <c r="T126" s="31">
        <v>1217</v>
      </c>
      <c r="U126" s="31"/>
      <c r="V126" s="31"/>
      <c r="W126" s="31"/>
      <c r="X126" s="31"/>
      <c r="Y126" s="31">
        <v>100</v>
      </c>
      <c r="Z126" s="31">
        <v>40</v>
      </c>
    </row>
    <row r="127" spans="1:26" s="12" customFormat="1" ht="31.15" customHeight="1" x14ac:dyDescent="0.2">
      <c r="A127" s="11" t="s">
        <v>93</v>
      </c>
      <c r="B127" s="26">
        <v>16441</v>
      </c>
      <c r="C127" s="26">
        <f t="shared" si="30"/>
        <v>10799</v>
      </c>
      <c r="D127" s="16">
        <f t="shared" si="33"/>
        <v>0.65683352594124444</v>
      </c>
      <c r="E127" s="101"/>
      <c r="F127" s="31">
        <v>212</v>
      </c>
      <c r="G127" s="31">
        <v>42</v>
      </c>
      <c r="H127" s="31">
        <v>778</v>
      </c>
      <c r="I127" s="31">
        <v>551</v>
      </c>
      <c r="J127" s="31">
        <v>17</v>
      </c>
      <c r="K127" s="31">
        <v>192</v>
      </c>
      <c r="L127" s="31">
        <v>406</v>
      </c>
      <c r="M127" s="31">
        <v>197</v>
      </c>
      <c r="N127" s="31">
        <v>337</v>
      </c>
      <c r="O127" s="31"/>
      <c r="P127" s="31">
        <v>145</v>
      </c>
      <c r="Q127" s="31"/>
      <c r="R127" s="31">
        <v>898</v>
      </c>
      <c r="S127" s="31"/>
      <c r="T127" s="31"/>
      <c r="U127" s="31">
        <v>292</v>
      </c>
      <c r="V127" s="31">
        <v>12</v>
      </c>
      <c r="W127" s="31">
        <v>20</v>
      </c>
      <c r="X127" s="31"/>
      <c r="Y127" s="31">
        <v>6700</v>
      </c>
      <c r="Z127" s="31"/>
    </row>
    <row r="128" spans="1:26" s="12" customFormat="1" ht="31.15" hidden="1" customHeight="1" x14ac:dyDescent="0.2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15" hidden="1" customHeight="1" x14ac:dyDescent="0.2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15" customHeight="1" x14ac:dyDescent="0.2">
      <c r="A130" s="32" t="s">
        <v>97</v>
      </c>
      <c r="B130" s="50">
        <f t="shared" ref="B130:C130" si="36">B123/B115*10</f>
        <v>26.373761220706122</v>
      </c>
      <c r="C130" s="50">
        <f t="shared" si="36"/>
        <v>27.695073958474691</v>
      </c>
      <c r="D130" s="15">
        <f t="shared" si="33"/>
        <v>1.0500995184839697</v>
      </c>
      <c r="E130" s="101"/>
      <c r="F130" s="51">
        <f t="shared" ref="F130:G130" si="37">F123/F115*10</f>
        <v>21.428571428571427</v>
      </c>
      <c r="G130" s="51">
        <f t="shared" si="37"/>
        <v>19.14965986394558</v>
      </c>
      <c r="H130" s="51">
        <f>H123/H115*10</f>
        <v>30.068259385665531</v>
      </c>
      <c r="I130" s="51">
        <f t="shared" ref="I130" si="38">I123/I115*10</f>
        <v>35.677083333333336</v>
      </c>
      <c r="J130" s="51">
        <f t="shared" ref="J130:Z130" si="39">J123/J115*10</f>
        <v>27.482517482517483</v>
      </c>
      <c r="K130" s="51">
        <f t="shared" si="39"/>
        <v>24.794520547945208</v>
      </c>
      <c r="L130" s="51">
        <f t="shared" si="39"/>
        <v>24.423791821561341</v>
      </c>
      <c r="M130" s="51">
        <f t="shared" si="39"/>
        <v>29.699248120300751</v>
      </c>
      <c r="N130" s="51">
        <f t="shared" ref="N130:O130" si="40">N123/N115*10</f>
        <v>29.811320754716981</v>
      </c>
      <c r="O130" s="51">
        <f t="shared" si="40"/>
        <v>25.06666666666667</v>
      </c>
      <c r="P130" s="51">
        <f t="shared" si="39"/>
        <v>28.670520231213871</v>
      </c>
      <c r="Q130" s="51">
        <f t="shared" ref="Q130:S130" si="41">Q123/Q115*10</f>
        <v>26.670520231213874</v>
      </c>
      <c r="R130" s="51">
        <f t="shared" si="41"/>
        <v>21.397738951695789</v>
      </c>
      <c r="S130" s="51">
        <f t="shared" si="41"/>
        <v>26.186252771618626</v>
      </c>
      <c r="T130" s="51">
        <f t="shared" si="39"/>
        <v>31.547861507128307</v>
      </c>
      <c r="U130" s="51">
        <f t="shared" si="39"/>
        <v>25.349264705882355</v>
      </c>
      <c r="V130" s="51">
        <f t="shared" ref="V130:W130" si="42">V123/V115*10</f>
        <v>20</v>
      </c>
      <c r="W130" s="51">
        <f t="shared" si="42"/>
        <v>30</v>
      </c>
      <c r="X130" s="51">
        <f t="shared" si="39"/>
        <v>25.198529411764707</v>
      </c>
      <c r="Y130" s="51">
        <f t="shared" si="39"/>
        <v>30.386048086691503</v>
      </c>
      <c r="Z130" s="51">
        <f t="shared" si="39"/>
        <v>21.25</v>
      </c>
    </row>
    <row r="131" spans="1:27" s="12" customFormat="1" ht="30" customHeight="1" x14ac:dyDescent="0.2">
      <c r="A131" s="11" t="s">
        <v>91</v>
      </c>
      <c r="B131" s="51">
        <f>B125/B117*10</f>
        <v>26.944227464458677</v>
      </c>
      <c r="C131" s="51">
        <f>C125/C117*10</f>
        <v>27.093670299095756</v>
      </c>
      <c r="D131" s="16">
        <f t="shared" si="33"/>
        <v>1.0055463766713744</v>
      </c>
      <c r="E131" s="101"/>
      <c r="F131" s="51">
        <f t="shared" ref="F131:P131" si="43">F125/F117*10</f>
        <v>20.505836575875485</v>
      </c>
      <c r="G131" s="51">
        <f t="shared" ref="G131" si="44">G125/G117*10</f>
        <v>20</v>
      </c>
      <c r="H131" s="51">
        <f t="shared" si="43"/>
        <v>20</v>
      </c>
      <c r="I131" s="51">
        <f t="shared" si="43"/>
        <v>34.693877551020407</v>
      </c>
      <c r="J131" s="51">
        <f t="shared" si="43"/>
        <v>28.823529411764707</v>
      </c>
      <c r="K131" s="51">
        <f t="shared" si="43"/>
        <v>22.427745664739884</v>
      </c>
      <c r="L131" s="51">
        <f t="shared" ref="L131:O131" si="45">L125/L117*10</f>
        <v>24.111111111111111</v>
      </c>
      <c r="M131" s="51">
        <f t="shared" si="45"/>
        <v>30</v>
      </c>
      <c r="N131" s="51">
        <f t="shared" si="45"/>
        <v>29.80952380952381</v>
      </c>
      <c r="O131" s="51">
        <f t="shared" si="45"/>
        <v>25.06666666666667</v>
      </c>
      <c r="P131" s="51">
        <f t="shared" si="43"/>
        <v>28.887755102040813</v>
      </c>
      <c r="Q131" s="51">
        <f t="shared" ref="Q131:R131" si="46">Q125/Q117*10</f>
        <v>26.843054720384846</v>
      </c>
      <c r="R131" s="51">
        <f t="shared" si="46"/>
        <v>19.580712788259959</v>
      </c>
      <c r="S131" s="51">
        <f>S125/S117*10</f>
        <v>26.186252771618626</v>
      </c>
      <c r="T131" s="51">
        <f>T125/T117*10</f>
        <v>32.390879478827365</v>
      </c>
      <c r="U131" s="51">
        <f t="shared" ref="U131" si="47">U125/U117*10</f>
        <v>23.994845360824741</v>
      </c>
      <c r="V131" s="51">
        <f>V125/V117*10</f>
        <v>20</v>
      </c>
      <c r="W131" s="51">
        <f>W125/W117*10</f>
        <v>20</v>
      </c>
      <c r="X131" s="51">
        <f>X125/X117*10</f>
        <v>25.512605042016805</v>
      </c>
      <c r="Y131" s="51">
        <f>Y125/Y117*10</f>
        <v>14.25531914893617</v>
      </c>
      <c r="Z131" s="51">
        <f>Z125/Z117*10</f>
        <v>20</v>
      </c>
    </row>
    <row r="132" spans="1:27" s="12" customFormat="1" ht="30" customHeight="1" x14ac:dyDescent="0.2">
      <c r="A132" s="11" t="s">
        <v>92</v>
      </c>
      <c r="B132" s="51">
        <f t="shared" ref="B132:C134" si="48">B126/B118*10</f>
        <v>24.857265815521448</v>
      </c>
      <c r="C132" s="51">
        <f t="shared" si="48"/>
        <v>25.640243902439025</v>
      </c>
      <c r="D132" s="16">
        <f t="shared" si="33"/>
        <v>1.0314989626263991</v>
      </c>
      <c r="E132" s="101"/>
      <c r="F132" s="51"/>
      <c r="G132" s="51">
        <f t="shared" ref="G132:I132" si="49">G126/G118*10</f>
        <v>15</v>
      </c>
      <c r="H132" s="51"/>
      <c r="I132" s="51">
        <f t="shared" si="49"/>
        <v>46.849315068493155</v>
      </c>
      <c r="J132" s="51"/>
      <c r="K132" s="51"/>
      <c r="L132" s="51">
        <f>L126/L118*10</f>
        <v>19.035812672176309</v>
      </c>
      <c r="M132" s="51"/>
      <c r="N132" s="51"/>
      <c r="O132" s="51"/>
      <c r="P132" s="51"/>
      <c r="Q132" s="51"/>
      <c r="R132" s="51"/>
      <c r="S132" s="51"/>
      <c r="T132" s="51">
        <f>T126/T118*10</f>
        <v>28.568075117370888</v>
      </c>
      <c r="U132" s="51"/>
      <c r="V132" s="51"/>
      <c r="W132" s="51"/>
      <c r="X132" s="51"/>
      <c r="Y132" s="51">
        <f>Y126/Y118*10</f>
        <v>50</v>
      </c>
      <c r="Z132" s="51">
        <f>Z126/Z118*10</f>
        <v>20</v>
      </c>
    </row>
    <row r="133" spans="1:27" s="12" customFormat="1" ht="30" customHeight="1" x14ac:dyDescent="0.2">
      <c r="A133" s="11" t="s">
        <v>93</v>
      </c>
      <c r="B133" s="51">
        <f t="shared" si="48"/>
        <v>24.974935439769101</v>
      </c>
      <c r="C133" s="51">
        <f t="shared" si="48"/>
        <v>30.223901483347326</v>
      </c>
      <c r="D133" s="16">
        <f t="shared" si="33"/>
        <v>1.2101693538402498</v>
      </c>
      <c r="E133" s="101"/>
      <c r="F133" s="51">
        <f t="shared" ref="F133" si="50">F127/F119*10</f>
        <v>23.296703296703299</v>
      </c>
      <c r="G133" s="51">
        <f t="shared" ref="G133:I133" si="51">G127/G119*10</f>
        <v>23.333333333333336</v>
      </c>
      <c r="H133" s="51">
        <f>H127/H119*10</f>
        <v>38.137254901960787</v>
      </c>
      <c r="I133" s="51">
        <f t="shared" si="51"/>
        <v>31.485714285714288</v>
      </c>
      <c r="J133" s="51">
        <f>J127/J119*10</f>
        <v>28.333333333333336</v>
      </c>
      <c r="K133" s="51">
        <f>K127/K119*10</f>
        <v>22.588235294117645</v>
      </c>
      <c r="L133" s="51">
        <f>L127/L119*10</f>
        <v>47.764705882352942</v>
      </c>
      <c r="M133" s="51">
        <f>M127/M119*10</f>
        <v>32.295081967213115</v>
      </c>
      <c r="N133" s="51">
        <f t="shared" ref="N133" si="52">N127/N119*10</f>
        <v>29.823008849557521</v>
      </c>
      <c r="O133" s="51"/>
      <c r="P133" s="51">
        <f t="shared" ref="P133:R133" si="53">P127/P119*10</f>
        <v>25</v>
      </c>
      <c r="Q133" s="51"/>
      <c r="R133" s="51">
        <f t="shared" si="53"/>
        <v>22.676767676767678</v>
      </c>
      <c r="S133" s="51"/>
      <c r="T133" s="51"/>
      <c r="U133" s="51">
        <f t="shared" ref="U133:V133" si="54">U127/U119*10</f>
        <v>31.063829787234042</v>
      </c>
      <c r="V133" s="51">
        <f t="shared" si="54"/>
        <v>20</v>
      </c>
      <c r="W133" s="51"/>
      <c r="X133" s="51"/>
      <c r="Y133" s="51">
        <f t="shared" ref="Y133" si="55">Y127/Y119*10</f>
        <v>30.790441176470587</v>
      </c>
      <c r="Z133" s="51"/>
    </row>
    <row r="134" spans="1:27" s="12" customFormat="1" ht="30" hidden="1" customHeight="1" x14ac:dyDescent="0.2">
      <c r="A134" s="11" t="s">
        <v>209</v>
      </c>
      <c r="B134" s="51"/>
      <c r="C134" s="50" t="e">
        <f t="shared" si="48"/>
        <v>#DIV/0!</v>
      </c>
      <c r="D134" s="15" t="e">
        <f t="shared" si="33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">
      <c r="A135" s="11" t="s">
        <v>94</v>
      </c>
      <c r="B135" s="51" t="e">
        <f t="shared" ref="B135:F135" si="56">B129/B121*10</f>
        <v>#DIV/0!</v>
      </c>
      <c r="C135" s="27" t="e">
        <f t="shared" si="30"/>
        <v>#DIV/0!</v>
      </c>
      <c r="D135" s="15" t="e">
        <f t="shared" si="33"/>
        <v>#DIV/0!</v>
      </c>
      <c r="E135" s="101"/>
      <c r="F135" s="51" t="e">
        <f t="shared" si="56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">
      <c r="A136" s="52" t="s">
        <v>156</v>
      </c>
      <c r="B136" s="23"/>
      <c r="C136" s="27">
        <f t="shared" si="30"/>
        <v>0</v>
      </c>
      <c r="D136" s="15" t="e">
        <f t="shared" si="33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">
      <c r="A138" s="32" t="s">
        <v>97</v>
      </c>
      <c r="B138" s="57"/>
      <c r="C138" s="27" t="e">
        <f t="shared" si="30"/>
        <v>#DIV/0!</v>
      </c>
      <c r="D138" s="15" t="e">
        <f t="shared" si="33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customHeight="1" x14ac:dyDescent="0.2">
      <c r="A139" s="52" t="s">
        <v>98</v>
      </c>
      <c r="B139" s="31">
        <v>1947</v>
      </c>
      <c r="C139" s="26">
        <f t="shared" si="30"/>
        <v>2345</v>
      </c>
      <c r="D139" s="16">
        <f t="shared" si="33"/>
        <v>1.2044170518746791</v>
      </c>
      <c r="E139" s="101"/>
      <c r="F139" s="48">
        <f>F115-F238</f>
        <v>0</v>
      </c>
      <c r="G139" s="48">
        <f t="shared" ref="G139:Z139" si="57">G115-G238</f>
        <v>94</v>
      </c>
      <c r="H139" s="48">
        <f t="shared" si="57"/>
        <v>0</v>
      </c>
      <c r="I139" s="48">
        <f t="shared" si="57"/>
        <v>112</v>
      </c>
      <c r="J139" s="48">
        <f t="shared" si="57"/>
        <v>54</v>
      </c>
      <c r="K139" s="48">
        <f t="shared" si="57"/>
        <v>371</v>
      </c>
      <c r="L139" s="48">
        <f t="shared" si="57"/>
        <v>218</v>
      </c>
      <c r="M139" s="48">
        <f t="shared" si="57"/>
        <v>0</v>
      </c>
      <c r="N139" s="48">
        <f t="shared" si="57"/>
        <v>0</v>
      </c>
      <c r="O139" s="48">
        <f t="shared" si="57"/>
        <v>35</v>
      </c>
      <c r="P139" s="48">
        <f t="shared" si="57"/>
        <v>28</v>
      </c>
      <c r="Q139" s="48">
        <f t="shared" si="57"/>
        <v>226</v>
      </c>
      <c r="R139" s="48">
        <f t="shared" si="57"/>
        <v>90</v>
      </c>
      <c r="S139" s="48">
        <f t="shared" si="57"/>
        <v>126</v>
      </c>
      <c r="T139" s="48">
        <f t="shared" si="57"/>
        <v>266</v>
      </c>
      <c r="U139" s="48">
        <f t="shared" si="57"/>
        <v>239</v>
      </c>
      <c r="V139" s="48">
        <f t="shared" si="57"/>
        <v>0</v>
      </c>
      <c r="W139" s="48">
        <f t="shared" si="57"/>
        <v>5</v>
      </c>
      <c r="X139" s="48">
        <f t="shared" si="57"/>
        <v>250</v>
      </c>
      <c r="Y139" s="48">
        <f t="shared" si="57"/>
        <v>206</v>
      </c>
      <c r="Z139" s="48">
        <f t="shared" si="57"/>
        <v>25</v>
      </c>
    </row>
    <row r="140" spans="1:27" s="12" customFormat="1" ht="30" hidden="1" customHeight="1" x14ac:dyDescent="0.2">
      <c r="A140" s="32" t="s">
        <v>99</v>
      </c>
      <c r="B140" s="26">
        <v>143</v>
      </c>
      <c r="C140" s="26">
        <f t="shared" si="30"/>
        <v>195</v>
      </c>
      <c r="D140" s="16">
        <f t="shared" si="33"/>
        <v>1.3636363636363635</v>
      </c>
      <c r="E140" s="101"/>
      <c r="F140" s="24">
        <v>3</v>
      </c>
      <c r="G140" s="24">
        <v>9</v>
      </c>
      <c r="H140" s="24"/>
      <c r="I140" s="24">
        <v>13</v>
      </c>
      <c r="J140" s="24">
        <v>4</v>
      </c>
      <c r="K140" s="24">
        <v>24</v>
      </c>
      <c r="L140" s="26">
        <v>8</v>
      </c>
      <c r="M140" s="26">
        <v>11</v>
      </c>
      <c r="N140" s="26">
        <v>5</v>
      </c>
      <c r="O140" s="24">
        <v>6</v>
      </c>
      <c r="P140" s="24">
        <v>3</v>
      </c>
      <c r="Q140" s="24">
        <v>11</v>
      </c>
      <c r="R140" s="24">
        <v>5</v>
      </c>
      <c r="S140" s="24">
        <v>14</v>
      </c>
      <c r="T140" s="24">
        <v>20</v>
      </c>
      <c r="U140" s="24">
        <v>14</v>
      </c>
      <c r="V140" s="24"/>
      <c r="W140" s="24">
        <v>1</v>
      </c>
      <c r="X140" s="24">
        <v>15</v>
      </c>
      <c r="Y140" s="24">
        <v>25</v>
      </c>
      <c r="Z140" s="24">
        <v>4</v>
      </c>
    </row>
    <row r="141" spans="1:27" s="12" customFormat="1" ht="31.15" hidden="1" customHeight="1" x14ac:dyDescent="0.2">
      <c r="A141" s="32" t="s">
        <v>100</v>
      </c>
      <c r="B141" s="51"/>
      <c r="C141" s="27">
        <f t="shared" si="30"/>
        <v>0</v>
      </c>
      <c r="D141" s="15" t="e">
        <f t="shared" si="33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1.9" hidden="1" customHeight="1" x14ac:dyDescent="0.2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1"/>
      <c r="F142" s="89">
        <v>106</v>
      </c>
      <c r="G142" s="89">
        <v>322</v>
      </c>
      <c r="H142" s="89">
        <v>1003</v>
      </c>
      <c r="I142" s="89">
        <v>406</v>
      </c>
      <c r="J142" s="89">
        <v>58</v>
      </c>
      <c r="K142" s="89">
        <v>61</v>
      </c>
      <c r="L142" s="89">
        <v>640</v>
      </c>
      <c r="M142" s="89">
        <v>973</v>
      </c>
      <c r="N142" s="89">
        <v>314</v>
      </c>
      <c r="O142" s="89">
        <v>11</v>
      </c>
      <c r="P142" s="89">
        <v>175</v>
      </c>
      <c r="Q142" s="89">
        <v>296</v>
      </c>
      <c r="R142" s="89">
        <v>60</v>
      </c>
      <c r="S142" s="89">
        <v>656</v>
      </c>
      <c r="T142" s="89">
        <v>196</v>
      </c>
      <c r="U142" s="89">
        <v>21</v>
      </c>
      <c r="V142" s="89">
        <v>157</v>
      </c>
      <c r="W142" s="89">
        <v>7</v>
      </c>
      <c r="X142" s="89">
        <v>353</v>
      </c>
      <c r="Y142" s="89">
        <v>524</v>
      </c>
      <c r="Z142" s="89">
        <v>27</v>
      </c>
    </row>
    <row r="143" spans="1:27" s="12" customFormat="1" ht="33" hidden="1" customHeight="1" x14ac:dyDescent="0.2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15" hidden="1" customHeight="1" outlineLevel="1" x14ac:dyDescent="0.2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1"/>
      <c r="F144" s="48">
        <f>F142-F143</f>
        <v>106</v>
      </c>
      <c r="G144" s="48">
        <f t="shared" ref="G144:Z144" si="58">G142-G143</f>
        <v>322</v>
      </c>
      <c r="H144" s="48">
        <f t="shared" si="58"/>
        <v>1003</v>
      </c>
      <c r="I144" s="48">
        <f t="shared" si="58"/>
        <v>406</v>
      </c>
      <c r="J144" s="48">
        <f t="shared" si="58"/>
        <v>58</v>
      </c>
      <c r="K144" s="48">
        <f t="shared" si="58"/>
        <v>61</v>
      </c>
      <c r="L144" s="48">
        <f t="shared" si="58"/>
        <v>640</v>
      </c>
      <c r="M144" s="48">
        <f t="shared" si="58"/>
        <v>973</v>
      </c>
      <c r="N144" s="48">
        <f t="shared" si="58"/>
        <v>314</v>
      </c>
      <c r="O144" s="48">
        <f t="shared" si="58"/>
        <v>11</v>
      </c>
      <c r="P144" s="48">
        <f t="shared" si="58"/>
        <v>175</v>
      </c>
      <c r="Q144" s="48">
        <f t="shared" si="58"/>
        <v>296</v>
      </c>
      <c r="R144" s="48">
        <f t="shared" si="58"/>
        <v>60</v>
      </c>
      <c r="S144" s="48">
        <f t="shared" si="58"/>
        <v>656</v>
      </c>
      <c r="T144" s="48">
        <f t="shared" si="58"/>
        <v>196</v>
      </c>
      <c r="U144" s="48">
        <f t="shared" si="58"/>
        <v>21</v>
      </c>
      <c r="V144" s="48">
        <f t="shared" si="58"/>
        <v>157</v>
      </c>
      <c r="W144" s="48">
        <f t="shared" si="58"/>
        <v>7</v>
      </c>
      <c r="X144" s="48">
        <f t="shared" si="58"/>
        <v>353</v>
      </c>
      <c r="Y144" s="48">
        <f t="shared" si="58"/>
        <v>524</v>
      </c>
      <c r="Z144" s="48">
        <f t="shared" si="58"/>
        <v>27</v>
      </c>
      <c r="AA144" s="71"/>
    </row>
    <row r="145" spans="1:26" s="12" customFormat="1" ht="30" customHeight="1" outlineLevel="1" x14ac:dyDescent="0.2">
      <c r="A145" s="52" t="s">
        <v>104</v>
      </c>
      <c r="B145" s="23">
        <v>20</v>
      </c>
      <c r="C145" s="27">
        <f t="shared" si="30"/>
        <v>98</v>
      </c>
      <c r="D145" s="15">
        <f t="shared" si="33"/>
        <v>4.9000000000000004</v>
      </c>
      <c r="E145" s="101"/>
      <c r="F145" s="26"/>
      <c r="G145" s="26"/>
      <c r="H145" s="26"/>
      <c r="I145" s="26">
        <v>6</v>
      </c>
      <c r="J145" s="26">
        <v>1</v>
      </c>
      <c r="K145" s="26"/>
      <c r="L145" s="26">
        <v>24</v>
      </c>
      <c r="M145" s="26"/>
      <c r="N145" s="26"/>
      <c r="O145" s="26"/>
      <c r="P145" s="26"/>
      <c r="Q145" s="26">
        <v>13</v>
      </c>
      <c r="R145" s="26"/>
      <c r="S145" s="26">
        <v>11</v>
      </c>
      <c r="T145" s="26"/>
      <c r="U145" s="26">
        <v>2</v>
      </c>
      <c r="V145" s="26"/>
      <c r="W145" s="26"/>
      <c r="X145" s="26"/>
      <c r="Y145" s="26">
        <v>41</v>
      </c>
      <c r="Z145" s="26"/>
    </row>
    <row r="146" spans="1:26" s="12" customFormat="1" ht="28.9" hidden="1" customHeight="1" x14ac:dyDescent="0.2">
      <c r="A146" s="13" t="s">
        <v>185</v>
      </c>
      <c r="B146" s="33" t="e">
        <f>B145/B144</f>
        <v>#DIV/0!</v>
      </c>
      <c r="C146" s="9">
        <f>C145/C144</f>
        <v>1.5394282123782596E-2</v>
      </c>
      <c r="D146" s="15" t="e">
        <f t="shared" si="33"/>
        <v>#DIV/0!</v>
      </c>
      <c r="E146" s="101"/>
      <c r="F146" s="35">
        <f t="shared" ref="F146:Z146" si="59">F145/F144</f>
        <v>0</v>
      </c>
      <c r="G146" s="35">
        <f t="shared" si="59"/>
        <v>0</v>
      </c>
      <c r="H146" s="35">
        <f t="shared" si="59"/>
        <v>0</v>
      </c>
      <c r="I146" s="35">
        <f t="shared" si="59"/>
        <v>1.4778325123152709E-2</v>
      </c>
      <c r="J146" s="35">
        <f t="shared" si="59"/>
        <v>1.7241379310344827E-2</v>
      </c>
      <c r="K146" s="35">
        <f t="shared" si="59"/>
        <v>0</v>
      </c>
      <c r="L146" s="35">
        <f t="shared" si="59"/>
        <v>3.7499999999999999E-2</v>
      </c>
      <c r="M146" s="35">
        <f t="shared" si="59"/>
        <v>0</v>
      </c>
      <c r="N146" s="35">
        <f t="shared" si="59"/>
        <v>0</v>
      </c>
      <c r="O146" s="35">
        <f t="shared" si="59"/>
        <v>0</v>
      </c>
      <c r="P146" s="35">
        <f t="shared" si="59"/>
        <v>0</v>
      </c>
      <c r="Q146" s="35">
        <f t="shared" si="59"/>
        <v>4.3918918918918921E-2</v>
      </c>
      <c r="R146" s="35">
        <f t="shared" si="59"/>
        <v>0</v>
      </c>
      <c r="S146" s="35">
        <f t="shared" si="59"/>
        <v>1.676829268292683E-2</v>
      </c>
      <c r="T146" s="35">
        <f t="shared" si="59"/>
        <v>0</v>
      </c>
      <c r="U146" s="35">
        <f t="shared" si="59"/>
        <v>9.5238095238095233E-2</v>
      </c>
      <c r="V146" s="35">
        <f t="shared" si="59"/>
        <v>0</v>
      </c>
      <c r="W146" s="35">
        <f t="shared" si="59"/>
        <v>0</v>
      </c>
      <c r="X146" s="35">
        <f t="shared" si="59"/>
        <v>0</v>
      </c>
      <c r="Y146" s="35">
        <f t="shared" si="59"/>
        <v>7.8244274809160311E-2</v>
      </c>
      <c r="Z146" s="35">
        <f t="shared" si="59"/>
        <v>0</v>
      </c>
    </row>
    <row r="147" spans="1:26" s="92" customFormat="1" ht="30" hidden="1" customHeight="1" x14ac:dyDescent="0.2">
      <c r="A147" s="90" t="s">
        <v>95</v>
      </c>
      <c r="B147" s="91">
        <f>B144-B145</f>
        <v>-20</v>
      </c>
      <c r="C147" s="27">
        <f t="shared" si="30"/>
        <v>6268</v>
      </c>
      <c r="D147" s="15">
        <f t="shared" si="33"/>
        <v>-313.39999999999998</v>
      </c>
      <c r="E147" s="101"/>
      <c r="F147" s="91">
        <f t="shared" ref="F147:Z147" si="60">F144-F145</f>
        <v>106</v>
      </c>
      <c r="G147" s="91">
        <f t="shared" si="60"/>
        <v>322</v>
      </c>
      <c r="H147" s="91">
        <f t="shared" si="60"/>
        <v>1003</v>
      </c>
      <c r="I147" s="91">
        <f t="shared" si="60"/>
        <v>400</v>
      </c>
      <c r="J147" s="91">
        <f t="shared" si="60"/>
        <v>57</v>
      </c>
      <c r="K147" s="91">
        <f t="shared" si="60"/>
        <v>61</v>
      </c>
      <c r="L147" s="91">
        <f t="shared" si="60"/>
        <v>616</v>
      </c>
      <c r="M147" s="91">
        <f t="shared" si="60"/>
        <v>973</v>
      </c>
      <c r="N147" s="91">
        <f t="shared" si="60"/>
        <v>314</v>
      </c>
      <c r="O147" s="91">
        <f t="shared" si="60"/>
        <v>11</v>
      </c>
      <c r="P147" s="91">
        <f t="shared" si="60"/>
        <v>175</v>
      </c>
      <c r="Q147" s="91">
        <f t="shared" si="60"/>
        <v>283</v>
      </c>
      <c r="R147" s="91">
        <f t="shared" si="60"/>
        <v>60</v>
      </c>
      <c r="S147" s="91">
        <f t="shared" si="60"/>
        <v>645</v>
      </c>
      <c r="T147" s="91">
        <f t="shared" si="60"/>
        <v>196</v>
      </c>
      <c r="U147" s="91">
        <f t="shared" si="60"/>
        <v>19</v>
      </c>
      <c r="V147" s="91">
        <f t="shared" si="60"/>
        <v>157</v>
      </c>
      <c r="W147" s="91">
        <f t="shared" si="60"/>
        <v>7</v>
      </c>
      <c r="X147" s="91">
        <f t="shared" si="60"/>
        <v>353</v>
      </c>
      <c r="Y147" s="91">
        <f t="shared" si="60"/>
        <v>483</v>
      </c>
      <c r="Z147" s="91">
        <f t="shared" si="60"/>
        <v>27</v>
      </c>
    </row>
    <row r="148" spans="1:26" s="12" customFormat="1" ht="30" hidden="1" customHeight="1" x14ac:dyDescent="0.2">
      <c r="A148" s="13" t="s">
        <v>188</v>
      </c>
      <c r="B148" s="38"/>
      <c r="C148" s="27">
        <f t="shared" si="30"/>
        <v>0</v>
      </c>
      <c r="D148" s="15" t="e">
        <f t="shared" si="33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">
      <c r="A149" s="32" t="s">
        <v>105</v>
      </c>
      <c r="B149" s="23">
        <v>442</v>
      </c>
      <c r="C149" s="27">
        <f t="shared" si="30"/>
        <v>2140</v>
      </c>
      <c r="D149" s="15">
        <f t="shared" si="33"/>
        <v>4.8416289592760178</v>
      </c>
      <c r="E149" s="101"/>
      <c r="F149" s="26"/>
      <c r="G149" s="26"/>
      <c r="H149" s="26"/>
      <c r="I149" s="26">
        <v>143</v>
      </c>
      <c r="J149" s="26">
        <v>17</v>
      </c>
      <c r="K149" s="26"/>
      <c r="L149" s="26">
        <v>600</v>
      </c>
      <c r="M149" s="26"/>
      <c r="N149" s="26"/>
      <c r="O149" s="26"/>
      <c r="P149" s="26"/>
      <c r="Q149" s="26">
        <v>170</v>
      </c>
      <c r="R149" s="26"/>
      <c r="S149" s="26">
        <v>220</v>
      </c>
      <c r="T149" s="26"/>
      <c r="U149" s="26">
        <v>20</v>
      </c>
      <c r="V149" s="26"/>
      <c r="W149" s="26"/>
      <c r="X149" s="26"/>
      <c r="Y149" s="26">
        <v>970</v>
      </c>
      <c r="Z149" s="26"/>
    </row>
    <row r="150" spans="1:26" s="12" customFormat="1" ht="31.15" hidden="1" customHeight="1" x14ac:dyDescent="0.2">
      <c r="A150" s="13" t="s">
        <v>51</v>
      </c>
      <c r="B150" s="15" t="e">
        <f>B149/B148</f>
        <v>#DIV/0!</v>
      </c>
      <c r="C150" s="27" t="e">
        <f t="shared" si="30"/>
        <v>#DIV/0!</v>
      </c>
      <c r="D150" s="15" t="e">
        <f t="shared" si="33"/>
        <v>#DIV/0!</v>
      </c>
      <c r="E150" s="101"/>
      <c r="F150" s="29" t="e">
        <f t="shared" ref="F150:Z150" si="61">F149/F148</f>
        <v>#DIV/0!</v>
      </c>
      <c r="G150" s="29" t="e">
        <f t="shared" si="61"/>
        <v>#DIV/0!</v>
      </c>
      <c r="H150" s="29" t="e">
        <f t="shared" si="61"/>
        <v>#DIV/0!</v>
      </c>
      <c r="I150" s="29" t="e">
        <f t="shared" si="61"/>
        <v>#DIV/0!</v>
      </c>
      <c r="J150" s="29" t="e">
        <f t="shared" si="61"/>
        <v>#DIV/0!</v>
      </c>
      <c r="K150" s="29" t="e">
        <f t="shared" si="61"/>
        <v>#DIV/0!</v>
      </c>
      <c r="L150" s="29" t="e">
        <f t="shared" si="61"/>
        <v>#DIV/0!</v>
      </c>
      <c r="M150" s="29" t="e">
        <f t="shared" si="61"/>
        <v>#DIV/0!</v>
      </c>
      <c r="N150" s="29" t="e">
        <f t="shared" si="61"/>
        <v>#DIV/0!</v>
      </c>
      <c r="O150" s="29" t="e">
        <f t="shared" si="61"/>
        <v>#DIV/0!</v>
      </c>
      <c r="P150" s="29" t="e">
        <f t="shared" si="61"/>
        <v>#DIV/0!</v>
      </c>
      <c r="Q150" s="29" t="e">
        <f t="shared" si="61"/>
        <v>#DIV/0!</v>
      </c>
      <c r="R150" s="29" t="e">
        <f t="shared" si="61"/>
        <v>#DIV/0!</v>
      </c>
      <c r="S150" s="29" t="e">
        <f t="shared" si="61"/>
        <v>#DIV/0!</v>
      </c>
      <c r="T150" s="29" t="e">
        <f t="shared" si="61"/>
        <v>#DIV/0!</v>
      </c>
      <c r="U150" s="29" t="e">
        <f t="shared" si="61"/>
        <v>#DIV/0!</v>
      </c>
      <c r="V150" s="29" t="e">
        <f t="shared" si="61"/>
        <v>#DIV/0!</v>
      </c>
      <c r="W150" s="29" t="e">
        <f t="shared" si="61"/>
        <v>#DIV/0!</v>
      </c>
      <c r="X150" s="29" t="e">
        <f t="shared" si="61"/>
        <v>#DIV/0!</v>
      </c>
      <c r="Y150" s="29" t="e">
        <f t="shared" si="61"/>
        <v>#DIV/0!</v>
      </c>
      <c r="Z150" s="29" t="e">
        <f t="shared" si="61"/>
        <v>#DIV/0!</v>
      </c>
    </row>
    <row r="151" spans="1:26" s="12" customFormat="1" ht="30" customHeight="1" x14ac:dyDescent="0.2">
      <c r="A151" s="32" t="s">
        <v>97</v>
      </c>
      <c r="B151" s="50">
        <f t="shared" ref="B151:C151" si="62">B149/B145*10</f>
        <v>221</v>
      </c>
      <c r="C151" s="50">
        <f t="shared" si="62"/>
        <v>218.36734693877554</v>
      </c>
      <c r="D151" s="15">
        <f t="shared" si="33"/>
        <v>0.98808754270939159</v>
      </c>
      <c r="E151" s="101"/>
      <c r="F151" s="55"/>
      <c r="G151" s="55"/>
      <c r="H151" s="55"/>
      <c r="I151" s="55">
        <f t="shared" ref="I151:L151" si="63">I149/I145*10</f>
        <v>238.33333333333331</v>
      </c>
      <c r="J151" s="55">
        <f t="shared" si="63"/>
        <v>170</v>
      </c>
      <c r="K151" s="55"/>
      <c r="L151" s="51">
        <f t="shared" si="63"/>
        <v>250</v>
      </c>
      <c r="M151" s="55"/>
      <c r="N151" s="55"/>
      <c r="O151" s="55"/>
      <c r="P151" s="55"/>
      <c r="Q151" s="55">
        <f t="shared" ref="Q151:U151" si="64">Q149/Q145*10</f>
        <v>130.76923076923077</v>
      </c>
      <c r="R151" s="55"/>
      <c r="S151" s="55">
        <f t="shared" si="64"/>
        <v>200</v>
      </c>
      <c r="T151" s="55"/>
      <c r="U151" s="55">
        <f t="shared" si="64"/>
        <v>100</v>
      </c>
      <c r="V151" s="55"/>
      <c r="W151" s="55"/>
      <c r="X151" s="55"/>
      <c r="Y151" s="55">
        <f>Y149/Y145*10</f>
        <v>236.58536585365854</v>
      </c>
      <c r="Z151" s="55"/>
    </row>
    <row r="152" spans="1:26" s="12" customFormat="1" ht="30" hidden="1" customHeight="1" outlineLevel="1" x14ac:dyDescent="0.2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1"/>
      <c r="F152" s="48">
        <v>18</v>
      </c>
      <c r="G152" s="48">
        <v>147</v>
      </c>
      <c r="H152" s="48">
        <v>85</v>
      </c>
      <c r="I152" s="48">
        <v>11</v>
      </c>
      <c r="J152" s="48">
        <v>13</v>
      </c>
      <c r="K152" s="48">
        <v>10</v>
      </c>
      <c r="L152" s="48">
        <v>103</v>
      </c>
      <c r="M152" s="48">
        <v>100</v>
      </c>
      <c r="N152" s="48">
        <v>39</v>
      </c>
      <c r="O152" s="48">
        <v>14</v>
      </c>
      <c r="P152" s="48">
        <v>18</v>
      </c>
      <c r="Q152" s="48">
        <v>104</v>
      </c>
      <c r="R152" s="48">
        <v>0</v>
      </c>
      <c r="S152" s="48">
        <v>29</v>
      </c>
      <c r="T152" s="48">
        <v>66</v>
      </c>
      <c r="U152" s="48">
        <v>22</v>
      </c>
      <c r="V152" s="48">
        <v>10</v>
      </c>
      <c r="W152" s="48">
        <v>10</v>
      </c>
      <c r="X152" s="48">
        <v>94</v>
      </c>
      <c r="Y152" s="48">
        <v>65</v>
      </c>
      <c r="Z152" s="48">
        <v>4</v>
      </c>
    </row>
    <row r="153" spans="1:26" s="12" customFormat="1" ht="30" hidden="1" customHeight="1" x14ac:dyDescent="0.2">
      <c r="A153" s="11" t="s">
        <v>107</v>
      </c>
      <c r="B153" s="54"/>
      <c r="C153" s="27">
        <f t="shared" si="30"/>
        <v>0</v>
      </c>
      <c r="D153" s="15" t="e">
        <f t="shared" si="33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">
      <c r="A154" s="11" t="s">
        <v>108</v>
      </c>
      <c r="B154" s="53"/>
      <c r="C154" s="27">
        <f t="shared" si="30"/>
        <v>962</v>
      </c>
      <c r="D154" s="15" t="e">
        <f t="shared" si="33"/>
        <v>#DIV/0!</v>
      </c>
      <c r="E154" s="101"/>
      <c r="F154" s="48">
        <f>F152-F153</f>
        <v>18</v>
      </c>
      <c r="G154" s="48">
        <f t="shared" ref="G154:Z154" si="65">G152-G153</f>
        <v>147</v>
      </c>
      <c r="H154" s="48">
        <f t="shared" si="65"/>
        <v>85</v>
      </c>
      <c r="I154" s="48">
        <f t="shared" si="65"/>
        <v>11</v>
      </c>
      <c r="J154" s="48">
        <f t="shared" si="65"/>
        <v>13</v>
      </c>
      <c r="K154" s="48">
        <f t="shared" si="65"/>
        <v>10</v>
      </c>
      <c r="L154" s="48">
        <f t="shared" si="65"/>
        <v>103</v>
      </c>
      <c r="M154" s="48">
        <f t="shared" si="65"/>
        <v>100</v>
      </c>
      <c r="N154" s="48">
        <f t="shared" si="65"/>
        <v>39</v>
      </c>
      <c r="O154" s="48">
        <f t="shared" si="65"/>
        <v>14</v>
      </c>
      <c r="P154" s="48">
        <f t="shared" si="65"/>
        <v>18</v>
      </c>
      <c r="Q154" s="48">
        <f t="shared" si="65"/>
        <v>104</v>
      </c>
      <c r="R154" s="48">
        <f t="shared" si="65"/>
        <v>0</v>
      </c>
      <c r="S154" s="48">
        <f t="shared" si="65"/>
        <v>29</v>
      </c>
      <c r="T154" s="48">
        <f t="shared" si="65"/>
        <v>66</v>
      </c>
      <c r="U154" s="48">
        <f t="shared" si="65"/>
        <v>22</v>
      </c>
      <c r="V154" s="48">
        <f t="shared" si="65"/>
        <v>10</v>
      </c>
      <c r="W154" s="48">
        <f t="shared" si="65"/>
        <v>10</v>
      </c>
      <c r="X154" s="48">
        <f t="shared" si="65"/>
        <v>94</v>
      </c>
      <c r="Y154" s="48">
        <f t="shared" si="65"/>
        <v>65</v>
      </c>
      <c r="Z154" s="48">
        <f t="shared" si="65"/>
        <v>4</v>
      </c>
    </row>
    <row r="155" spans="1:26" s="12" customFormat="1" ht="30" customHeight="1" outlineLevel="1" x14ac:dyDescent="0.2">
      <c r="A155" s="52" t="s">
        <v>176</v>
      </c>
      <c r="B155" s="23">
        <v>33</v>
      </c>
      <c r="C155" s="27">
        <f>SUM(F155:Z155)</f>
        <v>33</v>
      </c>
      <c r="D155" s="15">
        <f t="shared" si="33"/>
        <v>1</v>
      </c>
      <c r="E155" s="101"/>
      <c r="F155" s="26"/>
      <c r="G155" s="26"/>
      <c r="H155" s="26"/>
      <c r="I155" s="26"/>
      <c r="J155" s="26">
        <v>1</v>
      </c>
      <c r="K155" s="26"/>
      <c r="L155" s="26">
        <v>23</v>
      </c>
      <c r="M155" s="26"/>
      <c r="N155" s="26">
        <v>4</v>
      </c>
      <c r="O155" s="26"/>
      <c r="P155" s="26">
        <v>2</v>
      </c>
      <c r="Q155" s="26">
        <v>3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34.15" hidden="1" customHeight="1" x14ac:dyDescent="0.2">
      <c r="A156" s="13" t="s">
        <v>185</v>
      </c>
      <c r="B156" s="33" t="e">
        <f>B155/B154</f>
        <v>#DIV/0!</v>
      </c>
      <c r="C156" s="33">
        <f>C155/C154</f>
        <v>3.4303534303534305E-2</v>
      </c>
      <c r="D156" s="15" t="e">
        <f t="shared" si="33"/>
        <v>#DIV/0!</v>
      </c>
      <c r="E156" s="101"/>
      <c r="F156" s="29">
        <f>F155/F154</f>
        <v>0</v>
      </c>
      <c r="G156" s="29">
        <f t="shared" ref="G156:Z156" si="66">G155/G154</f>
        <v>0</v>
      </c>
      <c r="H156" s="29">
        <f t="shared" si="66"/>
        <v>0</v>
      </c>
      <c r="I156" s="29">
        <f t="shared" si="66"/>
        <v>0</v>
      </c>
      <c r="J156" s="29">
        <f t="shared" si="66"/>
        <v>7.6923076923076927E-2</v>
      </c>
      <c r="K156" s="29">
        <f t="shared" si="66"/>
        <v>0</v>
      </c>
      <c r="L156" s="29">
        <f t="shared" si="66"/>
        <v>0.22330097087378642</v>
      </c>
      <c r="M156" s="29">
        <f t="shared" si="66"/>
        <v>0</v>
      </c>
      <c r="N156" s="29">
        <f t="shared" si="66"/>
        <v>0.10256410256410256</v>
      </c>
      <c r="O156" s="29">
        <f t="shared" si="66"/>
        <v>0</v>
      </c>
      <c r="P156" s="29">
        <f t="shared" si="66"/>
        <v>0.1111111111111111</v>
      </c>
      <c r="Q156" s="29">
        <f t="shared" si="66"/>
        <v>2.8846153846153848E-2</v>
      </c>
      <c r="R156" s="29"/>
      <c r="S156" s="29">
        <f t="shared" si="66"/>
        <v>0</v>
      </c>
      <c r="T156" s="29">
        <f t="shared" si="66"/>
        <v>0</v>
      </c>
      <c r="U156" s="29">
        <f t="shared" si="66"/>
        <v>0</v>
      </c>
      <c r="V156" s="29">
        <f t="shared" si="66"/>
        <v>0</v>
      </c>
      <c r="W156" s="29">
        <f t="shared" si="66"/>
        <v>0</v>
      </c>
      <c r="X156" s="29">
        <f t="shared" si="66"/>
        <v>0</v>
      </c>
      <c r="Y156" s="29">
        <f t="shared" si="66"/>
        <v>0</v>
      </c>
      <c r="Z156" s="29">
        <f t="shared" si="66"/>
        <v>0</v>
      </c>
    </row>
    <row r="157" spans="1:26" s="12" customFormat="1" ht="31.9" hidden="1" customHeight="1" x14ac:dyDescent="0.2">
      <c r="A157" s="13" t="s">
        <v>189</v>
      </c>
      <c r="B157" s="38"/>
      <c r="C157" s="38"/>
      <c r="D157" s="15" t="e">
        <f t="shared" si="33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">
      <c r="A158" s="32" t="s">
        <v>109</v>
      </c>
      <c r="B158" s="23">
        <v>1156</v>
      </c>
      <c r="C158" s="27">
        <f>SUM(F158:Z158)</f>
        <v>1644</v>
      </c>
      <c r="D158" s="15">
        <f t="shared" si="33"/>
        <v>1.4221453287197232</v>
      </c>
      <c r="E158" s="101"/>
      <c r="F158" s="26"/>
      <c r="G158" s="26"/>
      <c r="H158" s="26"/>
      <c r="I158" s="26"/>
      <c r="J158" s="26">
        <v>15</v>
      </c>
      <c r="K158" s="26"/>
      <c r="L158" s="26">
        <v>1416</v>
      </c>
      <c r="M158" s="26"/>
      <c r="N158" s="26">
        <v>90</v>
      </c>
      <c r="O158" s="26"/>
      <c r="P158" s="26">
        <v>48</v>
      </c>
      <c r="Q158" s="26">
        <v>75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3"/>
        <v>#DIV/0!</v>
      </c>
      <c r="E159" s="101"/>
      <c r="F159" s="30" t="e">
        <f t="shared" ref="F159:N159" si="67">F158/F157</f>
        <v>#DIV/0!</v>
      </c>
      <c r="G159" s="30" t="e">
        <f t="shared" si="67"/>
        <v>#DIV/0!</v>
      </c>
      <c r="H159" s="30" t="e">
        <f t="shared" si="67"/>
        <v>#DIV/0!</v>
      </c>
      <c r="I159" s="30" t="e">
        <f t="shared" si="67"/>
        <v>#DIV/0!</v>
      </c>
      <c r="J159" s="30" t="e">
        <f t="shared" si="67"/>
        <v>#DIV/0!</v>
      </c>
      <c r="K159" s="30" t="e">
        <f t="shared" si="67"/>
        <v>#DIV/0!</v>
      </c>
      <c r="L159" s="30" t="e">
        <f t="shared" si="67"/>
        <v>#DIV/0!</v>
      </c>
      <c r="M159" s="30" t="e">
        <f t="shared" si="67"/>
        <v>#DIV/0!</v>
      </c>
      <c r="N159" s="30" t="e">
        <f t="shared" si="67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">
      <c r="A160" s="32" t="s">
        <v>97</v>
      </c>
      <c r="B160" s="57">
        <f>B158/B155*10</f>
        <v>350.30303030303031</v>
      </c>
      <c r="C160" s="57">
        <f>C158/C155*10</f>
        <v>498.18181818181819</v>
      </c>
      <c r="D160" s="15">
        <f t="shared" si="33"/>
        <v>1.4221453287197232</v>
      </c>
      <c r="E160" s="101"/>
      <c r="F160" s="55"/>
      <c r="G160" s="55"/>
      <c r="H160" s="55"/>
      <c r="I160" s="55"/>
      <c r="J160" s="55">
        <f t="shared" ref="J160:L160" si="68">J158/J155*10</f>
        <v>150</v>
      </c>
      <c r="K160" s="55"/>
      <c r="L160" s="55">
        <f t="shared" si="68"/>
        <v>615.6521739130435</v>
      </c>
      <c r="M160" s="55"/>
      <c r="N160" s="55">
        <f>N158/N155*10</f>
        <v>225</v>
      </c>
      <c r="O160" s="55"/>
      <c r="P160" s="55">
        <f>P158/P155*10</f>
        <v>240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">
      <c r="A161" s="52" t="s">
        <v>177</v>
      </c>
      <c r="B161" s="23">
        <v>488</v>
      </c>
      <c r="C161" s="27">
        <f>SUM(F161:Z161)</f>
        <v>430</v>
      </c>
      <c r="D161" s="15">
        <f t="shared" si="33"/>
        <v>0.88114754098360659</v>
      </c>
      <c r="E161" s="101"/>
      <c r="F161" s="37"/>
      <c r="G161" s="36"/>
      <c r="H161" s="54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">
      <c r="A162" s="32" t="s">
        <v>178</v>
      </c>
      <c r="B162" s="23"/>
      <c r="C162" s="27">
        <f>SUM(F162:Z162)</f>
        <v>0</v>
      </c>
      <c r="D162" s="15" t="e">
        <f t="shared" si="33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3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">
      <c r="A164" s="52" t="s">
        <v>110</v>
      </c>
      <c r="B164" s="19"/>
      <c r="C164" s="50">
        <f>SUM(F164:Z164)</f>
        <v>0</v>
      </c>
      <c r="D164" s="15" t="e">
        <f t="shared" si="33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">
      <c r="A165" s="32" t="s">
        <v>111</v>
      </c>
      <c r="B165" s="19"/>
      <c r="C165" s="50">
        <f>SUM(F165:Z165)</f>
        <v>0</v>
      </c>
      <c r="D165" s="15" t="e">
        <f t="shared" si="33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3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">
      <c r="A167" s="52" t="s">
        <v>154</v>
      </c>
      <c r="B167" s="57"/>
      <c r="C167" s="50">
        <f>SUM(F167:Z167)</f>
        <v>0</v>
      </c>
      <c r="D167" s="15" t="e">
        <f t="shared" si="33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">
      <c r="A168" s="32" t="s">
        <v>155</v>
      </c>
      <c r="B168" s="57"/>
      <c r="C168" s="50">
        <f>SUM(F168:Z168)</f>
        <v>0</v>
      </c>
      <c r="D168" s="15" t="e">
        <f t="shared" si="33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3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27.75" customHeight="1" x14ac:dyDescent="0.2">
      <c r="A170" s="52" t="s">
        <v>112</v>
      </c>
      <c r="B170" s="27">
        <v>93</v>
      </c>
      <c r="C170" s="27">
        <f>SUM(F170:Z170)</f>
        <v>370</v>
      </c>
      <c r="D170" s="15">
        <f t="shared" si="33"/>
        <v>3.978494623655914</v>
      </c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370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">
      <c r="A171" s="32" t="s">
        <v>113</v>
      </c>
      <c r="B171" s="27">
        <v>153</v>
      </c>
      <c r="C171" s="27">
        <f>SUM(F171:Z171)</f>
        <v>385</v>
      </c>
      <c r="D171" s="15">
        <f t="shared" si="33"/>
        <v>2.5163398692810457</v>
      </c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385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">
      <c r="A172" s="32" t="s">
        <v>97</v>
      </c>
      <c r="B172" s="50">
        <f>B171/B170*10</f>
        <v>16.451612903225808</v>
      </c>
      <c r="C172" s="50">
        <f>C171/C170*10</f>
        <v>10.405405405405405</v>
      </c>
      <c r="D172" s="15">
        <f t="shared" si="33"/>
        <v>0.63248542660307361</v>
      </c>
      <c r="E172" s="101"/>
      <c r="F172" s="51"/>
      <c r="G172" s="51"/>
      <c r="H172" s="51"/>
      <c r="I172" s="51"/>
      <c r="J172" s="51"/>
      <c r="K172" s="51"/>
      <c r="L172" s="51"/>
      <c r="M172" s="51"/>
      <c r="N172" s="51"/>
      <c r="O172" s="26"/>
      <c r="P172" s="26"/>
      <c r="Q172" s="51"/>
      <c r="R172" s="51">
        <f>R171/R170*10</f>
        <v>10.405405405405405</v>
      </c>
      <c r="S172" s="51"/>
      <c r="T172" s="51"/>
      <c r="U172" s="51"/>
      <c r="V172" s="51"/>
      <c r="W172" s="51"/>
      <c r="X172" s="51"/>
      <c r="Y172" s="51"/>
      <c r="Z172" s="26"/>
    </row>
    <row r="173" spans="1:26" s="12" customFormat="1" ht="30" customHeight="1" x14ac:dyDescent="0.2">
      <c r="A173" s="52" t="s">
        <v>183</v>
      </c>
      <c r="B173" s="27"/>
      <c r="C173" s="27">
        <f>SUM(F173:Z173)</f>
        <v>280</v>
      </c>
      <c r="D173" s="15"/>
      <c r="E173" s="101"/>
      <c r="F173" s="36"/>
      <c r="G173" s="36"/>
      <c r="H173" s="36"/>
      <c r="I173" s="36">
        <v>150</v>
      </c>
      <c r="J173" s="36"/>
      <c r="K173" s="36"/>
      <c r="L173" s="36"/>
      <c r="M173" s="36"/>
      <c r="N173" s="36">
        <v>130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customHeight="1" x14ac:dyDescent="0.2">
      <c r="A174" s="32" t="s">
        <v>184</v>
      </c>
      <c r="B174" s="27"/>
      <c r="C174" s="27">
        <f>SUM(F174:Z174)</f>
        <v>306</v>
      </c>
      <c r="D174" s="15"/>
      <c r="E174" s="101"/>
      <c r="F174" s="36"/>
      <c r="G174" s="35"/>
      <c r="H174" s="55"/>
      <c r="I174" s="26">
        <v>150</v>
      </c>
      <c r="J174" s="26"/>
      <c r="K174" s="26"/>
      <c r="L174" s="26"/>
      <c r="M174" s="37"/>
      <c r="N174" s="37">
        <v>156</v>
      </c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customHeight="1" x14ac:dyDescent="0.2">
      <c r="A175" s="32" t="s">
        <v>97</v>
      </c>
      <c r="B175" s="50"/>
      <c r="C175" s="50">
        <f>C174/C173*10</f>
        <v>10.928571428571427</v>
      </c>
      <c r="D175" s="15"/>
      <c r="E175" s="101"/>
      <c r="F175" s="51"/>
      <c r="G175" s="51"/>
      <c r="H175" s="51"/>
      <c r="I175" s="51">
        <f>I174/I173*10</f>
        <v>10</v>
      </c>
      <c r="J175" s="51"/>
      <c r="K175" s="51"/>
      <c r="L175" s="51"/>
      <c r="M175" s="51"/>
      <c r="N175" s="51">
        <f>N174/N173*10</f>
        <v>12</v>
      </c>
      <c r="O175" s="51"/>
      <c r="P175" s="26"/>
      <c r="Q175" s="26"/>
      <c r="R175" s="51"/>
      <c r="S175" s="51"/>
      <c r="T175" s="51"/>
      <c r="U175" s="26"/>
      <c r="V175" s="26"/>
      <c r="W175" s="51"/>
      <c r="X175" s="51"/>
      <c r="Y175" s="51"/>
      <c r="Z175" s="26"/>
    </row>
    <row r="176" spans="1:26" s="12" customFormat="1" ht="30" hidden="1" customHeight="1" x14ac:dyDescent="0.2">
      <c r="A176" s="52" t="s">
        <v>179</v>
      </c>
      <c r="B176" s="27">
        <v>50</v>
      </c>
      <c r="C176" s="27"/>
      <c r="D176" s="15"/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">
      <c r="A177" s="32" t="s">
        <v>180</v>
      </c>
      <c r="B177" s="27">
        <v>20</v>
      </c>
      <c r="C177" s="27"/>
      <c r="D177" s="15"/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">
      <c r="A178" s="32" t="s">
        <v>97</v>
      </c>
      <c r="B178" s="50">
        <f>B177/B176*10</f>
        <v>4</v>
      </c>
      <c r="C178" s="50"/>
      <c r="D178" s="15"/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/>
      <c r="S178" s="51"/>
      <c r="T178" s="51"/>
      <c r="U178" s="51"/>
      <c r="V178" s="26"/>
      <c r="W178" s="51"/>
      <c r="X178" s="51"/>
      <c r="Y178" s="51"/>
      <c r="Z178" s="26"/>
    </row>
    <row r="179" spans="1:26" s="12" customFormat="1" ht="30" hidden="1" customHeight="1" outlineLevel="1" x14ac:dyDescent="0.2">
      <c r="A179" s="52" t="s">
        <v>114</v>
      </c>
      <c r="B179" s="27"/>
      <c r="C179" s="27">
        <f>SUM(F179:Z179)</f>
        <v>0</v>
      </c>
      <c r="D179" s="15" t="e">
        <f t="shared" ref="D179:D187" si="69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">
      <c r="A180" s="32" t="s">
        <v>115</v>
      </c>
      <c r="B180" s="27"/>
      <c r="C180" s="27">
        <f>SUM(F180:Z180)</f>
        <v>0</v>
      </c>
      <c r="D180" s="15" t="e">
        <f t="shared" si="69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69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">
      <c r="A182" s="52" t="s">
        <v>116</v>
      </c>
      <c r="B182" s="27"/>
      <c r="C182" s="27">
        <f>SUM(F182:Z182)</f>
        <v>0</v>
      </c>
      <c r="D182" s="15" t="e">
        <f t="shared" si="69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">
      <c r="A183" s="32" t="s">
        <v>117</v>
      </c>
      <c r="B183" s="27"/>
      <c r="C183" s="27">
        <f>SUM(F183:Z183)</f>
        <v>0</v>
      </c>
      <c r="D183" s="15" t="e">
        <f t="shared" si="69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69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">
      <c r="A185" s="52" t="s">
        <v>118</v>
      </c>
      <c r="B185" s="23"/>
      <c r="C185" s="27">
        <f>SUM(F185:Z185)</f>
        <v>0</v>
      </c>
      <c r="D185" s="15" t="e">
        <f t="shared" si="69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">
      <c r="A186" s="52" t="s">
        <v>119</v>
      </c>
      <c r="B186" s="23"/>
      <c r="C186" s="27"/>
      <c r="D186" s="15" t="e">
        <f t="shared" si="69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">
      <c r="A187" s="52" t="s">
        <v>120</v>
      </c>
      <c r="B187" s="23"/>
      <c r="C187" s="27"/>
      <c r="D187" s="15" t="e">
        <f t="shared" si="69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">
      <c r="A188" s="32" t="s">
        <v>121</v>
      </c>
      <c r="B188" s="23">
        <v>77954</v>
      </c>
      <c r="C188" s="27">
        <f>SUM(F188:Z188)</f>
        <v>61107</v>
      </c>
      <c r="D188" s="15">
        <f>C188/B188</f>
        <v>0.78388536829412214</v>
      </c>
      <c r="E188" s="101"/>
      <c r="F188" s="26">
        <v>3946</v>
      </c>
      <c r="G188" s="26">
        <v>2150</v>
      </c>
      <c r="H188" s="26">
        <v>3713</v>
      </c>
      <c r="I188" s="26">
        <v>1934</v>
      </c>
      <c r="J188" s="26">
        <v>1880</v>
      </c>
      <c r="K188" s="26">
        <v>5500</v>
      </c>
      <c r="L188" s="26">
        <v>1776</v>
      </c>
      <c r="M188" s="26">
        <v>774</v>
      </c>
      <c r="N188" s="26">
        <v>1310</v>
      </c>
      <c r="O188" s="26">
        <v>1605</v>
      </c>
      <c r="P188" s="26">
        <v>2010</v>
      </c>
      <c r="Q188" s="26">
        <v>4071</v>
      </c>
      <c r="R188" s="26">
        <v>6105</v>
      </c>
      <c r="S188" s="26">
        <v>2550</v>
      </c>
      <c r="T188" s="26">
        <v>6230</v>
      </c>
      <c r="U188" s="26">
        <v>1975</v>
      </c>
      <c r="V188" s="26">
        <v>1750</v>
      </c>
      <c r="W188" s="26">
        <v>1270</v>
      </c>
      <c r="X188" s="26">
        <v>5200</v>
      </c>
      <c r="Y188" s="26">
        <v>4058</v>
      </c>
      <c r="Z188" s="26">
        <v>1300</v>
      </c>
    </row>
    <row r="189" spans="1:26" s="47" customFormat="1" ht="30" customHeight="1" x14ac:dyDescent="0.2">
      <c r="A189" s="13" t="s">
        <v>122</v>
      </c>
      <c r="B189" s="9">
        <f>B188/B191</f>
        <v>0.74241904761904765</v>
      </c>
      <c r="C189" s="9">
        <f>C188/C191</f>
        <v>0.58197142857142858</v>
      </c>
      <c r="D189" s="15">
        <f t="shared" ref="D189:D198" si="70">C189/B189</f>
        <v>0.78388536829412214</v>
      </c>
      <c r="E189" s="101"/>
      <c r="F189" s="30">
        <f>F188/F191</f>
        <v>0.5298778031422049</v>
      </c>
      <c r="G189" s="30">
        <f t="shared" ref="G189:Z189" si="71">G188/G191</f>
        <v>0.52618697993147334</v>
      </c>
      <c r="H189" s="30">
        <f t="shared" si="71"/>
        <v>0.67570518653321199</v>
      </c>
      <c r="I189" s="30">
        <f t="shared" si="71"/>
        <v>0.28685849896173243</v>
      </c>
      <c r="J189" s="30">
        <f t="shared" si="71"/>
        <v>0.55769801245921091</v>
      </c>
      <c r="K189" s="30">
        <f t="shared" si="71"/>
        <v>0.92717464598786248</v>
      </c>
      <c r="L189" s="30">
        <f t="shared" si="71"/>
        <v>0.41311933007676205</v>
      </c>
      <c r="M189" s="30">
        <f t="shared" si="71"/>
        <v>0.15323698277568798</v>
      </c>
      <c r="N189" s="30">
        <f t="shared" si="71"/>
        <v>0.28975890289758904</v>
      </c>
      <c r="O189" s="30">
        <f t="shared" si="71"/>
        <v>0.72005383580080751</v>
      </c>
      <c r="P189" s="30">
        <f t="shared" si="71"/>
        <v>0.64859632139399803</v>
      </c>
      <c r="Q189" s="30">
        <f t="shared" si="71"/>
        <v>0.57720119098256062</v>
      </c>
      <c r="R189" s="30">
        <f t="shared" si="71"/>
        <v>0.80828809744472396</v>
      </c>
      <c r="S189" s="30">
        <f t="shared" si="71"/>
        <v>0.49911920140927774</v>
      </c>
      <c r="T189" s="30">
        <f t="shared" si="71"/>
        <v>0.8129975205533081</v>
      </c>
      <c r="U189" s="30">
        <f t="shared" si="71"/>
        <v>0.48347613219094249</v>
      </c>
      <c r="V189" s="30">
        <f t="shared" si="71"/>
        <v>0.53143030671120561</v>
      </c>
      <c r="W189" s="30">
        <f t="shared" si="71"/>
        <v>0.59680451127819545</v>
      </c>
      <c r="X189" s="30">
        <f t="shared" si="71"/>
        <v>0.85301837270341208</v>
      </c>
      <c r="Y189" s="30">
        <f t="shared" si="71"/>
        <v>0.58803072018548042</v>
      </c>
      <c r="Z189" s="30">
        <f t="shared" si="71"/>
        <v>0.45662100456621002</v>
      </c>
    </row>
    <row r="190" spans="1:26" s="12" customFormat="1" ht="30" customHeight="1" x14ac:dyDescent="0.2">
      <c r="A190" s="32" t="s">
        <v>123</v>
      </c>
      <c r="B190" s="23">
        <v>6172</v>
      </c>
      <c r="C190" s="27">
        <f t="shared" ref="C190:C195" si="72">SUM(F190:Z190)</f>
        <v>1947</v>
      </c>
      <c r="D190" s="15">
        <f t="shared" si="70"/>
        <v>0.31545690213869088</v>
      </c>
      <c r="E190" s="101"/>
      <c r="F190" s="10"/>
      <c r="G190" s="10"/>
      <c r="H190" s="10">
        <v>30</v>
      </c>
      <c r="I190" s="10"/>
      <c r="J190" s="10">
        <v>30</v>
      </c>
      <c r="K190" s="10"/>
      <c r="L190" s="10"/>
      <c r="M190" s="10">
        <v>66</v>
      </c>
      <c r="N190" s="10"/>
      <c r="O190" s="10"/>
      <c r="P190" s="10"/>
      <c r="Q190" s="10"/>
      <c r="R190" s="10"/>
      <c r="S190" s="10"/>
      <c r="T190" s="10"/>
      <c r="U190" s="10">
        <v>25</v>
      </c>
      <c r="V190" s="10">
        <v>85</v>
      </c>
      <c r="W190" s="10"/>
      <c r="X190" s="10"/>
      <c r="Y190" s="10">
        <v>1671</v>
      </c>
      <c r="Z190" s="10">
        <v>40</v>
      </c>
    </row>
    <row r="191" spans="1:26" s="12" customFormat="1" ht="30" customHeight="1" outlineLevel="1" x14ac:dyDescent="0.2">
      <c r="A191" s="32" t="s">
        <v>124</v>
      </c>
      <c r="B191" s="23">
        <v>105000</v>
      </c>
      <c r="C191" s="27">
        <f t="shared" si="72"/>
        <v>105000</v>
      </c>
      <c r="D191" s="15">
        <f t="shared" si="70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customHeight="1" outlineLevel="1" x14ac:dyDescent="0.2">
      <c r="A192" s="32" t="s">
        <v>125</v>
      </c>
      <c r="B192" s="23">
        <v>585</v>
      </c>
      <c r="C192" s="27">
        <f t="shared" si="72"/>
        <v>114</v>
      </c>
      <c r="D192" s="15">
        <f t="shared" si="70"/>
        <v>0.19487179487179487</v>
      </c>
      <c r="E192" s="101"/>
      <c r="F192" s="38"/>
      <c r="G192" s="38"/>
      <c r="H192" s="38"/>
      <c r="I192" s="38"/>
      <c r="J192" s="38"/>
      <c r="K192" s="38">
        <v>20</v>
      </c>
      <c r="L192" s="38">
        <v>94</v>
      </c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">
      <c r="A193" s="13" t="s">
        <v>51</v>
      </c>
      <c r="B193" s="88">
        <f>B192/B191</f>
        <v>5.5714285714285718E-3</v>
      </c>
      <c r="C193" s="27">
        <f t="shared" si="72"/>
        <v>2.5237094295165317E-2</v>
      </c>
      <c r="D193" s="15">
        <f t="shared" si="70"/>
        <v>4.5297348734912104</v>
      </c>
      <c r="E193" s="101"/>
      <c r="F193" s="16">
        <f>F192/F191</f>
        <v>0</v>
      </c>
      <c r="G193" s="16">
        <f t="shared" ref="G193:Z193" si="73">G192/G191</f>
        <v>0</v>
      </c>
      <c r="H193" s="16">
        <f t="shared" si="73"/>
        <v>0</v>
      </c>
      <c r="I193" s="16">
        <f t="shared" si="73"/>
        <v>0</v>
      </c>
      <c r="J193" s="16">
        <f t="shared" si="73"/>
        <v>0</v>
      </c>
      <c r="K193" s="16">
        <f t="shared" si="73"/>
        <v>3.3715441672285905E-3</v>
      </c>
      <c r="L193" s="16">
        <f t="shared" si="73"/>
        <v>2.1865550127936728E-2</v>
      </c>
      <c r="M193" s="16">
        <f t="shared" si="73"/>
        <v>0</v>
      </c>
      <c r="N193" s="16">
        <f t="shared" si="73"/>
        <v>0</v>
      </c>
      <c r="O193" s="16">
        <f t="shared" si="73"/>
        <v>0</v>
      </c>
      <c r="P193" s="16">
        <f t="shared" si="73"/>
        <v>0</v>
      </c>
      <c r="Q193" s="16">
        <f t="shared" si="73"/>
        <v>0</v>
      </c>
      <c r="R193" s="16">
        <f t="shared" si="73"/>
        <v>0</v>
      </c>
      <c r="S193" s="16">
        <f t="shared" si="73"/>
        <v>0</v>
      </c>
      <c r="T193" s="16">
        <f t="shared" si="73"/>
        <v>0</v>
      </c>
      <c r="U193" s="16">
        <f t="shared" si="73"/>
        <v>0</v>
      </c>
      <c r="V193" s="16">
        <f t="shared" si="73"/>
        <v>0</v>
      </c>
      <c r="W193" s="16">
        <f t="shared" si="73"/>
        <v>0</v>
      </c>
      <c r="X193" s="16">
        <f t="shared" si="73"/>
        <v>0</v>
      </c>
      <c r="Y193" s="16">
        <f t="shared" si="73"/>
        <v>0</v>
      </c>
      <c r="Z193" s="16">
        <f t="shared" si="73"/>
        <v>0</v>
      </c>
    </row>
    <row r="194" spans="1:36" s="12" customFormat="1" ht="31.9" customHeight="1" x14ac:dyDescent="0.2">
      <c r="A194" s="11" t="s">
        <v>126</v>
      </c>
      <c r="B194" s="26"/>
      <c r="C194" s="27">
        <f t="shared" si="72"/>
        <v>20</v>
      </c>
      <c r="D194" s="15" t="e">
        <f t="shared" si="70"/>
        <v>#DIV/0!</v>
      </c>
      <c r="E194" s="101"/>
      <c r="F194" s="10"/>
      <c r="G194" s="10"/>
      <c r="H194" s="10"/>
      <c r="I194" s="10"/>
      <c r="J194" s="10"/>
      <c r="K194" s="10">
        <v>20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customHeight="1" x14ac:dyDescent="0.2">
      <c r="A195" s="11" t="s">
        <v>127</v>
      </c>
      <c r="B195" s="26">
        <v>535</v>
      </c>
      <c r="C195" s="27">
        <f t="shared" si="72"/>
        <v>94</v>
      </c>
      <c r="D195" s="15">
        <f t="shared" si="70"/>
        <v>0.17570093457943925</v>
      </c>
      <c r="E195" s="101"/>
      <c r="F195" s="10"/>
      <c r="G195" s="10"/>
      <c r="H195" s="10"/>
      <c r="I195" s="10"/>
      <c r="J195" s="10"/>
      <c r="K195" s="10"/>
      <c r="L195" s="10">
        <v>94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customHeight="1" x14ac:dyDescent="0.2">
      <c r="A196" s="32" t="s">
        <v>149</v>
      </c>
      <c r="B196" s="23">
        <v>1547</v>
      </c>
      <c r="C196" s="27"/>
      <c r="D196" s="15"/>
      <c r="E196" s="101"/>
      <c r="F196" s="59">
        <v>300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15" customHeight="1" outlineLevel="1" x14ac:dyDescent="0.2">
      <c r="A197" s="11" t="s">
        <v>206</v>
      </c>
      <c r="B197" s="27">
        <v>101088</v>
      </c>
      <c r="C197" s="27">
        <f>SUM(F197:Z197)</f>
        <v>98768</v>
      </c>
      <c r="D197" s="15">
        <f t="shared" si="70"/>
        <v>0.97704969927192153</v>
      </c>
      <c r="E197" s="101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60" customFormat="1" ht="30" customHeight="1" outlineLevel="1" x14ac:dyDescent="0.2">
      <c r="A198" s="32" t="s">
        <v>128</v>
      </c>
      <c r="B198" s="27">
        <v>99561</v>
      </c>
      <c r="C198" s="27">
        <f>SUM(F198:Z198)</f>
        <v>92746</v>
      </c>
      <c r="D198" s="15">
        <f t="shared" si="70"/>
        <v>0.93154950231516354</v>
      </c>
      <c r="E198" s="101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7" customFormat="1" ht="30" customHeight="1" x14ac:dyDescent="0.2">
      <c r="A199" s="11" t="s">
        <v>129</v>
      </c>
      <c r="B199" s="49">
        <f>B198/B197</f>
        <v>0.98489434947768284</v>
      </c>
      <c r="C199" s="49">
        <f>C198/C197</f>
        <v>0.93902883525028347</v>
      </c>
      <c r="D199" s="15">
        <f t="shared" ref="D199:D202" si="74">C199/B199</f>
        <v>0.95343103120479555</v>
      </c>
      <c r="E199" s="15"/>
      <c r="F199" s="70">
        <f t="shared" ref="F199:Z199" si="75">F198/F197</f>
        <v>0.79857819905213268</v>
      </c>
      <c r="G199" s="70">
        <f t="shared" si="75"/>
        <v>0.98262646908533469</v>
      </c>
      <c r="H199" s="70">
        <f t="shared" si="75"/>
        <v>0.96862453531598514</v>
      </c>
      <c r="I199" s="70">
        <f t="shared" si="75"/>
        <v>0.99271291938667072</v>
      </c>
      <c r="J199" s="70">
        <f t="shared" si="75"/>
        <v>0.98004321850769038</v>
      </c>
      <c r="K199" s="70">
        <f t="shared" si="75"/>
        <v>1</v>
      </c>
      <c r="L199" s="70">
        <f t="shared" si="75"/>
        <v>0.93753565316600118</v>
      </c>
      <c r="M199" s="70">
        <f t="shared" si="75"/>
        <v>0.90211700432506259</v>
      </c>
      <c r="N199" s="70">
        <f t="shared" si="75"/>
        <v>0.98472727272727267</v>
      </c>
      <c r="O199" s="70">
        <f t="shared" si="75"/>
        <v>1</v>
      </c>
      <c r="P199" s="70">
        <f t="shared" si="75"/>
        <v>0.64637105669534523</v>
      </c>
      <c r="Q199" s="70">
        <f t="shared" si="75"/>
        <v>0.96254939013915131</v>
      </c>
      <c r="R199" s="70">
        <f t="shared" si="75"/>
        <v>0.98676037920889181</v>
      </c>
      <c r="S199" s="70">
        <f t="shared" si="75"/>
        <v>1</v>
      </c>
      <c r="T199" s="70">
        <f t="shared" si="75"/>
        <v>0.91279204256303492</v>
      </c>
      <c r="U199" s="70">
        <f t="shared" si="75"/>
        <v>0.86986439991904474</v>
      </c>
      <c r="V199" s="70">
        <f t="shared" si="75"/>
        <v>1</v>
      </c>
      <c r="W199" s="70">
        <f t="shared" si="75"/>
        <v>1</v>
      </c>
      <c r="X199" s="70">
        <f t="shared" si="75"/>
        <v>0.97443049744304977</v>
      </c>
      <c r="Y199" s="70">
        <f t="shared" si="75"/>
        <v>0.92559595473151934</v>
      </c>
      <c r="Z199" s="70">
        <f t="shared" si="75"/>
        <v>0.84661707403471487</v>
      </c>
    </row>
    <row r="200" spans="1:36" s="47" customFormat="1" ht="30" hidden="1" customHeight="1" outlineLevel="1" x14ac:dyDescent="0.2">
      <c r="A200" s="11" t="s">
        <v>130</v>
      </c>
      <c r="B200" s="27"/>
      <c r="C200" s="27">
        <f>SUM(F200:Z200)</f>
        <v>0</v>
      </c>
      <c r="D200" s="15" t="e">
        <f t="shared" si="74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">
      <c r="A201" s="32" t="s">
        <v>131</v>
      </c>
      <c r="B201" s="23">
        <v>15599</v>
      </c>
      <c r="C201" s="27">
        <f>SUM(F201:Z201)</f>
        <v>14564</v>
      </c>
      <c r="D201" s="15">
        <f t="shared" si="74"/>
        <v>0.93364959292262328</v>
      </c>
      <c r="E201" s="15"/>
      <c r="F201" s="46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46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7" customFormat="1" ht="30" hidden="1" customHeight="1" x14ac:dyDescent="0.2">
      <c r="A202" s="11" t="s">
        <v>132</v>
      </c>
      <c r="B202" s="15"/>
      <c r="C202" s="15" t="e">
        <f>C201/C200</f>
        <v>#DIV/0!</v>
      </c>
      <c r="D202" s="15" t="e">
        <f t="shared" si="74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2.5" outlineLevel="1" x14ac:dyDescent="0.2">
      <c r="A204" s="52" t="s">
        <v>134</v>
      </c>
      <c r="B204" s="23">
        <v>95608</v>
      </c>
      <c r="C204" s="27">
        <f>SUM(F204:Z204)</f>
        <v>82962</v>
      </c>
      <c r="D204" s="9">
        <f t="shared" ref="D204:D223" si="76">C204/B204</f>
        <v>0.86773073382980503</v>
      </c>
      <c r="E204" s="9"/>
      <c r="F204" s="26">
        <v>1098</v>
      </c>
      <c r="G204" s="26">
        <v>1850</v>
      </c>
      <c r="H204" s="26">
        <v>6453</v>
      </c>
      <c r="I204" s="26">
        <v>6969</v>
      </c>
      <c r="J204" s="26">
        <v>4394</v>
      </c>
      <c r="K204" s="26">
        <v>3490</v>
      </c>
      <c r="L204" s="26">
        <v>2646</v>
      </c>
      <c r="M204" s="31">
        <v>6538</v>
      </c>
      <c r="N204" s="26">
        <v>2458</v>
      </c>
      <c r="O204" s="26">
        <v>3540</v>
      </c>
      <c r="P204" s="26">
        <v>2750</v>
      </c>
      <c r="Q204" s="26">
        <v>5074</v>
      </c>
      <c r="R204" s="26">
        <v>5813</v>
      </c>
      <c r="S204" s="26">
        <v>2705</v>
      </c>
      <c r="T204" s="26">
        <v>3965</v>
      </c>
      <c r="U204" s="26">
        <v>3633</v>
      </c>
      <c r="V204" s="26">
        <v>1620</v>
      </c>
      <c r="W204" s="26">
        <v>970</v>
      </c>
      <c r="X204" s="26">
        <v>4064</v>
      </c>
      <c r="Y204" s="26">
        <v>6692</v>
      </c>
      <c r="Z204" s="26">
        <v>6240</v>
      </c>
    </row>
    <row r="205" spans="1:36" s="47" customFormat="1" ht="22.5" outlineLevel="1" x14ac:dyDescent="0.2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">
      <c r="A206" s="13" t="s">
        <v>136</v>
      </c>
      <c r="B206" s="27">
        <f>B204*0.45</f>
        <v>43023.6</v>
      </c>
      <c r="C206" s="27">
        <f>C204*0.45</f>
        <v>37332.9</v>
      </c>
      <c r="D206" s="9">
        <f t="shared" si="76"/>
        <v>0.86773073382980515</v>
      </c>
      <c r="E206" s="9"/>
      <c r="F206" s="26">
        <f>F204*0.45</f>
        <v>494.1</v>
      </c>
      <c r="G206" s="26">
        <f t="shared" ref="G206:Z206" si="77">G204*0.45</f>
        <v>832.5</v>
      </c>
      <c r="H206" s="26">
        <f t="shared" si="77"/>
        <v>2903.85</v>
      </c>
      <c r="I206" s="26">
        <f t="shared" si="77"/>
        <v>3136.05</v>
      </c>
      <c r="J206" s="26">
        <f t="shared" si="77"/>
        <v>1977.3</v>
      </c>
      <c r="K206" s="26">
        <f t="shared" si="77"/>
        <v>1570.5</v>
      </c>
      <c r="L206" s="26">
        <f t="shared" si="77"/>
        <v>1190.7</v>
      </c>
      <c r="M206" s="26">
        <f t="shared" si="77"/>
        <v>2942.1</v>
      </c>
      <c r="N206" s="26">
        <f t="shared" si="77"/>
        <v>1106.1000000000001</v>
      </c>
      <c r="O206" s="26">
        <f t="shared" si="77"/>
        <v>1593</v>
      </c>
      <c r="P206" s="26">
        <f t="shared" si="77"/>
        <v>1237.5</v>
      </c>
      <c r="Q206" s="26">
        <f t="shared" si="77"/>
        <v>2283.3000000000002</v>
      </c>
      <c r="R206" s="26">
        <f t="shared" si="77"/>
        <v>2615.85</v>
      </c>
      <c r="S206" s="26">
        <f t="shared" si="77"/>
        <v>1217.25</v>
      </c>
      <c r="T206" s="26">
        <f t="shared" si="77"/>
        <v>1784.25</v>
      </c>
      <c r="U206" s="26">
        <f t="shared" si="77"/>
        <v>1634.8500000000001</v>
      </c>
      <c r="V206" s="26">
        <f t="shared" si="77"/>
        <v>729</v>
      </c>
      <c r="W206" s="26">
        <f t="shared" si="77"/>
        <v>436.5</v>
      </c>
      <c r="X206" s="26">
        <f t="shared" si="77"/>
        <v>1828.8</v>
      </c>
      <c r="Y206" s="26">
        <f t="shared" si="77"/>
        <v>3011.4</v>
      </c>
      <c r="Z206" s="26">
        <f t="shared" si="77"/>
        <v>2808</v>
      </c>
      <c r="AA206" s="61"/>
    </row>
    <row r="207" spans="1:36" s="47" customFormat="1" ht="22.5" collapsed="1" x14ac:dyDescent="0.2">
      <c r="A207" s="13" t="s">
        <v>137</v>
      </c>
      <c r="B207" s="49">
        <f>B204/B205</f>
        <v>0.94948110631113758</v>
      </c>
      <c r="C207" s="49">
        <f>C204/C205</f>
        <v>0.8521106073709489</v>
      </c>
      <c r="D207" s="9"/>
      <c r="E207" s="9"/>
      <c r="F207" s="70">
        <f t="shared" ref="F207:Z207" si="78">F204/F205</f>
        <v>0.93982709920397167</v>
      </c>
      <c r="G207" s="70">
        <f t="shared" si="78"/>
        <v>0.54601263207602857</v>
      </c>
      <c r="H207" s="70">
        <f t="shared" si="78"/>
        <v>0.7828650458582036</v>
      </c>
      <c r="I207" s="70">
        <f t="shared" si="78"/>
        <v>0.90742187500000004</v>
      </c>
      <c r="J207" s="70">
        <f t="shared" si="78"/>
        <v>0.89600326264274066</v>
      </c>
      <c r="K207" s="70">
        <f t="shared" si="78"/>
        <v>1.3234736442927568</v>
      </c>
      <c r="L207" s="70">
        <f t="shared" si="78"/>
        <v>3.2869565217391306</v>
      </c>
      <c r="M207" s="70">
        <f t="shared" si="78"/>
        <v>0.61471633539555093</v>
      </c>
      <c r="N207" s="70">
        <f t="shared" si="78"/>
        <v>0.59865072213156678</v>
      </c>
      <c r="O207" s="70">
        <f t="shared" si="78"/>
        <v>1.0070837245028592</v>
      </c>
      <c r="P207" s="70">
        <f t="shared" si="78"/>
        <v>0.87724894730126324</v>
      </c>
      <c r="Q207" s="70">
        <f t="shared" si="78"/>
        <v>0.6725429120551395</v>
      </c>
      <c r="R207" s="70">
        <f t="shared" si="78"/>
        <v>1.3507923967095785</v>
      </c>
      <c r="S207" s="70">
        <f t="shared" si="78"/>
        <v>1.3963452405533761</v>
      </c>
      <c r="T207" s="70">
        <f t="shared" si="78"/>
        <v>1.0676108672823716</v>
      </c>
      <c r="U207" s="70">
        <f t="shared" si="78"/>
        <v>0.54821186057039384</v>
      </c>
      <c r="V207" s="70">
        <f t="shared" si="78"/>
        <v>1.0881977564317862</v>
      </c>
      <c r="W207" s="70">
        <f t="shared" si="78"/>
        <v>1.4685844057532174</v>
      </c>
      <c r="X207" s="70">
        <f t="shared" si="78"/>
        <v>0.82223930724719774</v>
      </c>
      <c r="Y207" s="70">
        <f t="shared" si="78"/>
        <v>0.83650000000000002</v>
      </c>
      <c r="Z207" s="70">
        <f t="shared" si="78"/>
        <v>0.78729229488133845</v>
      </c>
    </row>
    <row r="208" spans="1:36" s="60" customFormat="1" ht="22.5" outlineLevel="1" x14ac:dyDescent="0.2">
      <c r="A208" s="52" t="s">
        <v>138</v>
      </c>
      <c r="B208" s="23">
        <v>206531</v>
      </c>
      <c r="C208" s="27">
        <f>SUM(F208:Z208)</f>
        <v>255834</v>
      </c>
      <c r="D208" s="9">
        <f t="shared" si="76"/>
        <v>1.2387196110995444</v>
      </c>
      <c r="E208" s="9"/>
      <c r="F208" s="26">
        <v>596</v>
      </c>
      <c r="G208" s="26">
        <v>6800</v>
      </c>
      <c r="H208" s="26">
        <v>16463</v>
      </c>
      <c r="I208" s="26">
        <v>24767</v>
      </c>
      <c r="J208" s="26">
        <v>4827</v>
      </c>
      <c r="K208" s="26">
        <v>13950</v>
      </c>
      <c r="L208" s="26">
        <v>550</v>
      </c>
      <c r="M208" s="26">
        <v>25299</v>
      </c>
      <c r="N208" s="26">
        <v>9312</v>
      </c>
      <c r="O208" s="26">
        <v>12400</v>
      </c>
      <c r="P208" s="26">
        <v>4800</v>
      </c>
      <c r="Q208" s="26">
        <v>18140</v>
      </c>
      <c r="R208" s="26">
        <v>5741</v>
      </c>
      <c r="S208" s="26">
        <v>4800</v>
      </c>
      <c r="T208" s="26">
        <v>6050</v>
      </c>
      <c r="U208" s="26">
        <v>35485</v>
      </c>
      <c r="V208" s="26">
        <v>2300</v>
      </c>
      <c r="W208" s="26">
        <v>850</v>
      </c>
      <c r="X208" s="26">
        <v>7370</v>
      </c>
      <c r="Y208" s="26">
        <v>39884</v>
      </c>
      <c r="Z208" s="26">
        <v>15450</v>
      </c>
    </row>
    <row r="209" spans="1:26" s="47" customFormat="1" ht="22.5" outlineLevel="1" x14ac:dyDescent="0.2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32085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5" hidden="1" customHeight="1" outlineLevel="1" x14ac:dyDescent="0.2">
      <c r="A210" s="13" t="s">
        <v>136</v>
      </c>
      <c r="B210" s="27">
        <f>B208*0.3</f>
        <v>61959.299999999996</v>
      </c>
      <c r="C210" s="27">
        <f>C208*0.3</f>
        <v>76750.2</v>
      </c>
      <c r="D210" s="9">
        <f t="shared" si="76"/>
        <v>1.2387196110995444</v>
      </c>
      <c r="E210" s="9"/>
      <c r="F210" s="26">
        <f>F208*0.3</f>
        <v>178.79999999999998</v>
      </c>
      <c r="G210" s="26">
        <f t="shared" ref="G210:Z210" si="79">G208*0.3</f>
        <v>2040</v>
      </c>
      <c r="H210" s="26">
        <f t="shared" si="79"/>
        <v>4938.8999999999996</v>
      </c>
      <c r="I210" s="26">
        <f t="shared" si="79"/>
        <v>7430.0999999999995</v>
      </c>
      <c r="J210" s="26">
        <f t="shared" si="79"/>
        <v>1448.1</v>
      </c>
      <c r="K210" s="26">
        <f t="shared" si="79"/>
        <v>4185</v>
      </c>
      <c r="L210" s="26">
        <f t="shared" si="79"/>
        <v>165</v>
      </c>
      <c r="M210" s="26">
        <f t="shared" si="79"/>
        <v>7589.7</v>
      </c>
      <c r="N210" s="26">
        <f t="shared" si="79"/>
        <v>2793.6</v>
      </c>
      <c r="O210" s="26">
        <f t="shared" si="79"/>
        <v>3720</v>
      </c>
      <c r="P210" s="26">
        <f t="shared" si="79"/>
        <v>1440</v>
      </c>
      <c r="Q210" s="26">
        <f t="shared" si="79"/>
        <v>5442</v>
      </c>
      <c r="R210" s="26">
        <f t="shared" si="79"/>
        <v>1722.3</v>
      </c>
      <c r="S210" s="26">
        <f t="shared" si="79"/>
        <v>1440</v>
      </c>
      <c r="T210" s="26">
        <f t="shared" si="79"/>
        <v>1815</v>
      </c>
      <c r="U210" s="26">
        <f t="shared" si="79"/>
        <v>10645.5</v>
      </c>
      <c r="V210" s="26">
        <f t="shared" si="79"/>
        <v>690</v>
      </c>
      <c r="W210" s="26">
        <f t="shared" si="79"/>
        <v>255</v>
      </c>
      <c r="X210" s="26">
        <f t="shared" si="79"/>
        <v>2211</v>
      </c>
      <c r="Y210" s="26">
        <f t="shared" si="79"/>
        <v>11965.199999999999</v>
      </c>
      <c r="Z210" s="26">
        <f t="shared" si="79"/>
        <v>4635</v>
      </c>
    </row>
    <row r="211" spans="1:26" s="60" customFormat="1" ht="22.5" collapsed="1" x14ac:dyDescent="0.2">
      <c r="A211" s="13" t="s">
        <v>137</v>
      </c>
      <c r="B211" s="9">
        <f>B208/B209</f>
        <v>0.85396673130755141</v>
      </c>
      <c r="C211" s="9">
        <f>C208/C209</f>
        <v>1.0602074713558245</v>
      </c>
      <c r="D211" s="9"/>
      <c r="E211" s="9"/>
      <c r="F211" s="30">
        <f t="shared" ref="F211:Z211" si="80">F208/F209</f>
        <v>0.26321600494634101</v>
      </c>
      <c r="G211" s="30">
        <f t="shared" si="80"/>
        <v>1.0354646647683148</v>
      </c>
      <c r="H211" s="30">
        <f t="shared" si="80"/>
        <v>1.0304574247014346</v>
      </c>
      <c r="I211" s="30">
        <f t="shared" si="80"/>
        <v>0.90841402582159625</v>
      </c>
      <c r="J211" s="30">
        <f t="shared" si="80"/>
        <v>0.5078326372158104</v>
      </c>
      <c r="K211" s="30">
        <f t="shared" si="80"/>
        <v>1.1354387107276576</v>
      </c>
      <c r="L211" s="30">
        <f t="shared" si="80"/>
        <v>0.3525189078323292</v>
      </c>
      <c r="M211" s="30">
        <f t="shared" si="80"/>
        <v>1.2272429600523902</v>
      </c>
      <c r="N211" s="30">
        <f t="shared" si="80"/>
        <v>1.1701138448392854</v>
      </c>
      <c r="O211" s="30">
        <f t="shared" si="80"/>
        <v>1.8200499045941583</v>
      </c>
      <c r="P211" s="30">
        <f t="shared" si="80"/>
        <v>0.79000641880215283</v>
      </c>
      <c r="Q211" s="30">
        <f t="shared" si="80"/>
        <v>1.2405284897557241</v>
      </c>
      <c r="R211" s="30">
        <f t="shared" si="80"/>
        <v>0.68828677616592737</v>
      </c>
      <c r="S211" s="30">
        <f t="shared" si="80"/>
        <v>1.2783977414973233</v>
      </c>
      <c r="T211" s="30">
        <f t="shared" si="80"/>
        <v>1.2955032119914347</v>
      </c>
      <c r="U211" s="30">
        <f t="shared" si="80"/>
        <v>1.1059685211157861</v>
      </c>
      <c r="V211" s="30">
        <f t="shared" si="80"/>
        <v>0.79714414445638226</v>
      </c>
      <c r="W211" s="30">
        <f t="shared" si="80"/>
        <v>0.66395875644430558</v>
      </c>
      <c r="X211" s="30">
        <f t="shared" si="80"/>
        <v>0.76932712582726159</v>
      </c>
      <c r="Y211" s="30">
        <f t="shared" si="80"/>
        <v>1.2526381909547739</v>
      </c>
      <c r="Z211" s="30">
        <f t="shared" si="80"/>
        <v>1.0057218739625442</v>
      </c>
    </row>
    <row r="212" spans="1:26" s="60" customFormat="1" ht="30" customHeight="1" outlineLevel="1" x14ac:dyDescent="0.2">
      <c r="A212" s="52" t="s">
        <v>139</v>
      </c>
      <c r="B212" s="23">
        <v>43765</v>
      </c>
      <c r="C212" s="27">
        <f>SUM(F212:Z212)</f>
        <v>39987</v>
      </c>
      <c r="D212" s="9">
        <f t="shared" si="76"/>
        <v>0.91367531132183255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850</v>
      </c>
      <c r="L212" s="26">
        <v>1900</v>
      </c>
      <c r="M212" s="26">
        <v>995</v>
      </c>
      <c r="N212" s="26">
        <v>300</v>
      </c>
      <c r="O212" s="26"/>
      <c r="P212" s="26">
        <v>3600</v>
      </c>
      <c r="Q212" s="26">
        <v>4465</v>
      </c>
      <c r="R212" s="26"/>
      <c r="S212" s="26"/>
      <c r="T212" s="26">
        <v>600</v>
      </c>
      <c r="U212" s="26"/>
      <c r="V212" s="26"/>
      <c r="W212" s="26"/>
      <c r="X212" s="26">
        <v>10822</v>
      </c>
      <c r="Y212" s="26"/>
      <c r="Z212" s="26"/>
    </row>
    <row r="213" spans="1:26" s="47" customFormat="1" ht="22.5" outlineLevel="1" x14ac:dyDescent="0.2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2550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149999999999999" hidden="1" customHeight="1" outlineLevel="1" x14ac:dyDescent="0.2">
      <c r="A214" s="13" t="s">
        <v>140</v>
      </c>
      <c r="B214" s="27">
        <f>B212*0.19</f>
        <v>8315.35</v>
      </c>
      <c r="C214" s="27">
        <f>C212*0.19</f>
        <v>7597.53</v>
      </c>
      <c r="D214" s="9"/>
      <c r="E214" s="9"/>
      <c r="F214" s="26">
        <f>F212*0.19</f>
        <v>0</v>
      </c>
      <c r="G214" s="26">
        <f t="shared" ref="G214:Z214" si="81">G212*0.19</f>
        <v>960.45</v>
      </c>
      <c r="H214" s="26">
        <f t="shared" si="81"/>
        <v>237.5</v>
      </c>
      <c r="I214" s="26">
        <f t="shared" si="81"/>
        <v>114</v>
      </c>
      <c r="J214" s="26">
        <f t="shared" si="81"/>
        <v>1814.5</v>
      </c>
      <c r="K214" s="26">
        <f t="shared" si="81"/>
        <v>161.5</v>
      </c>
      <c r="L214" s="26">
        <f t="shared" si="81"/>
        <v>361</v>
      </c>
      <c r="M214" s="26">
        <f t="shared" si="81"/>
        <v>189.05</v>
      </c>
      <c r="N214" s="26">
        <f t="shared" si="81"/>
        <v>57</v>
      </c>
      <c r="O214" s="26">
        <f t="shared" si="81"/>
        <v>0</v>
      </c>
      <c r="P214" s="26">
        <f t="shared" si="81"/>
        <v>684</v>
      </c>
      <c r="Q214" s="26">
        <f t="shared" si="81"/>
        <v>848.35</v>
      </c>
      <c r="R214" s="26">
        <f t="shared" si="81"/>
        <v>0</v>
      </c>
      <c r="S214" s="26">
        <f t="shared" si="81"/>
        <v>0</v>
      </c>
      <c r="T214" s="26">
        <f t="shared" si="81"/>
        <v>114</v>
      </c>
      <c r="U214" s="26">
        <f t="shared" si="81"/>
        <v>0</v>
      </c>
      <c r="V214" s="26">
        <f t="shared" si="81"/>
        <v>0</v>
      </c>
      <c r="W214" s="26">
        <f t="shared" si="81"/>
        <v>0</v>
      </c>
      <c r="X214" s="26">
        <f t="shared" si="81"/>
        <v>2056.1799999999998</v>
      </c>
      <c r="Y214" s="26">
        <f t="shared" si="81"/>
        <v>0</v>
      </c>
      <c r="Z214" s="26">
        <f t="shared" si="81"/>
        <v>0</v>
      </c>
    </row>
    <row r="215" spans="1:26" s="60" customFormat="1" ht="22.5" collapsed="1" x14ac:dyDescent="0.2">
      <c r="A215" s="13" t="s">
        <v>141</v>
      </c>
      <c r="B215" s="9">
        <f>B212/B213</f>
        <v>0.17632175850385357</v>
      </c>
      <c r="C215" s="9">
        <f>C212/C213</f>
        <v>0.17020561137513382</v>
      </c>
      <c r="D215" s="9">
        <f t="shared" si="76"/>
        <v>0.96531257865950748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82">H212/H213</f>
        <v>6.9702343113966114E-2</v>
      </c>
      <c r="I215" s="30">
        <f t="shared" si="82"/>
        <v>2.4448184111125145E-2</v>
      </c>
      <c r="J215" s="30">
        <f t="shared" si="82"/>
        <v>0.89508313494666991</v>
      </c>
      <c r="K215" s="30">
        <f t="shared" si="82"/>
        <v>0.33333333333333331</v>
      </c>
      <c r="L215" s="30">
        <f t="shared" si="82"/>
        <v>1.0849083537943243</v>
      </c>
      <c r="M215" s="30">
        <f t="shared" si="82"/>
        <v>4.2999693168018598E-2</v>
      </c>
      <c r="N215" s="30">
        <f t="shared" si="82"/>
        <v>3.3583342662039627E-2</v>
      </c>
      <c r="O215" s="30">
        <f t="shared" si="82"/>
        <v>0</v>
      </c>
      <c r="P215" s="30">
        <f t="shared" si="82"/>
        <v>0.52784375824755869</v>
      </c>
      <c r="Q215" s="30">
        <f t="shared" si="82"/>
        <v>0.27202222479453642</v>
      </c>
      <c r="R215" s="30">
        <f t="shared" si="82"/>
        <v>0</v>
      </c>
      <c r="S215" s="30">
        <f t="shared" si="82"/>
        <v>0</v>
      </c>
      <c r="T215" s="30">
        <f t="shared" si="82"/>
        <v>7.4257425742574254E-2</v>
      </c>
      <c r="U215" s="30">
        <f t="shared" si="82"/>
        <v>0</v>
      </c>
      <c r="V215" s="30">
        <f t="shared" si="82"/>
        <v>0</v>
      </c>
      <c r="W215" s="30">
        <f t="shared" si="82"/>
        <v>0</v>
      </c>
      <c r="X215" s="30">
        <f t="shared" si="82"/>
        <v>1.0063887364808943</v>
      </c>
      <c r="Y215" s="30">
        <f t="shared" si="82"/>
        <v>0</v>
      </c>
      <c r="Z215" s="30">
        <f t="shared" si="82"/>
        <v>0</v>
      </c>
    </row>
    <row r="216" spans="1:26" s="47" customFormat="1" ht="22.5" x14ac:dyDescent="0.2">
      <c r="A216" s="52" t="s">
        <v>142</v>
      </c>
      <c r="B216" s="27">
        <v>555</v>
      </c>
      <c r="C216" s="27">
        <f>SUM(F216:Z216)</f>
        <v>432</v>
      </c>
      <c r="D216" s="9">
        <f t="shared" si="76"/>
        <v>0.77837837837837842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7" customFormat="1" ht="22.5" x14ac:dyDescent="0.2">
      <c r="A217" s="13" t="s">
        <v>140</v>
      </c>
      <c r="B217" s="27">
        <f>B216*0.7</f>
        <v>388.5</v>
      </c>
      <c r="C217" s="27">
        <f>C216*0.7</f>
        <v>302.39999999999998</v>
      </c>
      <c r="D217" s="9">
        <f t="shared" si="76"/>
        <v>0.77837837837837831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7" customFormat="1" ht="16.149999999999999" hidden="1" customHeight="1" x14ac:dyDescent="0.2">
      <c r="A218" s="32" t="s">
        <v>207</v>
      </c>
      <c r="B218" s="27"/>
      <c r="C218" s="27">
        <f>SUM(F218:Z218)</f>
        <v>0</v>
      </c>
      <c r="D218" s="9" t="e">
        <f t="shared" si="76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149999999999999" hidden="1" customHeight="1" x14ac:dyDescent="0.2">
      <c r="A219" s="13" t="s">
        <v>140</v>
      </c>
      <c r="B219" s="27">
        <f>B218*0.2</f>
        <v>0</v>
      </c>
      <c r="C219" s="27">
        <f>C218*0.2</f>
        <v>0</v>
      </c>
      <c r="D219" s="9" t="e">
        <f t="shared" si="76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149999999999999" hidden="1" customHeight="1" x14ac:dyDescent="0.2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2.5" x14ac:dyDescent="0.2">
      <c r="A221" s="32" t="s">
        <v>143</v>
      </c>
      <c r="B221" s="27">
        <f>B219+B217+B214+B210+B206</f>
        <v>113686.75</v>
      </c>
      <c r="C221" s="27">
        <f>C219+C217+C214+C210+C206</f>
        <v>121983.03</v>
      </c>
      <c r="D221" s="9">
        <f t="shared" si="76"/>
        <v>1.0729749069262688</v>
      </c>
      <c r="E221" s="9"/>
      <c r="F221" s="26">
        <f>F219+F217+F214+F210+F206</f>
        <v>672.9</v>
      </c>
      <c r="G221" s="26">
        <f t="shared" ref="G221:Z221" si="83">G219+G217+G214+G210+G206</f>
        <v>3832.95</v>
      </c>
      <c r="H221" s="26">
        <f t="shared" si="83"/>
        <v>8080.25</v>
      </c>
      <c r="I221" s="26">
        <f t="shared" si="83"/>
        <v>10680.15</v>
      </c>
      <c r="J221" s="26">
        <f t="shared" si="83"/>
        <v>5239.8999999999996</v>
      </c>
      <c r="K221" s="26">
        <f t="shared" si="83"/>
        <v>5917</v>
      </c>
      <c r="L221" s="26">
        <f t="shared" si="83"/>
        <v>1828.7</v>
      </c>
      <c r="M221" s="26">
        <f t="shared" si="83"/>
        <v>10720.85</v>
      </c>
      <c r="N221" s="26">
        <f t="shared" si="83"/>
        <v>3956.7</v>
      </c>
      <c r="O221" s="26">
        <f t="shared" si="83"/>
        <v>5313</v>
      </c>
      <c r="P221" s="26">
        <f t="shared" si="83"/>
        <v>3361.5</v>
      </c>
      <c r="Q221" s="26">
        <f t="shared" si="83"/>
        <v>8643.6500000000015</v>
      </c>
      <c r="R221" s="26">
        <f t="shared" si="83"/>
        <v>4338.1499999999996</v>
      </c>
      <c r="S221" s="26">
        <f t="shared" si="83"/>
        <v>2777.65</v>
      </c>
      <c r="T221" s="26">
        <f t="shared" si="83"/>
        <v>3713.25</v>
      </c>
      <c r="U221" s="26">
        <f t="shared" si="83"/>
        <v>12280.35</v>
      </c>
      <c r="V221" s="26">
        <f t="shared" si="83"/>
        <v>1419</v>
      </c>
      <c r="W221" s="26">
        <f t="shared" si="83"/>
        <v>691.5</v>
      </c>
      <c r="X221" s="26">
        <f t="shared" si="83"/>
        <v>6095.9800000000005</v>
      </c>
      <c r="Y221" s="26">
        <f t="shared" si="83"/>
        <v>14976.599999999999</v>
      </c>
      <c r="Z221" s="26">
        <f t="shared" si="83"/>
        <v>7443</v>
      </c>
    </row>
    <row r="222" spans="1:26" s="47" customFormat="1" ht="22.5" x14ac:dyDescent="0.2">
      <c r="A222" s="13" t="s">
        <v>208</v>
      </c>
      <c r="B222" s="26">
        <v>62592</v>
      </c>
      <c r="C222" s="26">
        <f>SUM(F222:Z222)</f>
        <v>62181</v>
      </c>
      <c r="D222" s="9">
        <f t="shared" si="76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2.5" x14ac:dyDescent="0.2">
      <c r="A223" s="52" t="s">
        <v>163</v>
      </c>
      <c r="B223" s="50">
        <f>B221/B222*10</f>
        <v>18.163143852249487</v>
      </c>
      <c r="C223" s="50">
        <f>C221/C222*10</f>
        <v>19.617412071211465</v>
      </c>
      <c r="D223" s="9">
        <f t="shared" si="76"/>
        <v>1.0800669878954832</v>
      </c>
      <c r="E223" s="9"/>
      <c r="F223" s="51">
        <f>F221/F222*10</f>
        <v>10.432558139534883</v>
      </c>
      <c r="G223" s="51">
        <f>G221/G222*10</f>
        <v>20.475160256410255</v>
      </c>
      <c r="H223" s="51">
        <f t="shared" ref="H223:Z223" si="84">H221/H222*10</f>
        <v>17.743192797540623</v>
      </c>
      <c r="I223" s="51">
        <f t="shared" si="84"/>
        <v>17.137596277278561</v>
      </c>
      <c r="J223" s="51">
        <f t="shared" si="84"/>
        <v>19.342561830933921</v>
      </c>
      <c r="K223" s="51">
        <f t="shared" si="84"/>
        <v>22.757692307692309</v>
      </c>
      <c r="L223" s="51">
        <f t="shared" si="84"/>
        <v>41.094382022471912</v>
      </c>
      <c r="M223" s="51">
        <f t="shared" si="84"/>
        <v>18.245149761742681</v>
      </c>
      <c r="N223" s="51">
        <f t="shared" si="84"/>
        <v>17.445767195767196</v>
      </c>
      <c r="O223" s="51">
        <f t="shared" si="84"/>
        <v>25.336194563662374</v>
      </c>
      <c r="P223" s="51">
        <f t="shared" si="84"/>
        <v>19.408198614318707</v>
      </c>
      <c r="Q223" s="51">
        <f t="shared" si="84"/>
        <v>20.738123800383882</v>
      </c>
      <c r="R223" s="51">
        <f t="shared" si="84"/>
        <v>21.34916338582677</v>
      </c>
      <c r="S223" s="51">
        <f t="shared" si="84"/>
        <v>25.959345794392522</v>
      </c>
      <c r="T223" s="51">
        <f t="shared" si="84"/>
        <v>18.095760233918128</v>
      </c>
      <c r="U223" s="51">
        <f t="shared" si="84"/>
        <v>20.916964741951965</v>
      </c>
      <c r="V223" s="51">
        <f t="shared" si="84"/>
        <v>17.262773722627738</v>
      </c>
      <c r="W223" s="51">
        <f t="shared" si="84"/>
        <v>18.945205479452053</v>
      </c>
      <c r="X223" s="51">
        <f t="shared" si="84"/>
        <v>22.321420725009155</v>
      </c>
      <c r="Y223" s="51">
        <f t="shared" si="84"/>
        <v>19.549145020232345</v>
      </c>
      <c r="Z223" s="51">
        <f t="shared" si="84"/>
        <v>16.997031285681665</v>
      </c>
    </row>
    <row r="224" spans="1:26" ht="16.149999999999999" hidden="1" customHeight="1" x14ac:dyDescent="0.2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149999999999999" hidden="1" customHeight="1" x14ac:dyDescent="0.25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149999999999999" hidden="1" customHeight="1" x14ac:dyDescent="0.25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149999999999999" hidden="1" customHeight="1" x14ac:dyDescent="0.35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149999999999999" hidden="1" customHeight="1" x14ac:dyDescent="0.35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149999999999999" hidden="1" customHeight="1" x14ac:dyDescent="0.35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149999999999999" hidden="1" customHeight="1" x14ac:dyDescent="0.3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149999999999999" hidden="1" customHeight="1" x14ac:dyDescent="0.35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149999999999999" hidden="1" customHeight="1" x14ac:dyDescent="0.25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149999999999999" hidden="1" customHeight="1" x14ac:dyDescent="0.3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6.149999999999999" hidden="1" customHeight="1" x14ac:dyDescent="0.25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149999999999999" hidden="1" customHeight="1" x14ac:dyDescent="0.25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149999999999999" hidden="1" customHeight="1" x14ac:dyDescent="0.25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6.149999999999999" customHeight="1" x14ac:dyDescent="0.2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s="12" customFormat="1" ht="29.45" customHeight="1" x14ac:dyDescent="0.2">
      <c r="A238" s="32" t="s">
        <v>148</v>
      </c>
      <c r="B238" s="27"/>
      <c r="C238" s="27">
        <f>SUM(F238:Z238)</f>
        <v>12393</v>
      </c>
      <c r="D238" s="27"/>
      <c r="E238" s="23"/>
      <c r="F238" s="26">
        <v>441</v>
      </c>
      <c r="G238" s="26">
        <v>200</v>
      </c>
      <c r="H238" s="26">
        <v>293</v>
      </c>
      <c r="I238" s="26">
        <v>272</v>
      </c>
      <c r="J238" s="26">
        <v>89</v>
      </c>
      <c r="K238" s="26">
        <v>140</v>
      </c>
      <c r="L238" s="26">
        <v>320</v>
      </c>
      <c r="M238" s="26">
        <v>133</v>
      </c>
      <c r="N238" s="26">
        <v>848</v>
      </c>
      <c r="O238" s="26">
        <v>40</v>
      </c>
      <c r="P238" s="26">
        <v>1010</v>
      </c>
      <c r="Q238" s="26">
        <v>1504</v>
      </c>
      <c r="R238" s="26">
        <v>883</v>
      </c>
      <c r="S238" s="26">
        <v>325</v>
      </c>
      <c r="T238" s="26">
        <v>1698</v>
      </c>
      <c r="U238" s="26">
        <v>305</v>
      </c>
      <c r="V238" s="26">
        <v>15</v>
      </c>
      <c r="W238" s="26">
        <v>5</v>
      </c>
      <c r="X238" s="26">
        <v>1110</v>
      </c>
      <c r="Y238" s="26">
        <v>2747</v>
      </c>
      <c r="Z238" s="26">
        <v>15</v>
      </c>
    </row>
    <row r="239" spans="1:26" ht="16.149999999999999" hidden="1" customHeight="1" x14ac:dyDescent="0.25">
      <c r="A239" s="62" t="s">
        <v>150</v>
      </c>
      <c r="B239" s="69"/>
      <c r="C239" s="27">
        <f>SUM(F239:Z239)</f>
        <v>380</v>
      </c>
      <c r="D239" s="27"/>
      <c r="E239" s="27"/>
      <c r="F239" s="62">
        <v>16</v>
      </c>
      <c r="G239" s="62">
        <v>21</v>
      </c>
      <c r="H239" s="62">
        <v>32</v>
      </c>
      <c r="I239" s="62">
        <v>25</v>
      </c>
      <c r="J239" s="62">
        <v>16</v>
      </c>
      <c r="K239" s="62">
        <v>31</v>
      </c>
      <c r="L239" s="62">
        <v>14</v>
      </c>
      <c r="M239" s="62">
        <v>29</v>
      </c>
      <c r="N239" s="62">
        <v>18</v>
      </c>
      <c r="O239" s="62">
        <v>8</v>
      </c>
      <c r="P239" s="62">
        <v>7</v>
      </c>
      <c r="Q239" s="62">
        <v>15</v>
      </c>
      <c r="R239" s="62">
        <v>25</v>
      </c>
      <c r="S239" s="62">
        <v>31</v>
      </c>
      <c r="T239" s="62">
        <v>10</v>
      </c>
      <c r="U239" s="62">
        <v>8</v>
      </c>
      <c r="V239" s="62">
        <v>8</v>
      </c>
      <c r="W239" s="62">
        <v>6</v>
      </c>
      <c r="X239" s="62">
        <v>12</v>
      </c>
      <c r="Y239" s="62">
        <v>35</v>
      </c>
      <c r="Z239" s="62">
        <v>13</v>
      </c>
    </row>
    <row r="240" spans="1:26" ht="16.149999999999999" hidden="1" customHeight="1" x14ac:dyDescent="0.25">
      <c r="A240" s="62" t="s">
        <v>151</v>
      </c>
      <c r="B240" s="69"/>
      <c r="C240" s="27">
        <f>SUM(F240:Z240)</f>
        <v>208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9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8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149999999999999" hidden="1" customHeight="1" x14ac:dyDescent="0.25">
      <c r="A241" s="62" t="s">
        <v>151</v>
      </c>
      <c r="B241" s="69"/>
      <c r="C241" s="27">
        <f>SUM(F241:Z241)</f>
        <v>194</v>
      </c>
      <c r="D241" s="27"/>
      <c r="E241" s="27"/>
      <c r="F241" s="62">
        <v>10</v>
      </c>
      <c r="G241" s="62">
        <v>2</v>
      </c>
      <c r="H241" s="62">
        <v>42</v>
      </c>
      <c r="I241" s="62">
        <v>11</v>
      </c>
      <c r="J241" s="62">
        <v>2</v>
      </c>
      <c r="K241" s="62">
        <v>30</v>
      </c>
      <c r="L241" s="62">
        <v>9</v>
      </c>
      <c r="M241" s="62">
        <v>15</v>
      </c>
      <c r="N241" s="62">
        <v>1</v>
      </c>
      <c r="O241" s="62">
        <v>2</v>
      </c>
      <c r="P241" s="62">
        <v>5</v>
      </c>
      <c r="Q241" s="62">
        <v>1</v>
      </c>
      <c r="R241" s="62">
        <v>4</v>
      </c>
      <c r="S241" s="62">
        <v>1</v>
      </c>
      <c r="T241" s="62">
        <v>14</v>
      </c>
      <c r="U241" s="62">
        <v>2</v>
      </c>
      <c r="V241" s="62">
        <v>1</v>
      </c>
      <c r="W241" s="62">
        <v>2</v>
      </c>
      <c r="X241" s="62">
        <v>16</v>
      </c>
      <c r="Y241" s="62">
        <v>16</v>
      </c>
      <c r="Z241" s="62">
        <v>8</v>
      </c>
    </row>
    <row r="242" spans="1:26" ht="16.149999999999999" hidden="1" customHeight="1" x14ac:dyDescent="0.25">
      <c r="A242" s="62" t="s">
        <v>77</v>
      </c>
      <c r="B242" s="27">
        <v>554</v>
      </c>
      <c r="C242" s="27">
        <f>SUM(F242:Z242)</f>
        <v>574</v>
      </c>
      <c r="D242" s="27"/>
      <c r="E242" s="27"/>
      <c r="F242" s="79">
        <v>11</v>
      </c>
      <c r="G242" s="79">
        <v>15</v>
      </c>
      <c r="H242" s="79">
        <v>93</v>
      </c>
      <c r="I242" s="79">
        <v>30</v>
      </c>
      <c r="J242" s="79">
        <v>15</v>
      </c>
      <c r="K242" s="79">
        <v>55</v>
      </c>
      <c r="L242" s="79">
        <v>16</v>
      </c>
      <c r="M242" s="79">
        <v>18</v>
      </c>
      <c r="N242" s="79">
        <v>16</v>
      </c>
      <c r="O242" s="79">
        <v>10</v>
      </c>
      <c r="P242" s="79">
        <v>11</v>
      </c>
      <c r="Q242" s="79">
        <v>40</v>
      </c>
      <c r="R242" s="79">
        <v>22</v>
      </c>
      <c r="S242" s="79">
        <v>55</v>
      </c>
      <c r="T242" s="79">
        <v>14</v>
      </c>
      <c r="U242" s="79">
        <v>29</v>
      </c>
      <c r="V242" s="79">
        <v>22</v>
      </c>
      <c r="W242" s="79">
        <v>9</v>
      </c>
      <c r="X242" s="79">
        <v>7</v>
      </c>
      <c r="Y242" s="79">
        <v>60</v>
      </c>
      <c r="Z242" s="79">
        <v>26</v>
      </c>
    </row>
    <row r="243" spans="1:26" ht="16.149999999999999" hidden="1" customHeight="1" x14ac:dyDescent="0.25"/>
    <row r="244" spans="1:26" s="62" customFormat="1" ht="16.149999999999999" hidden="1" customHeight="1" x14ac:dyDescent="0.25">
      <c r="A244" s="62" t="s">
        <v>158</v>
      </c>
      <c r="B244" s="69"/>
      <c r="C244" s="62">
        <f>SUM(F244:Z244)</f>
        <v>40</v>
      </c>
      <c r="F244" s="62">
        <v>3</v>
      </c>
      <c r="H244" s="62">
        <v>1</v>
      </c>
      <c r="I244" s="62">
        <v>6</v>
      </c>
      <c r="K244" s="62">
        <v>1</v>
      </c>
      <c r="N244" s="62">
        <v>1</v>
      </c>
      <c r="P244" s="62">
        <v>2</v>
      </c>
      <c r="Q244" s="62">
        <v>1</v>
      </c>
      <c r="R244" s="62">
        <v>3</v>
      </c>
      <c r="S244" s="62">
        <v>1</v>
      </c>
      <c r="T244" s="62">
        <v>3</v>
      </c>
      <c r="U244" s="62">
        <v>7</v>
      </c>
      <c r="V244" s="62">
        <v>1</v>
      </c>
      <c r="W244" s="62">
        <v>1</v>
      </c>
      <c r="X244" s="62">
        <v>1</v>
      </c>
      <c r="Y244" s="62">
        <v>4</v>
      </c>
      <c r="Z244" s="62">
        <v>4</v>
      </c>
    </row>
    <row r="245" spans="1:26" ht="16.149999999999999" hidden="1" customHeight="1" x14ac:dyDescent="0.25"/>
    <row r="246" spans="1:26" ht="16.149999999999999" hidden="1" customHeight="1" x14ac:dyDescent="0.25">
      <c r="A246" s="62" t="s">
        <v>162</v>
      </c>
      <c r="B246" s="27">
        <v>45</v>
      </c>
      <c r="C246" s="27">
        <f>SUM(F246:Z246)</f>
        <v>58</v>
      </c>
      <c r="D246" s="27"/>
      <c r="E246" s="27"/>
      <c r="F246" s="79">
        <v>5</v>
      </c>
      <c r="G246" s="79">
        <v>3</v>
      </c>
      <c r="H246" s="79"/>
      <c r="I246" s="79">
        <v>5</v>
      </c>
      <c r="J246" s="79">
        <v>2</v>
      </c>
      <c r="K246" s="79"/>
      <c r="L246" s="79">
        <v>2</v>
      </c>
      <c r="M246" s="79">
        <v>0</v>
      </c>
      <c r="N246" s="79">
        <v>3</v>
      </c>
      <c r="O246" s="79">
        <v>3</v>
      </c>
      <c r="P246" s="79">
        <v>3</v>
      </c>
      <c r="Q246" s="79">
        <v>2</v>
      </c>
      <c r="R246" s="79">
        <v>2</v>
      </c>
      <c r="S246" s="79">
        <v>10</v>
      </c>
      <c r="T246" s="79">
        <v>6</v>
      </c>
      <c r="U246" s="79">
        <v>6</v>
      </c>
      <c r="V246" s="79">
        <v>1</v>
      </c>
      <c r="W246" s="79">
        <v>1</v>
      </c>
      <c r="X246" s="79">
        <v>4</v>
      </c>
      <c r="Y246" s="79"/>
      <c r="Z246" s="79"/>
    </row>
    <row r="247" spans="1:26" ht="16.149999999999999" hidden="1" customHeight="1" x14ac:dyDescent="0.25"/>
    <row r="248" spans="1:26" ht="16.149999999999999" hidden="1" customHeight="1" x14ac:dyDescent="0.25"/>
    <row r="249" spans="1:26" ht="16.149999999999999" hidden="1" customHeight="1" x14ac:dyDescent="0.25"/>
    <row r="250" spans="1:26" ht="16.149999999999999" hidden="1" customHeight="1" x14ac:dyDescent="0.25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149999999999999" hidden="1" customHeight="1" x14ac:dyDescent="0.25"/>
    <row r="252" spans="1:26" ht="16.149999999999999" hidden="1" customHeight="1" x14ac:dyDescent="0.25">
      <c r="A252" s="13" t="s">
        <v>187</v>
      </c>
      <c r="B252" s="69"/>
      <c r="C252" s="82">
        <f>SUM(F252:Z252)</f>
        <v>49</v>
      </c>
      <c r="D252" s="69"/>
      <c r="E252" s="69"/>
      <c r="F252" s="62">
        <v>1</v>
      </c>
      <c r="G252" s="62">
        <v>2</v>
      </c>
      <c r="H252" s="62"/>
      <c r="I252" s="62">
        <v>2</v>
      </c>
      <c r="J252" s="62"/>
      <c r="K252" s="62">
        <v>3</v>
      </c>
      <c r="L252" s="62">
        <v>1</v>
      </c>
      <c r="M252" s="62">
        <v>1</v>
      </c>
      <c r="N252" s="62">
        <v>8</v>
      </c>
      <c r="O252" s="62">
        <v>6</v>
      </c>
      <c r="P252" s="62">
        <v>1</v>
      </c>
      <c r="Q252" s="62">
        <v>0</v>
      </c>
      <c r="R252" s="62">
        <v>1</v>
      </c>
      <c r="S252" s="62">
        <v>4</v>
      </c>
      <c r="T252" s="62">
        <v>3</v>
      </c>
      <c r="U252" s="62">
        <v>2</v>
      </c>
      <c r="V252" s="62">
        <v>1</v>
      </c>
      <c r="W252" s="62">
        <v>1</v>
      </c>
      <c r="X252" s="62">
        <v>7</v>
      </c>
      <c r="Y252" s="62"/>
      <c r="Z252" s="62">
        <v>5</v>
      </c>
    </row>
    <row r="253" spans="1:26" ht="16.149999999999999" hidden="1" customHeight="1" x14ac:dyDescent="0.25"/>
    <row r="254" spans="1:26" ht="16.149999999999999" hidden="1" customHeight="1" x14ac:dyDescent="0.25"/>
    <row r="255" spans="1:26" ht="16.149999999999999" hidden="1" customHeight="1" x14ac:dyDescent="0.25"/>
    <row r="256" spans="1:26" hidden="1" x14ac:dyDescent="0.25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2019-08-07T11:01:11Z</cp:lastPrinted>
  <dcterms:created xsi:type="dcterms:W3CDTF">2017-06-08T05:54:08Z</dcterms:created>
  <dcterms:modified xsi:type="dcterms:W3CDTF">2019-08-09T09:15:38Z</dcterms:modified>
</cp:coreProperties>
</file>