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K175" i="2" l="1"/>
  <c r="C238" i="2" l="1"/>
  <c r="B108" i="2" l="1"/>
  <c r="B116" i="2"/>
  <c r="B124" i="2"/>
  <c r="B146" i="2"/>
  <c r="B147" i="2"/>
  <c r="B150" i="2"/>
  <c r="B156" i="2"/>
  <c r="B159" i="2"/>
  <c r="B163" i="2"/>
  <c r="B166" i="2"/>
  <c r="B169" i="2"/>
  <c r="B172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G139" i="2" l="1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O160" i="2" l="1"/>
  <c r="V151" i="2" l="1"/>
  <c r="O133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W133" i="2"/>
  <c r="X133" i="2"/>
  <c r="J175" i="2" l="1"/>
  <c r="C196" i="2" l="1"/>
  <c r="X160" i="2" l="1"/>
  <c r="X151" i="2"/>
  <c r="L175" i="2"/>
  <c r="Z133" i="2" l="1"/>
  <c r="F151" i="2" l="1"/>
  <c r="Y175" i="2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F105" i="2"/>
  <c r="C99" i="2"/>
  <c r="O146" i="2" l="1"/>
  <c r="O147" i="2"/>
  <c r="C105" i="2"/>
  <c r="J151" i="2"/>
  <c r="I175" i="2"/>
  <c r="H130" i="2"/>
  <c r="C194" i="2" l="1"/>
  <c r="C195" i="2"/>
  <c r="W130" i="2" l="1"/>
  <c r="Q151" i="2" l="1"/>
  <c r="J160" i="2"/>
  <c r="S151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Y130" i="2"/>
  <c r="C128" i="2" l="1"/>
  <c r="C120" i="2"/>
  <c r="C113" i="2"/>
  <c r="C134" i="2" l="1"/>
  <c r="T130" i="2"/>
  <c r="C112" i="2" l="1"/>
  <c r="Q160" i="2" l="1"/>
  <c r="N160" i="2" l="1"/>
  <c r="G189" i="2" l="1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89" i="2" l="1"/>
  <c r="D189" i="2" s="1"/>
  <c r="C106" i="2" l="1"/>
  <c r="C109" i="2"/>
  <c r="C110" i="2"/>
  <c r="C111" i="2"/>
  <c r="C114" i="2"/>
  <c r="C115" i="2"/>
  <c r="C117" i="2"/>
  <c r="C118" i="2"/>
  <c r="C119" i="2"/>
  <c r="C121" i="2"/>
  <c r="C122" i="2"/>
  <c r="C123" i="2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2" i="2"/>
  <c r="C153" i="2"/>
  <c r="C154" i="2"/>
  <c r="C116" i="2" l="1"/>
  <c r="C107" i="2"/>
  <c r="C146" i="2"/>
  <c r="C132" i="2"/>
  <c r="C133" i="2"/>
  <c r="C130" i="2"/>
  <c r="C131" i="2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85" i="2"/>
  <c r="Y184" i="2"/>
  <c r="V184" i="2"/>
  <c r="S184" i="2"/>
  <c r="M184" i="2"/>
  <c r="L184" i="2"/>
  <c r="K184" i="2"/>
  <c r="H184" i="2"/>
  <c r="C183" i="2"/>
  <c r="C182" i="2"/>
  <c r="V181" i="2"/>
  <c r="M181" i="2"/>
  <c r="H181" i="2"/>
  <c r="C180" i="2"/>
  <c r="C179" i="2"/>
  <c r="N175" i="2"/>
  <c r="C174" i="2"/>
  <c r="C173" i="2"/>
  <c r="R172" i="2"/>
  <c r="C171" i="2"/>
  <c r="C170" i="2"/>
  <c r="V169" i="2"/>
  <c r="U169" i="2"/>
  <c r="N169" i="2"/>
  <c r="C168" i="2"/>
  <c r="C167" i="2"/>
  <c r="X166" i="2"/>
  <c r="T166" i="2"/>
  <c r="S166" i="2"/>
  <c r="O166" i="2"/>
  <c r="I166" i="2"/>
  <c r="C165" i="2"/>
  <c r="C164" i="2"/>
  <c r="Z163" i="2"/>
  <c r="M163" i="2"/>
  <c r="H163" i="2"/>
  <c r="C162" i="2"/>
  <c r="C161" i="2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C155" i="2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R146" i="2"/>
  <c r="Q146" i="2"/>
  <c r="P146" i="2"/>
  <c r="N146" i="2"/>
  <c r="M146" i="2"/>
  <c r="L146" i="2"/>
  <c r="K146" i="2"/>
  <c r="J146" i="2"/>
  <c r="I146" i="2"/>
  <c r="H146" i="2"/>
  <c r="G146" i="2"/>
  <c r="F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93" i="2" l="1"/>
  <c r="C147" i="2"/>
  <c r="C108" i="2"/>
  <c r="C214" i="2"/>
  <c r="C215" i="2"/>
  <c r="C47" i="2"/>
  <c r="C181" i="2"/>
  <c r="C175" i="2"/>
  <c r="C184" i="2"/>
  <c r="C166" i="2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57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46" i="2"/>
  <c r="D148" i="2"/>
  <c r="D134" i="2"/>
  <c r="D136" i="2"/>
  <c r="D170" i="2"/>
  <c r="D218" i="2"/>
  <c r="D156" i="2"/>
  <c r="D219" i="2"/>
  <c r="D173" i="2"/>
  <c r="D150" i="2"/>
  <c r="D216" i="2"/>
  <c r="D200" i="2"/>
  <c r="D172" i="2"/>
  <c r="D208" i="2"/>
  <c r="D210" i="2"/>
  <c r="D162" i="2"/>
  <c r="D163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151" i="2"/>
  <c r="D215" i="2"/>
  <c r="D138" i="2"/>
  <c r="D168" i="2"/>
  <c r="D169" i="2"/>
  <c r="D155" i="2"/>
  <c r="D221" i="2"/>
  <c r="D197" i="2"/>
  <c r="D147" i="2"/>
  <c r="D193" i="2"/>
  <c r="D154" i="2"/>
  <c r="D158" i="2"/>
  <c r="D167" i="2"/>
  <c r="D198" i="2"/>
  <c r="D174" i="2"/>
  <c r="D175" i="2"/>
  <c r="D165" i="2"/>
  <c r="D166" i="2"/>
  <c r="D182" i="2"/>
  <c r="D188" i="2"/>
  <c r="D160" i="2"/>
  <c r="D161" i="2"/>
  <c r="D164" i="2"/>
  <c r="D171" i="2"/>
  <c r="D199" i="2"/>
  <c r="D201" i="2"/>
  <c r="D110" i="2"/>
  <c r="D116" i="2"/>
  <c r="D114" i="2"/>
  <c r="D130" i="2"/>
  <c r="D111" i="2"/>
  <c r="D126" i="2"/>
  <c r="D108" i="2"/>
  <c r="D120" i="2"/>
  <c r="D115" i="2"/>
  <c r="D117" i="2"/>
  <c r="D118" i="2"/>
  <c r="D119" i="2"/>
  <c r="D106" i="2"/>
  <c r="D109" i="2"/>
  <c r="D125" i="2"/>
  <c r="D121" i="2"/>
  <c r="D124" i="2"/>
  <c r="D128" i="2"/>
  <c r="D123" i="2"/>
  <c r="D129" i="2"/>
  <c r="B135" i="2"/>
  <c r="D135" i="2"/>
  <c r="D113" i="2"/>
  <c r="D127" i="2"/>
  <c r="D122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<sst xmlns="http://schemas.openxmlformats.org/spreadsheetml/2006/main" count="263" uniqueCount="212">
  <si>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</si>
  <si>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</si>
  <si>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</si>
  <si>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</si>
  <si>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</si>
  <si>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</si>
  <si>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</si>
  <si>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</si>
  <si>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</si>
  <si>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</si>
  <si>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</si>
  <si>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</si>
  <si>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</si>
  <si>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</si>
  <si>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</si>
  <si>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</si>
  <si>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</si>
  <si>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</si>
  <si>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</si>
  <si>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</si>
  <si>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</si>
  <si>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</si>
  <si>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</si>
  <si>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</si>
  <si>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</si>
  <si>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</si>
  <si>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</si>
  <si>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</si>
  <si>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</si>
  <si>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</si>
  <si>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</si>
  <si>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</si>
  <si>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</si>
  <si>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</si>
  <si>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</si>
  <si>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</si>
  <si>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</si>
  <si>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</si>
  <si>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</si>
  <si>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</si>
  <si>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</si>
  <si>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</si>
  <si>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</si>
  <si>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</si>
  <si>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</si>
  <si>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</si>
  <si>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</si>
  <si>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</si>
  <si>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</si>
  <si>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</si>
  <si>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</si>
  <si>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</si>
  <si>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</si>
  <si>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</si>
  <si>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</si>
  <si>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</si>
  <si>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</si>
  <si>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</si>
  <si>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</si>
  <si>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</si>
  <si>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</si>
  <si>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</si>
  <si>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</si>
  <si>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</si>
  <si>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</si>
  <si>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</si>
  <si>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</si>
  <si>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</si>
  <si>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</si>
  <si>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</si>
  <si>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</si>
  <si>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</si>
  <si>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</si>
  <si>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</si>
  <si>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</si>
  <si>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</si>
  <si>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</si>
  <si>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</si>
  <si>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</si>
  <si>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</si>
  <si>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</si>
  <si>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</si>
  <si>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</si>
  <si>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</si>
  <si>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</si>
  <si>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</si>
  <si>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</si>
  <si>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</si>
  <si>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</si>
  <si>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</si>
  <si>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</si>
  <si>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</si>
  <si>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</si>
  <si>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</si>
  <si>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</si>
  <si>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</si>
  <si>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</si>
  <si>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</si>
  <si>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</si>
  <si>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</si>
  <si>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</si>
  <si>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</si>
  <si>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</si>
  <si>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</si>
  <si>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</si>
  <si>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</si>
  <si>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</si>
  <si>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</si>
  <si>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</si>
  <si>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</si>
  <si>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</si>
  <si>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</si>
  <si>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</si>
  <si>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</si>
  <si>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</si>
  <si>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</si>
  <si>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</si>
  <si>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</si>
  <si>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</si>
  <si>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</si>
  <si>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</si>
  <si>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</si>
  <si>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</si>
  <si>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</si>
  <si>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</si>
  <si>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</si>
  <si>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</si>
  <si>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</si>
  <si>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</si>
  <si>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</si>
  <si>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</si>
  <si>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</si>
  <si>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</si>
  <si>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</si>
  <si>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</si>
  <si>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</si>
  <si>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</si>
  <si>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</si>
  <si>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</si>
  <si>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</si>
  <si>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</si>
  <si>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</si>
  <si>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</si>
  <si>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</si>
  <si>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</si>
  <si>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</si>
  <si>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</si>
  <si>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</si>
  <si>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</si>
  <si>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</si>
  <si>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</si>
  <si>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</si>
  <si>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</si>
  <si>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</si>
  <si>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</si>
  <si>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</si>
  <si>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</si>
  <si>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</si>
  <si>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</si>
  <si>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</si>
  <si>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</si>
  <si>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</si>
  <si>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</si>
  <si>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</si>
  <si>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</si>
  <si>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</si>
  <si>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</si>
  <si>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</si>
  <si>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</si>
  <si>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</si>
  <si>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</si>
  <si>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</si>
  <si>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</si>
  <si>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</si>
  <si>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</si>
  <si>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</si>
  <si>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</si>
  <si>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</si>
  <si>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</si>
  <si>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</si>
  <si>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</si>
  <si>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</si>
  <si>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</si>
  <si>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</si>
  <si>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</si>
  <si>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</si>
  <si>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</si>
  <si>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</si>
  <si>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</si>
  <si>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</si>
  <si>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</si>
  <si>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</si>
  <si>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</si>
  <si>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</si>
  <si>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</si>
  <si>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</si>
  <si>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</si>
  <si>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</si>
  <si>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</si>
  <si>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</si>
  <si>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</si>
  <si>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</si>
  <si>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</si>
  <si>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</si>
  <si>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</si>
  <si>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</si>
  <si>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</si>
  <si>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</si>
  <si>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</si>
  <si>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</si>
  <si>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</si>
  <si>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21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</si>
</sst>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N7" activePane="bottomRight" state="frozen"/>
      <selection activeCell="A2" sqref="A2"/>
      <selection pane="topRight" activeCell="F2" sqref="F2"/>
      <selection pane="bottomLeft" activeCell="A7" sqref="A7"/>
      <selection pane="bottomRight" activeCell="Y107" sqref="Y107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8" ht="25.2" hidden="1" x14ac:dyDescent="0.45">
      <c r="A1" s="1"/>
      <c r="Z1" s="3"/>
    </row>
    <row r="2" spans="1:28" s="4" customFormat="1" ht="29.4" customHeight="1" x14ac:dyDescent="0.3">
      <c r="A2" s="121" t="s">
        <v>211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8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8" s="2" customFormat="1" ht="17.399999999999999" customHeight="1" thickBot="1" x14ac:dyDescent="0.4">
      <c r="A4" s="122"/>
      <c r="B4" s="125" t="s">
        <v>192</v>
      </c>
      <c r="C4" s="128" t="s">
        <v>193</v>
      </c>
      <c r="D4" s="128" t="s">
        <v>194</v>
      </c>
      <c r="E4" s="128" t="s">
        <v>204</v>
      </c>
      <c r="F4" s="131" t="s">
        <v>3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</row>
    <row r="5" spans="1:28" s="2" customFormat="1" ht="87" customHeight="1" x14ac:dyDescent="0.3">
      <c r="A5" s="123"/>
      <c r="B5" s="126"/>
      <c r="C5" s="129"/>
      <c r="D5" s="129"/>
      <c r="E5" s="129"/>
      <c r="F5" s="119" t="s">
        <v>4</v>
      </c>
      <c r="G5" s="119" t="s">
        <v>5</v>
      </c>
      <c r="H5" s="119" t="s">
        <v>6</v>
      </c>
      <c r="I5" s="119" t="s">
        <v>7</v>
      </c>
      <c r="J5" s="119" t="s">
        <v>8</v>
      </c>
      <c r="K5" s="119" t="s">
        <v>9</v>
      </c>
      <c r="L5" s="119" t="s">
        <v>10</v>
      </c>
      <c r="M5" s="119" t="s">
        <v>11</v>
      </c>
      <c r="N5" s="119" t="s">
        <v>12</v>
      </c>
      <c r="O5" s="119" t="s">
        <v>13</v>
      </c>
      <c r="P5" s="119" t="s">
        <v>14</v>
      </c>
      <c r="Q5" s="119" t="s">
        <v>15</v>
      </c>
      <c r="R5" s="119" t="s">
        <v>16</v>
      </c>
      <c r="S5" s="119" t="s">
        <v>17</v>
      </c>
      <c r="T5" s="119" t="s">
        <v>18</v>
      </c>
      <c r="U5" s="119" t="s">
        <v>19</v>
      </c>
      <c r="V5" s="119" t="s">
        <v>20</v>
      </c>
      <c r="W5" s="119" t="s">
        <v>21</v>
      </c>
      <c r="X5" s="119" t="s">
        <v>22</v>
      </c>
      <c r="Y5" s="119" t="s">
        <v>23</v>
      </c>
      <c r="Z5" s="119" t="s">
        <v>24</v>
      </c>
      <c r="AA5" s="118"/>
      <c r="AB5" s="118"/>
    </row>
    <row r="6" spans="1:28" s="2" customFormat="1" ht="70.2" customHeight="1" thickBot="1" x14ac:dyDescent="0.35">
      <c r="A6" s="124"/>
      <c r="B6" s="127"/>
      <c r="C6" s="130"/>
      <c r="D6" s="130"/>
      <c r="E6" s="13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8"/>
      <c r="AB6" s="118"/>
    </row>
    <row r="7" spans="1:28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8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8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8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8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8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8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8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8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8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2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2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8" hidden="1" customHeight="1" x14ac:dyDescent="0.3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2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8" hidden="1" customHeight="1" outlineLevel="1" x14ac:dyDescent="0.25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8" hidden="1" customHeight="1" outlineLevel="1" x14ac:dyDescent="0.25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2" hidden="1" customHeight="1" outlineLevel="1" x14ac:dyDescent="0.25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2" hidden="1" customHeight="1" outlineLevel="1" x14ac:dyDescent="0.25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8" hidden="1" customHeight="1" outlineLevel="1" x14ac:dyDescent="0.25">
      <c r="A104" s="13" t="s">
        <v>88</v>
      </c>
      <c r="B104" s="38"/>
      <c r="C104" s="27">
        <f t="shared" si="28"/>
        <v>0</v>
      </c>
      <c r="D104" s="15" t="e">
        <f t="shared" si="21"/>
        <v>#DIV/0!</v>
      </c>
      <c r="E104" s="10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28.8" customHeight="1" outlineLevel="1" x14ac:dyDescent="0.25">
      <c r="A105" s="11" t="s">
        <v>89</v>
      </c>
      <c r="B105" s="27"/>
      <c r="C105" s="27">
        <f t="shared" si="28"/>
        <v>270500</v>
      </c>
      <c r="D105" s="15"/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8106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17603</v>
      </c>
      <c r="S105" s="31">
        <f t="shared" si="29"/>
        <v>15672</v>
      </c>
      <c r="T105" s="31">
        <f t="shared" si="29"/>
        <v>19228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x14ac:dyDescent="0.25">
      <c r="A106" s="104" t="s">
        <v>90</v>
      </c>
      <c r="B106" s="105">
        <v>159229</v>
      </c>
      <c r="C106" s="106">
        <f t="shared" ref="C106:C154" si="30">SUM(F106:Z106)</f>
        <v>80094</v>
      </c>
      <c r="D106" s="107">
        <f t="shared" si="21"/>
        <v>0.50301138611685059</v>
      </c>
      <c r="E106" s="108"/>
      <c r="F106" s="109">
        <v>4591</v>
      </c>
      <c r="G106" s="109">
        <v>1864</v>
      </c>
      <c r="H106" s="109">
        <v>6081</v>
      </c>
      <c r="I106" s="109">
        <v>3391</v>
      </c>
      <c r="J106" s="109">
        <v>1997</v>
      </c>
      <c r="K106" s="109">
        <v>4912</v>
      </c>
      <c r="L106" s="109">
        <v>2503</v>
      </c>
      <c r="M106" s="109">
        <v>6164</v>
      </c>
      <c r="N106" s="109">
        <v>2824</v>
      </c>
      <c r="O106" s="109">
        <v>1019</v>
      </c>
      <c r="P106" s="109">
        <v>2598</v>
      </c>
      <c r="Q106" s="109">
        <v>3810</v>
      </c>
      <c r="R106" s="109">
        <v>3463</v>
      </c>
      <c r="S106" s="109">
        <v>4215</v>
      </c>
      <c r="T106" s="109">
        <v>5745</v>
      </c>
      <c r="U106" s="109">
        <v>2131</v>
      </c>
      <c r="V106" s="109">
        <v>2475</v>
      </c>
      <c r="W106" s="109">
        <v>962</v>
      </c>
      <c r="X106" s="109">
        <v>5010</v>
      </c>
      <c r="Y106" s="109">
        <v>12059</v>
      </c>
      <c r="Z106" s="109">
        <v>2280</v>
      </c>
    </row>
    <row r="107" spans="1:26" s="12" customFormat="1" ht="30" customHeight="1" x14ac:dyDescent="0.25">
      <c r="A107" s="13" t="s">
        <v>181</v>
      </c>
      <c r="B107" s="28"/>
      <c r="C107" s="9">
        <f>C106/C105</f>
        <v>0.29609611829944549</v>
      </c>
      <c r="D107" s="15"/>
      <c r="E107" s="100"/>
      <c r="F107" s="29">
        <f>F106/F105</f>
        <v>0.39434805016320218</v>
      </c>
      <c r="G107" s="29">
        <f>G106/G105</f>
        <v>0.26316532542707893</v>
      </c>
      <c r="H107" s="29">
        <f t="shared" ref="H107:Z107" si="31">H106/H105</f>
        <v>0.35207271885132008</v>
      </c>
      <c r="I107" s="29">
        <f t="shared" si="31"/>
        <v>0.21391622508200858</v>
      </c>
      <c r="J107" s="29">
        <f t="shared" si="31"/>
        <v>0.24636072045398472</v>
      </c>
      <c r="K107" s="29">
        <f t="shared" si="31"/>
        <v>0.25782070123871509</v>
      </c>
      <c r="L107" s="29">
        <f t="shared" si="31"/>
        <v>0.22047036025720074</v>
      </c>
      <c r="M107" s="29">
        <f t="shared" si="31"/>
        <v>0.4303868174835917</v>
      </c>
      <c r="N107" s="29">
        <f t="shared" si="31"/>
        <v>0.20131166238950671</v>
      </c>
      <c r="O107" s="29">
        <f t="shared" si="31"/>
        <v>0.2338228545204222</v>
      </c>
      <c r="P107" s="29">
        <f t="shared" si="31"/>
        <v>0.296473810338925</v>
      </c>
      <c r="Q107" s="29">
        <f t="shared" si="31"/>
        <v>0.27709090909090911</v>
      </c>
      <c r="R107" s="29">
        <f t="shared" si="31"/>
        <v>0.19672783048344034</v>
      </c>
      <c r="S107" s="29">
        <f t="shared" si="31"/>
        <v>0.26895099540581929</v>
      </c>
      <c r="T107" s="29">
        <f t="shared" si="31"/>
        <v>0.29878302475556479</v>
      </c>
      <c r="U107" s="29">
        <f t="shared" si="31"/>
        <v>0.15566106647187727</v>
      </c>
      <c r="V107" s="29">
        <f t="shared" si="31"/>
        <v>0.23743284727551803</v>
      </c>
      <c r="W107" s="29">
        <f t="shared" si="31"/>
        <v>0.23630557602554655</v>
      </c>
      <c r="X107" s="29">
        <f t="shared" si="31"/>
        <v>0.42009055844373638</v>
      </c>
      <c r="Y107" s="29">
        <f t="shared" si="31"/>
        <v>0.54285585666696679</v>
      </c>
      <c r="Z107" s="29">
        <f t="shared" si="31"/>
        <v>0.22594391041522149</v>
      </c>
    </row>
    <row r="108" spans="1:26" s="91" customFormat="1" ht="31.95" hidden="1" customHeight="1" x14ac:dyDescent="0.25">
      <c r="A108" s="89" t="s">
        <v>95</v>
      </c>
      <c r="B108" s="103">
        <f>B105-B106</f>
        <v>-159229</v>
      </c>
      <c r="C108" s="27">
        <f t="shared" si="30"/>
        <v>190406</v>
      </c>
      <c r="D108" s="15">
        <f t="shared" si="21"/>
        <v>-1.1957997600939527</v>
      </c>
      <c r="E108" s="100"/>
      <c r="F108" s="92">
        <f t="shared" ref="F108:Z108" si="32">F105-F106</f>
        <v>7051</v>
      </c>
      <c r="G108" s="92">
        <f t="shared" si="32"/>
        <v>5219</v>
      </c>
      <c r="H108" s="92">
        <f t="shared" si="32"/>
        <v>11191</v>
      </c>
      <c r="I108" s="92">
        <f t="shared" si="32"/>
        <v>12461</v>
      </c>
      <c r="J108" s="92">
        <f t="shared" si="32"/>
        <v>6109</v>
      </c>
      <c r="K108" s="92">
        <f t="shared" si="32"/>
        <v>14140</v>
      </c>
      <c r="L108" s="92">
        <f t="shared" si="32"/>
        <v>8850</v>
      </c>
      <c r="M108" s="92">
        <f t="shared" si="32"/>
        <v>8158</v>
      </c>
      <c r="N108" s="92">
        <f t="shared" si="32"/>
        <v>11204</v>
      </c>
      <c r="O108" s="92">
        <f t="shared" si="32"/>
        <v>3339</v>
      </c>
      <c r="P108" s="92">
        <f t="shared" si="32"/>
        <v>6165</v>
      </c>
      <c r="Q108" s="92">
        <f t="shared" si="32"/>
        <v>9940</v>
      </c>
      <c r="R108" s="92">
        <f t="shared" si="32"/>
        <v>14140</v>
      </c>
      <c r="S108" s="92">
        <f t="shared" si="32"/>
        <v>11457</v>
      </c>
      <c r="T108" s="92">
        <f t="shared" si="32"/>
        <v>13483</v>
      </c>
      <c r="U108" s="92">
        <f t="shared" si="32"/>
        <v>11559</v>
      </c>
      <c r="V108" s="92">
        <f t="shared" si="32"/>
        <v>7949</v>
      </c>
      <c r="W108" s="92">
        <f t="shared" si="32"/>
        <v>3109</v>
      </c>
      <c r="X108" s="92">
        <f t="shared" si="32"/>
        <v>6916</v>
      </c>
      <c r="Y108" s="92">
        <f t="shared" si="32"/>
        <v>10155</v>
      </c>
      <c r="Z108" s="92">
        <f t="shared" si="32"/>
        <v>7811</v>
      </c>
    </row>
    <row r="109" spans="1:26" s="12" customFormat="1" ht="30" hidden="1" customHeight="1" x14ac:dyDescent="0.25">
      <c r="A109" s="11" t="s">
        <v>91</v>
      </c>
      <c r="B109" s="38">
        <v>82842</v>
      </c>
      <c r="C109" s="26">
        <f t="shared" si="30"/>
        <v>36764</v>
      </c>
      <c r="D109" s="16">
        <f t="shared" si="21"/>
        <v>0.44378455372878489</v>
      </c>
      <c r="E109" s="100"/>
      <c r="F109" s="31">
        <v>2694</v>
      </c>
      <c r="G109" s="31">
        <v>584</v>
      </c>
      <c r="H109" s="31">
        <v>2093</v>
      </c>
      <c r="I109" s="31">
        <v>1258</v>
      </c>
      <c r="J109" s="31">
        <v>576</v>
      </c>
      <c r="K109" s="31">
        <v>2537</v>
      </c>
      <c r="L109" s="31">
        <v>670</v>
      </c>
      <c r="M109" s="31">
        <v>1806</v>
      </c>
      <c r="N109" s="31">
        <v>1322</v>
      </c>
      <c r="O109" s="31">
        <v>687</v>
      </c>
      <c r="P109" s="31">
        <v>1917</v>
      </c>
      <c r="Q109" s="31">
        <v>3037</v>
      </c>
      <c r="R109" s="31">
        <v>2017</v>
      </c>
      <c r="S109" s="31">
        <v>2547</v>
      </c>
      <c r="T109" s="31">
        <v>3833</v>
      </c>
      <c r="U109" s="31">
        <v>1610</v>
      </c>
      <c r="V109" s="31">
        <v>630</v>
      </c>
      <c r="W109" s="31">
        <v>392</v>
      </c>
      <c r="X109" s="31">
        <v>3543</v>
      </c>
      <c r="Y109" s="31">
        <v>2536</v>
      </c>
      <c r="Z109" s="31">
        <v>475</v>
      </c>
    </row>
    <row r="110" spans="1:26" s="12" customFormat="1" ht="30" hidden="1" customHeight="1" x14ac:dyDescent="0.25">
      <c r="A110" s="11" t="s">
        <v>92</v>
      </c>
      <c r="B110" s="38">
        <v>7969</v>
      </c>
      <c r="C110" s="26">
        <f t="shared" si="30"/>
        <v>3375</v>
      </c>
      <c r="D110" s="16">
        <f t="shared" si="21"/>
        <v>0.42351612498431424</v>
      </c>
      <c r="E110" s="100"/>
      <c r="F110" s="31"/>
      <c r="G110" s="31">
        <v>98</v>
      </c>
      <c r="H110" s="31"/>
      <c r="I110" s="31">
        <v>205</v>
      </c>
      <c r="J110" s="31">
        <v>13</v>
      </c>
      <c r="K110" s="31">
        <v>197</v>
      </c>
      <c r="L110" s="31">
        <v>1106</v>
      </c>
      <c r="M110" s="31">
        <v>125</v>
      </c>
      <c r="N110" s="31">
        <v>10</v>
      </c>
      <c r="O110" s="31"/>
      <c r="P110" s="31"/>
      <c r="Q110" s="31"/>
      <c r="R110" s="31"/>
      <c r="S110" s="31">
        <v>357</v>
      </c>
      <c r="T110" s="31">
        <v>888</v>
      </c>
      <c r="U110" s="31"/>
      <c r="V110" s="31"/>
      <c r="W110" s="31"/>
      <c r="X110" s="31">
        <v>111</v>
      </c>
      <c r="Y110" s="31">
        <v>105</v>
      </c>
      <c r="Z110" s="31">
        <v>160</v>
      </c>
    </row>
    <row r="111" spans="1:26" s="12" customFormat="1" ht="30" hidden="1" customHeight="1" x14ac:dyDescent="0.25">
      <c r="A111" s="11" t="s">
        <v>93</v>
      </c>
      <c r="B111" s="38">
        <v>53299</v>
      </c>
      <c r="C111" s="26">
        <f t="shared" si="30"/>
        <v>32192</v>
      </c>
      <c r="D111" s="16">
        <f t="shared" si="21"/>
        <v>0.60398881780145974</v>
      </c>
      <c r="E111" s="100"/>
      <c r="F111" s="31">
        <v>1804</v>
      </c>
      <c r="G111" s="31">
        <v>1182</v>
      </c>
      <c r="H111" s="31">
        <v>3362</v>
      </c>
      <c r="I111" s="31">
        <v>1700</v>
      </c>
      <c r="J111" s="31">
        <v>873</v>
      </c>
      <c r="K111" s="31">
        <v>782</v>
      </c>
      <c r="L111" s="31">
        <v>562</v>
      </c>
      <c r="M111" s="31">
        <v>3616</v>
      </c>
      <c r="N111" s="31">
        <v>1253</v>
      </c>
      <c r="O111" s="31">
        <v>332</v>
      </c>
      <c r="P111" s="31">
        <v>376</v>
      </c>
      <c r="Q111" s="31">
        <v>566</v>
      </c>
      <c r="R111" s="31">
        <v>1303</v>
      </c>
      <c r="S111" s="31">
        <v>1234</v>
      </c>
      <c r="T111" s="31">
        <v>1091</v>
      </c>
      <c r="U111" s="31">
        <v>327</v>
      </c>
      <c r="V111" s="31">
        <v>1650</v>
      </c>
      <c r="W111" s="31">
        <v>565</v>
      </c>
      <c r="X111" s="31">
        <v>1419</v>
      </c>
      <c r="Y111" s="31">
        <v>7335</v>
      </c>
      <c r="Z111" s="31">
        <v>860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159012</v>
      </c>
      <c r="C115" s="106">
        <f t="shared" si="30"/>
        <v>79092</v>
      </c>
      <c r="D115" s="107">
        <f t="shared" ref="D115:D178" si="33">C115/B115</f>
        <v>0.4973964229114784</v>
      </c>
      <c r="E115" s="108"/>
      <c r="F115" s="109">
        <v>4591</v>
      </c>
      <c r="G115" s="109">
        <v>1864</v>
      </c>
      <c r="H115" s="109">
        <v>6033</v>
      </c>
      <c r="I115" s="109">
        <v>3391</v>
      </c>
      <c r="J115" s="109">
        <v>1997</v>
      </c>
      <c r="K115" s="109">
        <v>4912</v>
      </c>
      <c r="L115" s="109">
        <v>2503</v>
      </c>
      <c r="M115" s="109">
        <v>6164</v>
      </c>
      <c r="N115" s="109">
        <v>2824</v>
      </c>
      <c r="O115" s="109">
        <v>1019</v>
      </c>
      <c r="P115" s="109">
        <v>2598</v>
      </c>
      <c r="Q115" s="109">
        <v>3800</v>
      </c>
      <c r="R115" s="109">
        <v>3463</v>
      </c>
      <c r="S115" s="109">
        <v>4215</v>
      </c>
      <c r="T115" s="109">
        <v>5745</v>
      </c>
      <c r="U115" s="109">
        <v>2131</v>
      </c>
      <c r="V115" s="109">
        <v>2475</v>
      </c>
      <c r="W115" s="109">
        <v>962</v>
      </c>
      <c r="X115" s="109">
        <v>5010</v>
      </c>
      <c r="Y115" s="109">
        <v>11115</v>
      </c>
      <c r="Z115" s="109">
        <v>2280</v>
      </c>
    </row>
    <row r="116" spans="1:26" s="12" customFormat="1" ht="28.2" hidden="1" customHeight="1" x14ac:dyDescent="0.25">
      <c r="A116" s="13" t="s">
        <v>181</v>
      </c>
      <c r="B116" s="28" t="e">
        <f>B115/B105</f>
        <v>#DIV/0!</v>
      </c>
      <c r="C116" s="9">
        <f>C115/C105</f>
        <v>0.29239186691312385</v>
      </c>
      <c r="D116" s="15" t="e">
        <f t="shared" si="33"/>
        <v>#DIV/0!</v>
      </c>
      <c r="E116" s="100"/>
      <c r="F116" s="29">
        <f t="shared" ref="F116:Z116" si="34">F115/F105</f>
        <v>0.39434805016320218</v>
      </c>
      <c r="G116" s="29">
        <f t="shared" si="34"/>
        <v>0.26316532542707893</v>
      </c>
      <c r="H116" s="29">
        <f t="shared" si="34"/>
        <v>0.34929365446966187</v>
      </c>
      <c r="I116" s="29">
        <f t="shared" si="34"/>
        <v>0.21391622508200858</v>
      </c>
      <c r="J116" s="29">
        <f t="shared" si="34"/>
        <v>0.24636072045398472</v>
      </c>
      <c r="K116" s="29">
        <f t="shared" si="34"/>
        <v>0.25782070123871509</v>
      </c>
      <c r="L116" s="29">
        <f t="shared" si="34"/>
        <v>0.22047036025720074</v>
      </c>
      <c r="M116" s="29">
        <f t="shared" si="34"/>
        <v>0.4303868174835917</v>
      </c>
      <c r="N116" s="29">
        <f t="shared" si="34"/>
        <v>0.20131166238950671</v>
      </c>
      <c r="O116" s="29">
        <f t="shared" si="34"/>
        <v>0.2338228545204222</v>
      </c>
      <c r="P116" s="29">
        <f t="shared" si="34"/>
        <v>0.296473810338925</v>
      </c>
      <c r="Q116" s="29">
        <f t="shared" si="34"/>
        <v>0.27636363636363637</v>
      </c>
      <c r="R116" s="29">
        <f t="shared" si="34"/>
        <v>0.19672783048344034</v>
      </c>
      <c r="S116" s="29">
        <f t="shared" si="34"/>
        <v>0.26895099540581929</v>
      </c>
      <c r="T116" s="29">
        <f t="shared" si="34"/>
        <v>0.29878302475556479</v>
      </c>
      <c r="U116" s="29">
        <f t="shared" si="34"/>
        <v>0.15566106647187727</v>
      </c>
      <c r="V116" s="29">
        <f t="shared" si="34"/>
        <v>0.23743284727551803</v>
      </c>
      <c r="W116" s="29">
        <f t="shared" si="34"/>
        <v>0.23630557602554655</v>
      </c>
      <c r="X116" s="29">
        <f t="shared" si="34"/>
        <v>0.42009055844373638</v>
      </c>
      <c r="Y116" s="29">
        <f t="shared" si="34"/>
        <v>0.50036013324930229</v>
      </c>
      <c r="Z116" s="29">
        <f t="shared" si="34"/>
        <v>0.22594391041522149</v>
      </c>
    </row>
    <row r="117" spans="1:26" s="12" customFormat="1" ht="30" customHeight="1" x14ac:dyDescent="0.25">
      <c r="A117" s="11" t="s">
        <v>91</v>
      </c>
      <c r="B117" s="38">
        <v>82692</v>
      </c>
      <c r="C117" s="26">
        <f t="shared" si="30"/>
        <v>35718</v>
      </c>
      <c r="D117" s="16">
        <f t="shared" si="33"/>
        <v>0.43194021187055581</v>
      </c>
      <c r="E117" s="100"/>
      <c r="F117" s="31">
        <v>2694</v>
      </c>
      <c r="G117" s="31">
        <v>584</v>
      </c>
      <c r="H117" s="31">
        <v>2093</v>
      </c>
      <c r="I117" s="31">
        <v>1258</v>
      </c>
      <c r="J117" s="31">
        <v>576</v>
      </c>
      <c r="K117" s="31">
        <v>2537</v>
      </c>
      <c r="L117" s="31">
        <v>670</v>
      </c>
      <c r="M117" s="31">
        <v>1806</v>
      </c>
      <c r="N117" s="31">
        <v>1322</v>
      </c>
      <c r="O117" s="31">
        <v>687</v>
      </c>
      <c r="P117" s="31">
        <v>1917</v>
      </c>
      <c r="Q117" s="31">
        <v>3027</v>
      </c>
      <c r="R117" s="31">
        <v>2017</v>
      </c>
      <c r="S117" s="31">
        <v>2547</v>
      </c>
      <c r="T117" s="31">
        <v>3833</v>
      </c>
      <c r="U117" s="31">
        <v>1610</v>
      </c>
      <c r="V117" s="31">
        <v>630</v>
      </c>
      <c r="W117" s="31">
        <v>362</v>
      </c>
      <c r="X117" s="31">
        <v>2826</v>
      </c>
      <c r="Y117" s="31">
        <v>2247</v>
      </c>
      <c r="Z117" s="31">
        <v>475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30"/>
        <v>3375</v>
      </c>
      <c r="D118" s="16">
        <f t="shared" si="33"/>
        <v>0.42351612498431424</v>
      </c>
      <c r="E118" s="100"/>
      <c r="F118" s="31"/>
      <c r="G118" s="31">
        <v>98</v>
      </c>
      <c r="H118" s="31"/>
      <c r="I118" s="31">
        <v>205</v>
      </c>
      <c r="J118" s="31">
        <v>13</v>
      </c>
      <c r="K118" s="31">
        <v>197</v>
      </c>
      <c r="L118" s="31">
        <v>1106</v>
      </c>
      <c r="M118" s="31">
        <v>125</v>
      </c>
      <c r="N118" s="31">
        <v>10</v>
      </c>
      <c r="O118" s="31"/>
      <c r="P118" s="31"/>
      <c r="Q118" s="31"/>
      <c r="R118" s="31"/>
      <c r="S118" s="31">
        <v>357</v>
      </c>
      <c r="T118" s="31">
        <v>888</v>
      </c>
      <c r="U118" s="31"/>
      <c r="V118" s="31"/>
      <c r="W118" s="31"/>
      <c r="X118" s="31">
        <v>111</v>
      </c>
      <c r="Y118" s="31">
        <v>105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53279</v>
      </c>
      <c r="C119" s="26">
        <f t="shared" si="30"/>
        <v>31712</v>
      </c>
      <c r="D119" s="16">
        <f t="shared" si="33"/>
        <v>0.59520636648585745</v>
      </c>
      <c r="E119" s="100"/>
      <c r="F119" s="31">
        <v>1804</v>
      </c>
      <c r="G119" s="31">
        <v>1182</v>
      </c>
      <c r="H119" s="31">
        <v>3362</v>
      </c>
      <c r="I119" s="31">
        <v>1700</v>
      </c>
      <c r="J119" s="31">
        <v>873</v>
      </c>
      <c r="K119" s="31">
        <v>782</v>
      </c>
      <c r="L119" s="31">
        <v>470</v>
      </c>
      <c r="M119" s="31">
        <v>3616</v>
      </c>
      <c r="N119" s="31">
        <v>1253</v>
      </c>
      <c r="O119" s="31">
        <v>332</v>
      </c>
      <c r="P119" s="31">
        <v>376</v>
      </c>
      <c r="Q119" s="31">
        <v>566</v>
      </c>
      <c r="R119" s="31">
        <v>1303</v>
      </c>
      <c r="S119" s="31">
        <v>1234</v>
      </c>
      <c r="T119" s="31">
        <v>1091</v>
      </c>
      <c r="U119" s="31">
        <v>327</v>
      </c>
      <c r="V119" s="31">
        <v>1650</v>
      </c>
      <c r="W119" s="31">
        <v>565</v>
      </c>
      <c r="X119" s="31">
        <v>1419</v>
      </c>
      <c r="Y119" s="31">
        <v>6947</v>
      </c>
      <c r="Z119" s="31">
        <v>860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30"/>
        <v>0</v>
      </c>
      <c r="D120" s="15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30"/>
        <v>0</v>
      </c>
      <c r="D121" s="15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hidden="1" customHeight="1" x14ac:dyDescent="0.25">
      <c r="A122" s="13" t="s">
        <v>190</v>
      </c>
      <c r="B122" s="23"/>
      <c r="C122" s="27">
        <f t="shared" si="30"/>
        <v>0</v>
      </c>
      <c r="D122" s="15" t="e">
        <f t="shared" si="33"/>
        <v>#DIV/0!</v>
      </c>
      <c r="E122" s="10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10" customFormat="1" ht="30" customHeight="1" x14ac:dyDescent="0.25">
      <c r="A123" s="104" t="s">
        <v>191</v>
      </c>
      <c r="B123" s="106">
        <v>394376</v>
      </c>
      <c r="C123" s="106">
        <f t="shared" si="30"/>
        <v>213569</v>
      </c>
      <c r="D123" s="107">
        <f t="shared" si="33"/>
        <v>0.54153650323549096</v>
      </c>
      <c r="E123" s="108"/>
      <c r="F123" s="109">
        <v>14017</v>
      </c>
      <c r="G123" s="109">
        <v>4270</v>
      </c>
      <c r="H123" s="109">
        <v>17766</v>
      </c>
      <c r="I123" s="109">
        <v>10019</v>
      </c>
      <c r="J123" s="109">
        <v>5739</v>
      </c>
      <c r="K123" s="109">
        <v>12281</v>
      </c>
      <c r="L123" s="109">
        <v>5878</v>
      </c>
      <c r="M123" s="109">
        <v>16967</v>
      </c>
      <c r="N123" s="109">
        <v>6706</v>
      </c>
      <c r="O123" s="109">
        <v>2559</v>
      </c>
      <c r="P123" s="109">
        <v>7281</v>
      </c>
      <c r="Q123" s="109">
        <v>9536</v>
      </c>
      <c r="R123" s="109">
        <v>7653</v>
      </c>
      <c r="S123" s="109">
        <v>9987</v>
      </c>
      <c r="T123" s="109">
        <v>17765</v>
      </c>
      <c r="U123" s="109">
        <v>5397</v>
      </c>
      <c r="V123" s="109">
        <v>5947</v>
      </c>
      <c r="W123" s="109">
        <v>2066</v>
      </c>
      <c r="X123" s="109">
        <v>12630</v>
      </c>
      <c r="Y123" s="109">
        <v>34415</v>
      </c>
      <c r="Z123" s="109">
        <v>4690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30"/>
        <v>#DIV/0!</v>
      </c>
      <c r="D124" s="15" t="e">
        <f t="shared" si="33"/>
        <v>#DIV/0!</v>
      </c>
      <c r="E124" s="100"/>
      <c r="F124" s="30" t="e">
        <f t="shared" ref="F124:Z124" si="35">F123/F122</f>
        <v>#DIV/0!</v>
      </c>
      <c r="G124" s="30" t="e">
        <f t="shared" si="35"/>
        <v>#DIV/0!</v>
      </c>
      <c r="H124" s="30" t="e">
        <f t="shared" si="35"/>
        <v>#DIV/0!</v>
      </c>
      <c r="I124" s="30" t="e">
        <f t="shared" si="35"/>
        <v>#DIV/0!</v>
      </c>
      <c r="J124" s="30" t="e">
        <f t="shared" si="35"/>
        <v>#DIV/0!</v>
      </c>
      <c r="K124" s="30" t="e">
        <f t="shared" si="35"/>
        <v>#DIV/0!</v>
      </c>
      <c r="L124" s="30" t="e">
        <f t="shared" si="35"/>
        <v>#DIV/0!</v>
      </c>
      <c r="M124" s="30" t="e">
        <f t="shared" si="35"/>
        <v>#DIV/0!</v>
      </c>
      <c r="N124" s="30" t="e">
        <f t="shared" si="35"/>
        <v>#DIV/0!</v>
      </c>
      <c r="O124" s="30" t="e">
        <f t="shared" si="35"/>
        <v>#DIV/0!</v>
      </c>
      <c r="P124" s="30" t="e">
        <f t="shared" si="35"/>
        <v>#DIV/0!</v>
      </c>
      <c r="Q124" s="30" t="e">
        <f t="shared" si="35"/>
        <v>#DIV/0!</v>
      </c>
      <c r="R124" s="30" t="e">
        <f t="shared" si="35"/>
        <v>#DIV/0!</v>
      </c>
      <c r="S124" s="30" t="e">
        <f t="shared" si="35"/>
        <v>#DIV/0!</v>
      </c>
      <c r="T124" s="30" t="e">
        <f t="shared" si="35"/>
        <v>#DIV/0!</v>
      </c>
      <c r="U124" s="30" t="e">
        <f t="shared" si="35"/>
        <v>#DIV/0!</v>
      </c>
      <c r="V124" s="30" t="e">
        <f t="shared" si="35"/>
        <v>#DIV/0!</v>
      </c>
      <c r="W124" s="30" t="e">
        <f t="shared" si="35"/>
        <v>#DIV/0!</v>
      </c>
      <c r="X124" s="30" t="e">
        <f t="shared" si="35"/>
        <v>#DIV/0!</v>
      </c>
      <c r="Y124" s="30" t="e">
        <f t="shared" si="35"/>
        <v>#DIV/0!</v>
      </c>
      <c r="Z124" s="30" t="e">
        <f t="shared" si="35"/>
        <v>#DIV/0!</v>
      </c>
    </row>
    <row r="125" spans="1:26" s="12" customFormat="1" ht="30" customHeight="1" x14ac:dyDescent="0.25">
      <c r="A125" s="11" t="s">
        <v>91</v>
      </c>
      <c r="B125" s="26">
        <v>217042</v>
      </c>
      <c r="C125" s="26">
        <f t="shared" si="30"/>
        <v>95907</v>
      </c>
      <c r="D125" s="16">
        <f t="shared" si="33"/>
        <v>0.44188221634522351</v>
      </c>
      <c r="E125" s="100"/>
      <c r="F125" s="31">
        <v>9267</v>
      </c>
      <c r="G125" s="31">
        <v>1168</v>
      </c>
      <c r="H125" s="31">
        <v>5825</v>
      </c>
      <c r="I125" s="31">
        <v>3358</v>
      </c>
      <c r="J125" s="31">
        <v>1354</v>
      </c>
      <c r="K125" s="31">
        <v>5811</v>
      </c>
      <c r="L125" s="31">
        <v>1483</v>
      </c>
      <c r="M125" s="31">
        <v>5279</v>
      </c>
      <c r="N125" s="31">
        <v>3273</v>
      </c>
      <c r="O125" s="31">
        <v>1679</v>
      </c>
      <c r="P125" s="31">
        <v>5455</v>
      </c>
      <c r="Q125" s="31">
        <v>7495</v>
      </c>
      <c r="R125" s="31">
        <v>4403</v>
      </c>
      <c r="S125" s="31">
        <v>6359</v>
      </c>
      <c r="T125" s="31">
        <v>10852</v>
      </c>
      <c r="U125" s="31">
        <v>3916</v>
      </c>
      <c r="V125" s="31">
        <v>1134</v>
      </c>
      <c r="W125" s="31">
        <v>717</v>
      </c>
      <c r="X125" s="31">
        <v>8860</v>
      </c>
      <c r="Y125" s="31">
        <v>7179</v>
      </c>
      <c r="Z125" s="31">
        <v>1040</v>
      </c>
    </row>
    <row r="126" spans="1:26" s="12" customFormat="1" ht="30" customHeight="1" x14ac:dyDescent="0.25">
      <c r="A126" s="11" t="s">
        <v>92</v>
      </c>
      <c r="B126" s="26">
        <v>18893</v>
      </c>
      <c r="C126" s="26">
        <f t="shared" si="30"/>
        <v>7800</v>
      </c>
      <c r="D126" s="16">
        <f t="shared" si="33"/>
        <v>0.41285132059492935</v>
      </c>
      <c r="E126" s="100"/>
      <c r="F126" s="31"/>
      <c r="G126" s="31">
        <v>147</v>
      </c>
      <c r="H126" s="31"/>
      <c r="I126" s="31">
        <v>837</v>
      </c>
      <c r="J126" s="31">
        <v>44</v>
      </c>
      <c r="K126" s="31">
        <v>433</v>
      </c>
      <c r="L126" s="31">
        <v>2063</v>
      </c>
      <c r="M126" s="31">
        <v>323</v>
      </c>
      <c r="N126" s="31">
        <v>5</v>
      </c>
      <c r="O126" s="31"/>
      <c r="P126" s="31"/>
      <c r="Q126" s="31"/>
      <c r="R126" s="31"/>
      <c r="S126" s="31">
        <v>637</v>
      </c>
      <c r="T126" s="31">
        <v>2297</v>
      </c>
      <c r="U126" s="31"/>
      <c r="V126" s="31"/>
      <c r="W126" s="31"/>
      <c r="X126" s="31">
        <v>140</v>
      </c>
      <c r="Y126" s="31">
        <v>476</v>
      </c>
      <c r="Z126" s="31">
        <v>398</v>
      </c>
    </row>
    <row r="127" spans="1:26" s="12" customFormat="1" ht="31.2" customHeight="1" x14ac:dyDescent="0.25">
      <c r="A127" s="11" t="s">
        <v>93</v>
      </c>
      <c r="B127" s="26">
        <v>127830</v>
      </c>
      <c r="C127" s="26">
        <f t="shared" si="30"/>
        <v>89923</v>
      </c>
      <c r="D127" s="16">
        <f t="shared" si="33"/>
        <v>0.70345771728076356</v>
      </c>
      <c r="E127" s="100"/>
      <c r="F127" s="31">
        <v>4492</v>
      </c>
      <c r="G127" s="31">
        <v>2955</v>
      </c>
      <c r="H127" s="31">
        <v>10396</v>
      </c>
      <c r="I127" s="31">
        <v>5194</v>
      </c>
      <c r="J127" s="31">
        <v>2379</v>
      </c>
      <c r="K127" s="31">
        <v>1697</v>
      </c>
      <c r="L127" s="31">
        <v>1772</v>
      </c>
      <c r="M127" s="31">
        <v>9813</v>
      </c>
      <c r="N127" s="31">
        <v>3428</v>
      </c>
      <c r="O127" s="31">
        <v>830</v>
      </c>
      <c r="P127" s="31">
        <v>1120</v>
      </c>
      <c r="Q127" s="31">
        <v>1607</v>
      </c>
      <c r="R127" s="31">
        <v>2913</v>
      </c>
      <c r="S127" s="31">
        <v>2912</v>
      </c>
      <c r="T127" s="31">
        <v>4579</v>
      </c>
      <c r="U127" s="31">
        <v>919</v>
      </c>
      <c r="V127" s="31">
        <v>4290</v>
      </c>
      <c r="W127" s="31">
        <v>1340</v>
      </c>
      <c r="X127" s="31">
        <v>3610</v>
      </c>
      <c r="Y127" s="31">
        <v>21794</v>
      </c>
      <c r="Z127" s="31">
        <v>1883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v>24.8</v>
      </c>
      <c r="C130" s="111">
        <f t="shared" ref="C130" si="36">C123/C115*10</f>
        <v>27.00260456177616</v>
      </c>
      <c r="D130" s="107">
        <f t="shared" si="33"/>
        <v>1.0888147000716193</v>
      </c>
      <c r="E130" s="108"/>
      <c r="F130" s="112">
        <f t="shared" ref="F130:G130" si="37">F123/F115*10</f>
        <v>30.531474624264867</v>
      </c>
      <c r="G130" s="112">
        <f t="shared" si="37"/>
        <v>22.90772532188841</v>
      </c>
      <c r="H130" s="112">
        <f>H123/H115*10</f>
        <v>29.448035803083044</v>
      </c>
      <c r="I130" s="112">
        <f t="shared" ref="I130" si="38">I123/I115*10</f>
        <v>29.545856679445592</v>
      </c>
      <c r="J130" s="112">
        <f t="shared" ref="J130:Z130" si="39">J123/J115*10</f>
        <v>28.738107160741112</v>
      </c>
      <c r="K130" s="112">
        <f t="shared" si="39"/>
        <v>25.002035830618894</v>
      </c>
      <c r="L130" s="112">
        <f t="shared" si="39"/>
        <v>23.483819416699959</v>
      </c>
      <c r="M130" s="112">
        <f t="shared" si="39"/>
        <v>27.525957170668395</v>
      </c>
      <c r="N130" s="112">
        <f t="shared" ref="N130:O130" si="40">N123/N115*10</f>
        <v>23.746458923512748</v>
      </c>
      <c r="O130" s="112">
        <f t="shared" si="40"/>
        <v>25.112855740922477</v>
      </c>
      <c r="P130" s="112">
        <f t="shared" si="39"/>
        <v>28.02540415704388</v>
      </c>
      <c r="Q130" s="112">
        <f t="shared" ref="Q130:S130" si="41">Q123/Q115*10</f>
        <v>25.094736842105263</v>
      </c>
      <c r="R130" s="112">
        <f t="shared" si="41"/>
        <v>22.099335835980366</v>
      </c>
      <c r="S130" s="112">
        <f t="shared" si="41"/>
        <v>23.693950177935946</v>
      </c>
      <c r="T130" s="112">
        <f t="shared" si="39"/>
        <v>30.922541340295911</v>
      </c>
      <c r="U130" s="112">
        <f t="shared" si="39"/>
        <v>25.326137963397464</v>
      </c>
      <c r="V130" s="112">
        <f t="shared" ref="V130:W130" si="42">V123/V115*10</f>
        <v>24.02828282828283</v>
      </c>
      <c r="W130" s="112">
        <f t="shared" si="42"/>
        <v>21.476091476091476</v>
      </c>
      <c r="X130" s="112">
        <f t="shared" si="39"/>
        <v>25.209580838323355</v>
      </c>
      <c r="Y130" s="112">
        <f t="shared" si="39"/>
        <v>30.962663067926222</v>
      </c>
      <c r="Z130" s="112">
        <f t="shared" si="39"/>
        <v>20.57017543859649</v>
      </c>
    </row>
    <row r="131" spans="1:27" s="12" customFormat="1" ht="30" customHeight="1" x14ac:dyDescent="0.25">
      <c r="A131" s="11" t="s">
        <v>91</v>
      </c>
      <c r="B131" s="50">
        <v>26.2</v>
      </c>
      <c r="C131" s="50">
        <f>C125/C117*10</f>
        <v>26.851167478582227</v>
      </c>
      <c r="D131" s="16">
        <f t="shared" si="33"/>
        <v>1.0248537205565735</v>
      </c>
      <c r="E131" s="100"/>
      <c r="F131" s="50">
        <f t="shared" ref="F131:X132" si="43">F125/F117*10</f>
        <v>34.398663697104681</v>
      </c>
      <c r="G131" s="50">
        <f t="shared" si="43"/>
        <v>20</v>
      </c>
      <c r="H131" s="50">
        <f t="shared" si="43"/>
        <v>27.830864787386528</v>
      </c>
      <c r="I131" s="50">
        <f t="shared" si="43"/>
        <v>26.693163751987285</v>
      </c>
      <c r="J131" s="50">
        <f t="shared" si="43"/>
        <v>23.506944444444446</v>
      </c>
      <c r="K131" s="50">
        <f t="shared" si="43"/>
        <v>22.905005912495074</v>
      </c>
      <c r="L131" s="50">
        <f t="shared" si="43"/>
        <v>22.134328358208958</v>
      </c>
      <c r="M131" s="50">
        <f t="shared" si="43"/>
        <v>29.230343300110743</v>
      </c>
      <c r="N131" s="50">
        <f t="shared" si="43"/>
        <v>24.757942511346446</v>
      </c>
      <c r="O131" s="50">
        <f t="shared" si="43"/>
        <v>24.439592430858809</v>
      </c>
      <c r="P131" s="50">
        <f t="shared" si="43"/>
        <v>28.455920709441838</v>
      </c>
      <c r="Q131" s="50">
        <f t="shared" si="43"/>
        <v>24.760488932936902</v>
      </c>
      <c r="R131" s="50">
        <f t="shared" si="43"/>
        <v>21.82944967773922</v>
      </c>
      <c r="S131" s="50">
        <f t="shared" si="43"/>
        <v>24.966627404789946</v>
      </c>
      <c r="T131" s="50">
        <f t="shared" si="43"/>
        <v>28.312027132794157</v>
      </c>
      <c r="U131" s="50">
        <f t="shared" si="43"/>
        <v>24.322981366459629</v>
      </c>
      <c r="V131" s="50">
        <f t="shared" si="43"/>
        <v>18</v>
      </c>
      <c r="W131" s="50">
        <f t="shared" si="43"/>
        <v>19.806629834254142</v>
      </c>
      <c r="X131" s="50">
        <f t="shared" si="43"/>
        <v>31.351733899504598</v>
      </c>
      <c r="Y131" s="50">
        <f>Y125/Y117*10</f>
        <v>31.949265687583445</v>
      </c>
      <c r="Z131" s="50">
        <f>Z125/Z117*10</f>
        <v>21.894736842105264</v>
      </c>
    </row>
    <row r="132" spans="1:27" s="12" customFormat="1" ht="30" customHeight="1" x14ac:dyDescent="0.25">
      <c r="A132" s="11" t="s">
        <v>92</v>
      </c>
      <c r="B132" s="50">
        <v>23.7</v>
      </c>
      <c r="C132" s="50">
        <f t="shared" ref="C132:C134" si="44">C126/C118*10</f>
        <v>23.111111111111107</v>
      </c>
      <c r="D132" s="16">
        <f t="shared" si="33"/>
        <v>0.97515236755743073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40.829268292682926</v>
      </c>
      <c r="J132" s="50"/>
      <c r="K132" s="50">
        <f t="shared" si="45"/>
        <v>21.979695431472081</v>
      </c>
      <c r="L132" s="50">
        <f t="shared" si="45"/>
        <v>18.652802893309222</v>
      </c>
      <c r="M132" s="50">
        <f t="shared" si="45"/>
        <v>25.84</v>
      </c>
      <c r="N132" s="50">
        <f t="shared" si="43"/>
        <v>5</v>
      </c>
      <c r="O132" s="50"/>
      <c r="P132" s="50"/>
      <c r="Q132" s="50"/>
      <c r="R132" s="50"/>
      <c r="S132" s="50">
        <f t="shared" ref="S132" si="46">S126/S118*10</f>
        <v>17.843137254901961</v>
      </c>
      <c r="T132" s="50">
        <f t="shared" si="45"/>
        <v>25.867117117117115</v>
      </c>
      <c r="U132" s="50"/>
      <c r="V132" s="50"/>
      <c r="W132" s="50"/>
      <c r="X132" s="50">
        <f t="shared" si="45"/>
        <v>12.612612612612612</v>
      </c>
      <c r="Y132" s="50">
        <f>Y126/Y118*10</f>
        <v>45.333333333333329</v>
      </c>
      <c r="Z132" s="50">
        <f>Z126/Z118*10</f>
        <v>24.875</v>
      </c>
    </row>
    <row r="133" spans="1:27" s="12" customFormat="1" ht="30" customHeight="1" x14ac:dyDescent="0.25">
      <c r="A133" s="11" t="s">
        <v>93</v>
      </c>
      <c r="B133" s="50">
        <v>24</v>
      </c>
      <c r="C133" s="50">
        <f t="shared" si="44"/>
        <v>28.356142785065593</v>
      </c>
      <c r="D133" s="16">
        <f t="shared" si="33"/>
        <v>1.1815059493777331</v>
      </c>
      <c r="E133" s="100"/>
      <c r="F133" s="50">
        <f t="shared" ref="F133:X133" si="47">F127/F119*10</f>
        <v>24.900221729490024</v>
      </c>
      <c r="G133" s="50">
        <f t="shared" si="47"/>
        <v>25</v>
      </c>
      <c r="H133" s="50">
        <f t="shared" si="47"/>
        <v>30.922070196311719</v>
      </c>
      <c r="I133" s="50">
        <f t="shared" si="47"/>
        <v>30.552941176470586</v>
      </c>
      <c r="J133" s="50">
        <f t="shared" si="47"/>
        <v>27.250859106529212</v>
      </c>
      <c r="K133" s="50">
        <f t="shared" si="47"/>
        <v>21.70076726342711</v>
      </c>
      <c r="L133" s="50">
        <f t="shared" si="47"/>
        <v>37.702127659574465</v>
      </c>
      <c r="M133" s="50">
        <f t="shared" si="47"/>
        <v>27.137721238938056</v>
      </c>
      <c r="N133" s="50">
        <f t="shared" si="47"/>
        <v>27.358339984038306</v>
      </c>
      <c r="O133" s="50">
        <f t="shared" si="47"/>
        <v>25</v>
      </c>
      <c r="P133" s="50">
        <f t="shared" si="47"/>
        <v>29.787234042553191</v>
      </c>
      <c r="Q133" s="50">
        <f t="shared" si="47"/>
        <v>28.392226148409897</v>
      </c>
      <c r="R133" s="50">
        <f t="shared" si="47"/>
        <v>22.356101304681502</v>
      </c>
      <c r="S133" s="50">
        <f t="shared" ref="S133" si="48">S127/S119*10</f>
        <v>23.598055105348461</v>
      </c>
      <c r="T133" s="50">
        <f t="shared" si="47"/>
        <v>41.97066911090743</v>
      </c>
      <c r="U133" s="50">
        <f t="shared" si="47"/>
        <v>28.103975535168196</v>
      </c>
      <c r="V133" s="50">
        <f t="shared" si="47"/>
        <v>26</v>
      </c>
      <c r="W133" s="50">
        <f t="shared" si="47"/>
        <v>23.716814159292035</v>
      </c>
      <c r="X133" s="50">
        <f t="shared" si="47"/>
        <v>25.440451021846368</v>
      </c>
      <c r="Y133" s="50">
        <f t="shared" ref="Y133:Z133" si="49">Y127/Y119*10</f>
        <v>31.371815172016699</v>
      </c>
      <c r="Z133" s="50">
        <f t="shared" si="49"/>
        <v>21.895348837209305</v>
      </c>
    </row>
    <row r="134" spans="1:27" s="12" customFormat="1" ht="30" hidden="1" customHeight="1" x14ac:dyDescent="0.25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5">
      <c r="A139" s="51" t="s">
        <v>98</v>
      </c>
      <c r="B139" s="31">
        <v>13992</v>
      </c>
      <c r="C139" s="26">
        <f t="shared" si="30"/>
        <v>12190</v>
      </c>
      <c r="D139" s="16">
        <f t="shared" si="33"/>
        <v>0.87121212121212122</v>
      </c>
      <c r="E139" s="100"/>
      <c r="F139" s="47">
        <f>(F115-F238)</f>
        <v>611</v>
      </c>
      <c r="G139" s="47">
        <f t="shared" ref="G139:Z139" si="51">(G115-G238)</f>
        <v>537</v>
      </c>
      <c r="H139" s="47">
        <f t="shared" si="51"/>
        <v>1746</v>
      </c>
      <c r="I139" s="47">
        <f t="shared" si="51"/>
        <v>439</v>
      </c>
      <c r="J139" s="47">
        <f t="shared" si="51"/>
        <v>253</v>
      </c>
      <c r="K139" s="47">
        <f t="shared" si="51"/>
        <v>669</v>
      </c>
      <c r="L139" s="47">
        <f t="shared" si="51"/>
        <v>214</v>
      </c>
      <c r="M139" s="47">
        <f t="shared" si="51"/>
        <v>759</v>
      </c>
      <c r="N139" s="47">
        <f t="shared" si="51"/>
        <v>395</v>
      </c>
      <c r="O139" s="47">
        <f t="shared" si="51"/>
        <v>177</v>
      </c>
      <c r="P139" s="47">
        <f t="shared" si="51"/>
        <v>539</v>
      </c>
      <c r="Q139" s="47">
        <f t="shared" si="51"/>
        <v>416</v>
      </c>
      <c r="R139" s="47">
        <f t="shared" si="51"/>
        <v>573</v>
      </c>
      <c r="S139" s="47">
        <f t="shared" si="51"/>
        <v>1229</v>
      </c>
      <c r="T139" s="47">
        <f t="shared" si="51"/>
        <v>453</v>
      </c>
      <c r="U139" s="47">
        <f t="shared" si="51"/>
        <v>209</v>
      </c>
      <c r="V139" s="47">
        <f t="shared" si="51"/>
        <v>523</v>
      </c>
      <c r="W139" s="47">
        <f t="shared" si="51"/>
        <v>205</v>
      </c>
      <c r="X139" s="47">
        <f t="shared" si="51"/>
        <v>700</v>
      </c>
      <c r="Y139" s="47">
        <f t="shared" si="51"/>
        <v>1043</v>
      </c>
      <c r="Z139" s="47">
        <f t="shared" si="51"/>
        <v>500</v>
      </c>
    </row>
    <row r="140" spans="1:27" s="110" customFormat="1" ht="30" customHeight="1" x14ac:dyDescent="0.25">
      <c r="A140" s="104" t="s">
        <v>99</v>
      </c>
      <c r="B140" s="109">
        <v>547</v>
      </c>
      <c r="C140" s="109">
        <f t="shared" si="30"/>
        <v>532</v>
      </c>
      <c r="D140" s="113">
        <f t="shared" si="33"/>
        <v>0.97257769652650827</v>
      </c>
      <c r="E140" s="108"/>
      <c r="F140" s="114">
        <v>21</v>
      </c>
      <c r="G140" s="114">
        <v>20</v>
      </c>
      <c r="H140" s="114">
        <v>30</v>
      </c>
      <c r="I140" s="114">
        <v>35</v>
      </c>
      <c r="J140" s="114">
        <v>8</v>
      </c>
      <c r="K140" s="114">
        <v>37</v>
      </c>
      <c r="L140" s="109">
        <v>12</v>
      </c>
      <c r="M140" s="109">
        <v>52</v>
      </c>
      <c r="N140" s="109">
        <v>28</v>
      </c>
      <c r="O140" s="114"/>
      <c r="P140" s="114">
        <v>15</v>
      </c>
      <c r="Q140" s="114">
        <v>23</v>
      </c>
      <c r="R140" s="114">
        <v>34</v>
      </c>
      <c r="S140" s="114">
        <v>39</v>
      </c>
      <c r="T140" s="114">
        <v>28</v>
      </c>
      <c r="U140" s="114">
        <v>13</v>
      </c>
      <c r="V140" s="114">
        <v>14</v>
      </c>
      <c r="W140" s="114">
        <v>8</v>
      </c>
      <c r="X140" s="114">
        <v>26</v>
      </c>
      <c r="Y140" s="114">
        <v>54</v>
      </c>
      <c r="Z140" s="114">
        <v>35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95</v>
      </c>
      <c r="C145" s="27">
        <f t="shared" si="30"/>
        <v>204.5</v>
      </c>
      <c r="D145" s="15">
        <f t="shared" si="33"/>
        <v>2.1526315789473682</v>
      </c>
      <c r="E145" s="100"/>
      <c r="F145" s="26">
        <v>4</v>
      </c>
      <c r="G145" s="26">
        <v>6</v>
      </c>
      <c r="H145" s="26"/>
      <c r="I145" s="26">
        <v>7</v>
      </c>
      <c r="J145" s="26">
        <v>1</v>
      </c>
      <c r="K145" s="26"/>
      <c r="L145" s="26">
        <v>53</v>
      </c>
      <c r="M145" s="26"/>
      <c r="N145" s="26"/>
      <c r="O145" s="26"/>
      <c r="P145" s="26"/>
      <c r="Q145" s="26">
        <v>14.5</v>
      </c>
      <c r="R145" s="26"/>
      <c r="S145" s="26">
        <v>46</v>
      </c>
      <c r="T145" s="26">
        <v>5</v>
      </c>
      <c r="U145" s="26">
        <v>2</v>
      </c>
      <c r="V145" s="26">
        <v>6</v>
      </c>
      <c r="W145" s="26"/>
      <c r="X145" s="26">
        <v>4</v>
      </c>
      <c r="Y145" s="26">
        <v>56</v>
      </c>
      <c r="Z145" s="26"/>
    </row>
    <row r="146" spans="1:27" s="12" customFormat="1" ht="28.8" hidden="1" customHeight="1" x14ac:dyDescent="0.25">
      <c r="A146" s="13" t="s">
        <v>185</v>
      </c>
      <c r="B146" s="33" t="e">
        <f>B145/B144</f>
        <v>#DIV/0!</v>
      </c>
      <c r="C146" s="9">
        <f>C145/C144</f>
        <v>3.2123782595036128E-2</v>
      </c>
      <c r="D146" s="15" t="e">
        <f t="shared" si="33"/>
        <v>#DIV/0!</v>
      </c>
      <c r="E146" s="100"/>
      <c r="F146" s="35">
        <f t="shared" ref="F146:Z146" si="53">F145/F144</f>
        <v>3.7735849056603772E-2</v>
      </c>
      <c r="G146" s="35">
        <f t="shared" si="53"/>
        <v>1.8633540372670808E-2</v>
      </c>
      <c r="H146" s="35">
        <f t="shared" si="53"/>
        <v>0</v>
      </c>
      <c r="I146" s="35">
        <f t="shared" si="53"/>
        <v>1.7241379310344827E-2</v>
      </c>
      <c r="J146" s="35">
        <f t="shared" si="53"/>
        <v>1.7241379310344827E-2</v>
      </c>
      <c r="K146" s="35">
        <f t="shared" si="53"/>
        <v>0</v>
      </c>
      <c r="L146" s="35">
        <f t="shared" si="53"/>
        <v>8.2812499999999997E-2</v>
      </c>
      <c r="M146" s="35">
        <f t="shared" si="53"/>
        <v>0</v>
      </c>
      <c r="N146" s="35">
        <f t="shared" si="53"/>
        <v>0</v>
      </c>
      <c r="O146" s="35">
        <f t="shared" si="53"/>
        <v>0</v>
      </c>
      <c r="P146" s="35">
        <f t="shared" si="53"/>
        <v>0</v>
      </c>
      <c r="Q146" s="35">
        <f t="shared" si="53"/>
        <v>4.8986486486486486E-2</v>
      </c>
      <c r="R146" s="35">
        <f t="shared" si="53"/>
        <v>0</v>
      </c>
      <c r="S146" s="35">
        <f t="shared" si="53"/>
        <v>7.0121951219512202E-2</v>
      </c>
      <c r="T146" s="35">
        <f t="shared" si="53"/>
        <v>2.5510204081632654E-2</v>
      </c>
      <c r="U146" s="35">
        <f t="shared" si="53"/>
        <v>9.5238095238095233E-2</v>
      </c>
      <c r="V146" s="35">
        <f t="shared" si="53"/>
        <v>3.8216560509554139E-2</v>
      </c>
      <c r="W146" s="35">
        <f t="shared" si="53"/>
        <v>0</v>
      </c>
      <c r="X146" s="35">
        <f t="shared" si="53"/>
        <v>1.1331444759206799E-2</v>
      </c>
      <c r="Y146" s="35">
        <f t="shared" si="53"/>
        <v>0.10687022900763359</v>
      </c>
      <c r="Z146" s="35">
        <f t="shared" si="53"/>
        <v>0</v>
      </c>
    </row>
    <row r="147" spans="1:27" s="91" customFormat="1" ht="30" hidden="1" customHeight="1" x14ac:dyDescent="0.25">
      <c r="A147" s="89" t="s">
        <v>95</v>
      </c>
      <c r="B147" s="90">
        <f>B144-B145</f>
        <v>-95</v>
      </c>
      <c r="C147" s="27">
        <f t="shared" si="30"/>
        <v>6161.5</v>
      </c>
      <c r="D147" s="15">
        <f t="shared" si="33"/>
        <v>-64.857894736842098</v>
      </c>
      <c r="E147" s="100"/>
      <c r="F147" s="90">
        <f t="shared" ref="F147:Z147" si="54">F144-F145</f>
        <v>102</v>
      </c>
      <c r="G147" s="90">
        <f t="shared" si="54"/>
        <v>316</v>
      </c>
      <c r="H147" s="90">
        <f t="shared" si="54"/>
        <v>1003</v>
      </c>
      <c r="I147" s="90">
        <f t="shared" si="54"/>
        <v>399</v>
      </c>
      <c r="J147" s="90">
        <f t="shared" si="54"/>
        <v>57</v>
      </c>
      <c r="K147" s="90">
        <f t="shared" si="54"/>
        <v>61</v>
      </c>
      <c r="L147" s="90">
        <f t="shared" si="54"/>
        <v>587</v>
      </c>
      <c r="M147" s="90">
        <f t="shared" si="54"/>
        <v>973</v>
      </c>
      <c r="N147" s="90">
        <f t="shared" si="54"/>
        <v>314</v>
      </c>
      <c r="O147" s="90">
        <f t="shared" si="54"/>
        <v>11</v>
      </c>
      <c r="P147" s="90">
        <f t="shared" si="54"/>
        <v>175</v>
      </c>
      <c r="Q147" s="90">
        <f t="shared" si="54"/>
        <v>281.5</v>
      </c>
      <c r="R147" s="90">
        <f t="shared" si="54"/>
        <v>60</v>
      </c>
      <c r="S147" s="90">
        <f t="shared" si="54"/>
        <v>610</v>
      </c>
      <c r="T147" s="90">
        <f t="shared" si="54"/>
        <v>191</v>
      </c>
      <c r="U147" s="90">
        <f t="shared" si="54"/>
        <v>19</v>
      </c>
      <c r="V147" s="90">
        <f t="shared" si="54"/>
        <v>151</v>
      </c>
      <c r="W147" s="90">
        <f t="shared" si="54"/>
        <v>7</v>
      </c>
      <c r="X147" s="90">
        <f t="shared" si="54"/>
        <v>349</v>
      </c>
      <c r="Y147" s="90">
        <f t="shared" si="54"/>
        <v>468</v>
      </c>
      <c r="Z147" s="90">
        <f t="shared" si="54"/>
        <v>27</v>
      </c>
    </row>
    <row r="148" spans="1:27" s="12" customFormat="1" ht="30" hidden="1" customHeight="1" x14ac:dyDescent="0.25">
      <c r="A148" s="13" t="s">
        <v>188</v>
      </c>
      <c r="B148" s="38"/>
      <c r="C148" s="27">
        <f t="shared" si="30"/>
        <v>0</v>
      </c>
      <c r="D148" s="15" t="e">
        <f t="shared" si="33"/>
        <v>#DIV/0!</v>
      </c>
      <c r="E148" s="10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7" s="12" customFormat="1" ht="30" customHeight="1" x14ac:dyDescent="0.25">
      <c r="A149" s="32" t="s">
        <v>105</v>
      </c>
      <c r="B149" s="23">
        <v>1951</v>
      </c>
      <c r="C149" s="27">
        <f t="shared" si="30"/>
        <v>4674</v>
      </c>
      <c r="D149" s="15">
        <f t="shared" si="33"/>
        <v>2.3956945156330085</v>
      </c>
      <c r="E149" s="100"/>
      <c r="F149" s="26">
        <v>76</v>
      </c>
      <c r="G149" s="26">
        <v>120</v>
      </c>
      <c r="H149" s="26"/>
      <c r="I149" s="26">
        <v>168</v>
      </c>
      <c r="J149" s="26">
        <v>17</v>
      </c>
      <c r="K149" s="26"/>
      <c r="L149" s="26">
        <v>1200</v>
      </c>
      <c r="M149" s="26"/>
      <c r="N149" s="26"/>
      <c r="O149" s="26"/>
      <c r="P149" s="26"/>
      <c r="Q149" s="26">
        <v>335</v>
      </c>
      <c r="R149" s="26"/>
      <c r="S149" s="26">
        <v>1054</v>
      </c>
      <c r="T149" s="26">
        <v>110</v>
      </c>
      <c r="U149" s="26">
        <v>20</v>
      </c>
      <c r="V149" s="26">
        <v>93</v>
      </c>
      <c r="W149" s="26"/>
      <c r="X149" s="26">
        <v>80</v>
      </c>
      <c r="Y149" s="26">
        <v>1401</v>
      </c>
      <c r="Z149" s="26"/>
      <c r="AA149" s="70"/>
    </row>
    <row r="150" spans="1:27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30"/>
        <v>#DIV/0!</v>
      </c>
      <c r="D150" s="15" t="e">
        <f t="shared" si="33"/>
        <v>#DIV/0!</v>
      </c>
      <c r="E150" s="100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7" s="12" customFormat="1" ht="30" customHeight="1" x14ac:dyDescent="0.25">
      <c r="A151" s="32" t="s">
        <v>97</v>
      </c>
      <c r="B151" s="49">
        <v>205.8</v>
      </c>
      <c r="C151" s="49">
        <f t="shared" ref="C151" si="56">C149/C145*10</f>
        <v>228.55745721271393</v>
      </c>
      <c r="D151" s="15">
        <f t="shared" si="33"/>
        <v>1.1105804529286389</v>
      </c>
      <c r="E151" s="100"/>
      <c r="F151" s="54">
        <f t="shared" ref="F151" si="57">F149/F145*10</f>
        <v>190</v>
      </c>
      <c r="G151" s="54"/>
      <c r="H151" s="54"/>
      <c r="I151" s="54">
        <f t="shared" ref="I151:L151" si="58">I149/I145*10</f>
        <v>240</v>
      </c>
      <c r="J151" s="54">
        <f t="shared" si="58"/>
        <v>170</v>
      </c>
      <c r="K151" s="54"/>
      <c r="L151" s="50">
        <f t="shared" si="58"/>
        <v>226.41509433962261</v>
      </c>
      <c r="M151" s="54"/>
      <c r="N151" s="54"/>
      <c r="O151" s="54"/>
      <c r="P151" s="54"/>
      <c r="Q151" s="54">
        <f t="shared" ref="Q151:V151" si="59">Q149/Q145*10</f>
        <v>231.03448275862067</v>
      </c>
      <c r="R151" s="54"/>
      <c r="S151" s="54">
        <f t="shared" si="59"/>
        <v>229.13043478260872</v>
      </c>
      <c r="T151" s="54"/>
      <c r="U151" s="54">
        <f t="shared" si="59"/>
        <v>100</v>
      </c>
      <c r="V151" s="54">
        <f t="shared" si="59"/>
        <v>155</v>
      </c>
      <c r="W151" s="54"/>
      <c r="X151" s="54">
        <f>X149/X145*10</f>
        <v>200</v>
      </c>
      <c r="Y151" s="54">
        <f>Y149/Y145*10</f>
        <v>250.17857142857142</v>
      </c>
      <c r="Z151" s="54"/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7" s="12" customFormat="1" ht="30" customHeight="1" outlineLevel="1" x14ac:dyDescent="0.25">
      <c r="A155" s="51" t="s">
        <v>176</v>
      </c>
      <c r="B155" s="23">
        <v>40</v>
      </c>
      <c r="C155" s="27">
        <f>SUM(F155:Z155)</f>
        <v>45</v>
      </c>
      <c r="D155" s="15">
        <f t="shared" si="33"/>
        <v>1.125</v>
      </c>
      <c r="E155" s="100"/>
      <c r="F155" s="26"/>
      <c r="G155" s="26">
        <v>2</v>
      </c>
      <c r="H155" s="26"/>
      <c r="I155" s="26"/>
      <c r="J155" s="26">
        <v>1</v>
      </c>
      <c r="K155" s="26">
        <v>1</v>
      </c>
      <c r="L155" s="26">
        <v>23</v>
      </c>
      <c r="M155" s="26"/>
      <c r="N155" s="26">
        <v>4</v>
      </c>
      <c r="O155" s="26">
        <v>4</v>
      </c>
      <c r="P155" s="26">
        <v>2</v>
      </c>
      <c r="Q155" s="26">
        <v>6</v>
      </c>
      <c r="R155" s="26"/>
      <c r="S155" s="26"/>
      <c r="T155" s="26"/>
      <c r="U155" s="26"/>
      <c r="V155" s="26"/>
      <c r="W155" s="26"/>
      <c r="X155" s="26">
        <v>2</v>
      </c>
      <c r="Y155" s="26"/>
      <c r="Z155" s="26"/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4.677754677754678E-2</v>
      </c>
      <c r="D156" s="15" t="e">
        <f t="shared" si="33"/>
        <v>#DIV/0!</v>
      </c>
      <c r="E156" s="100"/>
      <c r="F156" s="29">
        <f>F155/F154</f>
        <v>0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7.6923076923076927E-2</v>
      </c>
      <c r="K156" s="29">
        <f t="shared" si="61"/>
        <v>0.1</v>
      </c>
      <c r="L156" s="29">
        <f t="shared" si="61"/>
        <v>0.22330097087378642</v>
      </c>
      <c r="M156" s="29">
        <f t="shared" si="61"/>
        <v>0</v>
      </c>
      <c r="N156" s="29">
        <f t="shared" si="61"/>
        <v>0.10256410256410256</v>
      </c>
      <c r="O156" s="29">
        <f t="shared" si="61"/>
        <v>0.2857142857142857</v>
      </c>
      <c r="P156" s="29">
        <f t="shared" si="61"/>
        <v>0.1111111111111111</v>
      </c>
      <c r="Q156" s="29">
        <f t="shared" si="61"/>
        <v>5.7692307692307696E-2</v>
      </c>
      <c r="R156" s="29"/>
      <c r="S156" s="29">
        <f t="shared" si="61"/>
        <v>0</v>
      </c>
      <c r="T156" s="29">
        <f t="shared" si="61"/>
        <v>0</v>
      </c>
      <c r="U156" s="29">
        <f t="shared" si="61"/>
        <v>0</v>
      </c>
      <c r="V156" s="29">
        <f t="shared" si="61"/>
        <v>0</v>
      </c>
      <c r="W156" s="29">
        <f t="shared" si="61"/>
        <v>0</v>
      </c>
      <c r="X156" s="29">
        <f t="shared" si="61"/>
        <v>2.1276595744680851E-2</v>
      </c>
      <c r="Y156" s="29">
        <f t="shared" si="61"/>
        <v>0</v>
      </c>
      <c r="Z156" s="29">
        <f t="shared" si="61"/>
        <v>0</v>
      </c>
    </row>
    <row r="157" spans="1:27" s="12" customFormat="1" ht="31.8" hidden="1" customHeight="1" x14ac:dyDescent="0.25">
      <c r="A157" s="13" t="s">
        <v>189</v>
      </c>
      <c r="B157" s="38"/>
      <c r="C157" s="38"/>
      <c r="D157" s="15" t="e">
        <f t="shared" si="33"/>
        <v>#DIV/0!</v>
      </c>
      <c r="E157" s="10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7" s="12" customFormat="1" ht="30" customHeight="1" x14ac:dyDescent="0.25">
      <c r="A158" s="32" t="s">
        <v>109</v>
      </c>
      <c r="B158" s="23">
        <v>1430</v>
      </c>
      <c r="C158" s="27">
        <f>SUM(F158:Z158)</f>
        <v>2015</v>
      </c>
      <c r="D158" s="15">
        <f t="shared" si="33"/>
        <v>1.4090909090909092</v>
      </c>
      <c r="E158" s="100"/>
      <c r="F158" s="26"/>
      <c r="G158" s="26">
        <v>100</v>
      </c>
      <c r="H158" s="26"/>
      <c r="I158" s="26"/>
      <c r="J158" s="26">
        <v>15</v>
      </c>
      <c r="K158" s="26"/>
      <c r="L158" s="26">
        <v>1533</v>
      </c>
      <c r="M158" s="26"/>
      <c r="N158" s="26">
        <v>90</v>
      </c>
      <c r="O158" s="26">
        <v>9</v>
      </c>
      <c r="P158" s="26">
        <v>48</v>
      </c>
      <c r="Q158" s="26">
        <v>140</v>
      </c>
      <c r="R158" s="26"/>
      <c r="S158" s="26"/>
      <c r="T158" s="26"/>
      <c r="U158" s="26"/>
      <c r="V158" s="26"/>
      <c r="W158" s="26"/>
      <c r="X158" s="26">
        <v>80</v>
      </c>
      <c r="Y158" s="26"/>
      <c r="Z158" s="26"/>
    </row>
    <row r="159" spans="1:27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3"/>
        <v>#DIV/0!</v>
      </c>
      <c r="E159" s="100"/>
      <c r="F159" s="30" t="e">
        <f t="shared" ref="F159:N159" si="62">F158/F157</f>
        <v>#DIV/0!</v>
      </c>
      <c r="G159" s="30" t="e">
        <f t="shared" si="62"/>
        <v>#DIV/0!</v>
      </c>
      <c r="H159" s="30" t="e">
        <f t="shared" si="62"/>
        <v>#DIV/0!</v>
      </c>
      <c r="I159" s="30" t="e">
        <f t="shared" si="62"/>
        <v>#DIV/0!</v>
      </c>
      <c r="J159" s="30" t="e">
        <f t="shared" si="62"/>
        <v>#DIV/0!</v>
      </c>
      <c r="K159" s="30" t="e">
        <f t="shared" si="62"/>
        <v>#DIV/0!</v>
      </c>
      <c r="L159" s="30" t="e">
        <f t="shared" si="62"/>
        <v>#DIV/0!</v>
      </c>
      <c r="M159" s="30" t="e">
        <f t="shared" si="62"/>
        <v>#DIV/0!</v>
      </c>
      <c r="N159" s="30" t="e">
        <f t="shared" si="62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7" s="12" customFormat="1" ht="30" customHeight="1" x14ac:dyDescent="0.25">
      <c r="A160" s="32" t="s">
        <v>97</v>
      </c>
      <c r="B160" s="56">
        <v>362</v>
      </c>
      <c r="C160" s="56">
        <f>C158/C155*10</f>
        <v>447.77777777777777</v>
      </c>
      <c r="D160" s="15">
        <f t="shared" si="33"/>
        <v>1.2369551872314304</v>
      </c>
      <c r="E160" s="100"/>
      <c r="F160" s="54"/>
      <c r="G160" s="54"/>
      <c r="H160" s="54"/>
      <c r="I160" s="54"/>
      <c r="J160" s="54">
        <f t="shared" ref="J160:L160" si="63">J158/J155*10</f>
        <v>150</v>
      </c>
      <c r="K160" s="54"/>
      <c r="L160" s="54">
        <f t="shared" si="63"/>
        <v>666.52173913043487</v>
      </c>
      <c r="M160" s="54"/>
      <c r="N160" s="54">
        <f>N158/N155*10</f>
        <v>225</v>
      </c>
      <c r="O160" s="54">
        <f>O158/O155*10</f>
        <v>22.5</v>
      </c>
      <c r="P160" s="54">
        <f>P158/P155*10</f>
        <v>240</v>
      </c>
      <c r="Q160" s="54">
        <f>Q158/Q155*10</f>
        <v>233.33333333333331</v>
      </c>
      <c r="R160" s="54"/>
      <c r="S160" s="54"/>
      <c r="T160" s="54"/>
      <c r="U160" s="54"/>
      <c r="V160" s="54"/>
      <c r="W160" s="54"/>
      <c r="X160" s="54">
        <f t="shared" ref="X160" si="64">X158/X155*10</f>
        <v>400</v>
      </c>
      <c r="Y160" s="54"/>
      <c r="Z160" s="54"/>
    </row>
    <row r="161" spans="1:26" s="12" customFormat="1" ht="30" customHeight="1" outlineLevel="1" x14ac:dyDescent="0.25">
      <c r="A161" s="51" t="s">
        <v>177</v>
      </c>
      <c r="B161" s="23">
        <v>489</v>
      </c>
      <c r="C161" s="27">
        <f>SUM(F161:Z161)</f>
        <v>430</v>
      </c>
      <c r="D161" s="15">
        <f t="shared" si="33"/>
        <v>0.87934560327198363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3"/>
        <v>#DIV/0!</v>
      </c>
      <c r="E162" s="100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6">
        <f>B162/B161*10</f>
        <v>0</v>
      </c>
      <c r="C163" s="56">
        <f>C162/C161*10</f>
        <v>0</v>
      </c>
      <c r="D163" s="15" t="e">
        <f t="shared" si="33"/>
        <v>#DIV/0!</v>
      </c>
      <c r="E163" s="100"/>
      <c r="F163" s="37"/>
      <c r="G163" s="54"/>
      <c r="H163" s="54">
        <f>H162/H161*10</f>
        <v>0</v>
      </c>
      <c r="I163" s="54"/>
      <c r="J163" s="54"/>
      <c r="K163" s="54"/>
      <c r="L163" s="54"/>
      <c r="M163" s="54" t="e">
        <f>M162/M161*10</f>
        <v>#DIV/0!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37"/>
      <c r="X163" s="54"/>
      <c r="Y163" s="37"/>
      <c r="Z163" s="54" t="e">
        <f>Z162/Z161*10</f>
        <v>#DIV/0!</v>
      </c>
    </row>
    <row r="164" spans="1:26" s="12" customFormat="1" ht="30" hidden="1" customHeight="1" outlineLevel="1" x14ac:dyDescent="0.25">
      <c r="A164" s="51" t="s">
        <v>110</v>
      </c>
      <c r="B164" s="19"/>
      <c r="C164" s="49">
        <f>SUM(F164:Z164)</f>
        <v>0</v>
      </c>
      <c r="D164" s="15" t="e">
        <f t="shared" si="33"/>
        <v>#DIV/0!</v>
      </c>
      <c r="E164" s="100"/>
      <c r="F164" s="37"/>
      <c r="G164" s="36"/>
      <c r="H164" s="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7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49">
        <f>SUM(F165:Z165)</f>
        <v>0</v>
      </c>
      <c r="D165" s="15" t="e">
        <f t="shared" si="33"/>
        <v>#DIV/0!</v>
      </c>
      <c r="E165" s="100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7"/>
      <c r="U165" s="36"/>
      <c r="V165" s="36"/>
      <c r="W165" s="36"/>
      <c r="X165" s="57"/>
      <c r="Y165" s="36"/>
      <c r="Z165" s="36"/>
    </row>
    <row r="166" spans="1:26" s="12" customFormat="1" ht="30" hidden="1" customHeight="1" x14ac:dyDescent="0.25">
      <c r="A166" s="32" t="s">
        <v>97</v>
      </c>
      <c r="B166" s="56" t="e">
        <f>B165/B164*10</f>
        <v>#DIV/0!</v>
      </c>
      <c r="C166" s="56" t="e">
        <f>C165/C164*10</f>
        <v>#DIV/0!</v>
      </c>
      <c r="D166" s="15" t="e">
        <f t="shared" si="33"/>
        <v>#DIV/0!</v>
      </c>
      <c r="E166" s="100"/>
      <c r="F166" s="37"/>
      <c r="G166" s="54"/>
      <c r="H166" s="54"/>
      <c r="I166" s="54" t="e">
        <f>I165/I164*10</f>
        <v>#DIV/0!</v>
      </c>
      <c r="J166" s="54"/>
      <c r="K166" s="54"/>
      <c r="L166" s="54"/>
      <c r="M166" s="54"/>
      <c r="N166" s="54"/>
      <c r="O166" s="54" t="e">
        <f>O165/O164*10</f>
        <v>#DIV/0!</v>
      </c>
      <c r="P166" s="54"/>
      <c r="Q166" s="54"/>
      <c r="R166" s="54"/>
      <c r="S166" s="54" t="e">
        <f>S165/S164*10</f>
        <v>#DIV/0!</v>
      </c>
      <c r="T166" s="54" t="e">
        <f>T165/T164*10</f>
        <v>#DIV/0!</v>
      </c>
      <c r="U166" s="54"/>
      <c r="V166" s="54"/>
      <c r="W166" s="54"/>
      <c r="X166" s="54" t="e">
        <f>X165/X164*10</f>
        <v>#DIV/0!</v>
      </c>
      <c r="Y166" s="37"/>
      <c r="Z166" s="37"/>
    </row>
    <row r="167" spans="1:26" s="12" customFormat="1" ht="30" hidden="1" customHeight="1" x14ac:dyDescent="0.25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5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5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1268</v>
      </c>
      <c r="C170" s="27">
        <f>SUM(F170:Z170)</f>
        <v>682</v>
      </c>
      <c r="D170" s="15">
        <f t="shared" si="33"/>
        <v>0.53785488958990535</v>
      </c>
      <c r="E170" s="100"/>
      <c r="F170" s="36"/>
      <c r="G170" s="36"/>
      <c r="H170" s="36"/>
      <c r="I170" s="36"/>
      <c r="J170" s="36"/>
      <c r="K170" s="36">
        <v>66</v>
      </c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2231</v>
      </c>
      <c r="C171" s="27">
        <f>SUM(F171:Z171)</f>
        <v>426</v>
      </c>
      <c r="D171" s="15">
        <f t="shared" si="33"/>
        <v>0.19094576423128642</v>
      </c>
      <c r="E171" s="100"/>
      <c r="F171" s="36"/>
      <c r="G171" s="35"/>
      <c r="H171" s="54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426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49">
        <f>B171/B170*10</f>
        <v>17.594637223974765</v>
      </c>
      <c r="C172" s="49">
        <f>C171/C170*10</f>
        <v>6.2463343108504397</v>
      </c>
      <c r="D172" s="15">
        <f t="shared" si="33"/>
        <v>0.35501353232444449</v>
      </c>
      <c r="E172" s="100"/>
      <c r="F172" s="50"/>
      <c r="G172" s="50"/>
      <c r="H172" s="50"/>
      <c r="I172" s="50"/>
      <c r="J172" s="50"/>
      <c r="K172" s="50"/>
      <c r="L172" s="50"/>
      <c r="M172" s="50"/>
      <c r="N172" s="50"/>
      <c r="O172" s="26"/>
      <c r="P172" s="26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1936</v>
      </c>
      <c r="C173" s="27">
        <f>SUM(F173:Z173)</f>
        <v>3039</v>
      </c>
      <c r="D173" s="15">
        <f t="shared" si="33"/>
        <v>1.5697314049586777</v>
      </c>
      <c r="E173" s="100"/>
      <c r="F173" s="36"/>
      <c r="G173" s="36"/>
      <c r="H173" s="36"/>
      <c r="I173" s="36">
        <v>469</v>
      </c>
      <c r="J173" s="36">
        <v>103</v>
      </c>
      <c r="K173" s="36">
        <v>350</v>
      </c>
      <c r="L173" s="36">
        <v>153</v>
      </c>
      <c r="M173" s="36"/>
      <c r="N173" s="36">
        <v>1729</v>
      </c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>
        <v>225</v>
      </c>
      <c r="Z173" s="36">
        <v>10</v>
      </c>
    </row>
    <row r="174" spans="1:26" s="12" customFormat="1" ht="30" customHeight="1" x14ac:dyDescent="0.25">
      <c r="A174" s="32" t="s">
        <v>184</v>
      </c>
      <c r="B174" s="27">
        <v>2143</v>
      </c>
      <c r="C174" s="27">
        <f>SUM(F174:Z174)</f>
        <v>3419.1</v>
      </c>
      <c r="D174" s="15">
        <f t="shared" si="33"/>
        <v>1.5954736350909939</v>
      </c>
      <c r="E174" s="100"/>
      <c r="F174" s="36"/>
      <c r="G174" s="35"/>
      <c r="H174" s="54"/>
      <c r="I174" s="26">
        <v>459</v>
      </c>
      <c r="J174" s="26">
        <v>170</v>
      </c>
      <c r="K174" s="26">
        <v>170</v>
      </c>
      <c r="L174" s="26">
        <v>153</v>
      </c>
      <c r="M174" s="37"/>
      <c r="N174" s="37">
        <v>2300</v>
      </c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>
        <v>167</v>
      </c>
      <c r="Z174" s="35">
        <v>0.1</v>
      </c>
    </row>
    <row r="175" spans="1:26" s="12" customFormat="1" ht="30" customHeight="1" x14ac:dyDescent="0.25">
      <c r="A175" s="32" t="s">
        <v>97</v>
      </c>
      <c r="B175" s="49">
        <f>B174/B173*10</f>
        <v>11.069214876033058</v>
      </c>
      <c r="C175" s="49">
        <f>C174/C173*10</f>
        <v>11.250740375123396</v>
      </c>
      <c r="D175" s="15">
        <f t="shared" si="33"/>
        <v>1.0163991304824496</v>
      </c>
      <c r="E175" s="100"/>
      <c r="F175" s="50"/>
      <c r="G175" s="50"/>
      <c r="H175" s="50"/>
      <c r="I175" s="50">
        <f>I174/I173*10</f>
        <v>9.7867803837953087</v>
      </c>
      <c r="J175" s="50">
        <f>J174/J173*10</f>
        <v>16.504854368932037</v>
      </c>
      <c r="K175" s="50">
        <f>K174/K173*10</f>
        <v>4.8571428571428568</v>
      </c>
      <c r="L175" s="50">
        <f>L174/L173*10</f>
        <v>10</v>
      </c>
      <c r="M175" s="50"/>
      <c r="N175" s="50">
        <f>N174/N173*10</f>
        <v>13.302486986697513</v>
      </c>
      <c r="O175" s="50"/>
      <c r="P175" s="26"/>
      <c r="Q175" s="26"/>
      <c r="R175" s="50"/>
      <c r="S175" s="50"/>
      <c r="T175" s="50"/>
      <c r="U175" s="26"/>
      <c r="V175" s="26"/>
      <c r="W175" s="50"/>
      <c r="X175" s="50"/>
      <c r="Y175" s="50">
        <f>Y174/Y173*10</f>
        <v>7.4222222222222225</v>
      </c>
      <c r="Z175" s="26"/>
    </row>
    <row r="176" spans="1:26" s="12" customFormat="1" ht="30" hidden="1" customHeight="1" x14ac:dyDescent="0.25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65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5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65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65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5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65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5">
      <c r="A185" s="51" t="s">
        <v>118</v>
      </c>
      <c r="B185" s="23"/>
      <c r="C185" s="27">
        <f>SUM(F185:Z185)</f>
        <v>0</v>
      </c>
      <c r="D185" s="15" t="e">
        <f t="shared" si="65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65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65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5" customFormat="1" ht="30" customHeight="1" x14ac:dyDescent="0.25">
      <c r="A188" s="104" t="s">
        <v>121</v>
      </c>
      <c r="B188" s="105">
        <v>88059</v>
      </c>
      <c r="C188" s="106">
        <f>SUM(F188:Z188)</f>
        <v>73949</v>
      </c>
      <c r="D188" s="107">
        <f>C188/B188</f>
        <v>0.83976652017397424</v>
      </c>
      <c r="E188" s="108"/>
      <c r="F188" s="109">
        <v>5014</v>
      </c>
      <c r="G188" s="109">
        <v>2230</v>
      </c>
      <c r="H188" s="109">
        <v>4620</v>
      </c>
      <c r="I188" s="109">
        <v>3099</v>
      </c>
      <c r="J188" s="109">
        <v>2780</v>
      </c>
      <c r="K188" s="109">
        <v>5900</v>
      </c>
      <c r="L188" s="109">
        <v>1876</v>
      </c>
      <c r="M188" s="109">
        <v>2286</v>
      </c>
      <c r="N188" s="109">
        <v>2479</v>
      </c>
      <c r="O188" s="109">
        <v>1720</v>
      </c>
      <c r="P188" s="109">
        <v>2010</v>
      </c>
      <c r="Q188" s="109">
        <v>4620</v>
      </c>
      <c r="R188" s="109">
        <v>6105</v>
      </c>
      <c r="S188" s="109">
        <v>4290</v>
      </c>
      <c r="T188" s="109">
        <v>7050</v>
      </c>
      <c r="U188" s="109">
        <v>2321</v>
      </c>
      <c r="V188" s="109">
        <v>1880</v>
      </c>
      <c r="W188" s="109">
        <v>1290</v>
      </c>
      <c r="X188" s="109">
        <v>5260</v>
      </c>
      <c r="Y188" s="109">
        <v>5269</v>
      </c>
      <c r="Z188" s="109">
        <v>1850</v>
      </c>
    </row>
    <row r="189" spans="1:26" s="46" customFormat="1" ht="30" customHeight="1" x14ac:dyDescent="0.25">
      <c r="A189" s="13" t="s">
        <v>122</v>
      </c>
      <c r="B189" s="9">
        <f>B188/B191</f>
        <v>0.83865714285714288</v>
      </c>
      <c r="C189" s="9">
        <f>C188/C191</f>
        <v>0.7042761904761905</v>
      </c>
      <c r="D189" s="15">
        <f t="shared" ref="D189:D198" si="66">C189/B189</f>
        <v>0.83976652017397424</v>
      </c>
      <c r="E189" s="100"/>
      <c r="F189" s="30">
        <f>F188/F191</f>
        <v>0.67329125822478852</v>
      </c>
      <c r="G189" s="30">
        <f t="shared" ref="G189:Z189" si="67">G188/G191</f>
        <v>0.54576603034752813</v>
      </c>
      <c r="H189" s="30">
        <f t="shared" si="67"/>
        <v>0.84076433121019112</v>
      </c>
      <c r="I189" s="30">
        <f t="shared" si="67"/>
        <v>0.45965588846039751</v>
      </c>
      <c r="J189" s="30">
        <f t="shared" si="67"/>
        <v>0.8246811035301097</v>
      </c>
      <c r="K189" s="30">
        <f t="shared" si="67"/>
        <v>0.99460552933243429</v>
      </c>
      <c r="L189" s="30">
        <f t="shared" si="67"/>
        <v>0.43638055361712025</v>
      </c>
      <c r="M189" s="30">
        <f t="shared" si="67"/>
        <v>0.45258364680261337</v>
      </c>
      <c r="N189" s="30">
        <f t="shared" si="67"/>
        <v>0.54833001548330018</v>
      </c>
      <c r="O189" s="30">
        <f t="shared" si="67"/>
        <v>0.77164647824136379</v>
      </c>
      <c r="P189" s="30">
        <f t="shared" si="67"/>
        <v>0.64859632139399803</v>
      </c>
      <c r="Q189" s="30">
        <f t="shared" si="67"/>
        <v>0.65504040833687793</v>
      </c>
      <c r="R189" s="30">
        <f t="shared" si="67"/>
        <v>0.80828809744472396</v>
      </c>
      <c r="S189" s="30">
        <f t="shared" si="67"/>
        <v>0.83969465648854957</v>
      </c>
      <c r="T189" s="30">
        <f t="shared" si="67"/>
        <v>0.9200052198877724</v>
      </c>
      <c r="U189" s="30">
        <f t="shared" si="67"/>
        <v>0.56817625458996324</v>
      </c>
      <c r="V189" s="30">
        <f t="shared" si="67"/>
        <v>0.57090798663832376</v>
      </c>
      <c r="W189" s="30">
        <f t="shared" si="67"/>
        <v>0.60620300751879697</v>
      </c>
      <c r="X189" s="30">
        <f t="shared" si="67"/>
        <v>0.86286089238845143</v>
      </c>
      <c r="Y189" s="30">
        <f t="shared" si="67"/>
        <v>0.76351253441530209</v>
      </c>
      <c r="Z189" s="30">
        <f t="shared" si="67"/>
        <v>0.64980681419037578</v>
      </c>
    </row>
    <row r="190" spans="1:26" s="110" customFormat="1" ht="30" customHeight="1" x14ac:dyDescent="0.25">
      <c r="A190" s="104" t="s">
        <v>123</v>
      </c>
      <c r="B190" s="105">
        <v>28519</v>
      </c>
      <c r="C190" s="106">
        <f t="shared" ref="C190:C196" si="68">SUM(F190:Z190)</f>
        <v>8295</v>
      </c>
      <c r="D190" s="107">
        <f t="shared" si="66"/>
        <v>0.29085872576177285</v>
      </c>
      <c r="E190" s="108"/>
      <c r="F190" s="116"/>
      <c r="G190" s="116">
        <v>75</v>
      </c>
      <c r="H190" s="116">
        <v>580</v>
      </c>
      <c r="I190" s="116">
        <v>680</v>
      </c>
      <c r="J190" s="116">
        <v>452</v>
      </c>
      <c r="K190" s="116"/>
      <c r="L190" s="116"/>
      <c r="M190" s="116">
        <v>500</v>
      </c>
      <c r="N190" s="116">
        <v>840</v>
      </c>
      <c r="O190" s="116"/>
      <c r="P190" s="116"/>
      <c r="Q190" s="116"/>
      <c r="R190" s="116">
        <v>160</v>
      </c>
      <c r="S190" s="116"/>
      <c r="T190" s="116">
        <v>650</v>
      </c>
      <c r="U190" s="116">
        <v>480</v>
      </c>
      <c r="V190" s="116">
        <v>110</v>
      </c>
      <c r="W190" s="116"/>
      <c r="X190" s="116"/>
      <c r="Y190" s="116">
        <v>3728</v>
      </c>
      <c r="Z190" s="116">
        <v>40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8"/>
        <v>105000</v>
      </c>
      <c r="D191" s="15">
        <f t="shared" si="66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11829</v>
      </c>
      <c r="C192" s="106">
        <f t="shared" si="68"/>
        <v>4192</v>
      </c>
      <c r="D192" s="107">
        <f t="shared" si="66"/>
        <v>0.35438329529123341</v>
      </c>
      <c r="E192" s="108"/>
      <c r="F192" s="117">
        <v>60</v>
      </c>
      <c r="G192" s="117">
        <v>40</v>
      </c>
      <c r="H192" s="117"/>
      <c r="I192" s="117">
        <v>270</v>
      </c>
      <c r="J192" s="117">
        <v>80</v>
      </c>
      <c r="K192" s="117">
        <v>356</v>
      </c>
      <c r="L192" s="117">
        <v>186</v>
      </c>
      <c r="M192" s="117">
        <v>15</v>
      </c>
      <c r="N192" s="117">
        <v>120</v>
      </c>
      <c r="O192" s="117"/>
      <c r="P192" s="117">
        <v>327</v>
      </c>
      <c r="Q192" s="117">
        <v>1076</v>
      </c>
      <c r="R192" s="117">
        <v>82</v>
      </c>
      <c r="S192" s="117"/>
      <c r="T192" s="117">
        <v>445</v>
      </c>
      <c r="U192" s="117">
        <v>60</v>
      </c>
      <c r="V192" s="117"/>
      <c r="W192" s="117"/>
      <c r="X192" s="117">
        <v>605</v>
      </c>
      <c r="Y192" s="117">
        <v>230</v>
      </c>
      <c r="Z192" s="117">
        <v>240</v>
      </c>
    </row>
    <row r="193" spans="1:36" s="12" customFormat="1" ht="30" hidden="1" customHeight="1" x14ac:dyDescent="0.25">
      <c r="A193" s="13" t="s">
        <v>51</v>
      </c>
      <c r="B193" s="87">
        <f>B192/B191</f>
        <v>0.11265714285714286</v>
      </c>
      <c r="C193" s="27">
        <f t="shared" si="68"/>
        <v>0.7729836492847727</v>
      </c>
      <c r="D193" s="15">
        <f t="shared" si="66"/>
        <v>6.8613816193170285</v>
      </c>
      <c r="E193" s="100"/>
      <c r="F193" s="16">
        <f>F192/F191</f>
        <v>8.0569356787968307E-3</v>
      </c>
      <c r="G193" s="16">
        <f t="shared" ref="G193:Z193" si="69">G192/G191</f>
        <v>9.7895252080274098E-3</v>
      </c>
      <c r="H193" s="16">
        <f t="shared" si="69"/>
        <v>0</v>
      </c>
      <c r="I193" s="16">
        <f t="shared" si="69"/>
        <v>4.0047463660634823E-2</v>
      </c>
      <c r="J193" s="16">
        <f t="shared" si="69"/>
        <v>2.373183031741323E-2</v>
      </c>
      <c r="K193" s="16">
        <f t="shared" si="69"/>
        <v>6.0013486176668913E-2</v>
      </c>
      <c r="L193" s="16">
        <f t="shared" si="69"/>
        <v>4.3265875785066292E-2</v>
      </c>
      <c r="M193" s="16">
        <f t="shared" si="69"/>
        <v>2.9697089685210851E-3</v>
      </c>
      <c r="N193" s="16">
        <f t="shared" si="69"/>
        <v>2.6542800265428004E-2</v>
      </c>
      <c r="O193" s="16">
        <f t="shared" si="69"/>
        <v>0</v>
      </c>
      <c r="P193" s="16">
        <f t="shared" si="69"/>
        <v>0.10551790900290416</v>
      </c>
      <c r="Q193" s="16">
        <f t="shared" si="69"/>
        <v>0.15255919466893519</v>
      </c>
      <c r="R193" s="16">
        <f t="shared" si="69"/>
        <v>1.085661326625182E-2</v>
      </c>
      <c r="S193" s="16">
        <f t="shared" si="69"/>
        <v>0</v>
      </c>
      <c r="T193" s="16">
        <f t="shared" si="69"/>
        <v>5.8071251468093436E-2</v>
      </c>
      <c r="U193" s="16">
        <f t="shared" si="69"/>
        <v>1.4687882496940025E-2</v>
      </c>
      <c r="V193" s="16">
        <f t="shared" si="69"/>
        <v>0</v>
      </c>
      <c r="W193" s="16">
        <f t="shared" si="69"/>
        <v>0</v>
      </c>
      <c r="X193" s="16">
        <f t="shared" si="69"/>
        <v>9.9245406824146981E-2</v>
      </c>
      <c r="Y193" s="16">
        <f t="shared" si="69"/>
        <v>3.3328503115490508E-2</v>
      </c>
      <c r="Z193" s="16">
        <f t="shared" si="69"/>
        <v>8.429926238145416E-2</v>
      </c>
    </row>
    <row r="194" spans="1:36" s="12" customFormat="1" ht="31.8" customHeight="1" x14ac:dyDescent="0.25">
      <c r="A194" s="11" t="s">
        <v>126</v>
      </c>
      <c r="B194" s="26">
        <v>5569</v>
      </c>
      <c r="C194" s="27">
        <f t="shared" si="68"/>
        <v>2641</v>
      </c>
      <c r="D194" s="15">
        <f t="shared" si="66"/>
        <v>0.4742323576943796</v>
      </c>
      <c r="E194" s="100"/>
      <c r="F194" s="10">
        <v>60</v>
      </c>
      <c r="G194" s="10"/>
      <c r="H194" s="10"/>
      <c r="I194" s="10">
        <v>245</v>
      </c>
      <c r="J194" s="10">
        <v>80</v>
      </c>
      <c r="K194" s="10">
        <v>316</v>
      </c>
      <c r="L194" s="10"/>
      <c r="M194" s="10"/>
      <c r="N194" s="10">
        <v>120</v>
      </c>
      <c r="O194" s="10"/>
      <c r="P194" s="10">
        <v>327</v>
      </c>
      <c r="Q194" s="10">
        <v>1076</v>
      </c>
      <c r="R194" s="10">
        <v>82</v>
      </c>
      <c r="S194" s="10"/>
      <c r="T194" s="10">
        <v>195</v>
      </c>
      <c r="U194" s="10">
        <v>60</v>
      </c>
      <c r="V194" s="10"/>
      <c r="W194" s="10"/>
      <c r="X194" s="10"/>
      <c r="Y194" s="10">
        <v>50</v>
      </c>
      <c r="Z194" s="10">
        <v>30</v>
      </c>
    </row>
    <row r="195" spans="1:36" s="12" customFormat="1" ht="30" customHeight="1" x14ac:dyDescent="0.25">
      <c r="A195" s="11" t="s">
        <v>127</v>
      </c>
      <c r="B195" s="26">
        <v>1881</v>
      </c>
      <c r="C195" s="27">
        <f t="shared" si="68"/>
        <v>921</v>
      </c>
      <c r="D195" s="15">
        <f t="shared" si="66"/>
        <v>0.48963317384370014</v>
      </c>
      <c r="E195" s="100"/>
      <c r="F195" s="10"/>
      <c r="G195" s="10">
        <v>40</v>
      </c>
      <c r="H195" s="10"/>
      <c r="I195" s="10"/>
      <c r="J195" s="10"/>
      <c r="K195" s="10">
        <v>40</v>
      </c>
      <c r="L195" s="10">
        <v>186</v>
      </c>
      <c r="M195" s="10">
        <v>15</v>
      </c>
      <c r="N195" s="10"/>
      <c r="O195" s="10"/>
      <c r="P195" s="10"/>
      <c r="Q195" s="10"/>
      <c r="R195" s="10"/>
      <c r="S195" s="10"/>
      <c r="T195" s="10">
        <v>250</v>
      </c>
      <c r="U195" s="10"/>
      <c r="V195" s="10"/>
      <c r="W195" s="10"/>
      <c r="X195" s="10"/>
      <c r="Y195" s="10">
        <v>180</v>
      </c>
      <c r="Z195" s="10">
        <v>210</v>
      </c>
    </row>
    <row r="196" spans="1:36" s="12" customFormat="1" ht="30" customHeight="1" x14ac:dyDescent="0.25">
      <c r="A196" s="32" t="s">
        <v>149</v>
      </c>
      <c r="B196" s="23">
        <v>1847</v>
      </c>
      <c r="C196" s="27">
        <f t="shared" si="68"/>
        <v>300</v>
      </c>
      <c r="D196" s="15">
        <f t="shared" si="66"/>
        <v>0.16242555495397942</v>
      </c>
      <c r="E196" s="100"/>
      <c r="F196" s="58">
        <v>300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6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66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0">C199/B199</f>
        <v>0.95343103120479555</v>
      </c>
      <c r="E199" s="15"/>
      <c r="F199" s="69">
        <f t="shared" ref="F199:Z199" si="71">F198/F197</f>
        <v>0.79857819905213268</v>
      </c>
      <c r="G199" s="69">
        <f t="shared" si="71"/>
        <v>0.98262646908533469</v>
      </c>
      <c r="H199" s="69">
        <f t="shared" si="71"/>
        <v>0.96862453531598514</v>
      </c>
      <c r="I199" s="69">
        <f t="shared" si="71"/>
        <v>0.99271291938667072</v>
      </c>
      <c r="J199" s="69">
        <f t="shared" si="71"/>
        <v>0.98004321850769038</v>
      </c>
      <c r="K199" s="69">
        <f t="shared" si="71"/>
        <v>1</v>
      </c>
      <c r="L199" s="69">
        <f t="shared" si="71"/>
        <v>0.93753565316600118</v>
      </c>
      <c r="M199" s="69">
        <f t="shared" si="71"/>
        <v>0.90211700432506259</v>
      </c>
      <c r="N199" s="69">
        <f t="shared" si="71"/>
        <v>0.98472727272727267</v>
      </c>
      <c r="O199" s="69">
        <f t="shared" si="71"/>
        <v>1</v>
      </c>
      <c r="P199" s="69">
        <f t="shared" si="71"/>
        <v>0.64637105669534523</v>
      </c>
      <c r="Q199" s="69">
        <f t="shared" si="71"/>
        <v>0.96254939013915131</v>
      </c>
      <c r="R199" s="69">
        <f t="shared" si="71"/>
        <v>0.98676037920889181</v>
      </c>
      <c r="S199" s="69">
        <f t="shared" si="71"/>
        <v>1</v>
      </c>
      <c r="T199" s="69">
        <f t="shared" si="71"/>
        <v>0.91279204256303492</v>
      </c>
      <c r="U199" s="69">
        <f t="shared" si="71"/>
        <v>0.86986439991904474</v>
      </c>
      <c r="V199" s="69">
        <f t="shared" si="71"/>
        <v>1</v>
      </c>
      <c r="W199" s="69">
        <f t="shared" si="71"/>
        <v>1</v>
      </c>
      <c r="X199" s="69">
        <f t="shared" si="71"/>
        <v>0.97443049744304977</v>
      </c>
      <c r="Y199" s="69">
        <f t="shared" si="71"/>
        <v>0.92559595473151934</v>
      </c>
      <c r="Z199" s="69">
        <f t="shared" si="71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70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 t="shared" si="70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70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97461</v>
      </c>
      <c r="C204" s="27">
        <f>SUM(F204:Z204)</f>
        <v>88508</v>
      </c>
      <c r="D204" s="9">
        <f t="shared" ref="D204:D223" si="72">C204/B204</f>
        <v>0.90813761401996695</v>
      </c>
      <c r="E204" s="9"/>
      <c r="F204" s="26">
        <v>1397</v>
      </c>
      <c r="G204" s="26">
        <v>2080</v>
      </c>
      <c r="H204" s="26">
        <v>7643</v>
      </c>
      <c r="I204" s="26">
        <v>7000</v>
      </c>
      <c r="J204" s="26">
        <v>4932</v>
      </c>
      <c r="K204" s="26">
        <v>3745</v>
      </c>
      <c r="L204" s="26">
        <v>2646</v>
      </c>
      <c r="M204" s="31">
        <v>6759</v>
      </c>
      <c r="N204" s="26">
        <v>2533</v>
      </c>
      <c r="O204" s="26">
        <v>3700</v>
      </c>
      <c r="P204" s="26">
        <v>2750</v>
      </c>
      <c r="Q204" s="26">
        <v>5074</v>
      </c>
      <c r="R204" s="26">
        <v>6766</v>
      </c>
      <c r="S204" s="26">
        <v>2705</v>
      </c>
      <c r="T204" s="26">
        <v>3965</v>
      </c>
      <c r="U204" s="26">
        <v>3650</v>
      </c>
      <c r="V204" s="26">
        <v>1620</v>
      </c>
      <c r="W204" s="26">
        <v>985</v>
      </c>
      <c r="X204" s="26">
        <v>4064</v>
      </c>
      <c r="Y204" s="26">
        <v>7044</v>
      </c>
      <c r="Z204" s="26">
        <v>7450</v>
      </c>
    </row>
    <row r="205" spans="1:36" s="46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43857.450000000004</v>
      </c>
      <c r="C206" s="27">
        <f>C204*0.45</f>
        <v>39828.6</v>
      </c>
      <c r="D206" s="9">
        <f t="shared" si="72"/>
        <v>0.90813761401996684</v>
      </c>
      <c r="E206" s="9"/>
      <c r="F206" s="26">
        <f>F204*0.45</f>
        <v>628.65</v>
      </c>
      <c r="G206" s="26">
        <f t="shared" ref="G206:Z206" si="73">G204*0.45</f>
        <v>936</v>
      </c>
      <c r="H206" s="26">
        <f t="shared" si="73"/>
        <v>3439.35</v>
      </c>
      <c r="I206" s="26">
        <f t="shared" si="73"/>
        <v>3150</v>
      </c>
      <c r="J206" s="26">
        <f t="shared" si="73"/>
        <v>2219.4</v>
      </c>
      <c r="K206" s="26">
        <f t="shared" si="73"/>
        <v>1685.25</v>
      </c>
      <c r="L206" s="26">
        <f t="shared" si="73"/>
        <v>1190.7</v>
      </c>
      <c r="M206" s="26">
        <f t="shared" si="73"/>
        <v>3041.55</v>
      </c>
      <c r="N206" s="26">
        <f t="shared" si="73"/>
        <v>1139.8500000000001</v>
      </c>
      <c r="O206" s="26">
        <f t="shared" si="73"/>
        <v>1665</v>
      </c>
      <c r="P206" s="26">
        <f t="shared" si="73"/>
        <v>1237.5</v>
      </c>
      <c r="Q206" s="26">
        <f t="shared" si="73"/>
        <v>2283.3000000000002</v>
      </c>
      <c r="R206" s="26">
        <f t="shared" si="73"/>
        <v>3044.7000000000003</v>
      </c>
      <c r="S206" s="26">
        <f t="shared" si="73"/>
        <v>1217.25</v>
      </c>
      <c r="T206" s="26">
        <f t="shared" si="73"/>
        <v>1784.25</v>
      </c>
      <c r="U206" s="26">
        <f t="shared" si="73"/>
        <v>1642.5</v>
      </c>
      <c r="V206" s="26">
        <f t="shared" si="73"/>
        <v>729</v>
      </c>
      <c r="W206" s="26">
        <f t="shared" si="73"/>
        <v>443.25</v>
      </c>
      <c r="X206" s="26">
        <f t="shared" si="73"/>
        <v>1828.8</v>
      </c>
      <c r="Y206" s="26">
        <f t="shared" si="73"/>
        <v>3169.8</v>
      </c>
      <c r="Z206" s="26">
        <f t="shared" si="73"/>
        <v>3352.5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0.96788321167883207</v>
      </c>
      <c r="C207" s="48">
        <f>C204/C205</f>
        <v>0.90907410184407256</v>
      </c>
      <c r="D207" s="9"/>
      <c r="E207" s="9"/>
      <c r="F207" s="69">
        <f t="shared" ref="F207:Z207" si="74">F204/F205</f>
        <v>1.1957545151074211</v>
      </c>
      <c r="G207" s="69">
        <f t="shared" si="74"/>
        <v>0.61389528363142676</v>
      </c>
      <c r="H207" s="69">
        <f t="shared" si="74"/>
        <v>0.92723346435677201</v>
      </c>
      <c r="I207" s="69">
        <f t="shared" si="74"/>
        <v>0.91145833333333337</v>
      </c>
      <c r="J207" s="69">
        <f t="shared" si="74"/>
        <v>1.0057096247960848</v>
      </c>
      <c r="K207" s="69">
        <f t="shared" si="74"/>
        <v>1.4201744406522563</v>
      </c>
      <c r="L207" s="69">
        <f t="shared" si="74"/>
        <v>3.2869565217391306</v>
      </c>
      <c r="M207" s="69">
        <f t="shared" si="74"/>
        <v>0.63549521427631217</v>
      </c>
      <c r="N207" s="69">
        <f t="shared" si="74"/>
        <v>0.61691711926739579</v>
      </c>
      <c r="O207" s="69">
        <f t="shared" si="74"/>
        <v>1.0526016329549657</v>
      </c>
      <c r="P207" s="69">
        <f t="shared" si="74"/>
        <v>0.87724894730126324</v>
      </c>
      <c r="Q207" s="69">
        <f t="shared" si="74"/>
        <v>0.6725429120551395</v>
      </c>
      <c r="R207" s="69">
        <f t="shared" si="74"/>
        <v>1.5722452014686064</v>
      </c>
      <c r="S207" s="69">
        <f t="shared" si="74"/>
        <v>1.3963452405533761</v>
      </c>
      <c r="T207" s="69">
        <f t="shared" si="74"/>
        <v>1.0676108672823716</v>
      </c>
      <c r="U207" s="69">
        <f t="shared" si="74"/>
        <v>0.55077712388712841</v>
      </c>
      <c r="V207" s="69">
        <f t="shared" si="74"/>
        <v>1.0881977564317862</v>
      </c>
      <c r="W207" s="69">
        <f t="shared" si="74"/>
        <v>1.4912944738834217</v>
      </c>
      <c r="X207" s="69">
        <f t="shared" si="74"/>
        <v>0.82223930724719774</v>
      </c>
      <c r="Y207" s="69">
        <f t="shared" si="74"/>
        <v>0.88049999999999995</v>
      </c>
      <c r="Z207" s="69">
        <f t="shared" si="74"/>
        <v>0.93995634565159802</v>
      </c>
    </row>
    <row r="208" spans="1:36" s="59" customFormat="1" ht="21.6" outlineLevel="1" x14ac:dyDescent="0.25">
      <c r="A208" s="51" t="s">
        <v>138</v>
      </c>
      <c r="B208" s="23">
        <v>216692</v>
      </c>
      <c r="C208" s="27">
        <f>SUM(F208:Z208)</f>
        <v>267275</v>
      </c>
      <c r="D208" s="9">
        <f t="shared" si="72"/>
        <v>1.2334327063297215</v>
      </c>
      <c r="E208" s="9"/>
      <c r="F208" s="26">
        <v>976</v>
      </c>
      <c r="G208" s="26">
        <v>8000</v>
      </c>
      <c r="H208" s="26">
        <v>17663</v>
      </c>
      <c r="I208" s="26">
        <v>24767</v>
      </c>
      <c r="J208" s="26">
        <v>4827</v>
      </c>
      <c r="K208" s="26">
        <v>14750</v>
      </c>
      <c r="L208" s="26">
        <v>550</v>
      </c>
      <c r="M208" s="26">
        <v>26510</v>
      </c>
      <c r="N208" s="26">
        <v>9712</v>
      </c>
      <c r="O208" s="26">
        <v>13000</v>
      </c>
      <c r="P208" s="26">
        <v>5800</v>
      </c>
      <c r="Q208" s="26">
        <v>18140</v>
      </c>
      <c r="R208" s="26">
        <v>5741</v>
      </c>
      <c r="S208" s="26">
        <v>5200</v>
      </c>
      <c r="T208" s="26">
        <v>6250</v>
      </c>
      <c r="U208" s="26">
        <v>37165</v>
      </c>
      <c r="V208" s="26">
        <v>2300</v>
      </c>
      <c r="W208" s="26">
        <v>870</v>
      </c>
      <c r="X208" s="26">
        <v>7370</v>
      </c>
      <c r="Y208" s="26">
        <v>39884</v>
      </c>
      <c r="Z208" s="26">
        <v>17800</v>
      </c>
    </row>
    <row r="209" spans="1:26" s="46" customFormat="1" ht="21.6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65007.6</v>
      </c>
      <c r="C210" s="27">
        <f>C208*0.3</f>
        <v>80182.5</v>
      </c>
      <c r="D210" s="9">
        <f t="shared" si="72"/>
        <v>1.2334327063297215</v>
      </c>
      <c r="E210" s="9"/>
      <c r="F210" s="26">
        <f>F208*0.3</f>
        <v>292.8</v>
      </c>
      <c r="G210" s="26">
        <f t="shared" ref="G210:Z210" si="75">G208*0.3</f>
        <v>2400</v>
      </c>
      <c r="H210" s="26">
        <f t="shared" si="75"/>
        <v>5298.9</v>
      </c>
      <c r="I210" s="26">
        <f t="shared" si="75"/>
        <v>7430.0999999999995</v>
      </c>
      <c r="J210" s="26">
        <f t="shared" si="75"/>
        <v>1448.1</v>
      </c>
      <c r="K210" s="26">
        <f t="shared" si="75"/>
        <v>4425</v>
      </c>
      <c r="L210" s="26">
        <f t="shared" si="75"/>
        <v>165</v>
      </c>
      <c r="M210" s="26">
        <f t="shared" si="75"/>
        <v>7953</v>
      </c>
      <c r="N210" s="26">
        <f t="shared" si="75"/>
        <v>2913.6</v>
      </c>
      <c r="O210" s="26">
        <f t="shared" si="75"/>
        <v>3900</v>
      </c>
      <c r="P210" s="26">
        <f t="shared" si="75"/>
        <v>1740</v>
      </c>
      <c r="Q210" s="26">
        <f t="shared" si="75"/>
        <v>5442</v>
      </c>
      <c r="R210" s="26">
        <f t="shared" si="75"/>
        <v>1722.3</v>
      </c>
      <c r="S210" s="26">
        <f t="shared" si="75"/>
        <v>1560</v>
      </c>
      <c r="T210" s="26">
        <f t="shared" si="75"/>
        <v>1875</v>
      </c>
      <c r="U210" s="26">
        <f t="shared" si="75"/>
        <v>11149.5</v>
      </c>
      <c r="V210" s="26">
        <f t="shared" si="75"/>
        <v>690</v>
      </c>
      <c r="W210" s="26">
        <f t="shared" si="75"/>
        <v>261</v>
      </c>
      <c r="X210" s="26">
        <f t="shared" si="75"/>
        <v>2211</v>
      </c>
      <c r="Y210" s="26">
        <f t="shared" si="75"/>
        <v>11965.199999999999</v>
      </c>
      <c r="Z210" s="26">
        <f t="shared" si="75"/>
        <v>5340</v>
      </c>
    </row>
    <row r="211" spans="1:26" s="59" customFormat="1" ht="21.6" collapsed="1" x14ac:dyDescent="0.25">
      <c r="A211" s="13" t="s">
        <v>137</v>
      </c>
      <c r="B211" s="9">
        <f>B208/B209</f>
        <v>0.89598054984721875</v>
      </c>
      <c r="C211" s="9">
        <f>C208/C209</f>
        <v>1.1076203784744325</v>
      </c>
      <c r="D211" s="9"/>
      <c r="E211" s="9"/>
      <c r="F211" s="30">
        <f t="shared" ref="F211:Z211" si="76">F208/F209</f>
        <v>0.43103828997924298</v>
      </c>
      <c r="G211" s="30">
        <f t="shared" si="76"/>
        <v>1.2181937232568409</v>
      </c>
      <c r="H211" s="30">
        <f t="shared" si="76"/>
        <v>1.1055682131143436</v>
      </c>
      <c r="I211" s="30">
        <f t="shared" si="76"/>
        <v>0.90841402582159625</v>
      </c>
      <c r="J211" s="30">
        <f t="shared" si="76"/>
        <v>0.5078326372158104</v>
      </c>
      <c r="K211" s="30">
        <f t="shared" si="76"/>
        <v>1.2005534755005698</v>
      </c>
      <c r="L211" s="30">
        <f t="shared" si="76"/>
        <v>0.3525189078323292</v>
      </c>
      <c r="M211" s="30">
        <f t="shared" si="76"/>
        <v>1.2859880181425696</v>
      </c>
      <c r="N211" s="30">
        <f t="shared" si="76"/>
        <v>1.2203764670402855</v>
      </c>
      <c r="O211" s="30">
        <f t="shared" si="76"/>
        <v>1.9081168354616176</v>
      </c>
      <c r="P211" s="30">
        <f t="shared" si="76"/>
        <v>0.95459108938593462</v>
      </c>
      <c r="Q211" s="30">
        <f t="shared" si="76"/>
        <v>1.2405284897557241</v>
      </c>
      <c r="R211" s="30">
        <f t="shared" si="76"/>
        <v>0.68828677616592737</v>
      </c>
      <c r="S211" s="30">
        <f t="shared" si="76"/>
        <v>1.3849308866221004</v>
      </c>
      <c r="T211" s="30">
        <f t="shared" si="76"/>
        <v>1.3383297644539613</v>
      </c>
      <c r="U211" s="30">
        <f t="shared" si="76"/>
        <v>1.1583294374318218</v>
      </c>
      <c r="V211" s="30">
        <f t="shared" si="76"/>
        <v>0.79714414445638226</v>
      </c>
      <c r="W211" s="30">
        <f t="shared" si="76"/>
        <v>0.67958131541946565</v>
      </c>
      <c r="X211" s="30">
        <f t="shared" si="76"/>
        <v>0.76932712582726159</v>
      </c>
      <c r="Y211" s="30">
        <f t="shared" si="76"/>
        <v>1.2526381909547739</v>
      </c>
      <c r="Z211" s="30">
        <f t="shared" si="76"/>
        <v>1.1586957512319278</v>
      </c>
    </row>
    <row r="212" spans="1:26" s="59" customFormat="1" ht="30" customHeight="1" outlineLevel="1" x14ac:dyDescent="0.25">
      <c r="A212" s="51" t="s">
        <v>139</v>
      </c>
      <c r="B212" s="23">
        <v>47490</v>
      </c>
      <c r="C212" s="27">
        <f>SUM(F212:Z212)</f>
        <v>40401</v>
      </c>
      <c r="D212" s="9">
        <f t="shared" si="72"/>
        <v>0.85072646873025903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850</v>
      </c>
      <c r="L212" s="26">
        <v>1900</v>
      </c>
      <c r="M212" s="26">
        <v>1009</v>
      </c>
      <c r="N212" s="26">
        <v>300</v>
      </c>
      <c r="O212" s="26"/>
      <c r="P212" s="26">
        <v>3800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1.6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9023.1</v>
      </c>
      <c r="C214" s="27">
        <f>C212*0.19</f>
        <v>7676.1900000000005</v>
      </c>
      <c r="D214" s="9"/>
      <c r="E214" s="9"/>
      <c r="F214" s="26">
        <f>F212*0.19</f>
        <v>0</v>
      </c>
      <c r="G214" s="26">
        <f t="shared" ref="G214:Z214" si="77">G212*0.19</f>
        <v>960.45</v>
      </c>
      <c r="H214" s="26">
        <f t="shared" si="77"/>
        <v>237.5</v>
      </c>
      <c r="I214" s="26">
        <f t="shared" si="77"/>
        <v>114</v>
      </c>
      <c r="J214" s="26">
        <f t="shared" si="77"/>
        <v>1814.5</v>
      </c>
      <c r="K214" s="26">
        <f t="shared" si="77"/>
        <v>161.5</v>
      </c>
      <c r="L214" s="26">
        <f t="shared" si="77"/>
        <v>361</v>
      </c>
      <c r="M214" s="26">
        <f t="shared" si="77"/>
        <v>191.71</v>
      </c>
      <c r="N214" s="26">
        <f t="shared" si="77"/>
        <v>57</v>
      </c>
      <c r="O214" s="26">
        <f t="shared" si="77"/>
        <v>0</v>
      </c>
      <c r="P214" s="26">
        <f t="shared" si="77"/>
        <v>722</v>
      </c>
      <c r="Q214" s="26">
        <f t="shared" si="77"/>
        <v>848.35</v>
      </c>
      <c r="R214" s="26">
        <f t="shared" si="77"/>
        <v>0</v>
      </c>
      <c r="S214" s="26">
        <f t="shared" si="77"/>
        <v>0</v>
      </c>
      <c r="T214" s="26">
        <f t="shared" si="77"/>
        <v>152</v>
      </c>
      <c r="U214" s="26">
        <f t="shared" si="77"/>
        <v>0</v>
      </c>
      <c r="V214" s="26">
        <f t="shared" si="77"/>
        <v>0</v>
      </c>
      <c r="W214" s="26">
        <f t="shared" si="77"/>
        <v>0</v>
      </c>
      <c r="X214" s="26">
        <f t="shared" si="77"/>
        <v>2056.1799999999998</v>
      </c>
      <c r="Y214" s="26">
        <f t="shared" si="77"/>
        <v>0</v>
      </c>
      <c r="Z214" s="26">
        <f t="shared" si="77"/>
        <v>0</v>
      </c>
    </row>
    <row r="215" spans="1:26" s="59" customFormat="1" ht="21.6" collapsed="1" x14ac:dyDescent="0.25">
      <c r="A215" s="13" t="s">
        <v>141</v>
      </c>
      <c r="B215" s="9">
        <f>B212/B213</f>
        <v>0.19132915140747186</v>
      </c>
      <c r="C215" s="9">
        <f>C212/C213</f>
        <v>0.17196781216812418</v>
      </c>
      <c r="D215" s="9">
        <f t="shared" si="72"/>
        <v>0.89880611973178082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8">H212/H213</f>
        <v>6.9702343113966114E-2</v>
      </c>
      <c r="I215" s="30">
        <f t="shared" si="78"/>
        <v>2.4448184111125145E-2</v>
      </c>
      <c r="J215" s="30">
        <f t="shared" si="78"/>
        <v>0.89508313494666991</v>
      </c>
      <c r="K215" s="30">
        <f t="shared" si="78"/>
        <v>0.33333333333333331</v>
      </c>
      <c r="L215" s="30">
        <f t="shared" si="78"/>
        <v>1.0849083537943243</v>
      </c>
      <c r="M215" s="30">
        <f t="shared" si="78"/>
        <v>4.3604713976412829E-2</v>
      </c>
      <c r="N215" s="30">
        <f t="shared" si="78"/>
        <v>3.3583342662039627E-2</v>
      </c>
      <c r="O215" s="30">
        <f t="shared" si="78"/>
        <v>0</v>
      </c>
      <c r="P215" s="30">
        <f t="shared" si="78"/>
        <v>0.55716841148353424</v>
      </c>
      <c r="Q215" s="30">
        <f t="shared" si="78"/>
        <v>0.27202222479453642</v>
      </c>
      <c r="R215" s="30">
        <f t="shared" si="78"/>
        <v>0</v>
      </c>
      <c r="S215" s="30">
        <f t="shared" si="78"/>
        <v>0</v>
      </c>
      <c r="T215" s="30">
        <f t="shared" si="78"/>
        <v>9.9009900990099015E-2</v>
      </c>
      <c r="U215" s="30">
        <f t="shared" si="78"/>
        <v>0</v>
      </c>
      <c r="V215" s="30">
        <f t="shared" si="78"/>
        <v>0</v>
      </c>
      <c r="W215" s="30">
        <f t="shared" si="78"/>
        <v>0</v>
      </c>
      <c r="X215" s="30">
        <f t="shared" si="78"/>
        <v>1.0063887364808943</v>
      </c>
      <c r="Y215" s="30">
        <f t="shared" si="78"/>
        <v>0</v>
      </c>
      <c r="Z215" s="30">
        <f t="shared" si="78"/>
        <v>0</v>
      </c>
    </row>
    <row r="216" spans="1:26" s="46" customFormat="1" ht="21.6" x14ac:dyDescent="0.25">
      <c r="A216" s="51" t="s">
        <v>142</v>
      </c>
      <c r="B216" s="27">
        <v>590</v>
      </c>
      <c r="C216" s="27">
        <f>SUM(F216:Z216)</f>
        <v>432</v>
      </c>
      <c r="D216" s="9">
        <f t="shared" si="72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72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72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72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118301.15</v>
      </c>
      <c r="C221" s="27">
        <f>C219+C217+C214+C210+C206</f>
        <v>127989.69</v>
      </c>
      <c r="D221" s="9">
        <f t="shared" si="72"/>
        <v>1.0818972596631564</v>
      </c>
      <c r="E221" s="9"/>
      <c r="F221" s="26">
        <f>F219+F217+F214+F210+F206</f>
        <v>921.45</v>
      </c>
      <c r="G221" s="26">
        <f t="shared" ref="G221:Z221" si="79">G219+G217+G214+G210+G206</f>
        <v>4296.45</v>
      </c>
      <c r="H221" s="26">
        <f t="shared" si="79"/>
        <v>8975.75</v>
      </c>
      <c r="I221" s="26">
        <f t="shared" si="79"/>
        <v>10694.099999999999</v>
      </c>
      <c r="J221" s="26">
        <f t="shared" si="79"/>
        <v>5482</v>
      </c>
      <c r="K221" s="26">
        <f t="shared" si="79"/>
        <v>6271.75</v>
      </c>
      <c r="L221" s="26">
        <f t="shared" si="79"/>
        <v>1828.7</v>
      </c>
      <c r="M221" s="26">
        <f t="shared" si="79"/>
        <v>11186.26</v>
      </c>
      <c r="N221" s="26">
        <f t="shared" si="79"/>
        <v>4110.45</v>
      </c>
      <c r="O221" s="26">
        <f t="shared" si="79"/>
        <v>5565</v>
      </c>
      <c r="P221" s="26">
        <f t="shared" si="79"/>
        <v>3699.5</v>
      </c>
      <c r="Q221" s="26">
        <f t="shared" si="79"/>
        <v>8643.6500000000015</v>
      </c>
      <c r="R221" s="26">
        <f t="shared" si="79"/>
        <v>4767</v>
      </c>
      <c r="S221" s="26">
        <f t="shared" si="79"/>
        <v>2897.65</v>
      </c>
      <c r="T221" s="26">
        <f t="shared" si="79"/>
        <v>3811.25</v>
      </c>
      <c r="U221" s="26">
        <f t="shared" si="79"/>
        <v>12792</v>
      </c>
      <c r="V221" s="26">
        <f t="shared" si="79"/>
        <v>1419</v>
      </c>
      <c r="W221" s="26">
        <f t="shared" si="79"/>
        <v>704.25</v>
      </c>
      <c r="X221" s="26">
        <f t="shared" si="79"/>
        <v>6095.9800000000005</v>
      </c>
      <c r="Y221" s="26">
        <f t="shared" si="79"/>
        <v>15135</v>
      </c>
      <c r="Z221" s="26">
        <f t="shared" si="79"/>
        <v>8692.5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72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18.90036266615542</v>
      </c>
      <c r="C223" s="49">
        <f>C221/C222*10</f>
        <v>20.602957084446736</v>
      </c>
      <c r="D223" s="9">
        <f t="shared" si="72"/>
        <v>1.0900826321888588</v>
      </c>
      <c r="E223" s="9"/>
      <c r="F223" s="50">
        <f>F221/F222*10</f>
        <v>15.724402730375427</v>
      </c>
      <c r="G223" s="50">
        <f>G221/G222*10</f>
        <v>22.951121794871796</v>
      </c>
      <c r="H223" s="50">
        <f t="shared" ref="H223:Z223" si="80">H221/H222*10</f>
        <v>19.709595959595958</v>
      </c>
      <c r="I223" s="50">
        <f t="shared" si="80"/>
        <v>17.159980744544285</v>
      </c>
      <c r="J223" s="50">
        <f t="shared" si="80"/>
        <v>20.23624953857512</v>
      </c>
      <c r="K223" s="50">
        <f t="shared" si="80"/>
        <v>24.122115384615384</v>
      </c>
      <c r="L223" s="50">
        <f t="shared" si="80"/>
        <v>41.094382022471912</v>
      </c>
      <c r="M223" s="50">
        <f t="shared" si="80"/>
        <v>19.037202178352622</v>
      </c>
      <c r="N223" s="50">
        <f t="shared" si="80"/>
        <v>18.123677248677247</v>
      </c>
      <c r="O223" s="50">
        <f t="shared" si="80"/>
        <v>26.537911301859797</v>
      </c>
      <c r="P223" s="50">
        <f t="shared" si="80"/>
        <v>21.359699769053119</v>
      </c>
      <c r="Q223" s="50">
        <f t="shared" si="80"/>
        <v>20.738123800383882</v>
      </c>
      <c r="R223" s="50">
        <f t="shared" si="80"/>
        <v>23.459645669291337</v>
      </c>
      <c r="S223" s="50">
        <f t="shared" si="80"/>
        <v>27.080841121495325</v>
      </c>
      <c r="T223" s="50">
        <f t="shared" si="80"/>
        <v>18.573343079922026</v>
      </c>
      <c r="U223" s="50">
        <f t="shared" si="80"/>
        <v>21.788451711803781</v>
      </c>
      <c r="V223" s="50">
        <f t="shared" si="80"/>
        <v>17.262773722627738</v>
      </c>
      <c r="W223" s="50">
        <f t="shared" si="80"/>
        <v>19.294520547945208</v>
      </c>
      <c r="X223" s="50">
        <f t="shared" si="80"/>
        <v>22.321420725009155</v>
      </c>
      <c r="Y223" s="50">
        <f t="shared" si="80"/>
        <v>19.755906539616237</v>
      </c>
      <c r="Z223" s="50">
        <f t="shared" si="80"/>
        <v>19.850422470883764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</row>
    <row r="234" spans="1:26" ht="16.2" hidden="1" customHeight="1" x14ac:dyDescent="0.3">
      <c r="A234" s="134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27"/>
      <c r="C238" s="106">
        <f t="shared" ref="C238" si="81">SUM(F238:Z238)</f>
        <v>66902</v>
      </c>
      <c r="D238" s="107"/>
      <c r="E238" s="108"/>
      <c r="F238" s="109">
        <v>3980</v>
      </c>
      <c r="G238" s="109">
        <v>1327</v>
      </c>
      <c r="H238" s="109">
        <v>4287</v>
      </c>
      <c r="I238" s="109">
        <v>2952</v>
      </c>
      <c r="J238" s="109">
        <v>1744</v>
      </c>
      <c r="K238" s="109">
        <v>4243</v>
      </c>
      <c r="L238" s="109">
        <v>2289</v>
      </c>
      <c r="M238" s="109">
        <v>5405</v>
      </c>
      <c r="N238" s="109">
        <v>2429</v>
      </c>
      <c r="O238" s="109">
        <v>842</v>
      </c>
      <c r="P238" s="109">
        <v>2059</v>
      </c>
      <c r="Q238" s="109">
        <v>3384</v>
      </c>
      <c r="R238" s="109">
        <v>2890</v>
      </c>
      <c r="S238" s="109">
        <v>2986</v>
      </c>
      <c r="T238" s="109">
        <v>5292</v>
      </c>
      <c r="U238" s="109">
        <v>1922</v>
      </c>
      <c r="V238" s="109">
        <v>1952</v>
      </c>
      <c r="W238" s="109">
        <v>757</v>
      </c>
      <c r="X238" s="109">
        <v>4310</v>
      </c>
      <c r="Y238" s="109">
        <v>10072</v>
      </c>
      <c r="Z238" s="109">
        <v>1780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2019-08-21T11:38:52Z</cp:lastPrinted>
  <dcterms:created xsi:type="dcterms:W3CDTF">2017-06-08T05:54:08Z</dcterms:created>
  <dcterms:modified xsi:type="dcterms:W3CDTF">2019-08-21T11:45:36Z</dcterms:modified>
</cp:coreProperties>
</file>