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19\4 апрель\"/>
    </mc:Choice>
  </mc:AlternateContent>
  <bookViews>
    <workbookView xWindow="0" yWindow="2232" windowWidth="22980" windowHeight="7368" tabRatio="508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оперативка!$A$2:$Y$210</definedName>
  </definedNames>
  <calcPr calcId="152511"/>
</workbook>
</file>

<file path=xl/calcChain.xml><?xml version="1.0" encoding="utf-8"?>
<calcChain xmlns="http://schemas.openxmlformats.org/spreadsheetml/2006/main">
  <c r="L26" i="1" l="1"/>
  <c r="M26" i="1"/>
  <c r="C58" i="1" l="1"/>
  <c r="M13" i="1" l="1"/>
  <c r="N13" i="1"/>
  <c r="O13" i="1"/>
  <c r="P13" i="1"/>
  <c r="Q13" i="1"/>
  <c r="R13" i="1"/>
  <c r="S13" i="1"/>
  <c r="T13" i="1"/>
  <c r="U13" i="1"/>
  <c r="V13" i="1"/>
  <c r="W13" i="1"/>
  <c r="X13" i="1"/>
  <c r="Y13" i="1"/>
  <c r="E13" i="1"/>
  <c r="F13" i="1"/>
  <c r="G13" i="1"/>
  <c r="H13" i="1"/>
  <c r="I13" i="1"/>
  <c r="J13" i="1"/>
  <c r="K13" i="1"/>
  <c r="L13" i="1"/>
  <c r="C49" i="1" l="1"/>
  <c r="C50" i="1"/>
  <c r="C51" i="1"/>
  <c r="C52" i="1"/>
  <c r="C53" i="1"/>
  <c r="C55" i="1"/>
  <c r="C56" i="1"/>
  <c r="C57" i="1"/>
  <c r="B13" i="1" l="1"/>
  <c r="B31" i="1" l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F38" i="1" l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E38" i="1"/>
  <c r="C25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E24" i="1"/>
  <c r="B24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E22" i="1"/>
  <c r="B22" i="1"/>
  <c r="U147" i="1" l="1"/>
  <c r="V147" i="1"/>
  <c r="T156" i="1" l="1"/>
  <c r="P125" i="1" l="1"/>
  <c r="T147" i="1" l="1"/>
  <c r="L168" i="1" l="1"/>
  <c r="R171" i="1" l="1"/>
  <c r="C136" i="1"/>
  <c r="B171" i="1" l="1"/>
  <c r="U171" i="1" l="1"/>
  <c r="Y147" i="1" l="1"/>
  <c r="J171" i="1"/>
  <c r="T159" i="1"/>
  <c r="T125" i="1"/>
  <c r="X171" i="1" l="1"/>
  <c r="K171" i="1"/>
  <c r="B156" i="1" l="1"/>
  <c r="C105" i="1"/>
  <c r="C107" i="1"/>
  <c r="C110" i="1"/>
  <c r="R125" i="1" l="1"/>
  <c r="G171" i="1"/>
  <c r="L171" i="1" l="1"/>
  <c r="E122" i="1" l="1"/>
  <c r="H125" i="1" l="1"/>
  <c r="M125" i="1"/>
  <c r="X147" i="1" l="1"/>
  <c r="G168" i="1" l="1"/>
  <c r="U168" i="1" l="1"/>
  <c r="C167" i="1"/>
  <c r="C166" i="1"/>
  <c r="D166" i="1" s="1"/>
  <c r="N153" i="1"/>
  <c r="C168" i="1" l="1"/>
  <c r="D167" i="1"/>
  <c r="R122" i="1"/>
  <c r="W159" i="1" l="1"/>
  <c r="B168" i="1" l="1"/>
  <c r="D168" i="1" s="1"/>
  <c r="G147" i="1" l="1"/>
  <c r="W122" i="1"/>
  <c r="V162" i="1" l="1"/>
  <c r="N147" i="1" l="1"/>
  <c r="M156" i="1" l="1"/>
  <c r="Q122" i="1"/>
  <c r="X125" i="1"/>
  <c r="Y138" i="1" l="1"/>
  <c r="T138" i="1"/>
  <c r="T165" i="1"/>
  <c r="W147" i="1"/>
  <c r="P138" i="1" l="1"/>
  <c r="O147" i="1" l="1"/>
  <c r="H153" i="1" l="1"/>
  <c r="M138" i="1" l="1"/>
  <c r="F147" i="1" l="1"/>
  <c r="H147" i="1" l="1"/>
  <c r="Y150" i="1" l="1"/>
  <c r="B153" i="1"/>
  <c r="O138" i="1" l="1"/>
  <c r="U122" i="1"/>
  <c r="U156" i="1" l="1"/>
  <c r="U159" i="1"/>
  <c r="B122" i="1"/>
  <c r="L147" i="1" l="1"/>
  <c r="W153" i="1"/>
  <c r="N138" i="1"/>
  <c r="R153" i="1"/>
  <c r="I122" i="1" l="1"/>
  <c r="I159" i="1"/>
  <c r="V138" i="1"/>
  <c r="J162" i="1" l="1"/>
  <c r="D144" i="1" l="1"/>
  <c r="F146" i="1"/>
  <c r="G146" i="1"/>
  <c r="H146" i="1"/>
  <c r="I146" i="1"/>
  <c r="J146" i="1"/>
  <c r="K146" i="1"/>
  <c r="L146" i="1"/>
  <c r="M146" i="1"/>
  <c r="O146" i="1"/>
  <c r="P146" i="1"/>
  <c r="R146" i="1"/>
  <c r="S146" i="1"/>
  <c r="T146" i="1"/>
  <c r="U146" i="1"/>
  <c r="W146" i="1"/>
  <c r="X146" i="1"/>
  <c r="Y146" i="1"/>
  <c r="E146" i="1"/>
  <c r="B146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D135" i="1"/>
  <c r="E137" i="1"/>
  <c r="B137" i="1"/>
  <c r="D111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E113" i="1"/>
  <c r="B113" i="1"/>
  <c r="C238" i="1" l="1"/>
  <c r="Q138" i="1"/>
  <c r="J138" i="1" l="1"/>
  <c r="X138" i="1" l="1"/>
  <c r="W138" i="1" l="1"/>
  <c r="U138" i="1" l="1"/>
  <c r="Q162" i="1" l="1"/>
  <c r="S153" i="1" l="1"/>
  <c r="S159" i="1" l="1"/>
  <c r="F138" i="1"/>
  <c r="L159" i="1"/>
  <c r="Q202" i="1" l="1"/>
  <c r="B143" i="1"/>
  <c r="B133" i="1" l="1"/>
  <c r="B134" i="1"/>
  <c r="B106" i="1" l="1"/>
  <c r="B100" i="1"/>
  <c r="B99" i="1"/>
  <c r="F143" i="1"/>
  <c r="G143" i="1"/>
  <c r="H143" i="1"/>
  <c r="I143" i="1"/>
  <c r="J143" i="1"/>
  <c r="K143" i="1"/>
  <c r="L143" i="1"/>
  <c r="M143" i="1"/>
  <c r="N143" i="1"/>
  <c r="O143" i="1"/>
  <c r="P143" i="1"/>
  <c r="R143" i="1"/>
  <c r="S143" i="1"/>
  <c r="T143" i="1"/>
  <c r="U143" i="1"/>
  <c r="V143" i="1"/>
  <c r="W143" i="1"/>
  <c r="X143" i="1"/>
  <c r="Y143" i="1"/>
  <c r="E143" i="1"/>
  <c r="G133" i="1"/>
  <c r="X133" i="1" l="1"/>
  <c r="X134" i="1"/>
  <c r="T133" i="1"/>
  <c r="T134" i="1"/>
  <c r="P133" i="1"/>
  <c r="P134" i="1"/>
  <c r="L133" i="1"/>
  <c r="L134" i="1"/>
  <c r="H133" i="1"/>
  <c r="H134" i="1"/>
  <c r="W133" i="1"/>
  <c r="W134" i="1"/>
  <c r="S133" i="1"/>
  <c r="S134" i="1"/>
  <c r="O133" i="1"/>
  <c r="O134" i="1"/>
  <c r="K133" i="1"/>
  <c r="K134" i="1"/>
  <c r="G134" i="1"/>
  <c r="E133" i="1"/>
  <c r="E134" i="1"/>
  <c r="V133" i="1"/>
  <c r="V134" i="1"/>
  <c r="R133" i="1"/>
  <c r="R134" i="1"/>
  <c r="N133" i="1"/>
  <c r="N134" i="1"/>
  <c r="J133" i="1"/>
  <c r="J134" i="1"/>
  <c r="F133" i="1"/>
  <c r="F134" i="1"/>
  <c r="Y133" i="1"/>
  <c r="Y134" i="1"/>
  <c r="U133" i="1"/>
  <c r="U134" i="1"/>
  <c r="Q133" i="1"/>
  <c r="Q134" i="1"/>
  <c r="M133" i="1"/>
  <c r="M134" i="1"/>
  <c r="I133" i="1"/>
  <c r="I134" i="1"/>
  <c r="E138" i="1"/>
  <c r="K159" i="1"/>
  <c r="P159" i="1" l="1"/>
  <c r="H138" i="1" l="1"/>
  <c r="N118" i="1"/>
  <c r="Y100" i="1" l="1"/>
  <c r="X100" i="1"/>
  <c r="W100" i="1"/>
  <c r="V100" i="1"/>
  <c r="U100" i="1"/>
  <c r="T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S99" i="1" l="1"/>
  <c r="S100" i="1"/>
  <c r="F106" i="1"/>
  <c r="F99" i="1"/>
  <c r="J106" i="1"/>
  <c r="J99" i="1"/>
  <c r="N106" i="1"/>
  <c r="N99" i="1"/>
  <c r="R106" i="1"/>
  <c r="R99" i="1"/>
  <c r="G106" i="1"/>
  <c r="G99" i="1"/>
  <c r="K106" i="1"/>
  <c r="K99" i="1"/>
  <c r="O106" i="1"/>
  <c r="O99" i="1"/>
  <c r="S106" i="1"/>
  <c r="H106" i="1"/>
  <c r="H99" i="1"/>
  <c r="P106" i="1"/>
  <c r="P99" i="1"/>
  <c r="X106" i="1"/>
  <c r="X99" i="1"/>
  <c r="E106" i="1"/>
  <c r="E99" i="1"/>
  <c r="Q106" i="1"/>
  <c r="Q99" i="1"/>
  <c r="U106" i="1"/>
  <c r="U99" i="1"/>
  <c r="Y106" i="1"/>
  <c r="Y99" i="1"/>
  <c r="W106" i="1"/>
  <c r="W99" i="1"/>
  <c r="V106" i="1"/>
  <c r="V99" i="1"/>
  <c r="T106" i="1"/>
  <c r="T99" i="1"/>
  <c r="M106" i="1"/>
  <c r="M99" i="1"/>
  <c r="I106" i="1"/>
  <c r="I99" i="1"/>
  <c r="L106" i="1"/>
  <c r="L99" i="1"/>
  <c r="M159" i="1"/>
  <c r="B138" i="1" l="1"/>
  <c r="B147" i="1" l="1"/>
  <c r="B150" i="1"/>
  <c r="I147" i="1" l="1"/>
  <c r="V159" i="1" l="1"/>
  <c r="J159" i="1" l="1"/>
  <c r="B180" i="1"/>
  <c r="X162" i="1" l="1"/>
  <c r="X159" i="1"/>
  <c r="F180" i="1" l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E180" i="1"/>
  <c r="G138" i="1"/>
  <c r="B159" i="1" l="1"/>
  <c r="K162" i="1" l="1"/>
  <c r="I138" i="1"/>
  <c r="Q159" i="1" l="1"/>
  <c r="E147" i="1" l="1"/>
  <c r="N121" i="1"/>
  <c r="S138" i="1" l="1"/>
  <c r="D91" i="1" l="1"/>
  <c r="T120" i="1" l="1"/>
  <c r="U120" i="1"/>
  <c r="E121" i="1"/>
  <c r="M162" i="1" l="1"/>
  <c r="R162" i="1"/>
  <c r="I162" i="1" l="1"/>
  <c r="H162" i="1"/>
  <c r="C161" i="1"/>
  <c r="C160" i="1"/>
  <c r="T121" i="1"/>
  <c r="K121" i="1"/>
  <c r="C162" i="1" l="1"/>
  <c r="G150" i="1" l="1"/>
  <c r="R121" i="1"/>
  <c r="J147" i="1" l="1"/>
  <c r="C213" i="1"/>
  <c r="P118" i="1" l="1"/>
  <c r="O120" i="1" l="1"/>
  <c r="O121" i="1"/>
  <c r="F118" i="1" l="1"/>
  <c r="F120" i="1" l="1"/>
  <c r="P121" i="1"/>
  <c r="F121" i="1" l="1"/>
  <c r="R147" i="1"/>
  <c r="W121" i="1"/>
  <c r="Y121" i="1"/>
  <c r="L138" i="1"/>
  <c r="J121" i="1"/>
  <c r="H159" i="1"/>
  <c r="V121" i="1" l="1"/>
  <c r="B120" i="1"/>
  <c r="B121" i="1"/>
  <c r="P120" i="1" l="1"/>
  <c r="X121" i="1"/>
  <c r="K138" i="1" l="1"/>
  <c r="E159" i="1"/>
  <c r="C212" i="1"/>
  <c r="H121" i="1"/>
  <c r="I121" i="1"/>
  <c r="L121" i="1" l="1"/>
  <c r="M121" i="1"/>
  <c r="Q121" i="1"/>
  <c r="S121" i="1"/>
  <c r="G121" i="1"/>
  <c r="B119" i="1" l="1"/>
  <c r="U121" i="1" l="1"/>
  <c r="S147" i="1" l="1"/>
  <c r="B165" i="1"/>
  <c r="B118" i="1"/>
  <c r="C157" i="1" l="1"/>
  <c r="D157" i="1" s="1"/>
  <c r="C158" i="1"/>
  <c r="D158" i="1" s="1"/>
  <c r="L150" i="1"/>
  <c r="C159" i="1" l="1"/>
  <c r="D159" i="1" s="1"/>
  <c r="G120" i="1"/>
  <c r="S120" i="1"/>
  <c r="Y119" i="1"/>
  <c r="P147" i="1"/>
  <c r="H120" i="1"/>
  <c r="M120" i="1" l="1"/>
  <c r="K120" i="1" l="1"/>
  <c r="L120" i="1"/>
  <c r="R120" i="1"/>
  <c r="X120" i="1"/>
  <c r="Y120" i="1"/>
  <c r="R138" i="1"/>
  <c r="H118" i="1" l="1"/>
  <c r="H119" i="1"/>
  <c r="V118" i="1" l="1"/>
  <c r="V119" i="1"/>
  <c r="J120" i="1"/>
  <c r="P119" i="1"/>
  <c r="R118" i="1"/>
  <c r="R119" i="1"/>
  <c r="N119" i="1" l="1"/>
  <c r="K118" i="1"/>
  <c r="K119" i="1"/>
  <c r="I120" i="1"/>
  <c r="I118" i="1"/>
  <c r="I119" i="1"/>
  <c r="F119" i="1"/>
  <c r="O119" i="1"/>
  <c r="O118" i="1"/>
  <c r="Y118" i="1" l="1"/>
  <c r="U118" i="1"/>
  <c r="U119" i="1"/>
  <c r="G119" i="1"/>
  <c r="G118" i="1"/>
  <c r="E119" i="1"/>
  <c r="E118" i="1"/>
  <c r="T118" i="1"/>
  <c r="T119" i="1"/>
  <c r="W118" i="1"/>
  <c r="W119" i="1"/>
  <c r="L118" i="1"/>
  <c r="L119" i="1"/>
  <c r="J119" i="1" l="1"/>
  <c r="J118" i="1"/>
  <c r="Q165" i="1"/>
  <c r="Q119" i="1"/>
  <c r="Q118" i="1"/>
  <c r="M147" i="1"/>
  <c r="M119" i="1"/>
  <c r="M118" i="1"/>
  <c r="G202" i="1" l="1"/>
  <c r="H202" i="1"/>
  <c r="I202" i="1"/>
  <c r="J202" i="1"/>
  <c r="K202" i="1"/>
  <c r="L202" i="1"/>
  <c r="M202" i="1"/>
  <c r="N202" i="1"/>
  <c r="O202" i="1"/>
  <c r="P202" i="1"/>
  <c r="R202" i="1"/>
  <c r="S202" i="1"/>
  <c r="T202" i="1"/>
  <c r="U202" i="1"/>
  <c r="V202" i="1"/>
  <c r="W202" i="1"/>
  <c r="X202" i="1"/>
  <c r="Y202" i="1"/>
  <c r="E202" i="1"/>
  <c r="S118" i="1"/>
  <c r="S119" i="1"/>
  <c r="X119" i="1" l="1"/>
  <c r="X118" i="1"/>
  <c r="C149" i="1" l="1"/>
  <c r="D149" i="1" s="1"/>
  <c r="C148" i="1"/>
  <c r="D148" i="1" s="1"/>
  <c r="C150" i="1" l="1"/>
  <c r="D150" i="1" s="1"/>
  <c r="K147" i="1" l="1"/>
  <c r="F202" i="1" l="1"/>
  <c r="K198" i="1" l="1"/>
  <c r="E186" i="1" l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D78" i="1" l="1"/>
  <c r="D80" i="1"/>
  <c r="D81" i="1"/>
  <c r="D84" i="1"/>
  <c r="D87" i="1"/>
  <c r="D88" i="1"/>
  <c r="D173" i="1"/>
  <c r="D174" i="1"/>
  <c r="S208" i="1" l="1"/>
  <c r="M208" i="1"/>
  <c r="E208" i="1"/>
  <c r="E210" i="1" s="1"/>
  <c r="Q208" i="1"/>
  <c r="U208" i="1"/>
  <c r="Y208" i="1"/>
  <c r="F208" i="1"/>
  <c r="J208" i="1"/>
  <c r="R208" i="1"/>
  <c r="N208" i="1"/>
  <c r="K208" i="1"/>
  <c r="T208" i="1"/>
  <c r="X208" i="1"/>
  <c r="O208" i="1"/>
  <c r="G208" i="1"/>
  <c r="P208" i="1"/>
  <c r="W208" i="1"/>
  <c r="V208" i="1"/>
  <c r="L208" i="1"/>
  <c r="I208" i="1"/>
  <c r="H208" i="1"/>
  <c r="B206" i="1"/>
  <c r="B201" i="1"/>
  <c r="B202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J198" i="1"/>
  <c r="I198" i="1"/>
  <c r="H198" i="1"/>
  <c r="G198" i="1"/>
  <c r="F198" i="1"/>
  <c r="E198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197" i="1" l="1"/>
  <c r="B198" i="1"/>
  <c r="B194" i="1"/>
  <c r="B193" i="1"/>
  <c r="B208" i="1" l="1"/>
  <c r="B210" i="1" s="1"/>
  <c r="D15" i="1"/>
  <c r="D16" i="1"/>
  <c r="F210" i="1" l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C209" i="1"/>
  <c r="D209" i="1" s="1"/>
  <c r="E82" i="1" l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C232" i="1" l="1"/>
  <c r="E43" i="1" l="1"/>
  <c r="C230" i="1" l="1"/>
  <c r="C228" i="1"/>
  <c r="C227" i="1"/>
  <c r="C226" i="1"/>
  <c r="C225" i="1"/>
  <c r="C224" i="1"/>
  <c r="C216" i="1"/>
  <c r="C215" i="1"/>
  <c r="C214" i="1"/>
  <c r="C207" i="1"/>
  <c r="C205" i="1"/>
  <c r="C203" i="1"/>
  <c r="D203" i="1" s="1"/>
  <c r="C200" i="1"/>
  <c r="D200" i="1" s="1"/>
  <c r="C199" i="1"/>
  <c r="C196" i="1"/>
  <c r="D196" i="1" s="1"/>
  <c r="C195" i="1"/>
  <c r="D195" i="1" s="1"/>
  <c r="C192" i="1"/>
  <c r="D192" i="1" s="1"/>
  <c r="C191" i="1"/>
  <c r="C188" i="1"/>
  <c r="D188" i="1" s="1"/>
  <c r="C187" i="1"/>
  <c r="D187" i="1" s="1"/>
  <c r="C185" i="1"/>
  <c r="D185" i="1" s="1"/>
  <c r="C184" i="1"/>
  <c r="D184" i="1" s="1"/>
  <c r="C183" i="1"/>
  <c r="D183" i="1" s="1"/>
  <c r="C182" i="1"/>
  <c r="D182" i="1" s="1"/>
  <c r="C181" i="1"/>
  <c r="D181" i="1" s="1"/>
  <c r="C179" i="1"/>
  <c r="D179" i="1" s="1"/>
  <c r="C177" i="1"/>
  <c r="D177" i="1" s="1"/>
  <c r="C175" i="1"/>
  <c r="D175" i="1" s="1"/>
  <c r="C172" i="1"/>
  <c r="D172" i="1" s="1"/>
  <c r="C170" i="1"/>
  <c r="C169" i="1"/>
  <c r="C164" i="1"/>
  <c r="D164" i="1" s="1"/>
  <c r="C163" i="1"/>
  <c r="D163" i="1" s="1"/>
  <c r="C155" i="1"/>
  <c r="D155" i="1" s="1"/>
  <c r="C154" i="1"/>
  <c r="D154" i="1" s="1"/>
  <c r="C152" i="1"/>
  <c r="D152" i="1" s="1"/>
  <c r="C151" i="1"/>
  <c r="D151" i="1" s="1"/>
  <c r="C145" i="1"/>
  <c r="C142" i="1"/>
  <c r="D142" i="1" s="1"/>
  <c r="C140" i="1"/>
  <c r="C139" i="1"/>
  <c r="C132" i="1"/>
  <c r="D132" i="1" s="1"/>
  <c r="C130" i="1"/>
  <c r="C127" i="1"/>
  <c r="D127" i="1" s="1"/>
  <c r="C126" i="1"/>
  <c r="D126" i="1" s="1"/>
  <c r="C124" i="1"/>
  <c r="C123" i="1"/>
  <c r="C117" i="1"/>
  <c r="D117" i="1" s="1"/>
  <c r="C116" i="1"/>
  <c r="D116" i="1" s="1"/>
  <c r="C115" i="1"/>
  <c r="D115" i="1" s="1"/>
  <c r="C114" i="1"/>
  <c r="D114" i="1" s="1"/>
  <c r="C112" i="1"/>
  <c r="D110" i="1"/>
  <c r="C109" i="1"/>
  <c r="D109" i="1" s="1"/>
  <c r="C108" i="1"/>
  <c r="D108" i="1" s="1"/>
  <c r="D107" i="1"/>
  <c r="C104" i="1"/>
  <c r="D104" i="1" s="1"/>
  <c r="C103" i="1"/>
  <c r="D103" i="1" s="1"/>
  <c r="C102" i="1"/>
  <c r="D102" i="1" s="1"/>
  <c r="C101" i="1"/>
  <c r="D101" i="1" s="1"/>
  <c r="D98" i="1"/>
  <c r="C89" i="1"/>
  <c r="D89" i="1" s="1"/>
  <c r="C86" i="1"/>
  <c r="D86" i="1" s="1"/>
  <c r="C83" i="1"/>
  <c r="D83" i="1" s="1"/>
  <c r="C79" i="1"/>
  <c r="D79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C62" i="1"/>
  <c r="D62" i="1" s="1"/>
  <c r="C61" i="1"/>
  <c r="D61" i="1" s="1"/>
  <c r="D60" i="1"/>
  <c r="C59" i="1"/>
  <c r="D59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C54" i="1" s="1"/>
  <c r="B54" i="1"/>
  <c r="C48" i="1"/>
  <c r="C47" i="1"/>
  <c r="C46" i="1"/>
  <c r="C45" i="1"/>
  <c r="C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B43" i="1"/>
  <c r="C42" i="1"/>
  <c r="C41" i="1"/>
  <c r="C40" i="1"/>
  <c r="C39" i="1"/>
  <c r="C37" i="1"/>
  <c r="C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B35" i="1"/>
  <c r="C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B33" i="1"/>
  <c r="C32" i="1"/>
  <c r="E31" i="1"/>
  <c r="C30" i="1"/>
  <c r="C29" i="1"/>
  <c r="D29" i="1" s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28" i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K26" i="1"/>
  <c r="J26" i="1"/>
  <c r="I26" i="1"/>
  <c r="H26" i="1"/>
  <c r="G26" i="1"/>
  <c r="F26" i="1"/>
  <c r="E26" i="1"/>
  <c r="B26" i="1"/>
  <c r="D25" i="1"/>
  <c r="C23" i="1"/>
  <c r="C21" i="1"/>
  <c r="C20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4" i="1"/>
  <c r="C12" i="1"/>
  <c r="D12" i="1" s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1" i="1" l="1"/>
  <c r="C22" i="1"/>
  <c r="D23" i="1"/>
  <c r="C24" i="1"/>
  <c r="D30" i="1"/>
  <c r="C31" i="1"/>
  <c r="C134" i="1"/>
  <c r="C141" i="1"/>
  <c r="C143" i="1" s="1"/>
  <c r="D145" i="1"/>
  <c r="C146" i="1"/>
  <c r="D136" i="1"/>
  <c r="C137" i="1"/>
  <c r="D112" i="1"/>
  <c r="C113" i="1"/>
  <c r="C100" i="1"/>
  <c r="D105" i="1"/>
  <c r="C128" i="1"/>
  <c r="D128" i="1" s="1"/>
  <c r="D20" i="1"/>
  <c r="C206" i="1"/>
  <c r="D206" i="1" s="1"/>
  <c r="D205" i="1"/>
  <c r="C201" i="1"/>
  <c r="D201" i="1" s="1"/>
  <c r="D199" i="1"/>
  <c r="C204" i="1"/>
  <c r="D204" i="1" s="1"/>
  <c r="C193" i="1"/>
  <c r="D193" i="1" s="1"/>
  <c r="D191" i="1"/>
  <c r="C197" i="1"/>
  <c r="D197" i="1" s="1"/>
  <c r="C13" i="1"/>
  <c r="C33" i="1"/>
  <c r="C9" i="1"/>
  <c r="C43" i="1"/>
  <c r="C189" i="1"/>
  <c r="D189" i="1" s="1"/>
  <c r="C165" i="1"/>
  <c r="D165" i="1" s="1"/>
  <c r="C120" i="1"/>
  <c r="D120" i="1" s="1"/>
  <c r="C122" i="1"/>
  <c r="D122" i="1" s="1"/>
  <c r="C121" i="1"/>
  <c r="D121" i="1" s="1"/>
  <c r="C133" i="1"/>
  <c r="C26" i="1"/>
  <c r="C28" i="1"/>
  <c r="C35" i="1"/>
  <c r="C82" i="1"/>
  <c r="D82" i="1" s="1"/>
  <c r="C38" i="1"/>
  <c r="C147" i="1"/>
  <c r="D147" i="1" s="1"/>
  <c r="C153" i="1"/>
  <c r="D153" i="1" s="1"/>
  <c r="C156" i="1"/>
  <c r="D156" i="1" s="1"/>
  <c r="C119" i="1"/>
  <c r="D119" i="1" s="1"/>
  <c r="C118" i="1"/>
  <c r="D118" i="1" s="1"/>
  <c r="C125" i="1"/>
  <c r="C171" i="1"/>
  <c r="D171" i="1" s="1"/>
  <c r="C176" i="1"/>
  <c r="C180" i="1"/>
  <c r="C138" i="1"/>
  <c r="D138" i="1" s="1"/>
  <c r="C186" i="1"/>
  <c r="D186" i="1" s="1"/>
  <c r="C198" i="1"/>
  <c r="C194" i="1"/>
  <c r="C202" i="1"/>
  <c r="C106" i="1" l="1"/>
  <c r="C99" i="1"/>
  <c r="C208" i="1"/>
  <c r="C210" i="1" l="1"/>
  <c r="D210" i="1" s="1"/>
  <c r="D208" i="1"/>
</calcChain>
</file>

<file path=xl/sharedStrings.xml><?xml version="1.0" encoding="utf-8"?>
<sst xmlns="http://schemas.openxmlformats.org/spreadsheetml/2006/main" count="249" uniqueCount="202">
  <si>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</si>
  <si>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</si>
  <si>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</si>
  <si>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</si>
  <si>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</si>
  <si>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</si>
  <si>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</si>
  <si>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</si>
  <si>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</si>
  <si>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</si>
  <si>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</si>
  <si>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</si>
  <si>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</si>
  <si>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</si>
  <si>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</si>
  <si>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</si>
  <si>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</si>
  <si>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</si>
  <si>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</si>
  <si>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</si>
  <si>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</si>
  <si>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</si>
  <si>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</si>
  <si>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</si>
  <si>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</si>
  <si>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</si>
  <si>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</si>
  <si>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</si>
  <si>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</si>
  <si>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</si>
  <si>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</si>
  <si>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</si>
  <si>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</si>
  <si>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</si>
  <si>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</si>
  <si>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</si>
  <si>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</si>
  <si>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</si>
  <si>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</si>
  <si>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</si>
  <si>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</si>
  <si>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</si>
  <si>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</si>
  <si>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</si>
  <si>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</si>
  <si>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</si>
  <si>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</si>
  <si>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</si>
  <si>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</si>
  <si>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</si>
  <si>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</si>
  <si>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</si>
  <si>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</si>
  <si>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</si>
  <si>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в т.ч. пересев по погибшим озимым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</si>
  <si>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</si>
  <si>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</si>
  <si>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</si>
  <si>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</si>
  <si>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</si>
  <si>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</si>
  <si>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</si>
  <si>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</si>
  <si>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</si>
  <si>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</si>
  <si>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</si>
  <si>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</si>
  <si>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</si>
  <si>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</si>
  <si>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</si>
  <si>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</si>
  <si>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</si>
  <si>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</si>
  <si>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</si>
  <si>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</si>
  <si>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</si>
  <si>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</si>
  <si>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</si>
  <si>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</si>
  <si>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</si>
  <si>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</si>
  <si>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</si>
  <si>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</si>
  <si>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</si>
  <si>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</si>
  <si>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</si>
  <si>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</si>
  <si>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</si>
  <si>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</si>
  <si>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</si>
  <si>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</si>
  <si>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</si>
  <si>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</si>
  <si>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</si>
  <si>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</si>
  <si>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</si>
  <si>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</si>
  <si>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</si>
  <si>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</si>
  <si>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</si>
  <si>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</si>
  <si>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</si>
  <si>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</si>
  <si>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</si>
  <si>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</si>
  <si>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</si>
  <si>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</si>
  <si>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</si>
  <si>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</si>
  <si>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</si>
  <si>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</si>
  <si>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</si>
  <si>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</si>
  <si>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</si>
  <si>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</si>
  <si>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</si>
  <si>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</si>
  <si>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</si>
  <si>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</si>
  <si>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</si>
  <si>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</si>
  <si>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</si>
  <si>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</si>
  <si>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</si>
  <si>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</si>
  <si>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</si>
  <si>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</si>
  <si>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</si>
  <si>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</si>
  <si>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</si>
  <si>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</si>
  <si>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</si>
  <si>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</si>
  <si>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</si>
  <si>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</si>
  <si>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</si>
  <si>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</si>
  <si>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</si>
  <si>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</si>
  <si>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</si>
  <si>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</si>
  <si>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</si>
  <si>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</si>
  <si>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</si>
  <si>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</si>
  <si>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</si>
  <si>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</si>
  <si>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</si>
  <si>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</si>
  <si>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</si>
  <si>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</si>
  <si>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</si>
  <si>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</si>
  <si>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</si>
  <si>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</si>
  <si>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</si>
  <si>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</si>
  <si>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</si>
  <si>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</si>
  <si>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</si>
  <si>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</si>
  <si>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</si>
  <si>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Посеяно лука-севка, га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</si>
  <si>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</si>
  <si>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</si>
  <si>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</si>
  <si>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</si>
  <si>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</si>
  <si>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</si>
  <si>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</si>
  <si>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</si>
  <si>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</si>
  <si>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</si>
  <si>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</si>
  <si>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2018 г. данные 4-сх)</t>
    </r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</si>
  <si>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</si>
  <si>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</si>
  <si>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</si>
  <si>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</si>
  <si>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</si>
  <si>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</si>
  <si>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</si>
  <si>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</si>
  <si>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</si>
  <si>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</si>
  <si>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</si>
  <si>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</si>
  <si>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</si>
  <si>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</si>
  <si>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</si>
  <si>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</si>
  <si>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</si>
  <si>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</si>
  <si>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</si>
  <si>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</si>
  <si>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</si>
  <si>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</si>
  <si>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На соответ. период 2018 г.</t>
  </si>
  <si>
    <t>Всего период 2019 г.</t>
  </si>
  <si>
    <t>2019 г. к 2018 г., %</t>
  </si>
  <si>
    <t>Площадь многолетних трав всего,  га (4-сх 2018)</t>
  </si>
  <si>
    <t>Информация о сельскохозяйственных работах по состоянию на 16 апреля 2019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</si>
</sst>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38"/>
  <sheetViews>
    <sheetView tabSelected="1" view="pageBreakPreview" topLeftCell="A2" zoomScale="70" zoomScaleNormal="70" zoomScaleSheetLayoutView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Z11" sqref="Z11"/>
    </sheetView>
  </sheetViews>
  <sheetFormatPr defaultColWidth="9.109375" defaultRowHeight="16.8" outlineLevelRow="1" x14ac:dyDescent="0.3"/>
  <cols>
    <col min="1" max="1" width="99.88671875" style="80" customWidth="1"/>
    <col min="2" max="2" width="14.44140625" style="2" customWidth="1"/>
    <col min="3" max="3" width="13.33203125" style="2" customWidth="1"/>
    <col min="4" max="4" width="15" style="2" customWidth="1"/>
    <col min="5" max="8" width="13.6640625" style="1" customWidth="1"/>
    <col min="9" max="9" width="14" style="1" customWidth="1"/>
    <col min="10" max="16" width="13.6640625" style="1" customWidth="1"/>
    <col min="17" max="17" width="13.5546875" style="1" customWidth="1"/>
    <col min="18" max="25" width="13.6640625" style="1" customWidth="1"/>
    <col min="26" max="28" width="9.109375" style="1"/>
    <col min="29" max="29" width="9.109375" style="1" customWidth="1"/>
    <col min="30" max="16384" width="9.109375" style="1"/>
  </cols>
  <sheetData>
    <row r="1" spans="1:26" ht="25.2" hidden="1" x14ac:dyDescent="0.45">
      <c r="A1" s="1"/>
      <c r="Y1" s="3"/>
    </row>
    <row r="2" spans="1:26" s="4" customFormat="1" ht="29.4" customHeight="1" x14ac:dyDescent="0.3">
      <c r="A2" s="100" t="s">
        <v>201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6" s="4" customFormat="1" ht="0.75" customHeight="1" thickBot="1" x14ac:dyDescent="0.35">
      <c r="A3" s="5"/>
      <c r="B3" s="5"/>
      <c r="C3" s="5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2" customFormat="1" ht="17.399999999999999" customHeight="1" thickBot="1" x14ac:dyDescent="0.4">
      <c r="A4" s="101" t="s">
        <v>3</v>
      </c>
      <c r="B4" s="104" t="s">
        <v>197</v>
      </c>
      <c r="C4" s="107" t="s">
        <v>198</v>
      </c>
      <c r="D4" s="107" t="s">
        <v>199</v>
      </c>
      <c r="E4" s="110" t="s">
        <v>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2"/>
    </row>
    <row r="5" spans="1:26" s="2" customFormat="1" ht="87" customHeight="1" x14ac:dyDescent="0.3">
      <c r="A5" s="102"/>
      <c r="B5" s="105"/>
      <c r="C5" s="108"/>
      <c r="D5" s="108"/>
      <c r="E5" s="113" t="s">
        <v>5</v>
      </c>
      <c r="F5" s="113" t="s">
        <v>6</v>
      </c>
      <c r="G5" s="113" t="s">
        <v>7</v>
      </c>
      <c r="H5" s="113" t="s">
        <v>8</v>
      </c>
      <c r="I5" s="113" t="s">
        <v>9</v>
      </c>
      <c r="J5" s="113" t="s">
        <v>10</v>
      </c>
      <c r="K5" s="113" t="s">
        <v>11</v>
      </c>
      <c r="L5" s="113" t="s">
        <v>12</v>
      </c>
      <c r="M5" s="113" t="s">
        <v>13</v>
      </c>
      <c r="N5" s="113" t="s">
        <v>14</v>
      </c>
      <c r="O5" s="113" t="s">
        <v>15</v>
      </c>
      <c r="P5" s="113" t="s">
        <v>16</v>
      </c>
      <c r="Q5" s="113" t="s">
        <v>17</v>
      </c>
      <c r="R5" s="113" t="s">
        <v>18</v>
      </c>
      <c r="S5" s="113" t="s">
        <v>19</v>
      </c>
      <c r="T5" s="113" t="s">
        <v>20</v>
      </c>
      <c r="U5" s="113" t="s">
        <v>21</v>
      </c>
      <c r="V5" s="113" t="s">
        <v>22</v>
      </c>
      <c r="W5" s="113" t="s">
        <v>23</v>
      </c>
      <c r="X5" s="113" t="s">
        <v>24</v>
      </c>
      <c r="Y5" s="113" t="s">
        <v>25</v>
      </c>
    </row>
    <row r="6" spans="1:26" s="2" customFormat="1" ht="70.2" customHeight="1" thickBot="1" x14ac:dyDescent="0.35">
      <c r="A6" s="103"/>
      <c r="B6" s="106"/>
      <c r="C6" s="109"/>
      <c r="D6" s="109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spans="1:26" s="2" customFormat="1" ht="30" customHeight="1" x14ac:dyDescent="0.3">
      <c r="A7" s="7" t="s">
        <v>26</v>
      </c>
      <c r="B7" s="8">
        <v>49185</v>
      </c>
      <c r="C7" s="8">
        <f>SUM(E7:Y7)</f>
        <v>49185</v>
      </c>
      <c r="D7" s="8"/>
      <c r="E7" s="10">
        <v>2341</v>
      </c>
      <c r="F7" s="10">
        <v>1953</v>
      </c>
      <c r="G7" s="10">
        <v>3437</v>
      </c>
      <c r="H7" s="10">
        <v>2776</v>
      </c>
      <c r="I7" s="10">
        <v>1520</v>
      </c>
      <c r="J7" s="10">
        <v>3092</v>
      </c>
      <c r="K7" s="10">
        <v>2190</v>
      </c>
      <c r="L7" s="10">
        <v>2784</v>
      </c>
      <c r="M7" s="10">
        <v>2272</v>
      </c>
      <c r="N7" s="10">
        <v>917</v>
      </c>
      <c r="O7" s="10">
        <v>1364</v>
      </c>
      <c r="P7" s="10">
        <v>1923</v>
      </c>
      <c r="Q7" s="10">
        <v>2737</v>
      </c>
      <c r="R7" s="10">
        <v>3068</v>
      </c>
      <c r="S7" s="10">
        <v>3588</v>
      </c>
      <c r="T7" s="10">
        <v>2552</v>
      </c>
      <c r="U7" s="10">
        <v>1811</v>
      </c>
      <c r="V7" s="10">
        <v>640</v>
      </c>
      <c r="W7" s="10">
        <v>2157</v>
      </c>
      <c r="X7" s="10">
        <v>3852</v>
      </c>
      <c r="Y7" s="10">
        <v>2211</v>
      </c>
    </row>
    <row r="8" spans="1:26" s="12" customFormat="1" ht="30" customHeight="1" x14ac:dyDescent="0.25">
      <c r="A8" s="11" t="s">
        <v>27</v>
      </c>
      <c r="B8" s="8">
        <v>50592</v>
      </c>
      <c r="C8" s="8">
        <f>SUM(E8:Y8)</f>
        <v>50391</v>
      </c>
      <c r="D8" s="15">
        <f t="shared" ref="D8:D30" si="0">C8/B8</f>
        <v>0.99602703984819729</v>
      </c>
      <c r="E8" s="10">
        <v>2258</v>
      </c>
      <c r="F8" s="10">
        <v>1967</v>
      </c>
      <c r="G8" s="10">
        <v>3655</v>
      </c>
      <c r="H8" s="10">
        <v>3294</v>
      </c>
      <c r="I8" s="10">
        <v>1614</v>
      </c>
      <c r="J8" s="10">
        <v>3095</v>
      </c>
      <c r="K8" s="10">
        <v>2190</v>
      </c>
      <c r="L8" s="10">
        <v>3066</v>
      </c>
      <c r="M8" s="10">
        <v>2272</v>
      </c>
      <c r="N8" s="10">
        <v>1184</v>
      </c>
      <c r="O8" s="10">
        <v>1442</v>
      </c>
      <c r="P8" s="10">
        <v>2083</v>
      </c>
      <c r="Q8" s="10">
        <v>2736</v>
      </c>
      <c r="R8" s="10">
        <v>3068</v>
      </c>
      <c r="S8" s="10">
        <v>3588</v>
      </c>
      <c r="T8" s="10">
        <v>2576</v>
      </c>
      <c r="U8" s="10">
        <v>1817</v>
      </c>
      <c r="V8" s="10">
        <v>391</v>
      </c>
      <c r="W8" s="10">
        <v>1898</v>
      </c>
      <c r="X8" s="10">
        <v>4083</v>
      </c>
      <c r="Y8" s="10">
        <v>2114</v>
      </c>
    </row>
    <row r="9" spans="1:26" s="12" customFormat="1" ht="30" customHeight="1" x14ac:dyDescent="0.25">
      <c r="A9" s="13" t="s">
        <v>28</v>
      </c>
      <c r="B9" s="14">
        <f t="shared" ref="B9:Y9" si="1">B8/B7</f>
        <v>1.0286062824031716</v>
      </c>
      <c r="C9" s="14">
        <f t="shared" si="1"/>
        <v>1.02451967063129</v>
      </c>
      <c r="D9" s="15"/>
      <c r="E9" s="76">
        <f t="shared" si="1"/>
        <v>0.96454506621102098</v>
      </c>
      <c r="F9" s="76">
        <f t="shared" si="1"/>
        <v>1.0071684587813621</v>
      </c>
      <c r="G9" s="76">
        <f t="shared" si="1"/>
        <v>1.0634274076229269</v>
      </c>
      <c r="H9" s="76">
        <f t="shared" si="1"/>
        <v>1.1865994236311239</v>
      </c>
      <c r="I9" s="76">
        <f t="shared" si="1"/>
        <v>1.0618421052631579</v>
      </c>
      <c r="J9" s="76">
        <f t="shared" si="1"/>
        <v>1.0009702457956016</v>
      </c>
      <c r="K9" s="76">
        <f t="shared" si="1"/>
        <v>1</v>
      </c>
      <c r="L9" s="76">
        <f t="shared" si="1"/>
        <v>1.1012931034482758</v>
      </c>
      <c r="M9" s="76">
        <f t="shared" si="1"/>
        <v>1</v>
      </c>
      <c r="N9" s="76">
        <f t="shared" si="1"/>
        <v>1.2911668484187568</v>
      </c>
      <c r="O9" s="76">
        <f t="shared" si="1"/>
        <v>1.0571847507331378</v>
      </c>
      <c r="P9" s="76">
        <f t="shared" si="1"/>
        <v>1.0832033281331253</v>
      </c>
      <c r="Q9" s="76">
        <f t="shared" si="1"/>
        <v>0.99963463646328099</v>
      </c>
      <c r="R9" s="76">
        <f t="shared" si="1"/>
        <v>1</v>
      </c>
      <c r="S9" s="76">
        <f t="shared" si="1"/>
        <v>1</v>
      </c>
      <c r="T9" s="76">
        <f t="shared" si="1"/>
        <v>1.0094043887147335</v>
      </c>
      <c r="U9" s="76">
        <f t="shared" si="1"/>
        <v>1.0033130866924351</v>
      </c>
      <c r="V9" s="76">
        <f t="shared" si="1"/>
        <v>0.61093750000000002</v>
      </c>
      <c r="W9" s="76">
        <f t="shared" si="1"/>
        <v>0.87992582290217891</v>
      </c>
      <c r="X9" s="76">
        <f t="shared" si="1"/>
        <v>1.059968847352025</v>
      </c>
      <c r="Y9" s="76">
        <f t="shared" si="1"/>
        <v>0.95612844866576208</v>
      </c>
    </row>
    <row r="10" spans="1:26" s="12" customFormat="1" ht="30" customHeight="1" x14ac:dyDescent="0.25">
      <c r="A10" s="11" t="s">
        <v>29</v>
      </c>
      <c r="B10" s="8">
        <v>41285</v>
      </c>
      <c r="C10" s="8">
        <f>SUM(E10:Y10)</f>
        <v>47079</v>
      </c>
      <c r="D10" s="15">
        <f t="shared" si="0"/>
        <v>1.1403415284001452</v>
      </c>
      <c r="E10" s="10">
        <v>2128</v>
      </c>
      <c r="F10" s="10">
        <v>1796</v>
      </c>
      <c r="G10" s="10">
        <v>3552</v>
      </c>
      <c r="H10" s="10">
        <v>3233</v>
      </c>
      <c r="I10" s="10">
        <v>1461</v>
      </c>
      <c r="J10" s="10">
        <v>2826</v>
      </c>
      <c r="K10" s="10">
        <v>1695</v>
      </c>
      <c r="L10" s="10">
        <v>3066</v>
      </c>
      <c r="M10" s="10">
        <v>1996</v>
      </c>
      <c r="N10" s="10">
        <v>1077</v>
      </c>
      <c r="O10" s="10">
        <v>1327</v>
      </c>
      <c r="P10" s="10">
        <v>2083</v>
      </c>
      <c r="Q10" s="10">
        <v>2664</v>
      </c>
      <c r="R10" s="10">
        <v>2903</v>
      </c>
      <c r="S10" s="10">
        <v>3332</v>
      </c>
      <c r="T10" s="10">
        <v>2378</v>
      </c>
      <c r="U10" s="10">
        <v>1565</v>
      </c>
      <c r="V10" s="10">
        <v>263</v>
      </c>
      <c r="W10" s="10">
        <v>1537</v>
      </c>
      <c r="X10" s="10">
        <v>4083</v>
      </c>
      <c r="Y10" s="10">
        <v>2114</v>
      </c>
    </row>
    <row r="11" spans="1:26" s="12" customFormat="1" ht="30" customHeight="1" x14ac:dyDescent="0.25">
      <c r="A11" s="11" t="s">
        <v>30</v>
      </c>
      <c r="B11" s="14">
        <v>0.91</v>
      </c>
      <c r="C11" s="14">
        <v>0.95</v>
      </c>
      <c r="D11" s="15"/>
      <c r="E11" s="76">
        <v>0.94</v>
      </c>
      <c r="F11" s="76">
        <v>0.93</v>
      </c>
      <c r="G11" s="76">
        <v>0.97</v>
      </c>
      <c r="H11" s="76">
        <v>0.98</v>
      </c>
      <c r="I11" s="76">
        <v>0.96</v>
      </c>
      <c r="J11" s="76">
        <v>0.92</v>
      </c>
      <c r="K11" s="76">
        <v>0.92</v>
      </c>
      <c r="L11" s="76">
        <v>1</v>
      </c>
      <c r="M11" s="76">
        <v>0.88</v>
      </c>
      <c r="N11" s="76">
        <v>0.98</v>
      </c>
      <c r="O11" s="76">
        <v>0.94</v>
      </c>
      <c r="P11" s="76">
        <v>1</v>
      </c>
      <c r="Q11" s="76">
        <v>0.97</v>
      </c>
      <c r="R11" s="76">
        <v>0.97</v>
      </c>
      <c r="S11" s="76">
        <v>1</v>
      </c>
      <c r="T11" s="76">
        <v>0.93</v>
      </c>
      <c r="U11" s="76">
        <v>0.9</v>
      </c>
      <c r="V11" s="76">
        <v>0.74</v>
      </c>
      <c r="W11" s="76">
        <v>0.81</v>
      </c>
      <c r="X11" s="76">
        <v>1</v>
      </c>
      <c r="Y11" s="76">
        <v>1</v>
      </c>
    </row>
    <row r="12" spans="1:26" s="12" customFormat="1" ht="30" customHeight="1" x14ac:dyDescent="0.25">
      <c r="A12" s="13" t="s">
        <v>31</v>
      </c>
      <c r="B12" s="8">
        <v>445</v>
      </c>
      <c r="C12" s="8">
        <f>SUM(E12:Y12)</f>
        <v>2095</v>
      </c>
      <c r="D12" s="15">
        <f t="shared" si="0"/>
        <v>4.7078651685393256</v>
      </c>
      <c r="E12" s="81"/>
      <c r="F12" s="81">
        <v>120</v>
      </c>
      <c r="G12" s="81">
        <v>610</v>
      </c>
      <c r="H12" s="81">
        <v>110</v>
      </c>
      <c r="I12" s="81">
        <v>5</v>
      </c>
      <c r="J12" s="81">
        <v>250</v>
      </c>
      <c r="K12" s="81"/>
      <c r="L12" s="81">
        <v>5</v>
      </c>
      <c r="M12" s="81">
        <v>50</v>
      </c>
      <c r="N12" s="81"/>
      <c r="O12" s="81">
        <v>40</v>
      </c>
      <c r="P12" s="81"/>
      <c r="Q12" s="81">
        <v>155</v>
      </c>
      <c r="R12" s="81">
        <v>120</v>
      </c>
      <c r="S12" s="81">
        <v>155</v>
      </c>
      <c r="T12" s="81"/>
      <c r="U12" s="81">
        <v>260</v>
      </c>
      <c r="V12" s="81"/>
      <c r="W12" s="81"/>
      <c r="X12" s="81">
        <v>25</v>
      </c>
      <c r="Y12" s="81">
        <v>190</v>
      </c>
    </row>
    <row r="13" spans="1:26" s="12" customFormat="1" ht="30" customHeight="1" x14ac:dyDescent="0.25">
      <c r="A13" s="13" t="s">
        <v>32</v>
      </c>
      <c r="B13" s="15">
        <f>B12/B8</f>
        <v>8.7958570524984195E-3</v>
      </c>
      <c r="C13" s="15">
        <f>C12/C8</f>
        <v>4.1574884403961024E-2</v>
      </c>
      <c r="D13" s="15"/>
      <c r="E13" s="16">
        <f t="shared" ref="D13:L13" si="2">E12/E8</f>
        <v>0</v>
      </c>
      <c r="F13" s="16">
        <f t="shared" si="2"/>
        <v>6.1006609049313675E-2</v>
      </c>
      <c r="G13" s="16">
        <f t="shared" si="2"/>
        <v>0.16689466484268126</v>
      </c>
      <c r="H13" s="16">
        <f t="shared" si="2"/>
        <v>3.3394049787492414E-2</v>
      </c>
      <c r="I13" s="16">
        <f t="shared" si="2"/>
        <v>3.0978934324659233E-3</v>
      </c>
      <c r="J13" s="16">
        <f t="shared" si="2"/>
        <v>8.0775444264943458E-2</v>
      </c>
      <c r="K13" s="16">
        <f t="shared" si="2"/>
        <v>0</v>
      </c>
      <c r="L13" s="16">
        <f t="shared" si="2"/>
        <v>1.6307893020221786E-3</v>
      </c>
      <c r="M13" s="16">
        <f t="shared" ref="M13" si="3">M12/M8</f>
        <v>2.2007042253521125E-2</v>
      </c>
      <c r="N13" s="16">
        <f t="shared" ref="N13" si="4">N12/N8</f>
        <v>0</v>
      </c>
      <c r="O13" s="16">
        <f t="shared" ref="O13" si="5">O12/O8</f>
        <v>2.7739251040221916E-2</v>
      </c>
      <c r="P13" s="16">
        <f t="shared" ref="P13" si="6">P12/P8</f>
        <v>0</v>
      </c>
      <c r="Q13" s="16">
        <f t="shared" ref="Q13" si="7">Q12/Q8</f>
        <v>5.6652046783625731E-2</v>
      </c>
      <c r="R13" s="16">
        <f t="shared" ref="R13" si="8">R12/R8</f>
        <v>3.911342894393742E-2</v>
      </c>
      <c r="S13" s="16">
        <f t="shared" ref="S13" si="9">S12/S8</f>
        <v>4.3199554069119288E-2</v>
      </c>
      <c r="T13" s="16">
        <f t="shared" ref="T13" si="10">T12/T8</f>
        <v>0</v>
      </c>
      <c r="U13" s="16">
        <f t="shared" ref="U13" si="11">U12/U8</f>
        <v>0.14309301045679693</v>
      </c>
      <c r="V13" s="16">
        <f t="shared" ref="V13" si="12">V12/V8</f>
        <v>0</v>
      </c>
      <c r="W13" s="16">
        <f t="shared" ref="W13" si="13">W12/W8</f>
        <v>0</v>
      </c>
      <c r="X13" s="16">
        <f t="shared" ref="X13" si="14">X12/X8</f>
        <v>6.1229488121479301E-3</v>
      </c>
      <c r="Y13" s="16">
        <f t="shared" ref="Y13" si="15">Y12/Y8</f>
        <v>8.987701040681173E-2</v>
      </c>
    </row>
    <row r="14" spans="1:26" s="12" customFormat="1" ht="30" customHeight="1" x14ac:dyDescent="0.25">
      <c r="A14" s="18" t="s">
        <v>33</v>
      </c>
      <c r="B14" s="8"/>
      <c r="C14" s="8">
        <f>SUM(E14:Y14)</f>
        <v>3175</v>
      </c>
      <c r="D14" s="15"/>
      <c r="E14" s="10"/>
      <c r="F14" s="10">
        <v>50</v>
      </c>
      <c r="G14" s="10">
        <v>2300</v>
      </c>
      <c r="H14" s="10"/>
      <c r="I14" s="10"/>
      <c r="J14" s="10">
        <v>100</v>
      </c>
      <c r="K14" s="10"/>
      <c r="L14" s="10"/>
      <c r="M14" s="10"/>
      <c r="N14" s="10"/>
      <c r="O14" s="10">
        <v>310</v>
      </c>
      <c r="P14" s="10">
        <v>100</v>
      </c>
      <c r="Q14" s="10"/>
      <c r="R14" s="10"/>
      <c r="S14" s="10"/>
      <c r="T14" s="10"/>
      <c r="U14" s="10">
        <v>75</v>
      </c>
      <c r="V14" s="10"/>
      <c r="W14" s="10"/>
      <c r="X14" s="10">
        <v>200</v>
      </c>
      <c r="Y14" s="10">
        <v>40</v>
      </c>
    </row>
    <row r="15" spans="1:26" s="12" customFormat="1" ht="30" customHeight="1" x14ac:dyDescent="0.25">
      <c r="A15" s="11" t="s">
        <v>34</v>
      </c>
      <c r="B15" s="8">
        <v>20000.3</v>
      </c>
      <c r="C15" s="8">
        <v>20000</v>
      </c>
      <c r="D15" s="15">
        <f t="shared" si="0"/>
        <v>0.9999850002249967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customHeight="1" x14ac:dyDescent="0.3">
      <c r="A16" s="11" t="s">
        <v>35</v>
      </c>
      <c r="B16" s="19">
        <v>9795.5</v>
      </c>
      <c r="C16" s="19">
        <v>10006.9</v>
      </c>
      <c r="D16" s="15">
        <f t="shared" si="0"/>
        <v>1.0215813383696595</v>
      </c>
      <c r="E16" s="77">
        <v>213.1</v>
      </c>
      <c r="F16" s="77">
        <v>181.8</v>
      </c>
      <c r="G16" s="77">
        <v>503</v>
      </c>
      <c r="H16" s="77">
        <v>1155.0999999999999</v>
      </c>
      <c r="I16" s="77">
        <v>294.7</v>
      </c>
      <c r="J16" s="77">
        <v>177</v>
      </c>
      <c r="K16" s="77">
        <v>735.6</v>
      </c>
      <c r="L16" s="77">
        <v>657.5</v>
      </c>
      <c r="M16" s="77">
        <v>747</v>
      </c>
      <c r="N16" s="77">
        <v>210</v>
      </c>
      <c r="O16" s="77">
        <v>398</v>
      </c>
      <c r="P16" s="77">
        <v>248.3</v>
      </c>
      <c r="Q16" s="77">
        <v>467.6</v>
      </c>
      <c r="R16" s="77">
        <v>270.10000000000002</v>
      </c>
      <c r="S16" s="77">
        <v>811.7</v>
      </c>
      <c r="T16" s="77">
        <v>526.79999999999995</v>
      </c>
      <c r="U16" s="77">
        <v>171.4</v>
      </c>
      <c r="V16" s="77">
        <v>138.80000000000001</v>
      </c>
      <c r="W16" s="77">
        <v>548.9</v>
      </c>
      <c r="X16" s="77">
        <v>1368.7</v>
      </c>
      <c r="Y16" s="77">
        <v>181.8</v>
      </c>
      <c r="Z16" s="20"/>
    </row>
    <row r="17" spans="1:26" s="2" customFormat="1" ht="30" customHeight="1" x14ac:dyDescent="0.3">
      <c r="A17" s="18" t="s">
        <v>36</v>
      </c>
      <c r="B17" s="15">
        <f>B16/B15</f>
        <v>0.48976765348519774</v>
      </c>
      <c r="C17" s="15">
        <v>0.5</v>
      </c>
      <c r="D17" s="15"/>
      <c r="E17" s="16">
        <f t="shared" ref="E17:W17" si="16">E16/E15</f>
        <v>0.17553542009884679</v>
      </c>
      <c r="F17" s="16">
        <f t="shared" si="16"/>
        <v>0.30350584307178635</v>
      </c>
      <c r="G17" s="16">
        <f t="shared" si="16"/>
        <v>0.34546703296703296</v>
      </c>
      <c r="H17" s="16">
        <f t="shared" si="16"/>
        <v>0.99031207133058974</v>
      </c>
      <c r="I17" s="16">
        <f t="shared" si="16"/>
        <v>0.45478395061728394</v>
      </c>
      <c r="J17" s="16">
        <f t="shared" si="16"/>
        <v>0.16921606118546845</v>
      </c>
      <c r="K17" s="16">
        <f t="shared" si="16"/>
        <v>0.76172724448586515</v>
      </c>
      <c r="L17" s="16">
        <f t="shared" si="16"/>
        <v>0.51690251572327039</v>
      </c>
      <c r="M17" s="16">
        <f t="shared" si="16"/>
        <v>0.95867556468172477</v>
      </c>
      <c r="N17" s="16">
        <f t="shared" si="16"/>
        <v>0.50239234449760761</v>
      </c>
      <c r="O17" s="16">
        <f t="shared" si="16"/>
        <v>0.73431734317343178</v>
      </c>
      <c r="P17" s="16">
        <f t="shared" si="16"/>
        <v>0.21992914083259524</v>
      </c>
      <c r="Q17" s="16">
        <f t="shared" si="16"/>
        <v>0.35477996965098635</v>
      </c>
      <c r="R17" s="16">
        <f t="shared" si="16"/>
        <v>0.26071428571428573</v>
      </c>
      <c r="S17" s="16">
        <f t="shared" si="16"/>
        <v>0.63988963342530547</v>
      </c>
      <c r="T17" s="16">
        <f t="shared" si="16"/>
        <v>0.61470245040840132</v>
      </c>
      <c r="U17" s="16">
        <f t="shared" si="16"/>
        <v>0.25930408472012106</v>
      </c>
      <c r="V17" s="16">
        <f t="shared" si="16"/>
        <v>0.73987206823027729</v>
      </c>
      <c r="W17" s="16">
        <f t="shared" si="16"/>
        <v>0.49945404913557778</v>
      </c>
      <c r="X17" s="16">
        <v>0.72699999999999998</v>
      </c>
      <c r="Y17" s="16">
        <f>Y16/Y15</f>
        <v>0.2310038119440915</v>
      </c>
      <c r="Z17" s="21"/>
    </row>
    <row r="18" spans="1:26" s="2" customFormat="1" ht="30" customHeight="1" x14ac:dyDescent="0.3">
      <c r="A18" s="11" t="s">
        <v>37</v>
      </c>
      <c r="B18" s="15">
        <v>0.753</v>
      </c>
      <c r="C18" s="15">
        <v>0.78300000000000003</v>
      </c>
      <c r="D18" s="15"/>
      <c r="E18" s="16">
        <v>0.42</v>
      </c>
      <c r="F18" s="16">
        <v>0.39700000000000002</v>
      </c>
      <c r="G18" s="16">
        <v>0.72</v>
      </c>
      <c r="H18" s="16">
        <v>0.69599999999999995</v>
      </c>
      <c r="I18" s="16">
        <v>0.97299999999999998</v>
      </c>
      <c r="J18" s="16">
        <v>1.2</v>
      </c>
      <c r="K18" s="16">
        <v>1.583</v>
      </c>
      <c r="L18" s="16">
        <v>1.1160000000000001</v>
      </c>
      <c r="M18" s="16">
        <v>0.65400000000000003</v>
      </c>
      <c r="N18" s="16">
        <v>0.56200000000000006</v>
      </c>
      <c r="O18" s="16">
        <v>0.54800000000000004</v>
      </c>
      <c r="P18" s="16">
        <v>0.52200000000000002</v>
      </c>
      <c r="Q18" s="16">
        <v>0.51700000000000002</v>
      </c>
      <c r="R18" s="16">
        <v>0.82699999999999996</v>
      </c>
      <c r="S18" s="16">
        <v>0.871</v>
      </c>
      <c r="T18" s="16">
        <v>0.34699999999999998</v>
      </c>
      <c r="U18" s="16">
        <v>0.76800000000000002</v>
      </c>
      <c r="V18" s="16">
        <v>0.42799999999999999</v>
      </c>
      <c r="W18" s="16">
        <v>0.51</v>
      </c>
      <c r="X18" s="16">
        <v>0.96299999999999997</v>
      </c>
      <c r="Y18" s="16">
        <v>1.389</v>
      </c>
      <c r="Z18" s="21"/>
    </row>
    <row r="19" spans="1:26" s="2" customFormat="1" ht="30" customHeight="1" x14ac:dyDescent="0.3">
      <c r="A19" s="11" t="s">
        <v>38</v>
      </c>
      <c r="B19" s="15">
        <v>0.622</v>
      </c>
      <c r="C19" s="15">
        <v>0.53100000000000003</v>
      </c>
      <c r="D19" s="15"/>
      <c r="E19" s="16">
        <v>0.85399999999999998</v>
      </c>
      <c r="F19" s="16">
        <v>0.20200000000000001</v>
      </c>
      <c r="G19" s="16">
        <v>0.92500000000000004</v>
      </c>
      <c r="H19" s="16">
        <v>0.27600000000000002</v>
      </c>
      <c r="I19" s="16">
        <v>0.60699999999999998</v>
      </c>
      <c r="J19" s="16">
        <v>1.294</v>
      </c>
      <c r="K19" s="16">
        <v>1.464</v>
      </c>
      <c r="L19" s="16">
        <v>0.377</v>
      </c>
      <c r="M19" s="16">
        <v>0.4</v>
      </c>
      <c r="N19" s="16">
        <v>0.96399999999999997</v>
      </c>
      <c r="O19" s="16">
        <v>0.6</v>
      </c>
      <c r="P19" s="16">
        <v>5.6000000000000001E-2</v>
      </c>
      <c r="Q19" s="16">
        <v>0.42199999999999999</v>
      </c>
      <c r="R19" s="16">
        <v>0.112</v>
      </c>
      <c r="S19" s="16">
        <v>0.97899999999999998</v>
      </c>
      <c r="T19" s="16">
        <v>0.28799999999999998</v>
      </c>
      <c r="U19" s="16">
        <v>0</v>
      </c>
      <c r="V19" s="16">
        <v>1.6830000000000001</v>
      </c>
      <c r="W19" s="16">
        <v>0.58199999999999996</v>
      </c>
      <c r="X19" s="16">
        <v>0.41099999999999998</v>
      </c>
      <c r="Y19" s="16">
        <v>0.152</v>
      </c>
      <c r="Z19" s="21"/>
    </row>
    <row r="20" spans="1:26" s="12" customFormat="1" ht="30" customHeight="1" x14ac:dyDescent="0.25">
      <c r="A20" s="22" t="s">
        <v>39</v>
      </c>
      <c r="B20" s="23">
        <v>80553</v>
      </c>
      <c r="C20" s="23">
        <f>SUM(E20:Y20)</f>
        <v>102755</v>
      </c>
      <c r="D20" s="15">
        <f t="shared" si="0"/>
        <v>1.2756197782826213</v>
      </c>
      <c r="E20" s="24">
        <v>7447</v>
      </c>
      <c r="F20" s="24">
        <v>3040</v>
      </c>
      <c r="G20" s="24">
        <v>5500</v>
      </c>
      <c r="H20" s="24">
        <v>6125</v>
      </c>
      <c r="I20" s="24">
        <v>3373</v>
      </c>
      <c r="J20" s="24">
        <v>6000</v>
      </c>
      <c r="K20" s="24">
        <v>3561</v>
      </c>
      <c r="L20" s="24">
        <v>4896</v>
      </c>
      <c r="M20" s="24">
        <v>4802</v>
      </c>
      <c r="N20" s="24">
        <v>1509</v>
      </c>
      <c r="O20" s="24">
        <v>3853</v>
      </c>
      <c r="P20" s="24">
        <v>7166</v>
      </c>
      <c r="Q20" s="24">
        <v>7553</v>
      </c>
      <c r="R20" s="24">
        <v>5035</v>
      </c>
      <c r="S20" s="24">
        <v>7850</v>
      </c>
      <c r="T20" s="24">
        <v>4085</v>
      </c>
      <c r="U20" s="24">
        <v>3010</v>
      </c>
      <c r="V20" s="24">
        <v>2128</v>
      </c>
      <c r="W20" s="24">
        <v>6166</v>
      </c>
      <c r="X20" s="24">
        <v>6906</v>
      </c>
      <c r="Y20" s="24">
        <v>2750</v>
      </c>
    </row>
    <row r="21" spans="1:26" s="12" customFormat="1" ht="30" hidden="1" customHeight="1" x14ac:dyDescent="0.25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5">
      <c r="A22" s="25" t="s">
        <v>41</v>
      </c>
      <c r="B22" s="9">
        <f>B21/B20</f>
        <v>0</v>
      </c>
      <c r="C22" s="9">
        <f t="shared" ref="C22:E22" si="17">C21/C20</f>
        <v>0</v>
      </c>
      <c r="D22" s="9"/>
      <c r="E22" s="30">
        <f t="shared" si="17"/>
        <v>0</v>
      </c>
      <c r="F22" s="30">
        <f t="shared" ref="F22" si="18">F21/F20</f>
        <v>0</v>
      </c>
      <c r="G22" s="30">
        <f t="shared" ref="G22" si="19">G21/G20</f>
        <v>0</v>
      </c>
      <c r="H22" s="30">
        <f t="shared" ref="H22" si="20">H21/H20</f>
        <v>0</v>
      </c>
      <c r="I22" s="30">
        <f t="shared" ref="I22" si="21">I21/I20</f>
        <v>0</v>
      </c>
      <c r="J22" s="30">
        <f t="shared" ref="J22" si="22">J21/J20</f>
        <v>0</v>
      </c>
      <c r="K22" s="30">
        <f t="shared" ref="K22" si="23">K21/K20</f>
        <v>0</v>
      </c>
      <c r="L22" s="30">
        <f t="shared" ref="L22" si="24">L21/L20</f>
        <v>0</v>
      </c>
      <c r="M22" s="30">
        <f t="shared" ref="M22" si="25">M21/M20</f>
        <v>0</v>
      </c>
      <c r="N22" s="30">
        <f t="shared" ref="N22" si="26">N21/N20</f>
        <v>0</v>
      </c>
      <c r="O22" s="30">
        <f t="shared" ref="O22" si="27">O21/O20</f>
        <v>0</v>
      </c>
      <c r="P22" s="30">
        <f t="shared" ref="P22" si="28">P21/P20</f>
        <v>0</v>
      </c>
      <c r="Q22" s="30">
        <f t="shared" ref="Q22" si="29">Q21/Q20</f>
        <v>0</v>
      </c>
      <c r="R22" s="30">
        <f t="shared" ref="R22" si="30">R21/R20</f>
        <v>0</v>
      </c>
      <c r="S22" s="30">
        <f t="shared" ref="S22" si="31">S21/S20</f>
        <v>0</v>
      </c>
      <c r="T22" s="30">
        <f t="shared" ref="T22" si="32">T21/T20</f>
        <v>0</v>
      </c>
      <c r="U22" s="30">
        <f t="shared" ref="U22" si="33">U21/U20</f>
        <v>0</v>
      </c>
      <c r="V22" s="30">
        <f t="shared" ref="V22" si="34">V21/V20</f>
        <v>0</v>
      </c>
      <c r="W22" s="30">
        <f t="shared" ref="W22" si="35">W21/W20</f>
        <v>0</v>
      </c>
      <c r="X22" s="30">
        <f t="shared" ref="X22" si="36">X21/X20</f>
        <v>0</v>
      </c>
      <c r="Y22" s="30">
        <f t="shared" ref="Y22" si="37">Y21/Y20</f>
        <v>0</v>
      </c>
    </row>
    <row r="23" spans="1:26" s="12" customFormat="1" ht="30" hidden="1" customHeight="1" x14ac:dyDescent="0.25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5">
      <c r="A24" s="25" t="s">
        <v>43</v>
      </c>
      <c r="B24" s="15" t="e">
        <f>B23/B21</f>
        <v>#DIV/0!</v>
      </c>
      <c r="C24" s="15" t="e">
        <f>C23/C21</f>
        <v>#DIV/0!</v>
      </c>
      <c r="D24" s="15"/>
      <c r="E24" s="16" t="e">
        <f>E23/E21</f>
        <v>#DIV/0!</v>
      </c>
      <c r="F24" s="16" t="e">
        <f t="shared" ref="F24:Y24" si="38">F23/F21</f>
        <v>#DIV/0!</v>
      </c>
      <c r="G24" s="16" t="e">
        <f t="shared" si="38"/>
        <v>#DIV/0!</v>
      </c>
      <c r="H24" s="16" t="e">
        <f t="shared" si="38"/>
        <v>#DIV/0!</v>
      </c>
      <c r="I24" s="16" t="e">
        <f t="shared" si="38"/>
        <v>#DIV/0!</v>
      </c>
      <c r="J24" s="16" t="e">
        <f t="shared" si="38"/>
        <v>#DIV/0!</v>
      </c>
      <c r="K24" s="16" t="e">
        <f t="shared" si="38"/>
        <v>#DIV/0!</v>
      </c>
      <c r="L24" s="16" t="e">
        <f t="shared" si="38"/>
        <v>#DIV/0!</v>
      </c>
      <c r="M24" s="16" t="e">
        <f t="shared" si="38"/>
        <v>#DIV/0!</v>
      </c>
      <c r="N24" s="16" t="e">
        <f t="shared" si="38"/>
        <v>#DIV/0!</v>
      </c>
      <c r="O24" s="16" t="e">
        <f t="shared" si="38"/>
        <v>#DIV/0!</v>
      </c>
      <c r="P24" s="16" t="e">
        <f t="shared" si="38"/>
        <v>#DIV/0!</v>
      </c>
      <c r="Q24" s="16" t="e">
        <f t="shared" si="38"/>
        <v>#DIV/0!</v>
      </c>
      <c r="R24" s="16" t="e">
        <f t="shared" si="38"/>
        <v>#DIV/0!</v>
      </c>
      <c r="S24" s="16" t="e">
        <f t="shared" si="38"/>
        <v>#DIV/0!</v>
      </c>
      <c r="T24" s="16" t="e">
        <f t="shared" si="38"/>
        <v>#DIV/0!</v>
      </c>
      <c r="U24" s="16" t="e">
        <f t="shared" si="38"/>
        <v>#DIV/0!</v>
      </c>
      <c r="V24" s="16" t="e">
        <f t="shared" si="38"/>
        <v>#DIV/0!</v>
      </c>
      <c r="W24" s="16" t="e">
        <f t="shared" si="38"/>
        <v>#DIV/0!</v>
      </c>
      <c r="X24" s="16" t="e">
        <f t="shared" si="38"/>
        <v>#DIV/0!</v>
      </c>
      <c r="Y24" s="16" t="e">
        <f t="shared" si="38"/>
        <v>#DIV/0!</v>
      </c>
    </row>
    <row r="25" spans="1:26" s="12" customFormat="1" ht="30" customHeight="1" x14ac:dyDescent="0.25">
      <c r="A25" s="13" t="s">
        <v>44</v>
      </c>
      <c r="B25" s="23">
        <v>4014</v>
      </c>
      <c r="C25" s="23">
        <f>SUM(E25:Y25)</f>
        <v>6417</v>
      </c>
      <c r="D25" s="15">
        <f t="shared" si="0"/>
        <v>1.5986547085201794</v>
      </c>
      <c r="E25" s="26"/>
      <c r="F25" s="26">
        <v>120</v>
      </c>
      <c r="G25" s="26"/>
      <c r="H25" s="26">
        <v>1700</v>
      </c>
      <c r="I25" s="26"/>
      <c r="J25" s="26">
        <v>50</v>
      </c>
      <c r="K25" s="26">
        <v>60</v>
      </c>
      <c r="L25" s="26">
        <v>350</v>
      </c>
      <c r="M25" s="26">
        <v>650</v>
      </c>
      <c r="N25" s="26"/>
      <c r="O25" s="26">
        <v>300</v>
      </c>
      <c r="P25" s="26">
        <v>163</v>
      </c>
      <c r="Q25" s="26">
        <v>819</v>
      </c>
      <c r="R25" s="26">
        <v>270</v>
      </c>
      <c r="S25" s="26">
        <v>1005</v>
      </c>
      <c r="T25" s="26">
        <v>330</v>
      </c>
      <c r="U25" s="26">
        <v>150</v>
      </c>
      <c r="V25" s="26">
        <v>100</v>
      </c>
      <c r="W25" s="26">
        <v>300</v>
      </c>
      <c r="X25" s="26">
        <v>50</v>
      </c>
      <c r="Y25" s="26"/>
    </row>
    <row r="26" spans="1:26" s="12" customFormat="1" ht="30" customHeight="1" x14ac:dyDescent="0.25">
      <c r="A26" s="18" t="s">
        <v>45</v>
      </c>
      <c r="B26" s="28">
        <f t="shared" ref="B26:Y26" si="39">B25/B20</f>
        <v>4.9830546348366915E-2</v>
      </c>
      <c r="C26" s="28">
        <f t="shared" si="39"/>
        <v>6.2449515838645324E-2</v>
      </c>
      <c r="D26" s="15"/>
      <c r="E26" s="29">
        <f t="shared" si="39"/>
        <v>0</v>
      </c>
      <c r="F26" s="29">
        <f t="shared" si="39"/>
        <v>3.9473684210526314E-2</v>
      </c>
      <c r="G26" s="29">
        <f t="shared" si="39"/>
        <v>0</v>
      </c>
      <c r="H26" s="29">
        <f t="shared" si="39"/>
        <v>0.27755102040816326</v>
      </c>
      <c r="I26" s="29">
        <f t="shared" si="39"/>
        <v>0</v>
      </c>
      <c r="J26" s="29">
        <f t="shared" si="39"/>
        <v>8.3333333333333332E-3</v>
      </c>
      <c r="K26" s="29">
        <f t="shared" si="39"/>
        <v>1.6849199663016005E-2</v>
      </c>
      <c r="L26" s="29">
        <f t="shared" si="39"/>
        <v>7.1486928104575159E-2</v>
      </c>
      <c r="M26" s="29">
        <f t="shared" si="39"/>
        <v>0.13536026655560182</v>
      </c>
      <c r="N26" s="29">
        <f t="shared" si="39"/>
        <v>0</v>
      </c>
      <c r="O26" s="29">
        <f t="shared" si="39"/>
        <v>7.7861406696080979E-2</v>
      </c>
      <c r="P26" s="29">
        <f t="shared" si="39"/>
        <v>2.2746301981579682E-2</v>
      </c>
      <c r="Q26" s="29">
        <f t="shared" si="39"/>
        <v>0.10843373493975904</v>
      </c>
      <c r="R26" s="29">
        <f t="shared" si="39"/>
        <v>5.3624627606752732E-2</v>
      </c>
      <c r="S26" s="29">
        <f t="shared" si="39"/>
        <v>0.12802547770700637</v>
      </c>
      <c r="T26" s="29">
        <f t="shared" si="39"/>
        <v>8.0783353733170138E-2</v>
      </c>
      <c r="U26" s="29">
        <f t="shared" si="39"/>
        <v>4.9833887043189369E-2</v>
      </c>
      <c r="V26" s="29">
        <f t="shared" si="39"/>
        <v>4.6992481203007516E-2</v>
      </c>
      <c r="W26" s="29">
        <f t="shared" si="39"/>
        <v>4.8653908530651963E-2</v>
      </c>
      <c r="X26" s="29">
        <f t="shared" si="39"/>
        <v>7.2400810889081957E-3</v>
      </c>
      <c r="Y26" s="29">
        <f t="shared" si="39"/>
        <v>0</v>
      </c>
    </row>
    <row r="27" spans="1:26" s="12" customFormat="1" ht="30" customHeight="1" x14ac:dyDescent="0.25">
      <c r="A27" s="25" t="s">
        <v>46</v>
      </c>
      <c r="B27" s="23"/>
      <c r="C27" s="23">
        <f>SUM(E27:Y27)</f>
        <v>50</v>
      </c>
      <c r="D27" s="1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>
        <v>50</v>
      </c>
      <c r="V27" s="26"/>
      <c r="W27" s="26"/>
      <c r="X27" s="26"/>
      <c r="Y27" s="26"/>
    </row>
    <row r="28" spans="1:26" s="12" customFormat="1" ht="30" hidden="1" customHeight="1" x14ac:dyDescent="0.25">
      <c r="A28" s="18" t="s">
        <v>45</v>
      </c>
      <c r="B28" s="9">
        <f t="shared" ref="B28:Y28" si="40">B27/B20</f>
        <v>0</v>
      </c>
      <c r="C28" s="9">
        <f t="shared" si="40"/>
        <v>4.8659432631015524E-4</v>
      </c>
      <c r="D28" s="15"/>
      <c r="E28" s="30">
        <f t="shared" si="40"/>
        <v>0</v>
      </c>
      <c r="F28" s="30">
        <f t="shared" si="40"/>
        <v>0</v>
      </c>
      <c r="G28" s="30">
        <f t="shared" si="40"/>
        <v>0</v>
      </c>
      <c r="H28" s="30">
        <f t="shared" si="40"/>
        <v>0</v>
      </c>
      <c r="I28" s="30">
        <f t="shared" si="40"/>
        <v>0</v>
      </c>
      <c r="J28" s="30">
        <f t="shared" si="40"/>
        <v>0</v>
      </c>
      <c r="K28" s="30">
        <f t="shared" si="40"/>
        <v>0</v>
      </c>
      <c r="L28" s="30">
        <f t="shared" si="40"/>
        <v>0</v>
      </c>
      <c r="M28" s="30">
        <f t="shared" si="40"/>
        <v>0</v>
      </c>
      <c r="N28" s="30">
        <f t="shared" si="40"/>
        <v>0</v>
      </c>
      <c r="O28" s="30">
        <f t="shared" si="40"/>
        <v>0</v>
      </c>
      <c r="P28" s="30">
        <f t="shared" si="40"/>
        <v>0</v>
      </c>
      <c r="Q28" s="30">
        <f t="shared" si="40"/>
        <v>0</v>
      </c>
      <c r="R28" s="30">
        <f t="shared" si="40"/>
        <v>0</v>
      </c>
      <c r="S28" s="30">
        <f t="shared" si="40"/>
        <v>0</v>
      </c>
      <c r="T28" s="30">
        <f t="shared" si="40"/>
        <v>0</v>
      </c>
      <c r="U28" s="30">
        <f t="shared" si="40"/>
        <v>1.6611295681063124E-2</v>
      </c>
      <c r="V28" s="30">
        <f t="shared" si="40"/>
        <v>0</v>
      </c>
      <c r="W28" s="30">
        <f t="shared" si="40"/>
        <v>0</v>
      </c>
      <c r="X28" s="30">
        <f t="shared" si="40"/>
        <v>0</v>
      </c>
      <c r="Y28" s="30">
        <f t="shared" si="40"/>
        <v>0</v>
      </c>
    </row>
    <row r="29" spans="1:26" s="12" customFormat="1" ht="30" customHeight="1" x14ac:dyDescent="0.25">
      <c r="A29" s="11" t="s">
        <v>200</v>
      </c>
      <c r="B29" s="23">
        <v>102812</v>
      </c>
      <c r="C29" s="23">
        <f>SUM(E29:Y29)</f>
        <v>102447</v>
      </c>
      <c r="D29" s="15">
        <f t="shared" si="0"/>
        <v>0.99644983075905535</v>
      </c>
      <c r="E29" s="31">
        <v>1366</v>
      </c>
      <c r="F29" s="31">
        <v>2847</v>
      </c>
      <c r="G29" s="31">
        <v>5196</v>
      </c>
      <c r="H29" s="31">
        <v>6818</v>
      </c>
      <c r="I29" s="31">
        <v>7359</v>
      </c>
      <c r="J29" s="31">
        <v>5788</v>
      </c>
      <c r="K29" s="31">
        <v>3589</v>
      </c>
      <c r="L29" s="31">
        <v>5208</v>
      </c>
      <c r="M29" s="31">
        <v>3384</v>
      </c>
      <c r="N29" s="31">
        <v>4078</v>
      </c>
      <c r="O29" s="31">
        <v>3900</v>
      </c>
      <c r="P29" s="31">
        <v>6744</v>
      </c>
      <c r="Q29" s="31">
        <v>6037</v>
      </c>
      <c r="R29" s="31">
        <v>3874</v>
      </c>
      <c r="S29" s="31">
        <v>3946</v>
      </c>
      <c r="T29" s="31">
        <v>5071</v>
      </c>
      <c r="U29" s="31">
        <v>2020</v>
      </c>
      <c r="V29" s="31">
        <v>1351</v>
      </c>
      <c r="W29" s="31">
        <v>8708</v>
      </c>
      <c r="X29" s="31">
        <v>9901</v>
      </c>
      <c r="Y29" s="31">
        <v>5262</v>
      </c>
    </row>
    <row r="30" spans="1:26" s="12" customFormat="1" ht="30" hidden="1" customHeight="1" x14ac:dyDescent="0.25">
      <c r="A30" s="13" t="s">
        <v>47</v>
      </c>
      <c r="B30" s="23"/>
      <c r="C30" s="23">
        <f>SUM(E30:Y30)</f>
        <v>0</v>
      </c>
      <c r="D30" s="15" t="e">
        <f t="shared" si="0"/>
        <v>#DIV/0!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6" s="12" customFormat="1" ht="30" hidden="1" customHeight="1" x14ac:dyDescent="0.25">
      <c r="A31" s="18" t="s">
        <v>41</v>
      </c>
      <c r="B31" s="30">
        <f t="shared" ref="B31:C31" si="41">B30/B29</f>
        <v>0</v>
      </c>
      <c r="C31" s="30">
        <f t="shared" si="41"/>
        <v>0</v>
      </c>
      <c r="D31" s="30"/>
      <c r="E31" s="30">
        <f>E30/E29</f>
        <v>0</v>
      </c>
      <c r="F31" s="30">
        <f t="shared" ref="F31:Y31" si="42">F30/F29</f>
        <v>0</v>
      </c>
      <c r="G31" s="30">
        <f t="shared" si="42"/>
        <v>0</v>
      </c>
      <c r="H31" s="30">
        <f t="shared" si="42"/>
        <v>0</v>
      </c>
      <c r="I31" s="30">
        <f t="shared" si="42"/>
        <v>0</v>
      </c>
      <c r="J31" s="30">
        <f t="shared" si="42"/>
        <v>0</v>
      </c>
      <c r="K31" s="30">
        <f t="shared" si="42"/>
        <v>0</v>
      </c>
      <c r="L31" s="30">
        <f t="shared" si="42"/>
        <v>0</v>
      </c>
      <c r="M31" s="30">
        <f t="shared" si="42"/>
        <v>0</v>
      </c>
      <c r="N31" s="30">
        <f t="shared" si="42"/>
        <v>0</v>
      </c>
      <c r="O31" s="30">
        <f t="shared" si="42"/>
        <v>0</v>
      </c>
      <c r="P31" s="30">
        <f t="shared" si="42"/>
        <v>0</v>
      </c>
      <c r="Q31" s="30">
        <f t="shared" si="42"/>
        <v>0</v>
      </c>
      <c r="R31" s="30">
        <f t="shared" si="42"/>
        <v>0</v>
      </c>
      <c r="S31" s="30">
        <f t="shared" si="42"/>
        <v>0</v>
      </c>
      <c r="T31" s="30">
        <f t="shared" si="42"/>
        <v>0</v>
      </c>
      <c r="U31" s="30">
        <f t="shared" si="42"/>
        <v>0</v>
      </c>
      <c r="V31" s="30">
        <f t="shared" si="42"/>
        <v>0</v>
      </c>
      <c r="W31" s="30">
        <f t="shared" si="42"/>
        <v>0</v>
      </c>
      <c r="X31" s="30">
        <f t="shared" si="42"/>
        <v>0</v>
      </c>
      <c r="Y31" s="30">
        <f t="shared" si="42"/>
        <v>0</v>
      </c>
    </row>
    <row r="32" spans="1:26" s="12" customFormat="1" ht="30" customHeight="1" x14ac:dyDescent="0.25">
      <c r="A32" s="13" t="s">
        <v>48</v>
      </c>
      <c r="B32" s="23"/>
      <c r="C32" s="23">
        <f>SUM(E32:Y32)</f>
        <v>1559</v>
      </c>
      <c r="D32" s="15"/>
      <c r="E32" s="26"/>
      <c r="F32" s="26">
        <v>60</v>
      </c>
      <c r="G32" s="26"/>
      <c r="H32" s="26"/>
      <c r="I32" s="26"/>
      <c r="J32" s="26"/>
      <c r="K32" s="26"/>
      <c r="L32" s="26">
        <v>225</v>
      </c>
      <c r="M32" s="26"/>
      <c r="N32" s="26"/>
      <c r="O32" s="26">
        <v>150</v>
      </c>
      <c r="P32" s="26"/>
      <c r="Q32" s="26"/>
      <c r="R32" s="26"/>
      <c r="S32" s="26">
        <v>161</v>
      </c>
      <c r="T32" s="26">
        <v>605</v>
      </c>
      <c r="U32" s="26"/>
      <c r="V32" s="26"/>
      <c r="W32" s="26"/>
      <c r="X32" s="26">
        <v>258</v>
      </c>
      <c r="Y32" s="26">
        <v>100</v>
      </c>
    </row>
    <row r="33" spans="1:29" s="12" customFormat="1" ht="30" customHeight="1" x14ac:dyDescent="0.25">
      <c r="A33" s="13" t="s">
        <v>45</v>
      </c>
      <c r="B33" s="28">
        <f t="shared" ref="B33:Y33" si="43">B32/B29</f>
        <v>0</v>
      </c>
      <c r="C33" s="28">
        <f t="shared" si="43"/>
        <v>1.5217624723027517E-2</v>
      </c>
      <c r="D33" s="15"/>
      <c r="E33" s="29">
        <f t="shared" si="43"/>
        <v>0</v>
      </c>
      <c r="F33" s="29">
        <f t="shared" si="43"/>
        <v>2.107481559536354E-2</v>
      </c>
      <c r="G33" s="29">
        <f t="shared" si="43"/>
        <v>0</v>
      </c>
      <c r="H33" s="29">
        <f t="shared" si="43"/>
        <v>0</v>
      </c>
      <c r="I33" s="29">
        <f t="shared" si="43"/>
        <v>0</v>
      </c>
      <c r="J33" s="29">
        <f t="shared" si="43"/>
        <v>0</v>
      </c>
      <c r="K33" s="29">
        <f t="shared" si="43"/>
        <v>0</v>
      </c>
      <c r="L33" s="29">
        <f t="shared" si="43"/>
        <v>4.3202764976958526E-2</v>
      </c>
      <c r="M33" s="29">
        <f t="shared" si="43"/>
        <v>0</v>
      </c>
      <c r="N33" s="29">
        <f t="shared" si="43"/>
        <v>0</v>
      </c>
      <c r="O33" s="29">
        <f t="shared" si="43"/>
        <v>3.8461538461538464E-2</v>
      </c>
      <c r="P33" s="29">
        <f t="shared" si="43"/>
        <v>0</v>
      </c>
      <c r="Q33" s="29">
        <f t="shared" si="43"/>
        <v>0</v>
      </c>
      <c r="R33" s="29">
        <f t="shared" si="43"/>
        <v>0</v>
      </c>
      <c r="S33" s="29">
        <f t="shared" si="43"/>
        <v>4.0800810947795238E-2</v>
      </c>
      <c r="T33" s="29">
        <f t="shared" si="43"/>
        <v>0.1193058568329718</v>
      </c>
      <c r="U33" s="29">
        <f t="shared" si="43"/>
        <v>0</v>
      </c>
      <c r="V33" s="29">
        <f t="shared" si="43"/>
        <v>0</v>
      </c>
      <c r="W33" s="29">
        <f t="shared" si="43"/>
        <v>0</v>
      </c>
      <c r="X33" s="29">
        <f t="shared" si="43"/>
        <v>2.6057973942026059E-2</v>
      </c>
      <c r="Y33" s="29">
        <f t="shared" si="43"/>
        <v>1.9004180919802355E-2</v>
      </c>
    </row>
    <row r="34" spans="1:29" s="12" customFormat="1" ht="30" customHeight="1" x14ac:dyDescent="0.25">
      <c r="A34" s="25" t="s">
        <v>49</v>
      </c>
      <c r="B34" s="23"/>
      <c r="C34" s="23">
        <f>SUM(E34:Y34)</f>
        <v>2165</v>
      </c>
      <c r="D34" s="15"/>
      <c r="E34" s="26">
        <v>40</v>
      </c>
      <c r="F34" s="26"/>
      <c r="G34" s="26">
        <v>349</v>
      </c>
      <c r="H34" s="26"/>
      <c r="I34" s="26">
        <v>45</v>
      </c>
      <c r="J34" s="26">
        <v>100</v>
      </c>
      <c r="K34" s="26"/>
      <c r="L34" s="26">
        <v>250</v>
      </c>
      <c r="M34" s="26"/>
      <c r="N34" s="26"/>
      <c r="O34" s="26"/>
      <c r="P34" s="26"/>
      <c r="Q34" s="26">
        <v>983</v>
      </c>
      <c r="R34" s="26"/>
      <c r="S34" s="26"/>
      <c r="T34" s="26"/>
      <c r="U34" s="26">
        <v>220</v>
      </c>
      <c r="V34" s="26"/>
      <c r="W34" s="26"/>
      <c r="X34" s="26">
        <v>128</v>
      </c>
      <c r="Y34" s="26">
        <v>50</v>
      </c>
    </row>
    <row r="35" spans="1:29" s="12" customFormat="1" ht="30" customHeight="1" x14ac:dyDescent="0.25">
      <c r="A35" s="18" t="s">
        <v>45</v>
      </c>
      <c r="B35" s="9">
        <f t="shared" ref="B35:Y35" si="44">B34/B29</f>
        <v>0</v>
      </c>
      <c r="C35" s="9">
        <f t="shared" si="44"/>
        <v>2.1132878463986256E-2</v>
      </c>
      <c r="D35" s="15"/>
      <c r="E35" s="30">
        <f t="shared" si="44"/>
        <v>2.9282576866764276E-2</v>
      </c>
      <c r="F35" s="30">
        <f t="shared" si="44"/>
        <v>0</v>
      </c>
      <c r="G35" s="30">
        <f t="shared" si="44"/>
        <v>6.716705157813703E-2</v>
      </c>
      <c r="H35" s="30">
        <f t="shared" si="44"/>
        <v>0</v>
      </c>
      <c r="I35" s="30">
        <f t="shared" si="44"/>
        <v>6.1149612719119447E-3</v>
      </c>
      <c r="J35" s="30">
        <f t="shared" si="44"/>
        <v>1.7277125086385625E-2</v>
      </c>
      <c r="K35" s="30">
        <f t="shared" si="44"/>
        <v>0</v>
      </c>
      <c r="L35" s="30">
        <f t="shared" si="44"/>
        <v>4.8003072196620582E-2</v>
      </c>
      <c r="M35" s="30">
        <f t="shared" si="44"/>
        <v>0</v>
      </c>
      <c r="N35" s="30">
        <f t="shared" si="44"/>
        <v>0</v>
      </c>
      <c r="O35" s="30">
        <f t="shared" si="44"/>
        <v>0</v>
      </c>
      <c r="P35" s="30">
        <f t="shared" si="44"/>
        <v>0</v>
      </c>
      <c r="Q35" s="30">
        <f t="shared" si="44"/>
        <v>0.16282921981116449</v>
      </c>
      <c r="R35" s="30">
        <f t="shared" si="44"/>
        <v>0</v>
      </c>
      <c r="S35" s="30">
        <f t="shared" si="44"/>
        <v>0</v>
      </c>
      <c r="T35" s="30">
        <f t="shared" si="44"/>
        <v>0</v>
      </c>
      <c r="U35" s="30">
        <f t="shared" si="44"/>
        <v>0.10891089108910891</v>
      </c>
      <c r="V35" s="30">
        <f t="shared" si="44"/>
        <v>0</v>
      </c>
      <c r="W35" s="30">
        <f t="shared" si="44"/>
        <v>0</v>
      </c>
      <c r="X35" s="30">
        <f t="shared" si="44"/>
        <v>1.2927987072012929E-2</v>
      </c>
      <c r="Y35" s="30">
        <f t="shared" si="44"/>
        <v>9.5020904599011774E-3</v>
      </c>
      <c r="Z35" s="30"/>
      <c r="AA35" s="30"/>
      <c r="AB35" s="30"/>
      <c r="AC35" s="30"/>
    </row>
    <row r="36" spans="1:29" s="12" customFormat="1" ht="30" customHeight="1" x14ac:dyDescent="0.25">
      <c r="A36" s="22" t="s">
        <v>50</v>
      </c>
      <c r="B36" s="23"/>
      <c r="C36" s="27">
        <f>SUM(E36:Y36)</f>
        <v>181816</v>
      </c>
      <c r="D36" s="15"/>
      <c r="E36" s="24">
        <v>5064</v>
      </c>
      <c r="F36" s="24">
        <v>4313</v>
      </c>
      <c r="G36" s="24">
        <v>15424</v>
      </c>
      <c r="H36" s="24">
        <v>11113</v>
      </c>
      <c r="I36" s="24">
        <v>7347</v>
      </c>
      <c r="J36" s="24">
        <v>20000</v>
      </c>
      <c r="K36" s="24">
        <v>9288</v>
      </c>
      <c r="L36" s="24">
        <v>14805</v>
      </c>
      <c r="M36" s="24">
        <v>7305</v>
      </c>
      <c r="N36" s="24">
        <v>2430</v>
      </c>
      <c r="O36" s="24">
        <v>3350</v>
      </c>
      <c r="P36" s="24">
        <v>4000</v>
      </c>
      <c r="Q36" s="24">
        <v>9753</v>
      </c>
      <c r="R36" s="24">
        <v>9530</v>
      </c>
      <c r="S36" s="24">
        <v>9733</v>
      </c>
      <c r="T36" s="24">
        <v>5334</v>
      </c>
      <c r="U36" s="24">
        <v>5484</v>
      </c>
      <c r="V36" s="24">
        <v>3554</v>
      </c>
      <c r="W36" s="24">
        <v>7509</v>
      </c>
      <c r="X36" s="24">
        <v>20325</v>
      </c>
      <c r="Y36" s="24">
        <v>6155</v>
      </c>
    </row>
    <row r="37" spans="1:29" s="12" customFormat="1" ht="30" customHeight="1" x14ac:dyDescent="0.25">
      <c r="A37" s="25" t="s">
        <v>51</v>
      </c>
      <c r="B37" s="23"/>
      <c r="C37" s="23">
        <f>SUM(E37:Y37)</f>
        <v>2877</v>
      </c>
      <c r="D37" s="15"/>
      <c r="E37" s="26"/>
      <c r="F37" s="26"/>
      <c r="G37" s="26">
        <v>880</v>
      </c>
      <c r="H37" s="26"/>
      <c r="I37" s="26">
        <v>80</v>
      </c>
      <c r="J37" s="26"/>
      <c r="K37" s="26"/>
      <c r="L37" s="26">
        <v>250</v>
      </c>
      <c r="M37" s="26"/>
      <c r="N37" s="26"/>
      <c r="O37" s="26"/>
      <c r="P37" s="26"/>
      <c r="Q37" s="26">
        <v>676</v>
      </c>
      <c r="R37" s="26"/>
      <c r="S37" s="26"/>
      <c r="T37" s="26"/>
      <c r="U37" s="26">
        <v>350</v>
      </c>
      <c r="V37" s="26"/>
      <c r="W37" s="26"/>
      <c r="X37" s="26">
        <v>641</v>
      </c>
      <c r="Y37" s="26"/>
    </row>
    <row r="38" spans="1:29" s="12" customFormat="1" ht="30" hidden="1" customHeight="1" x14ac:dyDescent="0.25">
      <c r="A38" s="18" t="s">
        <v>52</v>
      </c>
      <c r="B38" s="9"/>
      <c r="C38" s="9">
        <f>C37/C36</f>
        <v>1.5823689884278611E-2</v>
      </c>
      <c r="D38" s="15"/>
      <c r="E38" s="30">
        <f>E37/E36</f>
        <v>0</v>
      </c>
      <c r="F38" s="30">
        <f t="shared" ref="F38:Y38" si="45">F37/F36</f>
        <v>0</v>
      </c>
      <c r="G38" s="30">
        <f t="shared" si="45"/>
        <v>5.7053941908713691E-2</v>
      </c>
      <c r="H38" s="30">
        <f t="shared" si="45"/>
        <v>0</v>
      </c>
      <c r="I38" s="30">
        <f t="shared" si="45"/>
        <v>1.0888798148904314E-2</v>
      </c>
      <c r="J38" s="30">
        <f t="shared" si="45"/>
        <v>0</v>
      </c>
      <c r="K38" s="30">
        <f t="shared" si="45"/>
        <v>0</v>
      </c>
      <c r="L38" s="30">
        <f t="shared" si="45"/>
        <v>1.6886187098953058E-2</v>
      </c>
      <c r="M38" s="30">
        <f t="shared" si="45"/>
        <v>0</v>
      </c>
      <c r="N38" s="30">
        <f t="shared" si="45"/>
        <v>0</v>
      </c>
      <c r="O38" s="30">
        <f t="shared" si="45"/>
        <v>0</v>
      </c>
      <c r="P38" s="30">
        <f t="shared" si="45"/>
        <v>0</v>
      </c>
      <c r="Q38" s="30">
        <f t="shared" si="45"/>
        <v>6.9312006562083459E-2</v>
      </c>
      <c r="R38" s="30">
        <f t="shared" si="45"/>
        <v>0</v>
      </c>
      <c r="S38" s="30">
        <f t="shared" si="45"/>
        <v>0</v>
      </c>
      <c r="T38" s="30">
        <f t="shared" si="45"/>
        <v>0</v>
      </c>
      <c r="U38" s="30">
        <f t="shared" si="45"/>
        <v>6.3822027716994897E-2</v>
      </c>
      <c r="V38" s="30">
        <f t="shared" si="45"/>
        <v>0</v>
      </c>
      <c r="W38" s="30">
        <f t="shared" si="45"/>
        <v>0</v>
      </c>
      <c r="X38" s="30">
        <f t="shared" si="45"/>
        <v>3.153751537515375E-2</v>
      </c>
      <c r="Y38" s="30">
        <f t="shared" si="45"/>
        <v>0</v>
      </c>
    </row>
    <row r="39" spans="1:29" s="12" customFormat="1" ht="30" customHeight="1" x14ac:dyDescent="0.25">
      <c r="A39" s="82" t="s">
        <v>53</v>
      </c>
      <c r="B39" s="23"/>
      <c r="C39" s="23">
        <f>SUM(E39:Y39)</f>
        <v>533</v>
      </c>
      <c r="D39" s="15"/>
      <c r="E39" s="26">
        <v>212</v>
      </c>
      <c r="F39" s="26"/>
      <c r="G39" s="26">
        <v>283</v>
      </c>
      <c r="H39" s="26"/>
      <c r="I39" s="26">
        <v>30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>
        <v>8</v>
      </c>
      <c r="Y39" s="26"/>
    </row>
    <row r="40" spans="1:29" s="2" customFormat="1" ht="30" hidden="1" customHeight="1" x14ac:dyDescent="0.3">
      <c r="A40" s="11" t="s">
        <v>170</v>
      </c>
      <c r="B40" s="23"/>
      <c r="C40" s="23">
        <f>SUM(E40:Y40)</f>
        <v>0</v>
      </c>
      <c r="D40" s="1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20"/>
    </row>
    <row r="41" spans="1:29" s="2" customFormat="1" ht="30" customHeight="1" x14ac:dyDescent="0.3">
      <c r="A41" s="32" t="s">
        <v>168</v>
      </c>
      <c r="B41" s="23"/>
      <c r="C41" s="23">
        <f>SUM(E41:Y41)</f>
        <v>277</v>
      </c>
      <c r="D41" s="15"/>
      <c r="E41" s="10">
        <v>58</v>
      </c>
      <c r="F41" s="10"/>
      <c r="G41" s="10">
        <v>200</v>
      </c>
      <c r="H41" s="10"/>
      <c r="I41" s="10">
        <v>4</v>
      </c>
      <c r="J41" s="10"/>
      <c r="K41" s="10"/>
      <c r="L41" s="10">
        <v>10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>
        <v>5</v>
      </c>
      <c r="Y41" s="10"/>
      <c r="Z41" s="20"/>
    </row>
    <row r="42" spans="1:29" s="2" customFormat="1" ht="30" customHeight="1" x14ac:dyDescent="0.3">
      <c r="A42" s="17" t="s">
        <v>54</v>
      </c>
      <c r="B42" s="23"/>
      <c r="C42" s="23">
        <f>SUM(E42:Y42)</f>
        <v>0</v>
      </c>
      <c r="D42" s="1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0"/>
    </row>
    <row r="43" spans="1:29" s="2" customFormat="1" ht="30" hidden="1" customHeight="1" x14ac:dyDescent="0.3">
      <c r="A43" s="18" t="s">
        <v>52</v>
      </c>
      <c r="B43" s="33" t="e">
        <f>B41/B40</f>
        <v>#DIV/0!</v>
      </c>
      <c r="C43" s="33" t="e">
        <f>C41/C40</f>
        <v>#DIV/0!</v>
      </c>
      <c r="D43" s="15"/>
      <c r="E43" s="35" t="e">
        <f>E41/E40</f>
        <v>#DIV/0!</v>
      </c>
      <c r="F43" s="35" t="e">
        <f t="shared" ref="F43:Y43" si="46">F41/F40</f>
        <v>#DIV/0!</v>
      </c>
      <c r="G43" s="35" t="e">
        <f t="shared" si="46"/>
        <v>#DIV/0!</v>
      </c>
      <c r="H43" s="35" t="e">
        <f t="shared" si="46"/>
        <v>#DIV/0!</v>
      </c>
      <c r="I43" s="35" t="e">
        <f t="shared" si="46"/>
        <v>#DIV/0!</v>
      </c>
      <c r="J43" s="35" t="e">
        <f t="shared" si="46"/>
        <v>#DIV/0!</v>
      </c>
      <c r="K43" s="35" t="e">
        <f t="shared" si="46"/>
        <v>#DIV/0!</v>
      </c>
      <c r="L43" s="35" t="e">
        <f t="shared" si="46"/>
        <v>#DIV/0!</v>
      </c>
      <c r="M43" s="35" t="e">
        <f t="shared" si="46"/>
        <v>#DIV/0!</v>
      </c>
      <c r="N43" s="35" t="e">
        <f t="shared" si="46"/>
        <v>#DIV/0!</v>
      </c>
      <c r="O43" s="35" t="e">
        <f t="shared" si="46"/>
        <v>#DIV/0!</v>
      </c>
      <c r="P43" s="35" t="e">
        <f t="shared" si="46"/>
        <v>#DIV/0!</v>
      </c>
      <c r="Q43" s="35" t="e">
        <f t="shared" si="46"/>
        <v>#DIV/0!</v>
      </c>
      <c r="R43" s="35" t="e">
        <f t="shared" si="46"/>
        <v>#DIV/0!</v>
      </c>
      <c r="S43" s="35" t="e">
        <f t="shared" si="46"/>
        <v>#DIV/0!</v>
      </c>
      <c r="T43" s="35" t="e">
        <f t="shared" si="46"/>
        <v>#DIV/0!</v>
      </c>
      <c r="U43" s="35" t="e">
        <f t="shared" si="46"/>
        <v>#DIV/0!</v>
      </c>
      <c r="V43" s="35" t="e">
        <f t="shared" si="46"/>
        <v>#DIV/0!</v>
      </c>
      <c r="W43" s="35" t="e">
        <f t="shared" si="46"/>
        <v>#DIV/0!</v>
      </c>
      <c r="X43" s="35" t="e">
        <f t="shared" si="46"/>
        <v>#DIV/0!</v>
      </c>
      <c r="Y43" s="35" t="e">
        <f t="shared" si="46"/>
        <v>#DIV/0!</v>
      </c>
      <c r="Z43" s="21"/>
    </row>
    <row r="44" spans="1:29" s="2" customFormat="1" ht="30" customHeight="1" x14ac:dyDescent="0.3">
      <c r="A44" s="18" t="s">
        <v>169</v>
      </c>
      <c r="B44" s="23"/>
      <c r="C44" s="23">
        <f>SUM(E44:Y44)</f>
        <v>143</v>
      </c>
      <c r="D44" s="15"/>
      <c r="E44" s="34">
        <v>58</v>
      </c>
      <c r="F44" s="34"/>
      <c r="G44" s="34">
        <v>80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>
        <v>5</v>
      </c>
      <c r="Y44" s="34"/>
      <c r="Z44" s="21"/>
    </row>
    <row r="45" spans="1:29" s="2" customFormat="1" ht="30" customHeight="1" x14ac:dyDescent="0.3">
      <c r="A45" s="18" t="s">
        <v>55</v>
      </c>
      <c r="B45" s="23"/>
      <c r="C45" s="23">
        <f>SUM(E45:Y45)</f>
        <v>120</v>
      </c>
      <c r="D45" s="15"/>
      <c r="E45" s="26"/>
      <c r="F45" s="26"/>
      <c r="G45" s="26">
        <v>120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1"/>
    </row>
    <row r="46" spans="1:29" s="2" customFormat="1" ht="30" customHeight="1" x14ac:dyDescent="0.3">
      <c r="A46" s="18" t="s">
        <v>56</v>
      </c>
      <c r="B46" s="23"/>
      <c r="C46" s="23">
        <f>SUM(E46:Y46)</f>
        <v>0</v>
      </c>
      <c r="D46" s="15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21"/>
    </row>
    <row r="47" spans="1:29" s="2" customFormat="1" ht="30" customHeight="1" x14ac:dyDescent="0.3">
      <c r="A47" s="18" t="s">
        <v>57</v>
      </c>
      <c r="B47" s="23"/>
      <c r="C47" s="23">
        <f>SUM(E47:Y47)</f>
        <v>0</v>
      </c>
      <c r="D47" s="1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21"/>
    </row>
    <row r="48" spans="1:29" s="2" customFormat="1" ht="30" customHeight="1" x14ac:dyDescent="0.3">
      <c r="A48" s="18" t="s">
        <v>58</v>
      </c>
      <c r="B48" s="23"/>
      <c r="C48" s="23">
        <f>SUM(E48:Y48)</f>
        <v>0</v>
      </c>
      <c r="D48" s="1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1"/>
    </row>
    <row r="49" spans="1:26" s="2" customFormat="1" ht="30" hidden="1" customHeight="1" x14ac:dyDescent="0.3">
      <c r="A49" s="17" t="s">
        <v>59</v>
      </c>
      <c r="B49" s="23"/>
      <c r="C49" s="23">
        <f t="shared" ref="C49:C58" si="47">SUM(E49:Y49)</f>
        <v>0</v>
      </c>
      <c r="D49" s="15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21"/>
    </row>
    <row r="50" spans="1:26" s="2" customFormat="1" ht="30" hidden="1" customHeight="1" outlineLevel="1" x14ac:dyDescent="0.3">
      <c r="A50" s="17" t="s">
        <v>171</v>
      </c>
      <c r="B50" s="23"/>
      <c r="C50" s="23">
        <f t="shared" si="47"/>
        <v>0</v>
      </c>
      <c r="D50" s="1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21"/>
    </row>
    <row r="51" spans="1:26" s="2" customFormat="1" ht="30" hidden="1" customHeight="1" outlineLevel="1" x14ac:dyDescent="0.3">
      <c r="A51" s="17" t="s">
        <v>172</v>
      </c>
      <c r="B51" s="23"/>
      <c r="C51" s="23">
        <f t="shared" si="47"/>
        <v>0</v>
      </c>
      <c r="D51" s="15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21"/>
    </row>
    <row r="52" spans="1:26" s="2" customFormat="1" ht="30" hidden="1" customHeight="1" x14ac:dyDescent="0.3">
      <c r="A52" s="11" t="s">
        <v>60</v>
      </c>
      <c r="B52" s="23"/>
      <c r="C52" s="23">
        <f t="shared" si="47"/>
        <v>0</v>
      </c>
      <c r="D52" s="15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20"/>
    </row>
    <row r="53" spans="1:26" s="2" customFormat="1" ht="30" hidden="1" customHeight="1" x14ac:dyDescent="0.3">
      <c r="A53" s="32" t="s">
        <v>61</v>
      </c>
      <c r="B53" s="23"/>
      <c r="C53" s="23">
        <f t="shared" si="47"/>
        <v>0</v>
      </c>
      <c r="D53" s="1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20"/>
    </row>
    <row r="54" spans="1:26" s="2" customFormat="1" ht="30" hidden="1" customHeight="1" x14ac:dyDescent="0.3">
      <c r="A54" s="18" t="s">
        <v>52</v>
      </c>
      <c r="B54" s="33" t="e">
        <f>B53/B52</f>
        <v>#DIV/0!</v>
      </c>
      <c r="C54" s="23" t="e">
        <f t="shared" si="47"/>
        <v>#DIV/0!</v>
      </c>
      <c r="D54" s="15"/>
      <c r="E54" s="35" t="e">
        <f t="shared" ref="E54:Y54" si="48">E53/E52</f>
        <v>#DIV/0!</v>
      </c>
      <c r="F54" s="35" t="e">
        <f t="shared" si="48"/>
        <v>#DIV/0!</v>
      </c>
      <c r="G54" s="35" t="e">
        <f t="shared" si="48"/>
        <v>#DIV/0!</v>
      </c>
      <c r="H54" s="35" t="e">
        <f t="shared" si="48"/>
        <v>#DIV/0!</v>
      </c>
      <c r="I54" s="35" t="e">
        <f t="shared" si="48"/>
        <v>#DIV/0!</v>
      </c>
      <c r="J54" s="35" t="e">
        <f t="shared" si="48"/>
        <v>#DIV/0!</v>
      </c>
      <c r="K54" s="35" t="e">
        <f t="shared" si="48"/>
        <v>#DIV/0!</v>
      </c>
      <c r="L54" s="35" t="e">
        <f t="shared" si="48"/>
        <v>#DIV/0!</v>
      </c>
      <c r="M54" s="35" t="e">
        <f t="shared" si="48"/>
        <v>#DIV/0!</v>
      </c>
      <c r="N54" s="35" t="e">
        <f t="shared" si="48"/>
        <v>#DIV/0!</v>
      </c>
      <c r="O54" s="35" t="e">
        <f t="shared" si="48"/>
        <v>#DIV/0!</v>
      </c>
      <c r="P54" s="35" t="e">
        <f t="shared" si="48"/>
        <v>#DIV/0!</v>
      </c>
      <c r="Q54" s="35" t="e">
        <f t="shared" si="48"/>
        <v>#DIV/0!</v>
      </c>
      <c r="R54" s="35" t="e">
        <f t="shared" si="48"/>
        <v>#DIV/0!</v>
      </c>
      <c r="S54" s="35" t="e">
        <f t="shared" si="48"/>
        <v>#DIV/0!</v>
      </c>
      <c r="T54" s="35" t="e">
        <f t="shared" si="48"/>
        <v>#DIV/0!</v>
      </c>
      <c r="U54" s="35" t="e">
        <f t="shared" si="48"/>
        <v>#DIV/0!</v>
      </c>
      <c r="V54" s="35" t="e">
        <f t="shared" si="48"/>
        <v>#DIV/0!</v>
      </c>
      <c r="W54" s="35" t="e">
        <f t="shared" si="48"/>
        <v>#DIV/0!</v>
      </c>
      <c r="X54" s="35" t="e">
        <f t="shared" si="48"/>
        <v>#DIV/0!</v>
      </c>
      <c r="Y54" s="35" t="e">
        <f t="shared" si="48"/>
        <v>#DIV/0!</v>
      </c>
      <c r="Z54" s="21"/>
    </row>
    <row r="55" spans="1:26" s="2" customFormat="1" ht="30" hidden="1" customHeight="1" outlineLevel="1" x14ac:dyDescent="0.3">
      <c r="A55" s="17" t="s">
        <v>62</v>
      </c>
      <c r="B55" s="23"/>
      <c r="C55" s="23">
        <f t="shared" si="47"/>
        <v>0</v>
      </c>
      <c r="D55" s="1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1"/>
    </row>
    <row r="56" spans="1:26" s="2" customFormat="1" ht="30" hidden="1" customHeight="1" x14ac:dyDescent="0.3">
      <c r="A56" s="11" t="s">
        <v>163</v>
      </c>
      <c r="B56" s="23"/>
      <c r="C56" s="23">
        <f t="shared" si="47"/>
        <v>0</v>
      </c>
      <c r="D56" s="15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0"/>
    </row>
    <row r="57" spans="1:26" s="2" customFormat="1" ht="26.4" customHeight="1" x14ac:dyDescent="0.3">
      <c r="A57" s="32" t="s">
        <v>164</v>
      </c>
      <c r="B57" s="27"/>
      <c r="C57" s="27">
        <f t="shared" si="47"/>
        <v>3</v>
      </c>
      <c r="D57" s="9"/>
      <c r="E57" s="26"/>
      <c r="F57" s="26"/>
      <c r="G57" s="26"/>
      <c r="H57" s="26"/>
      <c r="I57" s="26"/>
      <c r="J57" s="26"/>
      <c r="K57" s="26"/>
      <c r="L57" s="26"/>
      <c r="M57" s="26"/>
      <c r="N57" s="55"/>
      <c r="O57" s="26"/>
      <c r="P57" s="26"/>
      <c r="Q57" s="26"/>
      <c r="R57" s="26"/>
      <c r="S57" s="26"/>
      <c r="T57" s="26"/>
      <c r="U57" s="26"/>
      <c r="V57" s="26"/>
      <c r="W57" s="26"/>
      <c r="X57" s="26">
        <v>3</v>
      </c>
      <c r="Y57" s="26"/>
      <c r="Z57" s="20"/>
    </row>
    <row r="58" spans="1:26" s="2" customFormat="1" ht="30" customHeight="1" x14ac:dyDescent="0.3">
      <c r="A58" s="13" t="s">
        <v>162</v>
      </c>
      <c r="B58" s="27"/>
      <c r="C58" s="27">
        <f t="shared" si="47"/>
        <v>56</v>
      </c>
      <c r="D58" s="9"/>
      <c r="E58" s="26"/>
      <c r="F58" s="26"/>
      <c r="G58" s="26">
        <v>56</v>
      </c>
      <c r="H58" s="55"/>
      <c r="I58" s="26"/>
      <c r="J58" s="26"/>
      <c r="K58" s="26"/>
      <c r="L58" s="26"/>
      <c r="M58" s="55"/>
      <c r="N58" s="55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0"/>
    </row>
    <row r="59" spans="1:26" s="2" customFormat="1" ht="30" hidden="1" customHeight="1" x14ac:dyDescent="0.3">
      <c r="A59" s="13" t="s">
        <v>52</v>
      </c>
      <c r="B59" s="33"/>
      <c r="C59" s="27">
        <f t="shared" ref="C59:C74" si="49">SUM(E59:Y59)</f>
        <v>0</v>
      </c>
      <c r="D59" s="9" t="e">
        <f t="shared" ref="D58:D89" si="50">C59/B59</f>
        <v>#DIV/0!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1"/>
    </row>
    <row r="60" spans="1:26" s="2" customFormat="1" ht="30" hidden="1" customHeight="1" x14ac:dyDescent="0.3">
      <c r="A60" s="18" t="s">
        <v>63</v>
      </c>
      <c r="B60" s="23"/>
      <c r="C60" s="23"/>
      <c r="D60" s="15" t="e">
        <f t="shared" si="50"/>
        <v>#DIV/0!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0"/>
    </row>
    <row r="61" spans="1:26" s="2" customFormat="1" ht="30" hidden="1" customHeight="1" outlineLevel="1" x14ac:dyDescent="0.3">
      <c r="A61" s="17" t="s">
        <v>64</v>
      </c>
      <c r="B61" s="23"/>
      <c r="C61" s="23">
        <f t="shared" si="49"/>
        <v>0</v>
      </c>
      <c r="D61" s="15" t="e">
        <f t="shared" si="50"/>
        <v>#DIV/0!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1"/>
    </row>
    <row r="62" spans="1:26" s="2" customFormat="1" ht="30" hidden="1" customHeight="1" outlineLevel="1" x14ac:dyDescent="0.3">
      <c r="A62" s="17" t="s">
        <v>65</v>
      </c>
      <c r="B62" s="23"/>
      <c r="C62" s="23">
        <f t="shared" si="49"/>
        <v>0</v>
      </c>
      <c r="D62" s="15" t="e">
        <f t="shared" si="50"/>
        <v>#DIV/0!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1"/>
    </row>
    <row r="63" spans="1:26" s="2" customFormat="1" ht="30" customHeight="1" collapsed="1" x14ac:dyDescent="0.3">
      <c r="A63" s="18" t="s">
        <v>66</v>
      </c>
      <c r="B63" s="23"/>
      <c r="C63" s="23">
        <f t="shared" si="49"/>
        <v>100</v>
      </c>
      <c r="D63" s="15"/>
      <c r="E63" s="37">
        <v>100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21"/>
    </row>
    <row r="64" spans="1:26" s="2" customFormat="1" ht="30" hidden="1" customHeight="1" x14ac:dyDescent="0.3">
      <c r="A64" s="18" t="s">
        <v>67</v>
      </c>
      <c r="B64" s="23"/>
      <c r="C64" s="23">
        <f t="shared" si="49"/>
        <v>0</v>
      </c>
      <c r="D64" s="15" t="e">
        <f t="shared" si="50"/>
        <v>#DIV/0!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21"/>
    </row>
    <row r="65" spans="1:26" s="2" customFormat="1" ht="30" hidden="1" customHeight="1" x14ac:dyDescent="0.3">
      <c r="A65" s="18" t="s">
        <v>68</v>
      </c>
      <c r="B65" s="23"/>
      <c r="C65" s="23">
        <f t="shared" si="49"/>
        <v>0</v>
      </c>
      <c r="D65" s="15" t="e">
        <f t="shared" si="50"/>
        <v>#DIV/0!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21"/>
    </row>
    <row r="66" spans="1:26" s="2" customFormat="1" ht="30" hidden="1" customHeight="1" x14ac:dyDescent="0.3">
      <c r="A66" s="18" t="s">
        <v>69</v>
      </c>
      <c r="B66" s="23"/>
      <c r="C66" s="23">
        <f t="shared" si="49"/>
        <v>0</v>
      </c>
      <c r="D66" s="15" t="e">
        <f t="shared" si="50"/>
        <v>#DIV/0!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21"/>
    </row>
    <row r="67" spans="1:26" s="2" customFormat="1" ht="30" hidden="1" customHeight="1" x14ac:dyDescent="0.3">
      <c r="A67" s="18" t="s">
        <v>70</v>
      </c>
      <c r="B67" s="23"/>
      <c r="C67" s="23">
        <f t="shared" si="49"/>
        <v>0</v>
      </c>
      <c r="D67" s="15" t="e">
        <f t="shared" si="50"/>
        <v>#DIV/0!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21"/>
    </row>
    <row r="68" spans="1:26" s="2" customFormat="1" ht="30" hidden="1" customHeight="1" x14ac:dyDescent="0.3">
      <c r="A68" s="18" t="s">
        <v>71</v>
      </c>
      <c r="B68" s="23"/>
      <c r="C68" s="23">
        <f t="shared" si="49"/>
        <v>0</v>
      </c>
      <c r="D68" s="15" t="e">
        <f t="shared" si="50"/>
        <v>#DIV/0!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21"/>
    </row>
    <row r="69" spans="1:26" s="2" customFormat="1" ht="30" hidden="1" customHeight="1" x14ac:dyDescent="0.3">
      <c r="A69" s="18" t="s">
        <v>72</v>
      </c>
      <c r="B69" s="23"/>
      <c r="C69" s="23">
        <f t="shared" si="49"/>
        <v>0</v>
      </c>
      <c r="D69" s="15" t="e">
        <f t="shared" si="50"/>
        <v>#DIV/0!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21"/>
    </row>
    <row r="70" spans="1:26" s="2" customFormat="1" ht="30" hidden="1" customHeight="1" x14ac:dyDescent="0.3">
      <c r="A70" s="18" t="s">
        <v>73</v>
      </c>
      <c r="B70" s="23"/>
      <c r="C70" s="23">
        <f t="shared" si="49"/>
        <v>0</v>
      </c>
      <c r="D70" s="15" t="e">
        <f t="shared" si="50"/>
        <v>#DIV/0!</v>
      </c>
      <c r="E70" s="23"/>
      <c r="F70" s="23"/>
      <c r="G70" s="23"/>
      <c r="H70" s="39"/>
      <c r="I70" s="23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21"/>
    </row>
    <row r="71" spans="1:26" s="2" customFormat="1" ht="30" hidden="1" customHeight="1" x14ac:dyDescent="0.3">
      <c r="A71" s="18" t="s">
        <v>74</v>
      </c>
      <c r="B71" s="23"/>
      <c r="C71" s="23">
        <f t="shared" si="49"/>
        <v>0</v>
      </c>
      <c r="D71" s="15" t="e">
        <f t="shared" si="50"/>
        <v>#DIV/0!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21"/>
    </row>
    <row r="72" spans="1:26" s="2" customFormat="1" ht="30" hidden="1" customHeight="1" x14ac:dyDescent="0.3">
      <c r="A72" s="18" t="s">
        <v>75</v>
      </c>
      <c r="B72" s="23"/>
      <c r="C72" s="23">
        <f t="shared" si="49"/>
        <v>0</v>
      </c>
      <c r="D72" s="15" t="e">
        <f t="shared" si="50"/>
        <v>#DIV/0!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21"/>
    </row>
    <row r="73" spans="1:26" s="2" customFormat="1" ht="30" hidden="1" customHeight="1" x14ac:dyDescent="0.3">
      <c r="A73" s="18" t="s">
        <v>76</v>
      </c>
      <c r="B73" s="23"/>
      <c r="C73" s="19">
        <f t="shared" si="49"/>
        <v>0</v>
      </c>
      <c r="D73" s="15" t="e">
        <f t="shared" si="50"/>
        <v>#DIV/0!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21"/>
    </row>
    <row r="74" spans="1:26" ht="30" hidden="1" customHeight="1" x14ac:dyDescent="0.3">
      <c r="A74" s="11" t="s">
        <v>77</v>
      </c>
      <c r="B74" s="23"/>
      <c r="C74" s="23">
        <f t="shared" si="49"/>
        <v>0</v>
      </c>
      <c r="D74" s="15" t="e">
        <f t="shared" si="50"/>
        <v>#DIV/0!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6" ht="30" hidden="1" customHeight="1" x14ac:dyDescent="0.3">
      <c r="A75" s="32" t="s">
        <v>78</v>
      </c>
      <c r="B75" s="23"/>
      <c r="C75" s="23">
        <f>SUM(E75:Y75)</f>
        <v>0</v>
      </c>
      <c r="D75" s="15" t="e">
        <f t="shared" si="50"/>
        <v>#DIV/0!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6" ht="30" hidden="1" customHeight="1" x14ac:dyDescent="0.3">
      <c r="A76" s="13" t="s">
        <v>52</v>
      </c>
      <c r="B76" s="33"/>
      <c r="C76" s="23">
        <f>SUM(E76:Y76)</f>
        <v>0</v>
      </c>
      <c r="D76" s="15" t="e">
        <f t="shared" si="50"/>
        <v>#DIV/0!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6" ht="30" hidden="1" customHeight="1" x14ac:dyDescent="0.3">
      <c r="A77" s="13" t="s">
        <v>79</v>
      </c>
      <c r="B77" s="33"/>
      <c r="C77" s="23">
        <f>SUM(E77:Y77)</f>
        <v>0</v>
      </c>
      <c r="D77" s="15" t="e">
        <f t="shared" si="50"/>
        <v>#DIV/0!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6" ht="30" hidden="1" customHeight="1" x14ac:dyDescent="0.3">
      <c r="A78" s="13"/>
      <c r="B78" s="33"/>
      <c r="C78" s="39"/>
      <c r="D78" s="15" t="e">
        <f t="shared" si="50"/>
        <v>#DIV/0!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6" s="4" customFormat="1" ht="30" hidden="1" customHeight="1" x14ac:dyDescent="0.3">
      <c r="A79" s="79" t="s">
        <v>80</v>
      </c>
      <c r="B79" s="40"/>
      <c r="C79" s="40">
        <f>SUM(E79:Y79)</f>
        <v>0</v>
      </c>
      <c r="D79" s="15" t="e">
        <f t="shared" si="50"/>
        <v>#DIV/0!</v>
      </c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</row>
    <row r="80" spans="1:26" ht="30" hidden="1" customHeight="1" x14ac:dyDescent="0.3">
      <c r="A80" s="13"/>
      <c r="B80" s="33"/>
      <c r="C80" s="39"/>
      <c r="D80" s="15" t="e">
        <f t="shared" si="50"/>
        <v>#DIV/0!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6" ht="30" hidden="1" customHeight="1" x14ac:dyDescent="0.3">
      <c r="A81" s="13"/>
      <c r="B81" s="33"/>
      <c r="C81" s="19"/>
      <c r="D81" s="15" t="e">
        <f t="shared" si="50"/>
        <v>#DIV/0!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6" s="44" customFormat="1" ht="30" hidden="1" customHeight="1" x14ac:dyDescent="0.3">
      <c r="A82" s="13" t="s">
        <v>81</v>
      </c>
      <c r="B82" s="42">
        <v>1159</v>
      </c>
      <c r="C82" s="42">
        <f>SUM(E82:Y82)</f>
        <v>-198231</v>
      </c>
      <c r="D82" s="15">
        <f t="shared" si="50"/>
        <v>-171.03623813632441</v>
      </c>
      <c r="E82" s="43">
        <f>(E41-E83)</f>
        <v>-8980</v>
      </c>
      <c r="F82" s="43">
        <f t="shared" ref="F82:Y82" si="51">(F41-F83)</f>
        <v>-7980</v>
      </c>
      <c r="G82" s="43">
        <f t="shared" si="51"/>
        <v>-13845</v>
      </c>
      <c r="H82" s="43">
        <f t="shared" si="51"/>
        <v>-11681</v>
      </c>
      <c r="I82" s="43">
        <f t="shared" si="51"/>
        <v>-6446</v>
      </c>
      <c r="J82" s="43">
        <f t="shared" si="51"/>
        <v>-12991</v>
      </c>
      <c r="K82" s="43">
        <f t="shared" si="51"/>
        <v>-8144</v>
      </c>
      <c r="L82" s="43">
        <f t="shared" si="51"/>
        <v>-12285</v>
      </c>
      <c r="M82" s="43">
        <f t="shared" si="51"/>
        <v>-9043</v>
      </c>
      <c r="N82" s="43">
        <f t="shared" si="51"/>
        <v>-3493</v>
      </c>
      <c r="O82" s="43">
        <f t="shared" si="51"/>
        <v>-5350</v>
      </c>
      <c r="P82" s="43">
        <f t="shared" si="51"/>
        <v>-9841</v>
      </c>
      <c r="Q82" s="43">
        <f t="shared" si="51"/>
        <v>-11768</v>
      </c>
      <c r="R82" s="43">
        <f t="shared" si="51"/>
        <v>-9880</v>
      </c>
      <c r="S82" s="43">
        <f t="shared" si="51"/>
        <v>-13910</v>
      </c>
      <c r="T82" s="43">
        <f t="shared" si="51"/>
        <v>-10144</v>
      </c>
      <c r="U82" s="43">
        <f t="shared" si="51"/>
        <v>-7115</v>
      </c>
      <c r="V82" s="43">
        <f t="shared" si="51"/>
        <v>-2145</v>
      </c>
      <c r="W82" s="43">
        <f t="shared" si="51"/>
        <v>-8180</v>
      </c>
      <c r="X82" s="43">
        <f t="shared" si="51"/>
        <v>-15570</v>
      </c>
      <c r="Y82" s="43">
        <f t="shared" si="51"/>
        <v>-9440</v>
      </c>
    </row>
    <row r="83" spans="1:26" ht="30" hidden="1" customHeight="1" x14ac:dyDescent="0.3">
      <c r="A83" s="13" t="s">
        <v>82</v>
      </c>
      <c r="B83" s="23"/>
      <c r="C83" s="23">
        <f>SUM(E83:Y83)</f>
        <v>198508</v>
      </c>
      <c r="D83" s="15" t="e">
        <f t="shared" si="50"/>
        <v>#DIV/0!</v>
      </c>
      <c r="E83" s="10">
        <v>9038</v>
      </c>
      <c r="F83" s="10">
        <v>7980</v>
      </c>
      <c r="G83" s="10">
        <v>14045</v>
      </c>
      <c r="H83" s="10">
        <v>11681</v>
      </c>
      <c r="I83" s="10">
        <v>6450</v>
      </c>
      <c r="J83" s="10">
        <v>12991</v>
      </c>
      <c r="K83" s="10">
        <v>8144</v>
      </c>
      <c r="L83" s="10">
        <v>12295</v>
      </c>
      <c r="M83" s="10">
        <v>9043</v>
      </c>
      <c r="N83" s="10">
        <v>3493</v>
      </c>
      <c r="O83" s="10">
        <v>5350</v>
      </c>
      <c r="P83" s="10">
        <v>9841</v>
      </c>
      <c r="Q83" s="10">
        <v>11768</v>
      </c>
      <c r="R83" s="10">
        <v>9880</v>
      </c>
      <c r="S83" s="10">
        <v>13910</v>
      </c>
      <c r="T83" s="10">
        <v>10144</v>
      </c>
      <c r="U83" s="10">
        <v>7115</v>
      </c>
      <c r="V83" s="10">
        <v>2145</v>
      </c>
      <c r="W83" s="10">
        <v>8180</v>
      </c>
      <c r="X83" s="10">
        <v>15575</v>
      </c>
      <c r="Y83" s="10">
        <v>9440</v>
      </c>
      <c r="Z83" s="20"/>
    </row>
    <row r="84" spans="1:26" ht="30" hidden="1" customHeight="1" x14ac:dyDescent="0.3">
      <c r="A84" s="13"/>
      <c r="B84" s="33"/>
      <c r="C84" s="23"/>
      <c r="D84" s="15" t="e">
        <f t="shared" si="50"/>
        <v>#DIV/0!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6" s="44" customFormat="1" ht="30" hidden="1" customHeight="1" x14ac:dyDescent="0.3">
      <c r="A85" s="13" t="s">
        <v>83</v>
      </c>
      <c r="B85" s="42"/>
      <c r="C85" s="42"/>
      <c r="D85" s="1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6" ht="30" hidden="1" customHeight="1" x14ac:dyDescent="0.3">
      <c r="A86" s="13" t="s">
        <v>84</v>
      </c>
      <c r="B86" s="34"/>
      <c r="C86" s="27">
        <f>SUM(E86:Y86)</f>
        <v>0</v>
      </c>
      <c r="D86" s="15" t="e">
        <f t="shared" si="50"/>
        <v>#DIV/0!</v>
      </c>
      <c r="E86" s="34"/>
      <c r="F86" s="34"/>
      <c r="G86" s="34"/>
      <c r="H86" s="34"/>
      <c r="I86" s="34"/>
      <c r="J86" s="34"/>
      <c r="K86" s="34"/>
      <c r="L86" s="34"/>
      <c r="M86" s="34"/>
      <c r="N86" s="36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6" ht="30" hidden="1" customHeight="1" x14ac:dyDescent="0.3">
      <c r="A87" s="45" t="s">
        <v>85</v>
      </c>
      <c r="B87" s="46"/>
      <c r="C87" s="46"/>
      <c r="D87" s="15" t="e">
        <f t="shared" si="50"/>
        <v>#DIV/0!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6" ht="30" hidden="1" customHeight="1" x14ac:dyDescent="0.3">
      <c r="A88" s="13" t="s">
        <v>86</v>
      </c>
      <c r="B88" s="41"/>
      <c r="C88" s="41"/>
      <c r="D88" s="15" t="e">
        <f t="shared" si="50"/>
        <v>#DIV/0!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6" ht="30" hidden="1" customHeight="1" x14ac:dyDescent="0.3">
      <c r="A89" s="13" t="s">
        <v>87</v>
      </c>
      <c r="B89" s="29"/>
      <c r="C89" s="29" t="e">
        <f>C88/C87</f>
        <v>#DIV/0!</v>
      </c>
      <c r="D89" s="15" t="e">
        <f t="shared" si="50"/>
        <v>#DIV/0!</v>
      </c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6" ht="30" hidden="1" customHeight="1" x14ac:dyDescent="0.3">
      <c r="A90" s="45" t="s">
        <v>180</v>
      </c>
      <c r="B90" s="84"/>
      <c r="C90" s="84"/>
      <c r="D90" s="48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spans="1:26" s="12" customFormat="1" ht="30" hidden="1" customHeight="1" outlineLevel="1" x14ac:dyDescent="0.25">
      <c r="A91" s="49" t="s">
        <v>88</v>
      </c>
      <c r="B91" s="23"/>
      <c r="C91" s="27"/>
      <c r="D91" s="15" t="e">
        <f t="shared" ref="D91:D128" si="52">C91/B91</f>
        <v>#DIV/0!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6" s="12" customFormat="1" ht="30" hidden="1" customHeight="1" outlineLevel="1" x14ac:dyDescent="0.25">
      <c r="A92" s="49" t="s">
        <v>93</v>
      </c>
      <c r="B92" s="39"/>
      <c r="C92" s="26"/>
      <c r="D92" s="1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6" s="12" customFormat="1" ht="30" hidden="1" customHeight="1" outlineLevel="1" x14ac:dyDescent="0.25">
      <c r="A93" s="49" t="s">
        <v>155</v>
      </c>
      <c r="B93" s="39"/>
      <c r="C93" s="26"/>
      <c r="D93" s="1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6" s="12" customFormat="1" ht="30" hidden="1" customHeight="1" outlineLevel="1" x14ac:dyDescent="0.25">
      <c r="A94" s="49" t="s">
        <v>156</v>
      </c>
      <c r="B94" s="39"/>
      <c r="C94" s="26"/>
      <c r="D94" s="1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6" s="51" customFormat="1" ht="34.799999999999997" hidden="1" customHeight="1" outlineLevel="1" x14ac:dyDescent="0.25">
      <c r="A95" s="13" t="s">
        <v>89</v>
      </c>
      <c r="B95" s="39"/>
      <c r="C95" s="26"/>
      <c r="D95" s="1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6" s="51" customFormat="1" ht="33" hidden="1" customHeight="1" outlineLevel="1" x14ac:dyDescent="0.25">
      <c r="A96" s="13" t="s">
        <v>90</v>
      </c>
      <c r="B96" s="39"/>
      <c r="C96" s="26"/>
      <c r="D96" s="1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2" customFormat="1" ht="34.200000000000003" hidden="1" customHeight="1" outlineLevel="1" x14ac:dyDescent="0.25">
      <c r="A97" s="11" t="s">
        <v>91</v>
      </c>
      <c r="B97" s="27"/>
      <c r="C97" s="27"/>
      <c r="D97" s="1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2" customFormat="1" ht="30" hidden="1" customHeight="1" x14ac:dyDescent="0.25">
      <c r="A98" s="32" t="s">
        <v>92</v>
      </c>
      <c r="B98" s="23"/>
      <c r="C98" s="27"/>
      <c r="D98" s="15" t="e">
        <f t="shared" si="52"/>
        <v>#DIV/0!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:25" s="12" customFormat="1" ht="30" hidden="1" customHeight="1" x14ac:dyDescent="0.25">
      <c r="A99" s="13" t="s">
        <v>186</v>
      </c>
      <c r="B99" s="29" t="e">
        <f>B98/B97</f>
        <v>#DIV/0!</v>
      </c>
      <c r="C99" s="29" t="e">
        <f>C98/C97</f>
        <v>#DIV/0!</v>
      </c>
      <c r="D99" s="15"/>
      <c r="E99" s="29" t="e">
        <f>E98/E97</f>
        <v>#DIV/0!</v>
      </c>
      <c r="F99" s="29" t="e">
        <f>F98/F97</f>
        <v>#DIV/0!</v>
      </c>
      <c r="G99" s="29" t="e">
        <f t="shared" ref="G99:Y99" si="53">G98/G97</f>
        <v>#DIV/0!</v>
      </c>
      <c r="H99" s="29" t="e">
        <f t="shared" si="53"/>
        <v>#DIV/0!</v>
      </c>
      <c r="I99" s="29" t="e">
        <f t="shared" si="53"/>
        <v>#DIV/0!</v>
      </c>
      <c r="J99" s="29" t="e">
        <f t="shared" si="53"/>
        <v>#DIV/0!</v>
      </c>
      <c r="K99" s="29" t="e">
        <f t="shared" si="53"/>
        <v>#DIV/0!</v>
      </c>
      <c r="L99" s="29" t="e">
        <f t="shared" si="53"/>
        <v>#DIV/0!</v>
      </c>
      <c r="M99" s="29" t="e">
        <f t="shared" si="53"/>
        <v>#DIV/0!</v>
      </c>
      <c r="N99" s="29" t="e">
        <f t="shared" si="53"/>
        <v>#DIV/0!</v>
      </c>
      <c r="O99" s="29" t="e">
        <f t="shared" si="53"/>
        <v>#DIV/0!</v>
      </c>
      <c r="P99" s="29" t="e">
        <f t="shared" si="53"/>
        <v>#DIV/0!</v>
      </c>
      <c r="Q99" s="29" t="e">
        <f t="shared" si="53"/>
        <v>#DIV/0!</v>
      </c>
      <c r="R99" s="29" t="e">
        <f t="shared" si="53"/>
        <v>#DIV/0!</v>
      </c>
      <c r="S99" s="29" t="e">
        <f t="shared" si="53"/>
        <v>#DIV/0!</v>
      </c>
      <c r="T99" s="29" t="e">
        <f t="shared" si="53"/>
        <v>#DIV/0!</v>
      </c>
      <c r="U99" s="29" t="e">
        <f t="shared" si="53"/>
        <v>#DIV/0!</v>
      </c>
      <c r="V99" s="29" t="e">
        <f t="shared" si="53"/>
        <v>#DIV/0!</v>
      </c>
      <c r="W99" s="29" t="e">
        <f t="shared" si="53"/>
        <v>#DIV/0!</v>
      </c>
      <c r="X99" s="29" t="e">
        <f t="shared" si="53"/>
        <v>#DIV/0!</v>
      </c>
      <c r="Y99" s="29" t="e">
        <f t="shared" si="53"/>
        <v>#DIV/0!</v>
      </c>
    </row>
    <row r="100" spans="1:25" s="97" customFormat="1" ht="31.8" hidden="1" customHeight="1" x14ac:dyDescent="0.25">
      <c r="A100" s="95" t="s">
        <v>97</v>
      </c>
      <c r="B100" s="98">
        <f>B97-B98</f>
        <v>0</v>
      </c>
      <c r="C100" s="98">
        <f>C97-C98</f>
        <v>0</v>
      </c>
      <c r="D100" s="98"/>
      <c r="E100" s="98">
        <f t="shared" ref="E100:Y100" si="54">E97-E98</f>
        <v>0</v>
      </c>
      <c r="F100" s="98">
        <f t="shared" si="54"/>
        <v>0</v>
      </c>
      <c r="G100" s="98">
        <f t="shared" si="54"/>
        <v>0</v>
      </c>
      <c r="H100" s="98">
        <f t="shared" si="54"/>
        <v>0</v>
      </c>
      <c r="I100" s="98">
        <f t="shared" si="54"/>
        <v>0</v>
      </c>
      <c r="J100" s="98">
        <f t="shared" si="54"/>
        <v>0</v>
      </c>
      <c r="K100" s="98">
        <f t="shared" si="54"/>
        <v>0</v>
      </c>
      <c r="L100" s="98">
        <f t="shared" si="54"/>
        <v>0</v>
      </c>
      <c r="M100" s="98">
        <f t="shared" si="54"/>
        <v>0</v>
      </c>
      <c r="N100" s="98">
        <f t="shared" si="54"/>
        <v>0</v>
      </c>
      <c r="O100" s="98">
        <f t="shared" si="54"/>
        <v>0</v>
      </c>
      <c r="P100" s="98">
        <f t="shared" si="54"/>
        <v>0</v>
      </c>
      <c r="Q100" s="98">
        <f t="shared" si="54"/>
        <v>0</v>
      </c>
      <c r="R100" s="98">
        <f t="shared" si="54"/>
        <v>0</v>
      </c>
      <c r="S100" s="98">
        <f t="shared" si="54"/>
        <v>0</v>
      </c>
      <c r="T100" s="98">
        <f t="shared" si="54"/>
        <v>0</v>
      </c>
      <c r="U100" s="98">
        <f t="shared" si="54"/>
        <v>0</v>
      </c>
      <c r="V100" s="98">
        <f t="shared" si="54"/>
        <v>0</v>
      </c>
      <c r="W100" s="98">
        <f t="shared" si="54"/>
        <v>0</v>
      </c>
      <c r="X100" s="98">
        <f t="shared" si="54"/>
        <v>0</v>
      </c>
      <c r="Y100" s="98">
        <f t="shared" si="54"/>
        <v>0</v>
      </c>
    </row>
    <row r="101" spans="1:25" s="12" customFormat="1" ht="30" hidden="1" customHeight="1" x14ac:dyDescent="0.25">
      <c r="A101" s="11" t="s">
        <v>93</v>
      </c>
      <c r="B101" s="39"/>
      <c r="C101" s="26">
        <f t="shared" ref="C101:C104" si="55">SUM(E101:Y101)</f>
        <v>0</v>
      </c>
      <c r="D101" s="15" t="e">
        <f t="shared" si="52"/>
        <v>#DIV/0!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2" customFormat="1" ht="30" hidden="1" customHeight="1" x14ac:dyDescent="0.25">
      <c r="A102" s="11" t="s">
        <v>94</v>
      </c>
      <c r="B102" s="39"/>
      <c r="C102" s="26">
        <f t="shared" si="55"/>
        <v>0</v>
      </c>
      <c r="D102" s="15" t="e">
        <f t="shared" si="52"/>
        <v>#DIV/0!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2" customFormat="1" ht="30" hidden="1" customHeight="1" x14ac:dyDescent="0.25">
      <c r="A103" s="11" t="s">
        <v>95</v>
      </c>
      <c r="B103" s="39"/>
      <c r="C103" s="26">
        <f t="shared" si="55"/>
        <v>0</v>
      </c>
      <c r="D103" s="15" t="e">
        <f t="shared" si="52"/>
        <v>#DIV/0!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12" customFormat="1" ht="30" hidden="1" customHeight="1" x14ac:dyDescent="0.25">
      <c r="A104" s="11" t="s">
        <v>96</v>
      </c>
      <c r="B104" s="39"/>
      <c r="C104" s="26">
        <f t="shared" si="55"/>
        <v>0</v>
      </c>
      <c r="D104" s="15" t="e">
        <f t="shared" si="52"/>
        <v>#DIV/0!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s="12" customFormat="1" ht="30" hidden="1" customHeight="1" x14ac:dyDescent="0.25">
      <c r="A105" s="32" t="s">
        <v>98</v>
      </c>
      <c r="B105" s="27"/>
      <c r="C105" s="27">
        <f>SUM(E105:Y105)</f>
        <v>0</v>
      </c>
      <c r="D105" s="15" t="e">
        <f t="shared" si="52"/>
        <v>#DIV/0!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s="12" customFormat="1" ht="31.2" hidden="1" customHeight="1" x14ac:dyDescent="0.25">
      <c r="A106" s="13" t="s">
        <v>186</v>
      </c>
      <c r="B106" s="29" t="e">
        <f>B105/B97</f>
        <v>#DIV/0!</v>
      </c>
      <c r="C106" s="29" t="e">
        <f>C105/C97</f>
        <v>#DIV/0!</v>
      </c>
      <c r="D106" s="29"/>
      <c r="E106" s="29" t="e">
        <f t="shared" ref="E106:Y106" si="56">E105/E97</f>
        <v>#DIV/0!</v>
      </c>
      <c r="F106" s="29" t="e">
        <f t="shared" si="56"/>
        <v>#DIV/0!</v>
      </c>
      <c r="G106" s="29" t="e">
        <f t="shared" si="56"/>
        <v>#DIV/0!</v>
      </c>
      <c r="H106" s="29" t="e">
        <f t="shared" si="56"/>
        <v>#DIV/0!</v>
      </c>
      <c r="I106" s="29" t="e">
        <f t="shared" si="56"/>
        <v>#DIV/0!</v>
      </c>
      <c r="J106" s="29" t="e">
        <f t="shared" si="56"/>
        <v>#DIV/0!</v>
      </c>
      <c r="K106" s="29" t="e">
        <f t="shared" si="56"/>
        <v>#DIV/0!</v>
      </c>
      <c r="L106" s="29" t="e">
        <f t="shared" si="56"/>
        <v>#DIV/0!</v>
      </c>
      <c r="M106" s="29" t="e">
        <f t="shared" si="56"/>
        <v>#DIV/0!</v>
      </c>
      <c r="N106" s="29" t="e">
        <f t="shared" si="56"/>
        <v>#DIV/0!</v>
      </c>
      <c r="O106" s="29" t="e">
        <f t="shared" si="56"/>
        <v>#DIV/0!</v>
      </c>
      <c r="P106" s="29" t="e">
        <f t="shared" si="56"/>
        <v>#DIV/0!</v>
      </c>
      <c r="Q106" s="29" t="e">
        <f t="shared" si="56"/>
        <v>#DIV/0!</v>
      </c>
      <c r="R106" s="29" t="e">
        <f t="shared" si="56"/>
        <v>#DIV/0!</v>
      </c>
      <c r="S106" s="29" t="e">
        <f t="shared" si="56"/>
        <v>#DIV/0!</v>
      </c>
      <c r="T106" s="29" t="e">
        <f t="shared" si="56"/>
        <v>#DIV/0!</v>
      </c>
      <c r="U106" s="29" t="e">
        <f t="shared" si="56"/>
        <v>#DIV/0!</v>
      </c>
      <c r="V106" s="29" t="e">
        <f t="shared" si="56"/>
        <v>#DIV/0!</v>
      </c>
      <c r="W106" s="29" t="e">
        <f t="shared" si="56"/>
        <v>#DIV/0!</v>
      </c>
      <c r="X106" s="29" t="e">
        <f t="shared" si="56"/>
        <v>#DIV/0!</v>
      </c>
      <c r="Y106" s="29" t="e">
        <f t="shared" si="56"/>
        <v>#DIV/0!</v>
      </c>
    </row>
    <row r="107" spans="1:25" s="12" customFormat="1" ht="30" hidden="1" customHeight="1" x14ac:dyDescent="0.25">
      <c r="A107" s="11" t="s">
        <v>93</v>
      </c>
      <c r="B107" s="39"/>
      <c r="C107" s="26">
        <f t="shared" ref="C107:C117" si="57">SUM(E107:Y107)</f>
        <v>0</v>
      </c>
      <c r="D107" s="15" t="e">
        <f t="shared" si="52"/>
        <v>#DIV/0!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12" customFormat="1" ht="30" hidden="1" customHeight="1" x14ac:dyDescent="0.25">
      <c r="A108" s="11" t="s">
        <v>94</v>
      </c>
      <c r="B108" s="39"/>
      <c r="C108" s="26">
        <f t="shared" si="57"/>
        <v>0</v>
      </c>
      <c r="D108" s="15" t="e">
        <f t="shared" si="52"/>
        <v>#DIV/0!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12" customFormat="1" ht="30" hidden="1" customHeight="1" x14ac:dyDescent="0.25">
      <c r="A109" s="11" t="s">
        <v>95</v>
      </c>
      <c r="B109" s="39"/>
      <c r="C109" s="26">
        <f t="shared" si="57"/>
        <v>0</v>
      </c>
      <c r="D109" s="15" t="e">
        <f t="shared" si="52"/>
        <v>#DIV/0!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12" customFormat="1" ht="30" hidden="1" customHeight="1" x14ac:dyDescent="0.25">
      <c r="A110" s="11" t="s">
        <v>96</v>
      </c>
      <c r="B110" s="39"/>
      <c r="C110" s="26">
        <f t="shared" si="57"/>
        <v>0</v>
      </c>
      <c r="D110" s="15" t="e">
        <f t="shared" si="52"/>
        <v>#DIV/0!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85"/>
      <c r="U110" s="24"/>
      <c r="V110" s="24"/>
      <c r="W110" s="24"/>
      <c r="X110" s="24"/>
      <c r="Y110" s="24"/>
    </row>
    <row r="111" spans="1:25" s="51" customFormat="1" ht="48" hidden="1" customHeight="1" x14ac:dyDescent="0.25">
      <c r="A111" s="13" t="s">
        <v>195</v>
      </c>
      <c r="B111" s="39"/>
      <c r="C111" s="26">
        <v>595200</v>
      </c>
      <c r="D111" s="16" t="e">
        <f t="shared" si="52"/>
        <v>#DIV/0!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5" s="12" customFormat="1" ht="30" hidden="1" customHeight="1" x14ac:dyDescent="0.25">
      <c r="A112" s="32" t="s">
        <v>196</v>
      </c>
      <c r="B112" s="27"/>
      <c r="C112" s="27">
        <f t="shared" si="57"/>
        <v>0</v>
      </c>
      <c r="D112" s="15" t="e">
        <f t="shared" si="52"/>
        <v>#DIV/0!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s="12" customFormat="1" ht="27" hidden="1" customHeight="1" x14ac:dyDescent="0.25">
      <c r="A113" s="13" t="s">
        <v>52</v>
      </c>
      <c r="B113" s="30" t="e">
        <f>B112/B111</f>
        <v>#DIV/0!</v>
      </c>
      <c r="C113" s="30">
        <f>C112/C111</f>
        <v>0</v>
      </c>
      <c r="D113" s="9"/>
      <c r="E113" s="30" t="e">
        <f t="shared" ref="E113:Y113" si="58">E112/E111</f>
        <v>#DIV/0!</v>
      </c>
      <c r="F113" s="30" t="e">
        <f t="shared" si="58"/>
        <v>#DIV/0!</v>
      </c>
      <c r="G113" s="30" t="e">
        <f t="shared" si="58"/>
        <v>#DIV/0!</v>
      </c>
      <c r="H113" s="30" t="e">
        <f t="shared" si="58"/>
        <v>#DIV/0!</v>
      </c>
      <c r="I113" s="30" t="e">
        <f t="shared" si="58"/>
        <v>#DIV/0!</v>
      </c>
      <c r="J113" s="30" t="e">
        <f t="shared" si="58"/>
        <v>#DIV/0!</v>
      </c>
      <c r="K113" s="30" t="e">
        <f t="shared" si="58"/>
        <v>#DIV/0!</v>
      </c>
      <c r="L113" s="30" t="e">
        <f t="shared" si="58"/>
        <v>#DIV/0!</v>
      </c>
      <c r="M113" s="30" t="e">
        <f t="shared" si="58"/>
        <v>#DIV/0!</v>
      </c>
      <c r="N113" s="30" t="e">
        <f t="shared" si="58"/>
        <v>#DIV/0!</v>
      </c>
      <c r="O113" s="30" t="e">
        <f t="shared" si="58"/>
        <v>#DIV/0!</v>
      </c>
      <c r="P113" s="30" t="e">
        <f t="shared" si="58"/>
        <v>#DIV/0!</v>
      </c>
      <c r="Q113" s="30" t="e">
        <f t="shared" si="58"/>
        <v>#DIV/0!</v>
      </c>
      <c r="R113" s="30" t="e">
        <f t="shared" si="58"/>
        <v>#DIV/0!</v>
      </c>
      <c r="S113" s="30" t="e">
        <f t="shared" si="58"/>
        <v>#DIV/0!</v>
      </c>
      <c r="T113" s="30" t="e">
        <f t="shared" si="58"/>
        <v>#DIV/0!</v>
      </c>
      <c r="U113" s="30" t="e">
        <f t="shared" si="58"/>
        <v>#DIV/0!</v>
      </c>
      <c r="V113" s="30" t="e">
        <f t="shared" si="58"/>
        <v>#DIV/0!</v>
      </c>
      <c r="W113" s="30" t="e">
        <f t="shared" si="58"/>
        <v>#DIV/0!</v>
      </c>
      <c r="X113" s="30" t="e">
        <f t="shared" si="58"/>
        <v>#DIV/0!</v>
      </c>
      <c r="Y113" s="30" t="e">
        <f t="shared" si="58"/>
        <v>#DIV/0!</v>
      </c>
    </row>
    <row r="114" spans="1:25" s="12" customFormat="1" ht="30" hidden="1" customHeight="1" x14ac:dyDescent="0.25">
      <c r="A114" s="11" t="s">
        <v>93</v>
      </c>
      <c r="B114" s="26"/>
      <c r="C114" s="26">
        <f t="shared" si="57"/>
        <v>0</v>
      </c>
      <c r="D114" s="15" t="e">
        <f t="shared" si="52"/>
        <v>#DIV/0!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2" customFormat="1" ht="30" hidden="1" customHeight="1" x14ac:dyDescent="0.25">
      <c r="A115" s="11" t="s">
        <v>94</v>
      </c>
      <c r="B115" s="26"/>
      <c r="C115" s="26">
        <f t="shared" si="57"/>
        <v>0</v>
      </c>
      <c r="D115" s="15" t="e">
        <f t="shared" si="52"/>
        <v>#DIV/0!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12" customFormat="1" ht="31.2" hidden="1" customHeight="1" x14ac:dyDescent="0.25">
      <c r="A116" s="11" t="s">
        <v>95</v>
      </c>
      <c r="B116" s="26"/>
      <c r="C116" s="26">
        <f t="shared" si="57"/>
        <v>0</v>
      </c>
      <c r="D116" s="15" t="e">
        <f t="shared" si="52"/>
        <v>#DIV/0!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12" customFormat="1" ht="31.2" hidden="1" customHeight="1" x14ac:dyDescent="0.25">
      <c r="A117" s="11" t="s">
        <v>96</v>
      </c>
      <c r="B117" s="39"/>
      <c r="C117" s="26">
        <f t="shared" si="57"/>
        <v>0</v>
      </c>
      <c r="D117" s="15" t="e">
        <f t="shared" si="52"/>
        <v>#DIV/0!</v>
      </c>
      <c r="E117" s="24"/>
      <c r="F117" s="24"/>
      <c r="G117" s="52"/>
      <c r="H117" s="52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85"/>
      <c r="U117" s="24"/>
      <c r="V117" s="24"/>
      <c r="W117" s="24"/>
      <c r="X117" s="24"/>
      <c r="Y117" s="24"/>
    </row>
    <row r="118" spans="1:25" s="12" customFormat="1" ht="31.2" hidden="1" customHeight="1" x14ac:dyDescent="0.25">
      <c r="A118" s="32" t="s">
        <v>99</v>
      </c>
      <c r="B118" s="54" t="e">
        <f>B112/B105*10</f>
        <v>#DIV/0!</v>
      </c>
      <c r="C118" s="54" t="e">
        <f>C112/C105*10</f>
        <v>#DIV/0!</v>
      </c>
      <c r="D118" s="15" t="e">
        <f t="shared" si="52"/>
        <v>#DIV/0!</v>
      </c>
      <c r="E118" s="55" t="e">
        <f t="shared" ref="E118:Y118" si="59">E112/E105*10</f>
        <v>#DIV/0!</v>
      </c>
      <c r="F118" s="55" t="e">
        <f t="shared" si="59"/>
        <v>#DIV/0!</v>
      </c>
      <c r="G118" s="55" t="e">
        <f t="shared" si="59"/>
        <v>#DIV/0!</v>
      </c>
      <c r="H118" s="55" t="e">
        <f t="shared" si="59"/>
        <v>#DIV/0!</v>
      </c>
      <c r="I118" s="55" t="e">
        <f t="shared" si="59"/>
        <v>#DIV/0!</v>
      </c>
      <c r="J118" s="55" t="e">
        <f t="shared" si="59"/>
        <v>#DIV/0!</v>
      </c>
      <c r="K118" s="55" t="e">
        <f t="shared" si="59"/>
        <v>#DIV/0!</v>
      </c>
      <c r="L118" s="55" t="e">
        <f t="shared" si="59"/>
        <v>#DIV/0!</v>
      </c>
      <c r="M118" s="55" t="e">
        <f t="shared" si="59"/>
        <v>#DIV/0!</v>
      </c>
      <c r="N118" s="55" t="e">
        <f t="shared" si="59"/>
        <v>#DIV/0!</v>
      </c>
      <c r="O118" s="55" t="e">
        <f t="shared" si="59"/>
        <v>#DIV/0!</v>
      </c>
      <c r="P118" s="55" t="e">
        <f t="shared" si="59"/>
        <v>#DIV/0!</v>
      </c>
      <c r="Q118" s="55" t="e">
        <f t="shared" si="59"/>
        <v>#DIV/0!</v>
      </c>
      <c r="R118" s="55" t="e">
        <f t="shared" si="59"/>
        <v>#DIV/0!</v>
      </c>
      <c r="S118" s="55" t="e">
        <f t="shared" si="59"/>
        <v>#DIV/0!</v>
      </c>
      <c r="T118" s="55" t="e">
        <f t="shared" si="59"/>
        <v>#DIV/0!</v>
      </c>
      <c r="U118" s="55" t="e">
        <f t="shared" si="59"/>
        <v>#DIV/0!</v>
      </c>
      <c r="V118" s="55" t="e">
        <f t="shared" si="59"/>
        <v>#DIV/0!</v>
      </c>
      <c r="W118" s="55" t="e">
        <f t="shared" si="59"/>
        <v>#DIV/0!</v>
      </c>
      <c r="X118" s="55" t="e">
        <f t="shared" si="59"/>
        <v>#DIV/0!</v>
      </c>
      <c r="Y118" s="55" t="e">
        <f t="shared" si="59"/>
        <v>#DIV/0!</v>
      </c>
    </row>
    <row r="119" spans="1:25" s="12" customFormat="1" ht="30" hidden="1" customHeight="1" x14ac:dyDescent="0.25">
      <c r="A119" s="11" t="s">
        <v>93</v>
      </c>
      <c r="B119" s="55" t="e">
        <f t="shared" ref="B119:E122" si="60">B114/B107*10</f>
        <v>#DIV/0!</v>
      </c>
      <c r="C119" s="55" t="e">
        <f t="shared" si="60"/>
        <v>#DIV/0!</v>
      </c>
      <c r="D119" s="15" t="e">
        <f t="shared" si="52"/>
        <v>#DIV/0!</v>
      </c>
      <c r="E119" s="55" t="e">
        <f t="shared" ref="E119:Y119" si="61">E114/E107*10</f>
        <v>#DIV/0!</v>
      </c>
      <c r="F119" s="55" t="e">
        <f t="shared" si="61"/>
        <v>#DIV/0!</v>
      </c>
      <c r="G119" s="55" t="e">
        <f t="shared" si="61"/>
        <v>#DIV/0!</v>
      </c>
      <c r="H119" s="55" t="e">
        <f t="shared" si="61"/>
        <v>#DIV/0!</v>
      </c>
      <c r="I119" s="55" t="e">
        <f t="shared" si="61"/>
        <v>#DIV/0!</v>
      </c>
      <c r="J119" s="55" t="e">
        <f t="shared" si="61"/>
        <v>#DIV/0!</v>
      </c>
      <c r="K119" s="55" t="e">
        <f t="shared" si="61"/>
        <v>#DIV/0!</v>
      </c>
      <c r="L119" s="55" t="e">
        <f t="shared" si="61"/>
        <v>#DIV/0!</v>
      </c>
      <c r="M119" s="55" t="e">
        <f t="shared" si="61"/>
        <v>#DIV/0!</v>
      </c>
      <c r="N119" s="55" t="e">
        <f t="shared" si="61"/>
        <v>#DIV/0!</v>
      </c>
      <c r="O119" s="55" t="e">
        <f t="shared" si="61"/>
        <v>#DIV/0!</v>
      </c>
      <c r="P119" s="55" t="e">
        <f t="shared" si="61"/>
        <v>#DIV/0!</v>
      </c>
      <c r="Q119" s="55" t="e">
        <f t="shared" si="61"/>
        <v>#DIV/0!</v>
      </c>
      <c r="R119" s="55" t="e">
        <f t="shared" si="61"/>
        <v>#DIV/0!</v>
      </c>
      <c r="S119" s="55" t="e">
        <f t="shared" si="61"/>
        <v>#DIV/0!</v>
      </c>
      <c r="T119" s="55" t="e">
        <f t="shared" si="61"/>
        <v>#DIV/0!</v>
      </c>
      <c r="U119" s="55" t="e">
        <f t="shared" si="61"/>
        <v>#DIV/0!</v>
      </c>
      <c r="V119" s="55" t="e">
        <f t="shared" si="61"/>
        <v>#DIV/0!</v>
      </c>
      <c r="W119" s="55" t="e">
        <f t="shared" si="61"/>
        <v>#DIV/0!</v>
      </c>
      <c r="X119" s="55" t="e">
        <f t="shared" si="61"/>
        <v>#DIV/0!</v>
      </c>
      <c r="Y119" s="55" t="e">
        <f t="shared" si="61"/>
        <v>#DIV/0!</v>
      </c>
    </row>
    <row r="120" spans="1:25" s="12" customFormat="1" ht="30" hidden="1" customHeight="1" x14ac:dyDescent="0.25">
      <c r="A120" s="11" t="s">
        <v>94</v>
      </c>
      <c r="B120" s="55" t="e">
        <f t="shared" si="60"/>
        <v>#DIV/0!</v>
      </c>
      <c r="C120" s="55" t="e">
        <f t="shared" si="60"/>
        <v>#DIV/0!</v>
      </c>
      <c r="D120" s="15" t="e">
        <f t="shared" si="52"/>
        <v>#DIV/0!</v>
      </c>
      <c r="E120" s="55"/>
      <c r="F120" s="55" t="e">
        <f t="shared" ref="F120:M121" si="62">F115/F108*10</f>
        <v>#DIV/0!</v>
      </c>
      <c r="G120" s="55" t="e">
        <f t="shared" si="62"/>
        <v>#DIV/0!</v>
      </c>
      <c r="H120" s="55" t="e">
        <f t="shared" si="62"/>
        <v>#DIV/0!</v>
      </c>
      <c r="I120" s="55" t="e">
        <f t="shared" si="62"/>
        <v>#DIV/0!</v>
      </c>
      <c r="J120" s="55" t="e">
        <f t="shared" si="62"/>
        <v>#DIV/0!</v>
      </c>
      <c r="K120" s="55" t="e">
        <f t="shared" si="62"/>
        <v>#DIV/0!</v>
      </c>
      <c r="L120" s="55" t="e">
        <f t="shared" si="62"/>
        <v>#DIV/0!</v>
      </c>
      <c r="M120" s="55" t="e">
        <f t="shared" si="62"/>
        <v>#DIV/0!</v>
      </c>
      <c r="N120" s="55"/>
      <c r="O120" s="55" t="e">
        <f>O115/O108*10</f>
        <v>#DIV/0!</v>
      </c>
      <c r="P120" s="55" t="e">
        <f>P115/P108*10</f>
        <v>#DIV/0!</v>
      </c>
      <c r="Q120" s="55"/>
      <c r="R120" s="55" t="e">
        <f t="shared" ref="R120:U121" si="63">R115/R108*10</f>
        <v>#DIV/0!</v>
      </c>
      <c r="S120" s="55" t="e">
        <f t="shared" si="63"/>
        <v>#DIV/0!</v>
      </c>
      <c r="T120" s="55" t="e">
        <f t="shared" si="63"/>
        <v>#DIV/0!</v>
      </c>
      <c r="U120" s="55" t="e">
        <f t="shared" si="63"/>
        <v>#DIV/0!</v>
      </c>
      <c r="V120" s="55"/>
      <c r="W120" s="55"/>
      <c r="X120" s="55" t="e">
        <f>X115/X108*10</f>
        <v>#DIV/0!</v>
      </c>
      <c r="Y120" s="55" t="e">
        <f>Y115/Y108*10</f>
        <v>#DIV/0!</v>
      </c>
    </row>
    <row r="121" spans="1:25" s="12" customFormat="1" ht="30" hidden="1" customHeight="1" x14ac:dyDescent="0.25">
      <c r="A121" s="11" t="s">
        <v>95</v>
      </c>
      <c r="B121" s="55" t="e">
        <f t="shared" si="60"/>
        <v>#DIV/0!</v>
      </c>
      <c r="C121" s="55" t="e">
        <f t="shared" si="60"/>
        <v>#DIV/0!</v>
      </c>
      <c r="D121" s="15" t="e">
        <f t="shared" si="52"/>
        <v>#DIV/0!</v>
      </c>
      <c r="E121" s="55" t="e">
        <f>E116/E109*10</f>
        <v>#DIV/0!</v>
      </c>
      <c r="F121" s="55" t="e">
        <f t="shared" si="62"/>
        <v>#DIV/0!</v>
      </c>
      <c r="G121" s="55" t="e">
        <f t="shared" si="62"/>
        <v>#DIV/0!</v>
      </c>
      <c r="H121" s="55" t="e">
        <f t="shared" si="62"/>
        <v>#DIV/0!</v>
      </c>
      <c r="I121" s="55" t="e">
        <f t="shared" si="62"/>
        <v>#DIV/0!</v>
      </c>
      <c r="J121" s="55" t="e">
        <f t="shared" si="62"/>
        <v>#DIV/0!</v>
      </c>
      <c r="K121" s="55" t="e">
        <f t="shared" si="62"/>
        <v>#DIV/0!</v>
      </c>
      <c r="L121" s="55" t="e">
        <f t="shared" si="62"/>
        <v>#DIV/0!</v>
      </c>
      <c r="M121" s="55" t="e">
        <f t="shared" si="62"/>
        <v>#DIV/0!</v>
      </c>
      <c r="N121" s="55" t="e">
        <f>N116/N109*10</f>
        <v>#DIV/0!</v>
      </c>
      <c r="O121" s="55" t="e">
        <f>O116/O109*10</f>
        <v>#DIV/0!</v>
      </c>
      <c r="P121" s="55" t="e">
        <f>P116/P109*10</f>
        <v>#DIV/0!</v>
      </c>
      <c r="Q121" s="55" t="e">
        <f>Q116/Q109*10</f>
        <v>#DIV/0!</v>
      </c>
      <c r="R121" s="55" t="e">
        <f t="shared" si="63"/>
        <v>#DIV/0!</v>
      </c>
      <c r="S121" s="55" t="e">
        <f t="shared" si="63"/>
        <v>#DIV/0!</v>
      </c>
      <c r="T121" s="55" t="e">
        <f t="shared" si="63"/>
        <v>#DIV/0!</v>
      </c>
      <c r="U121" s="55" t="e">
        <f t="shared" si="63"/>
        <v>#DIV/0!</v>
      </c>
      <c r="V121" s="55" t="e">
        <f>V116/V109*10</f>
        <v>#DIV/0!</v>
      </c>
      <c r="W121" s="55" t="e">
        <f>W116/W109*10</f>
        <v>#DIV/0!</v>
      </c>
      <c r="X121" s="55" t="e">
        <f>X116/X109*10</f>
        <v>#DIV/0!</v>
      </c>
      <c r="Y121" s="55" t="e">
        <f>Y116/Y109*10</f>
        <v>#DIV/0!</v>
      </c>
    </row>
    <row r="122" spans="1:25" s="12" customFormat="1" ht="30" hidden="1" customHeight="1" x14ac:dyDescent="0.25">
      <c r="A122" s="11" t="s">
        <v>96</v>
      </c>
      <c r="B122" s="55" t="e">
        <f t="shared" si="60"/>
        <v>#DIV/0!</v>
      </c>
      <c r="C122" s="55" t="e">
        <f t="shared" si="60"/>
        <v>#DIV/0!</v>
      </c>
      <c r="D122" s="15" t="e">
        <f t="shared" si="52"/>
        <v>#DIV/0!</v>
      </c>
      <c r="E122" s="55" t="e">
        <f t="shared" si="60"/>
        <v>#DIV/0!</v>
      </c>
      <c r="F122" s="55"/>
      <c r="G122" s="55">
        <v>10</v>
      </c>
      <c r="H122" s="55"/>
      <c r="I122" s="55" t="e">
        <f>I117/I110*10</f>
        <v>#DIV/0!</v>
      </c>
      <c r="J122" s="55"/>
      <c r="K122" s="55"/>
      <c r="L122" s="55"/>
      <c r="M122" s="55"/>
      <c r="N122" s="55"/>
      <c r="O122" s="55"/>
      <c r="P122" s="55"/>
      <c r="Q122" s="55" t="e">
        <f>Q117/Q110*10</f>
        <v>#DIV/0!</v>
      </c>
      <c r="R122" s="55" t="e">
        <f>R117/R110*10</f>
        <v>#DIV/0!</v>
      </c>
      <c r="S122" s="55"/>
      <c r="T122" s="55"/>
      <c r="U122" s="55" t="e">
        <f>U117/U110*10</f>
        <v>#DIV/0!</v>
      </c>
      <c r="V122" s="55"/>
      <c r="W122" s="55" t="e">
        <f>W117/W110*10</f>
        <v>#DIV/0!</v>
      </c>
      <c r="X122" s="55"/>
      <c r="Y122" s="55"/>
    </row>
    <row r="123" spans="1:25" s="12" customFormat="1" ht="30" hidden="1" customHeight="1" outlineLevel="1" x14ac:dyDescent="0.25">
      <c r="A123" s="56" t="s">
        <v>159</v>
      </c>
      <c r="B123" s="23"/>
      <c r="C123" s="26">
        <f>SUM(E123:Y123)</f>
        <v>0</v>
      </c>
      <c r="D123" s="15"/>
      <c r="E123" s="38"/>
      <c r="F123" s="37"/>
      <c r="G123" s="59"/>
      <c r="H123" s="37"/>
      <c r="I123" s="37"/>
      <c r="J123" s="37"/>
      <c r="K123" s="37"/>
      <c r="L123" s="55"/>
      <c r="M123" s="37"/>
      <c r="N123" s="37"/>
      <c r="O123" s="37"/>
      <c r="P123" s="37"/>
      <c r="Q123" s="37"/>
      <c r="R123" s="37"/>
      <c r="S123" s="55"/>
      <c r="T123" s="26"/>
      <c r="U123" s="99"/>
      <c r="V123" s="99"/>
      <c r="W123" s="99"/>
      <c r="X123" s="26"/>
      <c r="Y123" s="37"/>
    </row>
    <row r="124" spans="1:25" s="12" customFormat="1" ht="30" hidden="1" customHeight="1" x14ac:dyDescent="0.25">
      <c r="A124" s="32" t="s">
        <v>160</v>
      </c>
      <c r="B124" s="23"/>
      <c r="C124" s="26">
        <f>SUM(E124:Y124)</f>
        <v>0</v>
      </c>
      <c r="D124" s="15"/>
      <c r="E124" s="38"/>
      <c r="F124" s="37"/>
      <c r="G124" s="37"/>
      <c r="H124" s="37"/>
      <c r="I124" s="37"/>
      <c r="J124" s="37"/>
      <c r="K124" s="37"/>
      <c r="L124" s="55"/>
      <c r="M124" s="37"/>
      <c r="N124" s="37"/>
      <c r="O124" s="37"/>
      <c r="P124" s="37"/>
      <c r="Q124" s="37"/>
      <c r="R124" s="37"/>
      <c r="S124" s="55"/>
      <c r="T124" s="26"/>
      <c r="U124" s="99"/>
      <c r="V124" s="99"/>
      <c r="W124" s="99"/>
      <c r="X124" s="26"/>
      <c r="Y124" s="37"/>
    </row>
    <row r="125" spans="1:25" s="12" customFormat="1" ht="30" hidden="1" customHeight="1" x14ac:dyDescent="0.25">
      <c r="A125" s="32" t="s">
        <v>99</v>
      </c>
      <c r="B125" s="61"/>
      <c r="C125" s="61" t="e">
        <f>C124/C123*10</f>
        <v>#DIV/0!</v>
      </c>
      <c r="D125" s="59"/>
      <c r="E125" s="59"/>
      <c r="F125" s="59"/>
      <c r="G125" s="59"/>
      <c r="H125" s="59" t="e">
        <f>H124/H123*10</f>
        <v>#DIV/0!</v>
      </c>
      <c r="I125" s="59"/>
      <c r="J125" s="59"/>
      <c r="K125" s="59"/>
      <c r="L125" s="59"/>
      <c r="M125" s="59" t="e">
        <f>M124/M123*10</f>
        <v>#DIV/0!</v>
      </c>
      <c r="N125" s="59"/>
      <c r="O125" s="59"/>
      <c r="P125" s="59" t="e">
        <f>P124/P123*10</f>
        <v>#DIV/0!</v>
      </c>
      <c r="Q125" s="59"/>
      <c r="R125" s="55" t="e">
        <f>R124/R123*10</f>
        <v>#DIV/0!</v>
      </c>
      <c r="S125" s="55"/>
      <c r="T125" s="55" t="e">
        <f>T124/T123*10</f>
        <v>#DIV/0!</v>
      </c>
      <c r="U125" s="59"/>
      <c r="V125" s="59"/>
      <c r="W125" s="59"/>
      <c r="X125" s="55" t="e">
        <f>X124/X123*10</f>
        <v>#DIV/0!</v>
      </c>
      <c r="Y125" s="38"/>
    </row>
    <row r="126" spans="1:25" s="12" customFormat="1" ht="30" hidden="1" customHeight="1" x14ac:dyDescent="0.25">
      <c r="A126" s="56" t="s">
        <v>100</v>
      </c>
      <c r="B126" s="57"/>
      <c r="C126" s="57">
        <f>SUM(E126:Y126)</f>
        <v>0</v>
      </c>
      <c r="D126" s="15" t="e">
        <f t="shared" si="52"/>
        <v>#DIV/0!</v>
      </c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</row>
    <row r="127" spans="1:25" s="12" customFormat="1" ht="30" hidden="1" customHeight="1" x14ac:dyDescent="0.25">
      <c r="A127" s="32" t="s">
        <v>101</v>
      </c>
      <c r="B127" s="27"/>
      <c r="C127" s="27">
        <f>SUM(E127:Y127)</f>
        <v>0</v>
      </c>
      <c r="D127" s="15" t="e">
        <f t="shared" si="52"/>
        <v>#DIV/0!</v>
      </c>
      <c r="E127" s="24"/>
      <c r="F127" s="24"/>
      <c r="G127" s="24"/>
      <c r="H127" s="24"/>
      <c r="I127" s="24"/>
      <c r="J127" s="24"/>
      <c r="K127" s="26"/>
      <c r="L127" s="26"/>
      <c r="M127" s="26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s="12" customFormat="1" ht="30" hidden="1" customHeight="1" x14ac:dyDescent="0.25">
      <c r="A128" s="32" t="s">
        <v>102</v>
      </c>
      <c r="B128" s="55"/>
      <c r="C128" s="55" t="e">
        <f>C126/C127</f>
        <v>#DIV/0!</v>
      </c>
      <c r="D128" s="15" t="e">
        <f t="shared" si="52"/>
        <v>#DIV/0!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</row>
    <row r="129" spans="1:26" s="12" customFormat="1" ht="30" hidden="1" customHeight="1" x14ac:dyDescent="0.25">
      <c r="A129" s="11" t="s">
        <v>103</v>
      </c>
      <c r="B129" s="27"/>
      <c r="C129" s="27"/>
      <c r="D129" s="15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</row>
    <row r="130" spans="1:26" s="12" customFormat="1" ht="27" hidden="1" customHeight="1" x14ac:dyDescent="0.25">
      <c r="A130" s="13" t="s">
        <v>104</v>
      </c>
      <c r="B130" s="23"/>
      <c r="C130" s="27">
        <f>SUM(E130:Y130)</f>
        <v>0</v>
      </c>
      <c r="D130" s="15"/>
      <c r="E130" s="52"/>
      <c r="F130" s="52"/>
      <c r="G130" s="52"/>
      <c r="H130" s="52"/>
      <c r="I130" s="52"/>
      <c r="J130" s="52"/>
      <c r="K130" s="52"/>
      <c r="L130" s="26"/>
      <c r="M130" s="52"/>
      <c r="N130" s="52"/>
      <c r="O130" s="52"/>
      <c r="P130" s="52"/>
      <c r="Q130" s="52"/>
      <c r="R130" s="52"/>
      <c r="S130" s="52"/>
      <c r="T130" s="55"/>
      <c r="U130" s="52"/>
      <c r="V130" s="52"/>
      <c r="W130" s="52"/>
      <c r="X130" s="52"/>
      <c r="Y130" s="52"/>
    </row>
    <row r="131" spans="1:26" s="12" customFormat="1" ht="31.8" hidden="1" customHeight="1" outlineLevel="1" x14ac:dyDescent="0.25">
      <c r="A131" s="13" t="s">
        <v>105</v>
      </c>
      <c r="B131" s="27"/>
      <c r="C131" s="27"/>
      <c r="D131" s="15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75"/>
    </row>
    <row r="132" spans="1:26" s="12" customFormat="1" ht="30" hidden="1" customHeight="1" outlineLevel="1" x14ac:dyDescent="0.25">
      <c r="A132" s="56" t="s">
        <v>106</v>
      </c>
      <c r="B132" s="23"/>
      <c r="C132" s="27">
        <f>SUM(E132:Y132)</f>
        <v>0</v>
      </c>
      <c r="D132" s="15" t="e">
        <f t="shared" ref="D132:D172" si="64">C132/B132</f>
        <v>#DIV/0!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6" s="12" customFormat="1" ht="19.2" hidden="1" customHeight="1" x14ac:dyDescent="0.25">
      <c r="A133" s="13" t="s">
        <v>190</v>
      </c>
      <c r="B133" s="33" t="e">
        <f>B132/B131</f>
        <v>#DIV/0!</v>
      </c>
      <c r="C133" s="33" t="e">
        <f>C132/C131</f>
        <v>#DIV/0!</v>
      </c>
      <c r="D133" s="15"/>
      <c r="E133" s="35" t="e">
        <f t="shared" ref="E133:Y133" si="65">E132/E131</f>
        <v>#DIV/0!</v>
      </c>
      <c r="F133" s="35" t="e">
        <f t="shared" si="65"/>
        <v>#DIV/0!</v>
      </c>
      <c r="G133" s="35" t="e">
        <f t="shared" si="65"/>
        <v>#DIV/0!</v>
      </c>
      <c r="H133" s="35" t="e">
        <f t="shared" si="65"/>
        <v>#DIV/0!</v>
      </c>
      <c r="I133" s="35" t="e">
        <f t="shared" si="65"/>
        <v>#DIV/0!</v>
      </c>
      <c r="J133" s="35" t="e">
        <f t="shared" si="65"/>
        <v>#DIV/0!</v>
      </c>
      <c r="K133" s="35" t="e">
        <f t="shared" si="65"/>
        <v>#DIV/0!</v>
      </c>
      <c r="L133" s="35" t="e">
        <f t="shared" si="65"/>
        <v>#DIV/0!</v>
      </c>
      <c r="M133" s="35" t="e">
        <f t="shared" si="65"/>
        <v>#DIV/0!</v>
      </c>
      <c r="N133" s="35" t="e">
        <f t="shared" si="65"/>
        <v>#DIV/0!</v>
      </c>
      <c r="O133" s="35" t="e">
        <f t="shared" si="65"/>
        <v>#DIV/0!</v>
      </c>
      <c r="P133" s="35" t="e">
        <f t="shared" si="65"/>
        <v>#DIV/0!</v>
      </c>
      <c r="Q133" s="35" t="e">
        <f t="shared" si="65"/>
        <v>#DIV/0!</v>
      </c>
      <c r="R133" s="35" t="e">
        <f t="shared" si="65"/>
        <v>#DIV/0!</v>
      </c>
      <c r="S133" s="35" t="e">
        <f t="shared" si="65"/>
        <v>#DIV/0!</v>
      </c>
      <c r="T133" s="35" t="e">
        <f t="shared" si="65"/>
        <v>#DIV/0!</v>
      </c>
      <c r="U133" s="35" t="e">
        <f t="shared" si="65"/>
        <v>#DIV/0!</v>
      </c>
      <c r="V133" s="35" t="e">
        <f t="shared" si="65"/>
        <v>#DIV/0!</v>
      </c>
      <c r="W133" s="35" t="e">
        <f t="shared" si="65"/>
        <v>#DIV/0!</v>
      </c>
      <c r="X133" s="35" t="e">
        <f t="shared" si="65"/>
        <v>#DIV/0!</v>
      </c>
      <c r="Y133" s="35" t="e">
        <f t="shared" si="65"/>
        <v>#DIV/0!</v>
      </c>
    </row>
    <row r="134" spans="1:26" s="97" customFormat="1" ht="21" hidden="1" customHeight="1" x14ac:dyDescent="0.25">
      <c r="A134" s="95" t="s">
        <v>97</v>
      </c>
      <c r="B134" s="96">
        <f>B131-B132</f>
        <v>0</v>
      </c>
      <c r="C134" s="96">
        <f>C131-C132</f>
        <v>0</v>
      </c>
      <c r="D134" s="96"/>
      <c r="E134" s="96">
        <f t="shared" ref="E134:Y134" si="66">E131-E132</f>
        <v>0</v>
      </c>
      <c r="F134" s="96">
        <f t="shared" si="66"/>
        <v>0</v>
      </c>
      <c r="G134" s="96">
        <f t="shared" si="66"/>
        <v>0</v>
      </c>
      <c r="H134" s="96">
        <f t="shared" si="66"/>
        <v>0</v>
      </c>
      <c r="I134" s="96">
        <f t="shared" si="66"/>
        <v>0</v>
      </c>
      <c r="J134" s="96">
        <f t="shared" si="66"/>
        <v>0</v>
      </c>
      <c r="K134" s="96">
        <f t="shared" si="66"/>
        <v>0</v>
      </c>
      <c r="L134" s="96">
        <f t="shared" si="66"/>
        <v>0</v>
      </c>
      <c r="M134" s="96">
        <f t="shared" si="66"/>
        <v>0</v>
      </c>
      <c r="N134" s="96">
        <f t="shared" si="66"/>
        <v>0</v>
      </c>
      <c r="O134" s="96">
        <f t="shared" si="66"/>
        <v>0</v>
      </c>
      <c r="P134" s="96">
        <f t="shared" si="66"/>
        <v>0</v>
      </c>
      <c r="Q134" s="96">
        <f t="shared" si="66"/>
        <v>0</v>
      </c>
      <c r="R134" s="96">
        <f t="shared" si="66"/>
        <v>0</v>
      </c>
      <c r="S134" s="96">
        <f t="shared" si="66"/>
        <v>0</v>
      </c>
      <c r="T134" s="96">
        <f t="shared" si="66"/>
        <v>0</v>
      </c>
      <c r="U134" s="96">
        <f t="shared" si="66"/>
        <v>0</v>
      </c>
      <c r="V134" s="96">
        <f t="shared" si="66"/>
        <v>0</v>
      </c>
      <c r="W134" s="96">
        <f t="shared" si="66"/>
        <v>0</v>
      </c>
      <c r="X134" s="96">
        <f t="shared" si="66"/>
        <v>0</v>
      </c>
      <c r="Y134" s="96">
        <f t="shared" si="66"/>
        <v>0</v>
      </c>
    </row>
    <row r="135" spans="1:26" s="12" customFormat="1" ht="22.8" hidden="1" customHeight="1" x14ac:dyDescent="0.25">
      <c r="A135" s="13" t="s">
        <v>193</v>
      </c>
      <c r="B135" s="39"/>
      <c r="C135" s="26"/>
      <c r="D135" s="16" t="e">
        <f t="shared" si="64"/>
        <v>#DIV/0!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6" s="12" customFormat="1" ht="30" hidden="1" customHeight="1" x14ac:dyDescent="0.25">
      <c r="A136" s="32" t="s">
        <v>107</v>
      </c>
      <c r="B136" s="23"/>
      <c r="C136" s="27">
        <f>SUM(E136:Y136)</f>
        <v>0</v>
      </c>
      <c r="D136" s="15" t="e">
        <f t="shared" si="64"/>
        <v>#DIV/0!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6" s="12" customFormat="1" ht="31.2" hidden="1" customHeight="1" x14ac:dyDescent="0.25">
      <c r="A137" s="13" t="s">
        <v>52</v>
      </c>
      <c r="B137" s="15" t="e">
        <f>B136/B135</f>
        <v>#DIV/0!</v>
      </c>
      <c r="C137" s="9" t="e">
        <f>C136/C135</f>
        <v>#DIV/0!</v>
      </c>
      <c r="D137" s="15"/>
      <c r="E137" s="29" t="e">
        <f t="shared" ref="E137:Y137" si="67">E136/E135</f>
        <v>#DIV/0!</v>
      </c>
      <c r="F137" s="29" t="e">
        <f t="shared" si="67"/>
        <v>#DIV/0!</v>
      </c>
      <c r="G137" s="29" t="e">
        <f t="shared" si="67"/>
        <v>#DIV/0!</v>
      </c>
      <c r="H137" s="29" t="e">
        <f t="shared" si="67"/>
        <v>#DIV/0!</v>
      </c>
      <c r="I137" s="29" t="e">
        <f t="shared" si="67"/>
        <v>#DIV/0!</v>
      </c>
      <c r="J137" s="29" t="e">
        <f t="shared" si="67"/>
        <v>#DIV/0!</v>
      </c>
      <c r="K137" s="29" t="e">
        <f t="shared" si="67"/>
        <v>#DIV/0!</v>
      </c>
      <c r="L137" s="29" t="e">
        <f t="shared" si="67"/>
        <v>#DIV/0!</v>
      </c>
      <c r="M137" s="29" t="e">
        <f t="shared" si="67"/>
        <v>#DIV/0!</v>
      </c>
      <c r="N137" s="29" t="e">
        <f t="shared" si="67"/>
        <v>#DIV/0!</v>
      </c>
      <c r="O137" s="29" t="e">
        <f t="shared" si="67"/>
        <v>#DIV/0!</v>
      </c>
      <c r="P137" s="29" t="e">
        <f t="shared" si="67"/>
        <v>#DIV/0!</v>
      </c>
      <c r="Q137" s="29" t="e">
        <f t="shared" si="67"/>
        <v>#DIV/0!</v>
      </c>
      <c r="R137" s="29" t="e">
        <f t="shared" si="67"/>
        <v>#DIV/0!</v>
      </c>
      <c r="S137" s="29" t="e">
        <f t="shared" si="67"/>
        <v>#DIV/0!</v>
      </c>
      <c r="T137" s="29" t="e">
        <f t="shared" si="67"/>
        <v>#DIV/0!</v>
      </c>
      <c r="U137" s="29" t="e">
        <f t="shared" si="67"/>
        <v>#DIV/0!</v>
      </c>
      <c r="V137" s="29" t="e">
        <f t="shared" si="67"/>
        <v>#DIV/0!</v>
      </c>
      <c r="W137" s="29" t="e">
        <f t="shared" si="67"/>
        <v>#DIV/0!</v>
      </c>
      <c r="X137" s="29" t="e">
        <f t="shared" si="67"/>
        <v>#DIV/0!</v>
      </c>
      <c r="Y137" s="29" t="e">
        <f t="shared" si="67"/>
        <v>#DIV/0!</v>
      </c>
    </row>
    <row r="138" spans="1:26" s="12" customFormat="1" ht="30" hidden="1" customHeight="1" x14ac:dyDescent="0.25">
      <c r="A138" s="32" t="s">
        <v>99</v>
      </c>
      <c r="B138" s="61" t="e">
        <f>B136/B132*10</f>
        <v>#DIV/0!</v>
      </c>
      <c r="C138" s="61" t="e">
        <f>C136/C132*10</f>
        <v>#DIV/0!</v>
      </c>
      <c r="D138" s="15" t="e">
        <f t="shared" si="64"/>
        <v>#DIV/0!</v>
      </c>
      <c r="E138" s="59" t="e">
        <f t="shared" ref="E138:P138" si="68">E136/E132*10</f>
        <v>#DIV/0!</v>
      </c>
      <c r="F138" s="59" t="e">
        <f t="shared" si="68"/>
        <v>#DIV/0!</v>
      </c>
      <c r="G138" s="59" t="e">
        <f t="shared" si="68"/>
        <v>#DIV/0!</v>
      </c>
      <c r="H138" s="59" t="e">
        <f t="shared" si="68"/>
        <v>#DIV/0!</v>
      </c>
      <c r="I138" s="59" t="e">
        <f t="shared" si="68"/>
        <v>#DIV/0!</v>
      </c>
      <c r="J138" s="59" t="e">
        <f t="shared" si="68"/>
        <v>#DIV/0!</v>
      </c>
      <c r="K138" s="59" t="e">
        <f t="shared" si="68"/>
        <v>#DIV/0!</v>
      </c>
      <c r="L138" s="59" t="e">
        <f t="shared" si="68"/>
        <v>#DIV/0!</v>
      </c>
      <c r="M138" s="59" t="e">
        <f t="shared" si="68"/>
        <v>#DIV/0!</v>
      </c>
      <c r="N138" s="59" t="e">
        <f t="shared" si="68"/>
        <v>#DIV/0!</v>
      </c>
      <c r="O138" s="59" t="e">
        <f t="shared" si="68"/>
        <v>#DIV/0!</v>
      </c>
      <c r="P138" s="59" t="e">
        <f t="shared" si="68"/>
        <v>#DIV/0!</v>
      </c>
      <c r="Q138" s="59" t="e">
        <f t="shared" ref="Q138:V138" si="69">Q136/Q132*10</f>
        <v>#DIV/0!</v>
      </c>
      <c r="R138" s="59" t="e">
        <f t="shared" si="69"/>
        <v>#DIV/0!</v>
      </c>
      <c r="S138" s="59" t="e">
        <f t="shared" si="69"/>
        <v>#DIV/0!</v>
      </c>
      <c r="T138" s="59" t="e">
        <f t="shared" si="69"/>
        <v>#DIV/0!</v>
      </c>
      <c r="U138" s="59" t="e">
        <f t="shared" si="69"/>
        <v>#DIV/0!</v>
      </c>
      <c r="V138" s="59" t="e">
        <f t="shared" si="69"/>
        <v>#DIV/0!</v>
      </c>
      <c r="W138" s="59" t="e">
        <f>W136/W132*10</f>
        <v>#DIV/0!</v>
      </c>
      <c r="X138" s="59" t="e">
        <f>X136/X132*10</f>
        <v>#DIV/0!</v>
      </c>
      <c r="Y138" s="59" t="e">
        <f>Y136/Y132*10</f>
        <v>#DIV/0!</v>
      </c>
    </row>
    <row r="139" spans="1:26" s="12" customFormat="1" ht="30" hidden="1" customHeight="1" outlineLevel="1" x14ac:dyDescent="0.25">
      <c r="A139" s="11" t="s">
        <v>108</v>
      </c>
      <c r="B139" s="8"/>
      <c r="C139" s="27">
        <f>E139+F139+G139+H139+I139+J139+K139+L139+M139+N139+O139+P139+Q139+R139+S139+T139+U139+V139+W139+X139+Y139</f>
        <v>0</v>
      </c>
      <c r="D139" s="15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</row>
    <row r="140" spans="1:26" s="12" customFormat="1" ht="30" hidden="1" customHeight="1" x14ac:dyDescent="0.25">
      <c r="A140" s="11" t="s">
        <v>109</v>
      </c>
      <c r="B140" s="58"/>
      <c r="C140" s="27">
        <f>SUM(E140:Y140)</f>
        <v>0</v>
      </c>
      <c r="D140" s="15"/>
      <c r="E140" s="59"/>
      <c r="F140" s="59"/>
      <c r="G140" s="60"/>
      <c r="H140" s="59"/>
      <c r="I140" s="59"/>
      <c r="J140" s="59"/>
      <c r="K140" s="59"/>
      <c r="L140" s="26"/>
      <c r="M140" s="59"/>
      <c r="N140" s="59"/>
      <c r="O140" s="59"/>
      <c r="P140" s="59"/>
      <c r="Q140" s="59"/>
      <c r="R140" s="59"/>
      <c r="S140" s="59"/>
      <c r="T140" s="55"/>
      <c r="U140" s="59"/>
      <c r="V140" s="59"/>
      <c r="W140" s="59"/>
      <c r="X140" s="58"/>
      <c r="Y140" s="59"/>
    </row>
    <row r="141" spans="1:26" s="12" customFormat="1" ht="30" hidden="1" customHeight="1" outlineLevel="1" x14ac:dyDescent="0.25">
      <c r="A141" s="11" t="s">
        <v>110</v>
      </c>
      <c r="B141" s="57"/>
      <c r="C141" s="57">
        <f>C139-C140</f>
        <v>0</v>
      </c>
      <c r="D141" s="15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</row>
    <row r="142" spans="1:26" s="12" customFormat="1" ht="30" hidden="1" customHeight="1" outlineLevel="1" x14ac:dyDescent="0.25">
      <c r="A142" s="56" t="s">
        <v>181</v>
      </c>
      <c r="B142" s="23"/>
      <c r="C142" s="27">
        <f>SUM(E142:Y142)</f>
        <v>0</v>
      </c>
      <c r="D142" s="15" t="e">
        <f t="shared" si="64"/>
        <v>#DIV/0!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6" s="12" customFormat="1" ht="27" hidden="1" customHeight="1" x14ac:dyDescent="0.25">
      <c r="A143" s="13" t="s">
        <v>190</v>
      </c>
      <c r="B143" s="33" t="e">
        <f>B142/B141</f>
        <v>#DIV/0!</v>
      </c>
      <c r="C143" s="33" t="e">
        <f>C142/C141</f>
        <v>#DIV/0!</v>
      </c>
      <c r="D143" s="15"/>
      <c r="E143" s="29" t="e">
        <f>E142/E141</f>
        <v>#DIV/0!</v>
      </c>
      <c r="F143" s="29" t="e">
        <f t="shared" ref="F143:Y143" si="70">F142/F141</f>
        <v>#DIV/0!</v>
      </c>
      <c r="G143" s="29" t="e">
        <f t="shared" si="70"/>
        <v>#DIV/0!</v>
      </c>
      <c r="H143" s="29" t="e">
        <f t="shared" si="70"/>
        <v>#DIV/0!</v>
      </c>
      <c r="I143" s="29" t="e">
        <f t="shared" si="70"/>
        <v>#DIV/0!</v>
      </c>
      <c r="J143" s="29" t="e">
        <f t="shared" si="70"/>
        <v>#DIV/0!</v>
      </c>
      <c r="K143" s="29" t="e">
        <f t="shared" si="70"/>
        <v>#DIV/0!</v>
      </c>
      <c r="L143" s="29" t="e">
        <f t="shared" si="70"/>
        <v>#DIV/0!</v>
      </c>
      <c r="M143" s="29" t="e">
        <f t="shared" si="70"/>
        <v>#DIV/0!</v>
      </c>
      <c r="N143" s="29" t="e">
        <f t="shared" si="70"/>
        <v>#DIV/0!</v>
      </c>
      <c r="O143" s="29" t="e">
        <f t="shared" si="70"/>
        <v>#DIV/0!</v>
      </c>
      <c r="P143" s="29" t="e">
        <f t="shared" si="70"/>
        <v>#DIV/0!</v>
      </c>
      <c r="Q143" s="29"/>
      <c r="R143" s="29" t="e">
        <f t="shared" si="70"/>
        <v>#DIV/0!</v>
      </c>
      <c r="S143" s="29" t="e">
        <f t="shared" si="70"/>
        <v>#DIV/0!</v>
      </c>
      <c r="T143" s="29" t="e">
        <f t="shared" si="70"/>
        <v>#DIV/0!</v>
      </c>
      <c r="U143" s="29" t="e">
        <f t="shared" si="70"/>
        <v>#DIV/0!</v>
      </c>
      <c r="V143" s="29" t="e">
        <f t="shared" si="70"/>
        <v>#DIV/0!</v>
      </c>
      <c r="W143" s="29" t="e">
        <f t="shared" si="70"/>
        <v>#DIV/0!</v>
      </c>
      <c r="X143" s="29" t="e">
        <f t="shared" si="70"/>
        <v>#DIV/0!</v>
      </c>
      <c r="Y143" s="29" t="e">
        <f t="shared" si="70"/>
        <v>#DIV/0!</v>
      </c>
    </row>
    <row r="144" spans="1:26" s="12" customFormat="1" ht="31.2" hidden="1" customHeight="1" x14ac:dyDescent="0.25">
      <c r="A144" s="13" t="s">
        <v>194</v>
      </c>
      <c r="B144" s="39"/>
      <c r="C144" s="39"/>
      <c r="D144" s="16" t="e">
        <f t="shared" si="64"/>
        <v>#DIV/0!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:25" s="12" customFormat="1" ht="30" hidden="1" customHeight="1" x14ac:dyDescent="0.25">
      <c r="A145" s="32" t="s">
        <v>111</v>
      </c>
      <c r="B145" s="23"/>
      <c r="C145" s="27">
        <f>SUM(E145:Y145)</f>
        <v>0</v>
      </c>
      <c r="D145" s="15" t="e">
        <f t="shared" si="64"/>
        <v>#DIV/0!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s="12" customFormat="1" ht="30" hidden="1" customHeight="1" x14ac:dyDescent="0.25">
      <c r="A146" s="13" t="s">
        <v>52</v>
      </c>
      <c r="B146" s="30" t="e">
        <f>B145/B144</f>
        <v>#DIV/0!</v>
      </c>
      <c r="C146" s="30" t="e">
        <f>C145/C144</f>
        <v>#DIV/0!</v>
      </c>
      <c r="D146" s="9"/>
      <c r="E146" s="30" t="e">
        <f t="shared" ref="E146:M146" si="71">E145/E144</f>
        <v>#DIV/0!</v>
      </c>
      <c r="F146" s="30" t="e">
        <f t="shared" si="71"/>
        <v>#DIV/0!</v>
      </c>
      <c r="G146" s="30" t="e">
        <f t="shared" si="71"/>
        <v>#DIV/0!</v>
      </c>
      <c r="H146" s="30" t="e">
        <f t="shared" si="71"/>
        <v>#DIV/0!</v>
      </c>
      <c r="I146" s="30" t="e">
        <f t="shared" si="71"/>
        <v>#DIV/0!</v>
      </c>
      <c r="J146" s="30" t="e">
        <f t="shared" si="71"/>
        <v>#DIV/0!</v>
      </c>
      <c r="K146" s="30" t="e">
        <f t="shared" si="71"/>
        <v>#DIV/0!</v>
      </c>
      <c r="L146" s="30" t="e">
        <f t="shared" si="71"/>
        <v>#DIV/0!</v>
      </c>
      <c r="M146" s="30" t="e">
        <f t="shared" si="71"/>
        <v>#DIV/0!</v>
      </c>
      <c r="N146" s="30"/>
      <c r="O146" s="30" t="e">
        <f>O145/O144</f>
        <v>#DIV/0!</v>
      </c>
      <c r="P146" s="30" t="e">
        <f>P145/P144</f>
        <v>#DIV/0!</v>
      </c>
      <c r="Q146" s="30"/>
      <c r="R146" s="30" t="e">
        <f>R145/R144</f>
        <v>#DIV/0!</v>
      </c>
      <c r="S146" s="30" t="e">
        <f>S145/S144</f>
        <v>#DIV/0!</v>
      </c>
      <c r="T146" s="30" t="e">
        <f>T145/T144</f>
        <v>#DIV/0!</v>
      </c>
      <c r="U146" s="30" t="e">
        <f>U145/U144</f>
        <v>#DIV/0!</v>
      </c>
      <c r="V146" s="30"/>
      <c r="W146" s="30" t="e">
        <f>W145/W144</f>
        <v>#DIV/0!</v>
      </c>
      <c r="X146" s="30" t="e">
        <f>X145/X144</f>
        <v>#DIV/0!</v>
      </c>
      <c r="Y146" s="30" t="e">
        <f>Y145/Y144</f>
        <v>#DIV/0!</v>
      </c>
    </row>
    <row r="147" spans="1:25" s="12" customFormat="1" ht="30" hidden="1" customHeight="1" x14ac:dyDescent="0.25">
      <c r="A147" s="32" t="s">
        <v>99</v>
      </c>
      <c r="B147" s="61" t="e">
        <f>B145/B142*10</f>
        <v>#DIV/0!</v>
      </c>
      <c r="C147" s="61" t="e">
        <f>C145/C142*10</f>
        <v>#DIV/0!</v>
      </c>
      <c r="D147" s="15" t="e">
        <f t="shared" si="64"/>
        <v>#DIV/0!</v>
      </c>
      <c r="E147" s="59" t="e">
        <f>E145/E142*10</f>
        <v>#DIV/0!</v>
      </c>
      <c r="F147" s="59" t="e">
        <f>F145/F142*10</f>
        <v>#DIV/0!</v>
      </c>
      <c r="G147" s="59" t="e">
        <f>G145/G142*10</f>
        <v>#DIV/0!</v>
      </c>
      <c r="H147" s="59" t="e">
        <f t="shared" ref="H147:N147" si="72">H145/H142*10</f>
        <v>#DIV/0!</v>
      </c>
      <c r="I147" s="59" t="e">
        <f t="shared" si="72"/>
        <v>#DIV/0!</v>
      </c>
      <c r="J147" s="59" t="e">
        <f t="shared" si="72"/>
        <v>#DIV/0!</v>
      </c>
      <c r="K147" s="59" t="e">
        <f t="shared" si="72"/>
        <v>#DIV/0!</v>
      </c>
      <c r="L147" s="59" t="e">
        <f t="shared" si="72"/>
        <v>#DIV/0!</v>
      </c>
      <c r="M147" s="59" t="e">
        <f t="shared" si="72"/>
        <v>#DIV/0!</v>
      </c>
      <c r="N147" s="59" t="e">
        <f t="shared" si="72"/>
        <v>#DIV/0!</v>
      </c>
      <c r="O147" s="59" t="e">
        <f>O145/O142*10</f>
        <v>#DIV/0!</v>
      </c>
      <c r="P147" s="59" t="e">
        <f>P145/P142*10</f>
        <v>#DIV/0!</v>
      </c>
      <c r="Q147" s="59"/>
      <c r="R147" s="59" t="e">
        <f t="shared" ref="R147:Y147" si="73">R145/R142*10</f>
        <v>#DIV/0!</v>
      </c>
      <c r="S147" s="59" t="e">
        <f t="shared" si="73"/>
        <v>#DIV/0!</v>
      </c>
      <c r="T147" s="59" t="e">
        <f t="shared" si="73"/>
        <v>#DIV/0!</v>
      </c>
      <c r="U147" s="59" t="e">
        <f t="shared" si="73"/>
        <v>#DIV/0!</v>
      </c>
      <c r="V147" s="59" t="e">
        <f t="shared" si="73"/>
        <v>#DIV/0!</v>
      </c>
      <c r="W147" s="59" t="e">
        <f t="shared" si="73"/>
        <v>#DIV/0!</v>
      </c>
      <c r="X147" s="59" t="e">
        <f t="shared" si="73"/>
        <v>#DIV/0!</v>
      </c>
      <c r="Y147" s="59" t="e">
        <f t="shared" si="73"/>
        <v>#DIV/0!</v>
      </c>
    </row>
    <row r="148" spans="1:25" s="12" customFormat="1" ht="30" hidden="1" customHeight="1" outlineLevel="1" x14ac:dyDescent="0.25">
      <c r="A148" s="56" t="s">
        <v>182</v>
      </c>
      <c r="B148" s="23"/>
      <c r="C148" s="27">
        <f>SUM(E148:Y148)</f>
        <v>0</v>
      </c>
      <c r="D148" s="15" t="e">
        <f t="shared" si="64"/>
        <v>#DIV/0!</v>
      </c>
      <c r="E148" s="38"/>
      <c r="F148" s="37"/>
      <c r="G148" s="58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62"/>
      <c r="T148" s="37"/>
      <c r="U148" s="37"/>
      <c r="V148" s="37"/>
      <c r="W148" s="37"/>
      <c r="X148" s="37"/>
      <c r="Y148" s="37"/>
    </row>
    <row r="149" spans="1:25" s="12" customFormat="1" ht="30" hidden="1" customHeight="1" x14ac:dyDescent="0.25">
      <c r="A149" s="32" t="s">
        <v>183</v>
      </c>
      <c r="B149" s="23"/>
      <c r="C149" s="27">
        <f>SUM(E149:Y149)</f>
        <v>0</v>
      </c>
      <c r="D149" s="15" t="e">
        <f t="shared" si="64"/>
        <v>#DIV/0!</v>
      </c>
      <c r="E149" s="3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62"/>
      <c r="T149" s="37"/>
      <c r="U149" s="37"/>
      <c r="V149" s="37"/>
      <c r="W149" s="37"/>
      <c r="X149" s="37"/>
      <c r="Y149" s="37"/>
    </row>
    <row r="150" spans="1:25" s="12" customFormat="1" ht="30" hidden="1" customHeight="1" x14ac:dyDescent="0.25">
      <c r="A150" s="32" t="s">
        <v>99</v>
      </c>
      <c r="B150" s="61" t="e">
        <f>B149/B148*10</f>
        <v>#DIV/0!</v>
      </c>
      <c r="C150" s="61" t="e">
        <f>C149/C148*10</f>
        <v>#DIV/0!</v>
      </c>
      <c r="D150" s="15" t="e">
        <f t="shared" si="64"/>
        <v>#DIV/0!</v>
      </c>
      <c r="E150" s="38"/>
      <c r="F150" s="59"/>
      <c r="G150" s="59" t="e">
        <f>G149/G148*10</f>
        <v>#DIV/0!</v>
      </c>
      <c r="H150" s="59"/>
      <c r="I150" s="59"/>
      <c r="J150" s="59"/>
      <c r="K150" s="59"/>
      <c r="L150" s="59" t="e">
        <f>L149/L148*10</f>
        <v>#DIV/0!</v>
      </c>
      <c r="M150" s="59"/>
      <c r="N150" s="59"/>
      <c r="O150" s="59"/>
      <c r="P150" s="59"/>
      <c r="Q150" s="59"/>
      <c r="R150" s="59"/>
      <c r="S150" s="59"/>
      <c r="T150" s="59"/>
      <c r="U150" s="59"/>
      <c r="V150" s="38"/>
      <c r="W150" s="59"/>
      <c r="X150" s="38"/>
      <c r="Y150" s="59" t="e">
        <f>Y149/Y148*10</f>
        <v>#DIV/0!</v>
      </c>
    </row>
    <row r="151" spans="1:25" s="12" customFormat="1" ht="30" hidden="1" customHeight="1" outlineLevel="1" x14ac:dyDescent="0.25">
      <c r="A151" s="56" t="s">
        <v>112</v>
      </c>
      <c r="B151" s="19"/>
      <c r="C151" s="54">
        <f>SUM(E151:Y151)</f>
        <v>0</v>
      </c>
      <c r="D151" s="15" t="e">
        <f t="shared" si="64"/>
        <v>#DIV/0!</v>
      </c>
      <c r="E151" s="38"/>
      <c r="F151" s="37"/>
      <c r="G151" s="59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62"/>
      <c r="T151" s="37"/>
      <c r="U151" s="37"/>
      <c r="V151" s="37"/>
      <c r="W151" s="37"/>
      <c r="X151" s="37"/>
      <c r="Y151" s="37"/>
    </row>
    <row r="152" spans="1:25" s="12" customFormat="1" ht="30" hidden="1" customHeight="1" x14ac:dyDescent="0.25">
      <c r="A152" s="32" t="s">
        <v>113</v>
      </c>
      <c r="B152" s="19"/>
      <c r="C152" s="54">
        <f>SUM(E152:Y152)</f>
        <v>0</v>
      </c>
      <c r="D152" s="15" t="e">
        <f t="shared" si="64"/>
        <v>#DIV/0!</v>
      </c>
      <c r="E152" s="3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62"/>
      <c r="T152" s="37"/>
      <c r="U152" s="37"/>
      <c r="V152" s="37"/>
      <c r="W152" s="62"/>
      <c r="X152" s="37"/>
      <c r="Y152" s="37"/>
    </row>
    <row r="153" spans="1:25" s="12" customFormat="1" ht="30" hidden="1" customHeight="1" x14ac:dyDescent="0.25">
      <c r="A153" s="32" t="s">
        <v>99</v>
      </c>
      <c r="B153" s="61" t="e">
        <f>B152/B151*10</f>
        <v>#DIV/0!</v>
      </c>
      <c r="C153" s="61" t="e">
        <f>C152/C151*10</f>
        <v>#DIV/0!</v>
      </c>
      <c r="D153" s="15" t="e">
        <f t="shared" si="64"/>
        <v>#DIV/0!</v>
      </c>
      <c r="E153" s="38"/>
      <c r="F153" s="59"/>
      <c r="G153" s="59"/>
      <c r="H153" s="59" t="e">
        <f>H152/H151*10</f>
        <v>#DIV/0!</v>
      </c>
      <c r="I153" s="59"/>
      <c r="J153" s="59"/>
      <c r="K153" s="59"/>
      <c r="L153" s="59"/>
      <c r="M153" s="59"/>
      <c r="N153" s="59" t="e">
        <f>N152/N151*10</f>
        <v>#DIV/0!</v>
      </c>
      <c r="O153" s="59"/>
      <c r="P153" s="59"/>
      <c r="Q153" s="59"/>
      <c r="R153" s="59" t="e">
        <f>R152/R151*10</f>
        <v>#DIV/0!</v>
      </c>
      <c r="S153" s="59" t="e">
        <f>S152/S151*10</f>
        <v>#DIV/0!</v>
      </c>
      <c r="T153" s="59"/>
      <c r="U153" s="59"/>
      <c r="V153" s="59"/>
      <c r="W153" s="59" t="e">
        <f>W152/W151*10</f>
        <v>#DIV/0!</v>
      </c>
      <c r="X153" s="38"/>
      <c r="Y153" s="38"/>
    </row>
    <row r="154" spans="1:25" s="12" customFormat="1" ht="30" hidden="1" customHeight="1" x14ac:dyDescent="0.25">
      <c r="A154" s="56" t="s">
        <v>157</v>
      </c>
      <c r="B154" s="61"/>
      <c r="C154" s="54">
        <f>SUM(E154:Y154)</f>
        <v>0</v>
      </c>
      <c r="D154" s="15" t="e">
        <f t="shared" si="64"/>
        <v>#DIV/0!</v>
      </c>
      <c r="E154" s="38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8"/>
      <c r="V154" s="38"/>
      <c r="W154" s="59"/>
      <c r="X154" s="38"/>
      <c r="Y154" s="38"/>
    </row>
    <row r="155" spans="1:25" s="12" customFormat="1" ht="30" hidden="1" customHeight="1" x14ac:dyDescent="0.25">
      <c r="A155" s="32" t="s">
        <v>158</v>
      </c>
      <c r="B155" s="61"/>
      <c r="C155" s="54">
        <f>SUM(E155:Y155)</f>
        <v>0</v>
      </c>
      <c r="D155" s="15" t="e">
        <f t="shared" si="64"/>
        <v>#DIV/0!</v>
      </c>
      <c r="E155" s="38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8"/>
      <c r="V155" s="38"/>
      <c r="W155" s="59"/>
      <c r="X155" s="38"/>
      <c r="Y155" s="38"/>
    </row>
    <row r="156" spans="1:25" s="12" customFormat="1" ht="30" hidden="1" customHeight="1" x14ac:dyDescent="0.25">
      <c r="A156" s="32" t="s">
        <v>99</v>
      </c>
      <c r="B156" s="61" t="e">
        <f>B155/B154*10</f>
        <v>#DIV/0!</v>
      </c>
      <c r="C156" s="61" t="e">
        <f>C155/C154*10</f>
        <v>#DIV/0!</v>
      </c>
      <c r="D156" s="15" t="e">
        <f t="shared" si="64"/>
        <v>#DIV/0!</v>
      </c>
      <c r="E156" s="38"/>
      <c r="F156" s="59"/>
      <c r="G156" s="59"/>
      <c r="H156" s="59"/>
      <c r="I156" s="59"/>
      <c r="J156" s="59"/>
      <c r="K156" s="59"/>
      <c r="L156" s="59"/>
      <c r="M156" s="59" t="e">
        <f>M155/M154*10</f>
        <v>#DIV/0!</v>
      </c>
      <c r="N156" s="59"/>
      <c r="O156" s="59"/>
      <c r="P156" s="59"/>
      <c r="Q156" s="59"/>
      <c r="R156" s="59"/>
      <c r="S156" s="59"/>
      <c r="T156" s="59" t="e">
        <f>T155/T154*10</f>
        <v>#DIV/0!</v>
      </c>
      <c r="U156" s="59" t="e">
        <f>U155/U154*10</f>
        <v>#DIV/0!</v>
      </c>
      <c r="V156" s="38"/>
      <c r="W156" s="59"/>
      <c r="X156" s="38"/>
      <c r="Y156" s="38"/>
    </row>
    <row r="157" spans="1:25" s="12" customFormat="1" ht="30" hidden="1" customHeight="1" x14ac:dyDescent="0.25">
      <c r="A157" s="56" t="s">
        <v>114</v>
      </c>
      <c r="B157" s="27"/>
      <c r="C157" s="27">
        <f>SUM(E157:Y157)</f>
        <v>0</v>
      </c>
      <c r="D157" s="15" t="e">
        <f t="shared" si="64"/>
        <v>#DIV/0!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s="12" customFormat="1" ht="30" hidden="1" customHeight="1" x14ac:dyDescent="0.25">
      <c r="A158" s="32" t="s">
        <v>115</v>
      </c>
      <c r="B158" s="27"/>
      <c r="C158" s="27">
        <f>SUM(E158:Y158)</f>
        <v>0</v>
      </c>
      <c r="D158" s="15" t="e">
        <f t="shared" si="64"/>
        <v>#DIV/0!</v>
      </c>
      <c r="E158" s="37"/>
      <c r="F158" s="35"/>
      <c r="G158" s="59"/>
      <c r="H158" s="26"/>
      <c r="I158" s="26"/>
      <c r="J158" s="26"/>
      <c r="K158" s="26"/>
      <c r="L158" s="38"/>
      <c r="M158" s="38"/>
      <c r="N158" s="35"/>
      <c r="O158" s="35"/>
      <c r="P158" s="38"/>
      <c r="Q158" s="38"/>
      <c r="R158" s="38"/>
      <c r="S158" s="38"/>
      <c r="T158" s="38"/>
      <c r="U158" s="38"/>
      <c r="V158" s="38"/>
      <c r="W158" s="38"/>
      <c r="X158" s="38"/>
      <c r="Y158" s="35"/>
    </row>
    <row r="159" spans="1:25" s="12" customFormat="1" ht="30" hidden="1" customHeight="1" x14ac:dyDescent="0.25">
      <c r="A159" s="32" t="s">
        <v>99</v>
      </c>
      <c r="B159" s="54" t="e">
        <f>B158/B157*10</f>
        <v>#DIV/0!</v>
      </c>
      <c r="C159" s="54" t="e">
        <f>C158/C157*10</f>
        <v>#DIV/0!</v>
      </c>
      <c r="D159" s="15" t="e">
        <f t="shared" si="64"/>
        <v>#DIV/0!</v>
      </c>
      <c r="E159" s="55" t="e">
        <f>E158/E157*10</f>
        <v>#DIV/0!</v>
      </c>
      <c r="F159" s="55"/>
      <c r="G159" s="55"/>
      <c r="H159" s="55" t="e">
        <f t="shared" ref="H159:M159" si="74">H158/H157*10</f>
        <v>#DIV/0!</v>
      </c>
      <c r="I159" s="55" t="e">
        <f t="shared" si="74"/>
        <v>#DIV/0!</v>
      </c>
      <c r="J159" s="55" t="e">
        <f t="shared" si="74"/>
        <v>#DIV/0!</v>
      </c>
      <c r="K159" s="55" t="e">
        <f t="shared" si="74"/>
        <v>#DIV/0!</v>
      </c>
      <c r="L159" s="55" t="e">
        <f t="shared" si="74"/>
        <v>#DIV/0!</v>
      </c>
      <c r="M159" s="55" t="e">
        <f t="shared" si="74"/>
        <v>#DIV/0!</v>
      </c>
      <c r="N159" s="26"/>
      <c r="O159" s="26"/>
      <c r="P159" s="55" t="e">
        <f>P158/P157*10</f>
        <v>#DIV/0!</v>
      </c>
      <c r="Q159" s="55" t="e">
        <f>Q158/Q157*10</f>
        <v>#DIV/0!</v>
      </c>
      <c r="R159" s="55"/>
      <c r="S159" s="55" t="e">
        <f t="shared" ref="S159:X159" si="75">S158/S157*10</f>
        <v>#DIV/0!</v>
      </c>
      <c r="T159" s="55" t="e">
        <f t="shared" si="75"/>
        <v>#DIV/0!</v>
      </c>
      <c r="U159" s="55" t="e">
        <f t="shared" si="75"/>
        <v>#DIV/0!</v>
      </c>
      <c r="V159" s="55" t="e">
        <f t="shared" si="75"/>
        <v>#DIV/0!</v>
      </c>
      <c r="W159" s="55" t="e">
        <f t="shared" si="75"/>
        <v>#DIV/0!</v>
      </c>
      <c r="X159" s="55" t="e">
        <f t="shared" si="75"/>
        <v>#DIV/0!</v>
      </c>
      <c r="Y159" s="26"/>
    </row>
    <row r="160" spans="1:25" s="12" customFormat="1" ht="30" hidden="1" customHeight="1" x14ac:dyDescent="0.25">
      <c r="A160" s="56" t="s">
        <v>188</v>
      </c>
      <c r="B160" s="27"/>
      <c r="C160" s="27">
        <f>SUM(E160:Y160)</f>
        <v>0</v>
      </c>
      <c r="D160" s="15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s="12" customFormat="1" ht="30" hidden="1" customHeight="1" x14ac:dyDescent="0.25">
      <c r="A161" s="32" t="s">
        <v>189</v>
      </c>
      <c r="B161" s="27"/>
      <c r="C161" s="27">
        <f>SUM(E161:Y161)</f>
        <v>0</v>
      </c>
      <c r="D161" s="15"/>
      <c r="E161" s="37"/>
      <c r="F161" s="35"/>
      <c r="G161" s="59"/>
      <c r="H161" s="26"/>
      <c r="I161" s="26"/>
      <c r="J161" s="26"/>
      <c r="K161" s="26"/>
      <c r="L161" s="38"/>
      <c r="M161" s="38"/>
      <c r="N161" s="26"/>
      <c r="O161" s="35"/>
      <c r="P161" s="35"/>
      <c r="Q161" s="38"/>
      <c r="R161" s="38"/>
      <c r="S161" s="38"/>
      <c r="T161" s="35"/>
      <c r="U161" s="35"/>
      <c r="V161" s="38"/>
      <c r="W161" s="35"/>
      <c r="X161" s="38"/>
      <c r="Y161" s="35"/>
    </row>
    <row r="162" spans="1:25" s="12" customFormat="1" ht="30" hidden="1" customHeight="1" x14ac:dyDescent="0.25">
      <c r="A162" s="32" t="s">
        <v>99</v>
      </c>
      <c r="B162" s="54"/>
      <c r="C162" s="54" t="e">
        <f>C161/C160*10</f>
        <v>#DIV/0!</v>
      </c>
      <c r="D162" s="15"/>
      <c r="E162" s="55"/>
      <c r="F162" s="55"/>
      <c r="G162" s="55"/>
      <c r="H162" s="55" t="e">
        <f>H161/H160*10</f>
        <v>#DIV/0!</v>
      </c>
      <c r="I162" s="55" t="e">
        <f>I161/I160*10</f>
        <v>#DIV/0!</v>
      </c>
      <c r="J162" s="55" t="e">
        <f>J161/J160*10</f>
        <v>#DIV/0!</v>
      </c>
      <c r="K162" s="55" t="e">
        <f>K161/K160*10</f>
        <v>#DIV/0!</v>
      </c>
      <c r="L162" s="55"/>
      <c r="M162" s="55" t="e">
        <f>M161/M160*10</f>
        <v>#DIV/0!</v>
      </c>
      <c r="N162" s="55"/>
      <c r="O162" s="26"/>
      <c r="P162" s="26"/>
      <c r="Q162" s="55" t="e">
        <f>Q161/Q160*10</f>
        <v>#DIV/0!</v>
      </c>
      <c r="R162" s="55" t="e">
        <f>R161/R160*10</f>
        <v>#DIV/0!</v>
      </c>
      <c r="S162" s="55"/>
      <c r="T162" s="26"/>
      <c r="U162" s="26"/>
      <c r="V162" s="55" t="e">
        <f>V161/V160*10</f>
        <v>#DIV/0!</v>
      </c>
      <c r="W162" s="55"/>
      <c r="X162" s="55" t="e">
        <f>X161/X160*10</f>
        <v>#DIV/0!</v>
      </c>
      <c r="Y162" s="26"/>
    </row>
    <row r="163" spans="1:25" s="12" customFormat="1" ht="30" hidden="1" customHeight="1" x14ac:dyDescent="0.25">
      <c r="A163" s="56" t="s">
        <v>184</v>
      </c>
      <c r="B163" s="27">
        <v>75</v>
      </c>
      <c r="C163" s="27">
        <f>SUM(E163:Y163)</f>
        <v>165</v>
      </c>
      <c r="D163" s="15">
        <f>C163/B163</f>
        <v>2.2000000000000002</v>
      </c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>
        <v>50</v>
      </c>
      <c r="R163" s="37"/>
      <c r="S163" s="37"/>
      <c r="T163" s="37">
        <v>115</v>
      </c>
      <c r="U163" s="37"/>
      <c r="V163" s="37"/>
      <c r="W163" s="37"/>
      <c r="X163" s="37"/>
      <c r="Y163" s="37"/>
    </row>
    <row r="164" spans="1:25" s="12" customFormat="1" ht="30" hidden="1" customHeight="1" x14ac:dyDescent="0.25">
      <c r="A164" s="32" t="s">
        <v>185</v>
      </c>
      <c r="B164" s="27">
        <v>83</v>
      </c>
      <c r="C164" s="27">
        <f>SUM(E164:Y164)</f>
        <v>104</v>
      </c>
      <c r="D164" s="15">
        <f t="shared" si="64"/>
        <v>1.2530120481927711</v>
      </c>
      <c r="E164" s="37"/>
      <c r="F164" s="35"/>
      <c r="G164" s="59"/>
      <c r="H164" s="35"/>
      <c r="I164" s="35"/>
      <c r="J164" s="35"/>
      <c r="K164" s="38"/>
      <c r="L164" s="38"/>
      <c r="M164" s="38"/>
      <c r="N164" s="35"/>
      <c r="O164" s="35"/>
      <c r="P164" s="35"/>
      <c r="Q164" s="38">
        <v>20</v>
      </c>
      <c r="R164" s="38"/>
      <c r="S164" s="38"/>
      <c r="T164" s="38">
        <v>84</v>
      </c>
      <c r="U164" s="35"/>
      <c r="V164" s="38"/>
      <c r="W164" s="35"/>
      <c r="X164" s="38"/>
      <c r="Y164" s="35"/>
    </row>
    <row r="165" spans="1:25" s="12" customFormat="1" ht="30" hidden="1" customHeight="1" x14ac:dyDescent="0.25">
      <c r="A165" s="32" t="s">
        <v>99</v>
      </c>
      <c r="B165" s="54">
        <f>B164/B163*10</f>
        <v>11.066666666666666</v>
      </c>
      <c r="C165" s="54">
        <f>C164/C163*10</f>
        <v>6.3030303030303028</v>
      </c>
      <c r="D165" s="15">
        <f t="shared" si="64"/>
        <v>0.56955093099671417</v>
      </c>
      <c r="E165" s="55"/>
      <c r="F165" s="55"/>
      <c r="G165" s="55"/>
      <c r="H165" s="26"/>
      <c r="I165" s="26"/>
      <c r="J165" s="26"/>
      <c r="K165" s="55"/>
      <c r="L165" s="55"/>
      <c r="M165" s="55"/>
      <c r="N165" s="26"/>
      <c r="O165" s="26"/>
      <c r="P165" s="26"/>
      <c r="Q165" s="55">
        <f>Q164/Q163*10</f>
        <v>4</v>
      </c>
      <c r="R165" s="55"/>
      <c r="S165" s="55"/>
      <c r="T165" s="55">
        <f>T164/T163*10</f>
        <v>7.304347826086957</v>
      </c>
      <c r="U165" s="26"/>
      <c r="V165" s="55"/>
      <c r="W165" s="55"/>
      <c r="X165" s="55"/>
      <c r="Y165" s="26"/>
    </row>
    <row r="166" spans="1:25" s="12" customFormat="1" ht="30" hidden="1" customHeight="1" outlineLevel="1" x14ac:dyDescent="0.25">
      <c r="A166" s="56" t="s">
        <v>116</v>
      </c>
      <c r="B166" s="27"/>
      <c r="C166" s="27">
        <f>SUM(E166:Y166)</f>
        <v>0</v>
      </c>
      <c r="D166" s="15" t="e">
        <f t="shared" si="64"/>
        <v>#DIV/0!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s="12" customFormat="1" ht="30" hidden="1" customHeight="1" outlineLevel="1" x14ac:dyDescent="0.25">
      <c r="A167" s="32" t="s">
        <v>117</v>
      </c>
      <c r="B167" s="27"/>
      <c r="C167" s="27">
        <f>SUM(E167:Y167)</f>
        <v>0</v>
      </c>
      <c r="D167" s="15" t="e">
        <f t="shared" si="64"/>
        <v>#DIV/0!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s="12" customFormat="1" ht="30" hidden="1" customHeight="1" x14ac:dyDescent="0.25">
      <c r="A168" s="32" t="s">
        <v>99</v>
      </c>
      <c r="B168" s="61" t="e">
        <f>B167/B166*10</f>
        <v>#DIV/0!</v>
      </c>
      <c r="C168" s="61" t="e">
        <f>C167/C166*10</f>
        <v>#DIV/0!</v>
      </c>
      <c r="D168" s="15" t="e">
        <f t="shared" si="64"/>
        <v>#DIV/0!</v>
      </c>
      <c r="E168" s="59"/>
      <c r="F168" s="59"/>
      <c r="G168" s="59" t="e">
        <f>G167/G166*10</f>
        <v>#DIV/0!</v>
      </c>
      <c r="H168" s="59"/>
      <c r="I168" s="59"/>
      <c r="J168" s="59"/>
      <c r="K168" s="59"/>
      <c r="L168" s="59" t="e">
        <f>L167/L166*10</f>
        <v>#DIV/0!</v>
      </c>
      <c r="M168" s="59"/>
      <c r="N168" s="59"/>
      <c r="O168" s="59"/>
      <c r="P168" s="59"/>
      <c r="Q168" s="59"/>
      <c r="R168" s="59"/>
      <c r="S168" s="59"/>
      <c r="T168" s="59"/>
      <c r="U168" s="59" t="e">
        <f>U167/U166*10</f>
        <v>#DIV/0!</v>
      </c>
      <c r="V168" s="59"/>
      <c r="W168" s="59"/>
      <c r="X168" s="59"/>
      <c r="Y168" s="59"/>
    </row>
    <row r="169" spans="1:25" s="12" customFormat="1" ht="30" hidden="1" customHeight="1" outlineLevel="1" x14ac:dyDescent="0.25">
      <c r="A169" s="56" t="s">
        <v>118</v>
      </c>
      <c r="B169" s="27"/>
      <c r="C169" s="27">
        <f>SUM(E169:Y169)</f>
        <v>0</v>
      </c>
      <c r="D169" s="15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s="12" customFormat="1" ht="30" hidden="1" customHeight="1" outlineLevel="1" x14ac:dyDescent="0.25">
      <c r="A170" s="32" t="s">
        <v>119</v>
      </c>
      <c r="B170" s="27"/>
      <c r="C170" s="27">
        <f>SUM(E170:Y170)</f>
        <v>0</v>
      </c>
      <c r="D170" s="15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s="12" customFormat="1" ht="30" hidden="1" customHeight="1" x14ac:dyDescent="0.25">
      <c r="A171" s="32" t="s">
        <v>99</v>
      </c>
      <c r="B171" s="61" t="e">
        <f>B170/B169*10</f>
        <v>#DIV/0!</v>
      </c>
      <c r="C171" s="61" t="e">
        <f>C170/C169*10</f>
        <v>#DIV/0!</v>
      </c>
      <c r="D171" s="15" t="e">
        <f t="shared" si="64"/>
        <v>#DIV/0!</v>
      </c>
      <c r="E171" s="61"/>
      <c r="F171" s="61"/>
      <c r="G171" s="59" t="e">
        <f>G170/G169*10</f>
        <v>#DIV/0!</v>
      </c>
      <c r="H171" s="61"/>
      <c r="I171" s="61"/>
      <c r="J171" s="59" t="e">
        <f>J170/J169*10</f>
        <v>#DIV/0!</v>
      </c>
      <c r="K171" s="59" t="e">
        <f>K170/K169*10</f>
        <v>#DIV/0!</v>
      </c>
      <c r="L171" s="59" t="e">
        <f>L170/L169*10</f>
        <v>#DIV/0!</v>
      </c>
      <c r="M171" s="59"/>
      <c r="N171" s="59"/>
      <c r="O171" s="59"/>
      <c r="P171" s="59"/>
      <c r="Q171" s="59"/>
      <c r="R171" s="59" t="e">
        <f>R170/R169*10</f>
        <v>#DIV/0!</v>
      </c>
      <c r="S171" s="59"/>
      <c r="T171" s="59"/>
      <c r="U171" s="59" t="e">
        <f>U170/U169*10</f>
        <v>#DIV/0!</v>
      </c>
      <c r="V171" s="59"/>
      <c r="W171" s="59"/>
      <c r="X171" s="59" t="e">
        <f>X170/X169*10</f>
        <v>#DIV/0!</v>
      </c>
      <c r="Y171" s="59"/>
    </row>
    <row r="172" spans="1:25" s="12" customFormat="1" ht="30" hidden="1" customHeight="1" x14ac:dyDescent="0.25">
      <c r="A172" s="56" t="s">
        <v>120</v>
      </c>
      <c r="B172" s="23"/>
      <c r="C172" s="27">
        <f>SUM(E172:Y172)</f>
        <v>0</v>
      </c>
      <c r="D172" s="15" t="e">
        <f t="shared" si="64"/>
        <v>#DIV/0!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58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s="12" customFormat="1" ht="30" hidden="1" customHeight="1" x14ac:dyDescent="0.25">
      <c r="A173" s="56" t="s">
        <v>121</v>
      </c>
      <c r="B173" s="23"/>
      <c r="C173" s="27"/>
      <c r="D173" s="15" t="e">
        <f>C173/B173</f>
        <v>#DIV/0!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s="12" customFormat="1" ht="30" hidden="1" customHeight="1" x14ac:dyDescent="0.25">
      <c r="A174" s="56" t="s">
        <v>122</v>
      </c>
      <c r="B174" s="23"/>
      <c r="C174" s="27"/>
      <c r="D174" s="15" t="e">
        <f>C174/B174</f>
        <v>#DIV/0!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s="51" customFormat="1" ht="30" hidden="1" customHeight="1" x14ac:dyDescent="0.25">
      <c r="A175" s="32" t="s">
        <v>123</v>
      </c>
      <c r="B175" s="23"/>
      <c r="C175" s="27">
        <f>SUM(E175:Y175)</f>
        <v>0</v>
      </c>
      <c r="D175" s="15" t="e">
        <f>C175/B175</f>
        <v>#DIV/0!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</row>
    <row r="176" spans="1:25" s="51" customFormat="1" ht="30" hidden="1" customHeight="1" x14ac:dyDescent="0.25">
      <c r="A176" s="13" t="s">
        <v>124</v>
      </c>
      <c r="B176" s="92"/>
      <c r="C176" s="92" t="e">
        <f>C175/C178</f>
        <v>#DIV/0!</v>
      </c>
      <c r="D176" s="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35" s="12" customFormat="1" ht="30" hidden="1" customHeight="1" x14ac:dyDescent="0.25">
      <c r="A177" s="32" t="s">
        <v>125</v>
      </c>
      <c r="B177" s="23"/>
      <c r="C177" s="27">
        <f>SUM(E177:Y177)</f>
        <v>0</v>
      </c>
      <c r="D177" s="15" t="e">
        <f t="shared" ref="D177:D189" si="76">C177/B177</f>
        <v>#DIV/0!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35" s="12" customFormat="1" ht="30" hidden="1" customHeight="1" outlineLevel="1" x14ac:dyDescent="0.25">
      <c r="A178" s="32" t="s">
        <v>126</v>
      </c>
      <c r="B178" s="23"/>
      <c r="C178" s="23"/>
      <c r="D178" s="15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35" s="12" customFormat="1" ht="30" hidden="1" customHeight="1" outlineLevel="1" x14ac:dyDescent="0.25">
      <c r="A179" s="32" t="s">
        <v>127</v>
      </c>
      <c r="B179" s="23"/>
      <c r="C179" s="27">
        <f>SUM(E179:Y179)</f>
        <v>0</v>
      </c>
      <c r="D179" s="15" t="e">
        <f t="shared" si="76"/>
        <v>#DIV/0!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</row>
    <row r="180" spans="1:35" s="12" customFormat="1" ht="30" hidden="1" customHeight="1" x14ac:dyDescent="0.25">
      <c r="A180" s="13" t="s">
        <v>52</v>
      </c>
      <c r="B180" s="93" t="e">
        <f>B179/B178</f>
        <v>#DIV/0!</v>
      </c>
      <c r="C180" s="93" t="e">
        <f>C179/C178</f>
        <v>#DIV/0!</v>
      </c>
      <c r="D180" s="15"/>
      <c r="E180" s="16" t="e">
        <f>E179/E178</f>
        <v>#DIV/0!</v>
      </c>
      <c r="F180" s="16" t="e">
        <f t="shared" ref="F180:Y180" si="77">F179/F178</f>
        <v>#DIV/0!</v>
      </c>
      <c r="G180" s="16" t="e">
        <f t="shared" si="77"/>
        <v>#DIV/0!</v>
      </c>
      <c r="H180" s="16" t="e">
        <f t="shared" si="77"/>
        <v>#DIV/0!</v>
      </c>
      <c r="I180" s="16" t="e">
        <f t="shared" si="77"/>
        <v>#DIV/0!</v>
      </c>
      <c r="J180" s="16" t="e">
        <f t="shared" si="77"/>
        <v>#DIV/0!</v>
      </c>
      <c r="K180" s="16" t="e">
        <f t="shared" si="77"/>
        <v>#DIV/0!</v>
      </c>
      <c r="L180" s="16" t="e">
        <f t="shared" si="77"/>
        <v>#DIV/0!</v>
      </c>
      <c r="M180" s="16" t="e">
        <f t="shared" si="77"/>
        <v>#DIV/0!</v>
      </c>
      <c r="N180" s="16" t="e">
        <f t="shared" si="77"/>
        <v>#DIV/0!</v>
      </c>
      <c r="O180" s="16" t="e">
        <f t="shared" si="77"/>
        <v>#DIV/0!</v>
      </c>
      <c r="P180" s="16" t="e">
        <f t="shared" si="77"/>
        <v>#DIV/0!</v>
      </c>
      <c r="Q180" s="16" t="e">
        <f t="shared" si="77"/>
        <v>#DIV/0!</v>
      </c>
      <c r="R180" s="16" t="e">
        <f t="shared" si="77"/>
        <v>#DIV/0!</v>
      </c>
      <c r="S180" s="16" t="e">
        <f t="shared" si="77"/>
        <v>#DIV/0!</v>
      </c>
      <c r="T180" s="16" t="e">
        <f t="shared" si="77"/>
        <v>#DIV/0!</v>
      </c>
      <c r="U180" s="16" t="e">
        <f t="shared" si="77"/>
        <v>#DIV/0!</v>
      </c>
      <c r="V180" s="16" t="e">
        <f t="shared" si="77"/>
        <v>#DIV/0!</v>
      </c>
      <c r="W180" s="16" t="e">
        <f t="shared" si="77"/>
        <v>#DIV/0!</v>
      </c>
      <c r="X180" s="16" t="e">
        <f t="shared" si="77"/>
        <v>#DIV/0!</v>
      </c>
      <c r="Y180" s="16" t="e">
        <f t="shared" si="77"/>
        <v>#DIV/0!</v>
      </c>
    </row>
    <row r="181" spans="1:35" s="12" customFormat="1" ht="30" hidden="1" customHeight="1" x14ac:dyDescent="0.25">
      <c r="A181" s="11" t="s">
        <v>128</v>
      </c>
      <c r="B181" s="26"/>
      <c r="C181" s="26">
        <f>SUM(E181:Y181)</f>
        <v>0</v>
      </c>
      <c r="D181" s="15" t="e">
        <f t="shared" si="76"/>
        <v>#DIV/0!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35" s="12" customFormat="1" ht="30" hidden="1" customHeight="1" x14ac:dyDescent="0.25">
      <c r="A182" s="11" t="s">
        <v>129</v>
      </c>
      <c r="B182" s="26"/>
      <c r="C182" s="26">
        <f>SUM(E182:Y182)</f>
        <v>0</v>
      </c>
      <c r="D182" s="15" t="e">
        <f t="shared" si="76"/>
        <v>#DIV/0!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35" s="12" customFormat="1" ht="30" hidden="1" customHeight="1" x14ac:dyDescent="0.25">
      <c r="A183" s="32" t="s">
        <v>152</v>
      </c>
      <c r="B183" s="23"/>
      <c r="C183" s="27">
        <f>SUM(E183:Y183)</f>
        <v>0</v>
      </c>
      <c r="D183" s="15" t="e">
        <f t="shared" si="76"/>
        <v>#DIV/0!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</row>
    <row r="184" spans="1:35" s="51" customFormat="1" ht="30" hidden="1" customHeight="1" outlineLevel="1" x14ac:dyDescent="0.25">
      <c r="A184" s="11" t="s">
        <v>174</v>
      </c>
      <c r="B184" s="27"/>
      <c r="C184" s="27">
        <f>SUM(E184:Y184)</f>
        <v>101088</v>
      </c>
      <c r="D184" s="15" t="e">
        <f t="shared" si="76"/>
        <v>#DIV/0!</v>
      </c>
      <c r="E184" s="31">
        <v>1366</v>
      </c>
      <c r="F184" s="31">
        <v>2847</v>
      </c>
      <c r="G184" s="31">
        <v>5196</v>
      </c>
      <c r="H184" s="31">
        <v>6543</v>
      </c>
      <c r="I184" s="31">
        <v>7357</v>
      </c>
      <c r="J184" s="31">
        <v>5788</v>
      </c>
      <c r="K184" s="31">
        <v>3545</v>
      </c>
      <c r="L184" s="31">
        <v>5170</v>
      </c>
      <c r="M184" s="31">
        <v>3029</v>
      </c>
      <c r="N184" s="31">
        <v>3517</v>
      </c>
      <c r="O184" s="31">
        <v>3888</v>
      </c>
      <c r="P184" s="31">
        <v>6744</v>
      </c>
      <c r="Q184" s="31">
        <v>6037</v>
      </c>
      <c r="R184" s="31">
        <v>3845</v>
      </c>
      <c r="S184" s="31">
        <v>3946</v>
      </c>
      <c r="T184" s="31">
        <v>5043</v>
      </c>
      <c r="U184" s="31">
        <v>2005</v>
      </c>
      <c r="V184" s="31">
        <v>1351</v>
      </c>
      <c r="W184" s="31">
        <v>8708</v>
      </c>
      <c r="X184" s="31">
        <v>9901</v>
      </c>
      <c r="Y184" s="31">
        <v>5262</v>
      </c>
    </row>
    <row r="185" spans="1:35" s="64" customFormat="1" ht="30" hidden="1" customHeight="1" outlineLevel="1" x14ac:dyDescent="0.25">
      <c r="A185" s="32" t="s">
        <v>130</v>
      </c>
      <c r="B185" s="27"/>
      <c r="C185" s="27">
        <f>SUM(E185:Y185)</f>
        <v>99561</v>
      </c>
      <c r="D185" s="15" t="e">
        <f t="shared" si="76"/>
        <v>#DIV/0!</v>
      </c>
      <c r="E185" s="37">
        <v>1366</v>
      </c>
      <c r="F185" s="37">
        <v>2847</v>
      </c>
      <c r="G185" s="37">
        <v>5196</v>
      </c>
      <c r="H185" s="37">
        <v>6543</v>
      </c>
      <c r="I185" s="37">
        <v>7250</v>
      </c>
      <c r="J185" s="37">
        <v>5539</v>
      </c>
      <c r="K185" s="37">
        <v>3467</v>
      </c>
      <c r="L185" s="37">
        <v>5170</v>
      </c>
      <c r="M185" s="37">
        <v>3029</v>
      </c>
      <c r="N185" s="37">
        <v>3517</v>
      </c>
      <c r="O185" s="37">
        <v>3752</v>
      </c>
      <c r="P185" s="37">
        <v>6565</v>
      </c>
      <c r="Q185" s="37">
        <v>6037</v>
      </c>
      <c r="R185" s="37">
        <v>3845</v>
      </c>
      <c r="S185" s="37">
        <v>3946</v>
      </c>
      <c r="T185" s="37">
        <v>5043</v>
      </c>
      <c r="U185" s="37">
        <v>1980</v>
      </c>
      <c r="V185" s="37">
        <v>1351</v>
      </c>
      <c r="W185" s="37">
        <v>8708</v>
      </c>
      <c r="X185" s="37">
        <v>9350</v>
      </c>
      <c r="Y185" s="37">
        <v>5060</v>
      </c>
    </row>
    <row r="186" spans="1:35" s="51" customFormat="1" ht="30" hidden="1" customHeight="1" x14ac:dyDescent="0.25">
      <c r="A186" s="11" t="s">
        <v>131</v>
      </c>
      <c r="B186" s="53"/>
      <c r="C186" s="53">
        <f>C185/C184</f>
        <v>0.98489434947768284</v>
      </c>
      <c r="D186" s="15" t="e">
        <f t="shared" si="76"/>
        <v>#DIV/0!</v>
      </c>
      <c r="E186" s="74">
        <f t="shared" ref="E186:Y186" si="78">E185/E184</f>
        <v>1</v>
      </c>
      <c r="F186" s="74">
        <f t="shared" si="78"/>
        <v>1</v>
      </c>
      <c r="G186" s="74">
        <f t="shared" si="78"/>
        <v>1</v>
      </c>
      <c r="H186" s="74">
        <f t="shared" si="78"/>
        <v>1</v>
      </c>
      <c r="I186" s="74">
        <f t="shared" si="78"/>
        <v>0.98545602827239365</v>
      </c>
      <c r="J186" s="74">
        <f t="shared" si="78"/>
        <v>0.95697995853489981</v>
      </c>
      <c r="K186" s="74">
        <f t="shared" si="78"/>
        <v>0.97799717912552886</v>
      </c>
      <c r="L186" s="74">
        <f t="shared" si="78"/>
        <v>1</v>
      </c>
      <c r="M186" s="74">
        <f t="shared" si="78"/>
        <v>1</v>
      </c>
      <c r="N186" s="74">
        <f t="shared" si="78"/>
        <v>1</v>
      </c>
      <c r="O186" s="74">
        <f t="shared" si="78"/>
        <v>0.96502057613168724</v>
      </c>
      <c r="P186" s="74">
        <f t="shared" si="78"/>
        <v>0.9734578884934757</v>
      </c>
      <c r="Q186" s="74">
        <f t="shared" si="78"/>
        <v>1</v>
      </c>
      <c r="R186" s="74">
        <f t="shared" si="78"/>
        <v>1</v>
      </c>
      <c r="S186" s="74">
        <f t="shared" si="78"/>
        <v>1</v>
      </c>
      <c r="T186" s="74">
        <f t="shared" si="78"/>
        <v>1</v>
      </c>
      <c r="U186" s="74">
        <f t="shared" si="78"/>
        <v>0.98753117206982544</v>
      </c>
      <c r="V186" s="74">
        <f t="shared" si="78"/>
        <v>1</v>
      </c>
      <c r="W186" s="74">
        <f t="shared" si="78"/>
        <v>1</v>
      </c>
      <c r="X186" s="74">
        <f t="shared" si="78"/>
        <v>0.9443490556509444</v>
      </c>
      <c r="Y186" s="74">
        <f t="shared" si="78"/>
        <v>0.9616115545419992</v>
      </c>
    </row>
    <row r="187" spans="1:35" s="51" customFormat="1" ht="30" hidden="1" customHeight="1" outlineLevel="1" x14ac:dyDescent="0.25">
      <c r="A187" s="11" t="s">
        <v>132</v>
      </c>
      <c r="B187" s="27"/>
      <c r="C187" s="27">
        <f>SUM(E187:Y187)</f>
        <v>0</v>
      </c>
      <c r="D187" s="15" t="e">
        <f t="shared" si="76"/>
        <v>#DIV/0!</v>
      </c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</row>
    <row r="188" spans="1:35" s="64" customFormat="1" ht="30" hidden="1" customHeight="1" outlineLevel="1" x14ac:dyDescent="0.25">
      <c r="A188" s="32" t="s">
        <v>133</v>
      </c>
      <c r="B188" s="23"/>
      <c r="C188" s="27">
        <f>SUM(E188:Y188)</f>
        <v>15599</v>
      </c>
      <c r="D188" s="15" t="e">
        <f t="shared" si="76"/>
        <v>#DIV/0!</v>
      </c>
      <c r="E188" s="50">
        <v>17</v>
      </c>
      <c r="F188" s="37">
        <v>360</v>
      </c>
      <c r="G188" s="37">
        <v>2381</v>
      </c>
      <c r="H188" s="37">
        <v>435</v>
      </c>
      <c r="I188" s="37">
        <v>387</v>
      </c>
      <c r="J188" s="37">
        <v>1130</v>
      </c>
      <c r="K188" s="37"/>
      <c r="L188" s="37">
        <v>1360</v>
      </c>
      <c r="M188" s="37">
        <v>202</v>
      </c>
      <c r="N188" s="37">
        <v>581</v>
      </c>
      <c r="O188" s="50">
        <v>217</v>
      </c>
      <c r="P188" s="37">
        <v>663</v>
      </c>
      <c r="Q188" s="37">
        <v>1813</v>
      </c>
      <c r="R188" s="37">
        <v>170</v>
      </c>
      <c r="S188" s="37">
        <v>630</v>
      </c>
      <c r="T188" s="37"/>
      <c r="U188" s="37">
        <v>110</v>
      </c>
      <c r="V188" s="37"/>
      <c r="W188" s="37">
        <v>1225</v>
      </c>
      <c r="X188" s="37">
        <v>3778</v>
      </c>
      <c r="Y188" s="37">
        <v>140</v>
      </c>
    </row>
    <row r="189" spans="1:35" s="51" customFormat="1" ht="30" hidden="1" customHeight="1" x14ac:dyDescent="0.25">
      <c r="A189" s="11" t="s">
        <v>134</v>
      </c>
      <c r="B189" s="15"/>
      <c r="C189" s="15" t="e">
        <f>C188/C187</f>
        <v>#DIV/0!</v>
      </c>
      <c r="D189" s="15" t="e">
        <f t="shared" si="76"/>
        <v>#DIV/0!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35" s="51" customFormat="1" ht="30" hidden="1" customHeight="1" x14ac:dyDescent="0.25">
      <c r="A190" s="13" t="s">
        <v>135</v>
      </c>
      <c r="B190" s="23"/>
      <c r="C190" s="27"/>
      <c r="D190" s="2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35" s="64" customFormat="1" ht="30" hidden="1" customHeight="1" outlineLevel="1" x14ac:dyDescent="0.25">
      <c r="A191" s="56" t="s">
        <v>136</v>
      </c>
      <c r="B191" s="23"/>
      <c r="C191" s="27">
        <f>SUM(E191:Y191)</f>
        <v>0</v>
      </c>
      <c r="D191" s="9" t="e">
        <f t="shared" ref="D191:D210" si="79">C191/B191</f>
        <v>#DIV/0!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35" s="51" customFormat="1" ht="30" hidden="1" customHeight="1" outlineLevel="1" x14ac:dyDescent="0.25">
      <c r="A192" s="13" t="s">
        <v>137</v>
      </c>
      <c r="B192" s="23"/>
      <c r="C192" s="27">
        <f>SUM(E192:Y192)</f>
        <v>0</v>
      </c>
      <c r="D192" s="9" t="e">
        <f t="shared" si="79"/>
        <v>#DIV/0!</v>
      </c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AI192" s="51" t="s">
        <v>0</v>
      </c>
    </row>
    <row r="193" spans="1:26" s="51" customFormat="1" ht="30" hidden="1" customHeight="1" outlineLevel="1" x14ac:dyDescent="0.25">
      <c r="A193" s="13" t="s">
        <v>138</v>
      </c>
      <c r="B193" s="27">
        <f>B191*0.45</f>
        <v>0</v>
      </c>
      <c r="C193" s="27">
        <f>C191*0.45</f>
        <v>0</v>
      </c>
      <c r="D193" s="9" t="e">
        <f t="shared" si="79"/>
        <v>#DIV/0!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65"/>
    </row>
    <row r="194" spans="1:26" s="51" customFormat="1" ht="30" hidden="1" customHeight="1" x14ac:dyDescent="0.25">
      <c r="A194" s="13" t="s">
        <v>139</v>
      </c>
      <c r="B194" s="53" t="e">
        <f>B191/B192</f>
        <v>#DIV/0!</v>
      </c>
      <c r="C194" s="53" t="e">
        <f>C191/C192</f>
        <v>#DIV/0!</v>
      </c>
      <c r="D194" s="9"/>
      <c r="E194" s="74" t="e">
        <f t="shared" ref="E194:Y194" si="80">E191/E192</f>
        <v>#DIV/0!</v>
      </c>
      <c r="F194" s="74" t="e">
        <f t="shared" si="80"/>
        <v>#DIV/0!</v>
      </c>
      <c r="G194" s="74" t="e">
        <f t="shared" si="80"/>
        <v>#DIV/0!</v>
      </c>
      <c r="H194" s="74" t="e">
        <f t="shared" si="80"/>
        <v>#DIV/0!</v>
      </c>
      <c r="I194" s="74" t="e">
        <f t="shared" si="80"/>
        <v>#DIV/0!</v>
      </c>
      <c r="J194" s="74" t="e">
        <f t="shared" si="80"/>
        <v>#DIV/0!</v>
      </c>
      <c r="K194" s="74" t="e">
        <f t="shared" si="80"/>
        <v>#DIV/0!</v>
      </c>
      <c r="L194" s="74" t="e">
        <f t="shared" si="80"/>
        <v>#DIV/0!</v>
      </c>
      <c r="M194" s="74" t="e">
        <f t="shared" si="80"/>
        <v>#DIV/0!</v>
      </c>
      <c r="N194" s="74" t="e">
        <f t="shared" si="80"/>
        <v>#DIV/0!</v>
      </c>
      <c r="O194" s="74" t="e">
        <f t="shared" si="80"/>
        <v>#DIV/0!</v>
      </c>
      <c r="P194" s="74" t="e">
        <f t="shared" si="80"/>
        <v>#DIV/0!</v>
      </c>
      <c r="Q194" s="74" t="e">
        <f t="shared" si="80"/>
        <v>#DIV/0!</v>
      </c>
      <c r="R194" s="74" t="e">
        <f t="shared" si="80"/>
        <v>#DIV/0!</v>
      </c>
      <c r="S194" s="74" t="e">
        <f t="shared" si="80"/>
        <v>#DIV/0!</v>
      </c>
      <c r="T194" s="74" t="e">
        <f t="shared" si="80"/>
        <v>#DIV/0!</v>
      </c>
      <c r="U194" s="74" t="e">
        <f t="shared" si="80"/>
        <v>#DIV/0!</v>
      </c>
      <c r="V194" s="74" t="e">
        <f t="shared" si="80"/>
        <v>#DIV/0!</v>
      </c>
      <c r="W194" s="74" t="e">
        <f t="shared" si="80"/>
        <v>#DIV/0!</v>
      </c>
      <c r="X194" s="74" t="e">
        <f t="shared" si="80"/>
        <v>#DIV/0!</v>
      </c>
      <c r="Y194" s="74" t="e">
        <f t="shared" si="80"/>
        <v>#DIV/0!</v>
      </c>
    </row>
    <row r="195" spans="1:26" s="64" customFormat="1" ht="30" hidden="1" customHeight="1" outlineLevel="1" x14ac:dyDescent="0.25">
      <c r="A195" s="56" t="s">
        <v>140</v>
      </c>
      <c r="B195" s="23"/>
      <c r="C195" s="27">
        <f>SUM(E195:Y195)</f>
        <v>0</v>
      </c>
      <c r="D195" s="9" t="e">
        <f t="shared" si="79"/>
        <v>#DIV/0!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6" s="51" customFormat="1" ht="28.2" hidden="1" customHeight="1" outlineLevel="1" x14ac:dyDescent="0.25">
      <c r="A196" s="13" t="s">
        <v>137</v>
      </c>
      <c r="B196" s="23"/>
      <c r="C196" s="27">
        <f>SUM(E196:Y196)</f>
        <v>0</v>
      </c>
      <c r="D196" s="9" t="e">
        <f t="shared" si="79"/>
        <v>#DIV/0!</v>
      </c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</row>
    <row r="197" spans="1:26" s="51" customFormat="1" ht="27" hidden="1" customHeight="1" outlineLevel="1" x14ac:dyDescent="0.25">
      <c r="A197" s="13" t="s">
        <v>138</v>
      </c>
      <c r="B197" s="27">
        <f>B195*0.3</f>
        <v>0</v>
      </c>
      <c r="C197" s="27">
        <f>C195*0.3</f>
        <v>0</v>
      </c>
      <c r="D197" s="9" t="e">
        <f t="shared" si="79"/>
        <v>#DIV/0!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6" s="64" customFormat="1" ht="30" hidden="1" customHeight="1" x14ac:dyDescent="0.25">
      <c r="A198" s="13" t="s">
        <v>139</v>
      </c>
      <c r="B198" s="9" t="e">
        <f>B195/B196</f>
        <v>#DIV/0!</v>
      </c>
      <c r="C198" s="9" t="e">
        <f>C195/C196</f>
        <v>#DIV/0!</v>
      </c>
      <c r="D198" s="9"/>
      <c r="E198" s="30" t="e">
        <f t="shared" ref="E198:Y198" si="81">E195/E196</f>
        <v>#DIV/0!</v>
      </c>
      <c r="F198" s="30" t="e">
        <f t="shared" si="81"/>
        <v>#DIV/0!</v>
      </c>
      <c r="G198" s="30" t="e">
        <f t="shared" si="81"/>
        <v>#DIV/0!</v>
      </c>
      <c r="H198" s="30" t="e">
        <f t="shared" si="81"/>
        <v>#DIV/0!</v>
      </c>
      <c r="I198" s="30" t="e">
        <f t="shared" si="81"/>
        <v>#DIV/0!</v>
      </c>
      <c r="J198" s="30" t="e">
        <f t="shared" si="81"/>
        <v>#DIV/0!</v>
      </c>
      <c r="K198" s="30" t="e">
        <f t="shared" si="81"/>
        <v>#DIV/0!</v>
      </c>
      <c r="L198" s="30" t="e">
        <f t="shared" si="81"/>
        <v>#DIV/0!</v>
      </c>
      <c r="M198" s="30" t="e">
        <f t="shared" si="81"/>
        <v>#DIV/0!</v>
      </c>
      <c r="N198" s="30" t="e">
        <f t="shared" si="81"/>
        <v>#DIV/0!</v>
      </c>
      <c r="O198" s="30" t="e">
        <f t="shared" si="81"/>
        <v>#DIV/0!</v>
      </c>
      <c r="P198" s="30" t="e">
        <f t="shared" si="81"/>
        <v>#DIV/0!</v>
      </c>
      <c r="Q198" s="30" t="e">
        <f t="shared" si="81"/>
        <v>#DIV/0!</v>
      </c>
      <c r="R198" s="30" t="e">
        <f t="shared" si="81"/>
        <v>#DIV/0!</v>
      </c>
      <c r="S198" s="30" t="e">
        <f t="shared" si="81"/>
        <v>#DIV/0!</v>
      </c>
      <c r="T198" s="30" t="e">
        <f t="shared" si="81"/>
        <v>#DIV/0!</v>
      </c>
      <c r="U198" s="30" t="e">
        <f t="shared" si="81"/>
        <v>#DIV/0!</v>
      </c>
      <c r="V198" s="30" t="e">
        <f t="shared" si="81"/>
        <v>#DIV/0!</v>
      </c>
      <c r="W198" s="30" t="e">
        <f t="shared" si="81"/>
        <v>#DIV/0!</v>
      </c>
      <c r="X198" s="30" t="e">
        <f t="shared" si="81"/>
        <v>#DIV/0!</v>
      </c>
      <c r="Y198" s="30" t="e">
        <f t="shared" si="81"/>
        <v>#DIV/0!</v>
      </c>
    </row>
    <row r="199" spans="1:26" s="64" customFormat="1" ht="30" hidden="1" customHeight="1" outlineLevel="1" x14ac:dyDescent="0.25">
      <c r="A199" s="56" t="s">
        <v>141</v>
      </c>
      <c r="B199" s="23"/>
      <c r="C199" s="27">
        <f>SUM(E199:Y199)</f>
        <v>0</v>
      </c>
      <c r="D199" s="9" t="e">
        <f t="shared" si="79"/>
        <v>#DIV/0!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6" s="51" customFormat="1" ht="30" hidden="1" customHeight="1" outlineLevel="1" x14ac:dyDescent="0.25">
      <c r="A200" s="13" t="s">
        <v>137</v>
      </c>
      <c r="B200" s="23"/>
      <c r="C200" s="27">
        <f>SUM(E200:Y200)</f>
        <v>0</v>
      </c>
      <c r="D200" s="9" t="e">
        <f t="shared" si="79"/>
        <v>#DIV/0!</v>
      </c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</row>
    <row r="201" spans="1:26" s="51" customFormat="1" ht="30" hidden="1" customHeight="1" outlineLevel="1" x14ac:dyDescent="0.25">
      <c r="A201" s="13" t="s">
        <v>142</v>
      </c>
      <c r="B201" s="27">
        <f>B199*0.19</f>
        <v>0</v>
      </c>
      <c r="C201" s="27">
        <f>C199*0.19</f>
        <v>0</v>
      </c>
      <c r="D201" s="9" t="e">
        <f t="shared" si="79"/>
        <v>#DIV/0!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6" s="64" customFormat="1" ht="30" hidden="1" customHeight="1" x14ac:dyDescent="0.25">
      <c r="A202" s="13" t="s">
        <v>143</v>
      </c>
      <c r="B202" s="9" t="e">
        <f>B199/B200</f>
        <v>#DIV/0!</v>
      </c>
      <c r="C202" s="9" t="e">
        <f>C199/C200</f>
        <v>#DIV/0!</v>
      </c>
      <c r="D202" s="9"/>
      <c r="E202" s="30" t="e">
        <f>E199/E200</f>
        <v>#DIV/0!</v>
      </c>
      <c r="F202" s="30" t="e">
        <f>F199/F200</f>
        <v>#DIV/0!</v>
      </c>
      <c r="G202" s="30" t="e">
        <f t="shared" ref="G202:Y202" si="82">G199/G200</f>
        <v>#DIV/0!</v>
      </c>
      <c r="H202" s="30" t="e">
        <f t="shared" si="82"/>
        <v>#DIV/0!</v>
      </c>
      <c r="I202" s="30" t="e">
        <f t="shared" si="82"/>
        <v>#DIV/0!</v>
      </c>
      <c r="J202" s="30" t="e">
        <f t="shared" si="82"/>
        <v>#DIV/0!</v>
      </c>
      <c r="K202" s="30" t="e">
        <f t="shared" si="82"/>
        <v>#DIV/0!</v>
      </c>
      <c r="L202" s="30" t="e">
        <f t="shared" si="82"/>
        <v>#DIV/0!</v>
      </c>
      <c r="M202" s="30" t="e">
        <f t="shared" si="82"/>
        <v>#DIV/0!</v>
      </c>
      <c r="N202" s="30" t="e">
        <f t="shared" si="82"/>
        <v>#DIV/0!</v>
      </c>
      <c r="O202" s="30" t="e">
        <f t="shared" si="82"/>
        <v>#DIV/0!</v>
      </c>
      <c r="P202" s="30" t="e">
        <f t="shared" si="82"/>
        <v>#DIV/0!</v>
      </c>
      <c r="Q202" s="30" t="e">
        <f t="shared" si="82"/>
        <v>#DIV/0!</v>
      </c>
      <c r="R202" s="30" t="e">
        <f t="shared" si="82"/>
        <v>#DIV/0!</v>
      </c>
      <c r="S202" s="30" t="e">
        <f t="shared" si="82"/>
        <v>#DIV/0!</v>
      </c>
      <c r="T202" s="30" t="e">
        <f t="shared" si="82"/>
        <v>#DIV/0!</v>
      </c>
      <c r="U202" s="30" t="e">
        <f t="shared" si="82"/>
        <v>#DIV/0!</v>
      </c>
      <c r="V202" s="30" t="e">
        <f t="shared" si="82"/>
        <v>#DIV/0!</v>
      </c>
      <c r="W202" s="30" t="e">
        <f t="shared" si="82"/>
        <v>#DIV/0!</v>
      </c>
      <c r="X202" s="30" t="e">
        <f t="shared" si="82"/>
        <v>#DIV/0!</v>
      </c>
      <c r="Y202" s="30" t="e">
        <f t="shared" si="82"/>
        <v>#DIV/0!</v>
      </c>
    </row>
    <row r="203" spans="1:26" s="51" customFormat="1" ht="30" hidden="1" customHeight="1" x14ac:dyDescent="0.25">
      <c r="A203" s="56" t="s">
        <v>144</v>
      </c>
      <c r="B203" s="27"/>
      <c r="C203" s="27">
        <f>SUM(E203:Y203)</f>
        <v>0</v>
      </c>
      <c r="D203" s="9" t="e">
        <f t="shared" si="79"/>
        <v>#DIV/0!</v>
      </c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6" s="51" customFormat="1" ht="30" hidden="1" customHeight="1" x14ac:dyDescent="0.25">
      <c r="A204" s="13" t="s">
        <v>142</v>
      </c>
      <c r="B204" s="27"/>
      <c r="C204" s="27">
        <f>C203*0.7</f>
        <v>0</v>
      </c>
      <c r="D204" s="9" t="e">
        <f t="shared" si="79"/>
        <v>#DIV/0!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6" s="51" customFormat="1" ht="30" hidden="1" customHeight="1" x14ac:dyDescent="0.25">
      <c r="A205" s="32" t="s">
        <v>145</v>
      </c>
      <c r="B205" s="27"/>
      <c r="C205" s="27">
        <f>SUM(E205:Y205)</f>
        <v>0</v>
      </c>
      <c r="D205" s="9" t="e">
        <f t="shared" si="79"/>
        <v>#DIV/0!</v>
      </c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pans="1:26" s="51" customFormat="1" ht="30" hidden="1" customHeight="1" x14ac:dyDescent="0.25">
      <c r="A206" s="13" t="s">
        <v>142</v>
      </c>
      <c r="B206" s="27">
        <f>B205*0.2</f>
        <v>0</v>
      </c>
      <c r="C206" s="27">
        <f>C205*0.2</f>
        <v>0</v>
      </c>
      <c r="D206" s="9" t="e">
        <f t="shared" si="79"/>
        <v>#DIV/0!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6" s="51" customFormat="1" ht="30" hidden="1" customHeight="1" x14ac:dyDescent="0.25">
      <c r="A207" s="32" t="s">
        <v>167</v>
      </c>
      <c r="B207" s="27"/>
      <c r="C207" s="27">
        <f>SUM(E207:Y207)</f>
        <v>0</v>
      </c>
      <c r="D207" s="9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pans="1:26" s="51" customFormat="1" ht="30" hidden="1" customHeight="1" x14ac:dyDescent="0.25">
      <c r="A208" s="32" t="s">
        <v>146</v>
      </c>
      <c r="B208" s="27">
        <f>B206+B204+B201+B197+B193</f>
        <v>0</v>
      </c>
      <c r="C208" s="27">
        <f>C206+C204+C201+C197+C193</f>
        <v>0</v>
      </c>
      <c r="D208" s="9" t="e">
        <f t="shared" si="79"/>
        <v>#DIV/0!</v>
      </c>
      <c r="E208" s="26">
        <f>E206+E204+E201+E197+E193</f>
        <v>0</v>
      </c>
      <c r="F208" s="26">
        <f t="shared" ref="F208:Y208" si="83">F206+F204+F201+F197+F193</f>
        <v>0</v>
      </c>
      <c r="G208" s="26">
        <f t="shared" si="83"/>
        <v>0</v>
      </c>
      <c r="H208" s="26">
        <f t="shared" si="83"/>
        <v>0</v>
      </c>
      <c r="I208" s="26">
        <f t="shared" si="83"/>
        <v>0</v>
      </c>
      <c r="J208" s="26">
        <f t="shared" si="83"/>
        <v>0</v>
      </c>
      <c r="K208" s="26">
        <f t="shared" si="83"/>
        <v>0</v>
      </c>
      <c r="L208" s="26">
        <f t="shared" si="83"/>
        <v>0</v>
      </c>
      <c r="M208" s="26">
        <f t="shared" si="83"/>
        <v>0</v>
      </c>
      <c r="N208" s="26">
        <f t="shared" si="83"/>
        <v>0</v>
      </c>
      <c r="O208" s="26">
        <f t="shared" si="83"/>
        <v>0</v>
      </c>
      <c r="P208" s="26">
        <f t="shared" si="83"/>
        <v>0</v>
      </c>
      <c r="Q208" s="26">
        <f t="shared" si="83"/>
        <v>0</v>
      </c>
      <c r="R208" s="26">
        <f t="shared" si="83"/>
        <v>0</v>
      </c>
      <c r="S208" s="26">
        <f t="shared" si="83"/>
        <v>0</v>
      </c>
      <c r="T208" s="26">
        <f t="shared" si="83"/>
        <v>0</v>
      </c>
      <c r="U208" s="26">
        <f t="shared" si="83"/>
        <v>0</v>
      </c>
      <c r="V208" s="26">
        <f t="shared" si="83"/>
        <v>0</v>
      </c>
      <c r="W208" s="26">
        <f t="shared" si="83"/>
        <v>0</v>
      </c>
      <c r="X208" s="26">
        <f t="shared" si="83"/>
        <v>0</v>
      </c>
      <c r="Y208" s="26">
        <f t="shared" si="83"/>
        <v>0</v>
      </c>
    </row>
    <row r="209" spans="1:25" s="51" customFormat="1" ht="30" hidden="1" customHeight="1" x14ac:dyDescent="0.25">
      <c r="A209" s="13" t="s">
        <v>173</v>
      </c>
      <c r="B209" s="26"/>
      <c r="C209" s="26">
        <f>SUM(E209:Y209)</f>
        <v>0</v>
      </c>
      <c r="D209" s="9" t="e">
        <f t="shared" si="79"/>
        <v>#DIV/0!</v>
      </c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s="51" customFormat="1" ht="0.6" customHeight="1" x14ac:dyDescent="0.25">
      <c r="A210" s="56" t="s">
        <v>166</v>
      </c>
      <c r="B210" s="54" t="e">
        <f>B208/B209*10</f>
        <v>#DIV/0!</v>
      </c>
      <c r="C210" s="54" t="e">
        <f>C208/C209*10</f>
        <v>#DIV/0!</v>
      </c>
      <c r="D210" s="9" t="e">
        <f t="shared" si="79"/>
        <v>#DIV/0!</v>
      </c>
      <c r="E210" s="55" t="e">
        <f>E208/E209*10</f>
        <v>#DIV/0!</v>
      </c>
      <c r="F210" s="55" t="e">
        <f t="shared" ref="F210:Y210" si="84">F208/F209*10</f>
        <v>#DIV/0!</v>
      </c>
      <c r="G210" s="55" t="e">
        <f t="shared" si="84"/>
        <v>#DIV/0!</v>
      </c>
      <c r="H210" s="55" t="e">
        <f t="shared" si="84"/>
        <v>#DIV/0!</v>
      </c>
      <c r="I210" s="55" t="e">
        <f t="shared" si="84"/>
        <v>#DIV/0!</v>
      </c>
      <c r="J210" s="55" t="e">
        <f t="shared" si="84"/>
        <v>#DIV/0!</v>
      </c>
      <c r="K210" s="55" t="e">
        <f t="shared" si="84"/>
        <v>#DIV/0!</v>
      </c>
      <c r="L210" s="55" t="e">
        <f t="shared" si="84"/>
        <v>#DIV/0!</v>
      </c>
      <c r="M210" s="55" t="e">
        <f t="shared" si="84"/>
        <v>#DIV/0!</v>
      </c>
      <c r="N210" s="55" t="e">
        <f t="shared" si="84"/>
        <v>#DIV/0!</v>
      </c>
      <c r="O210" s="55" t="e">
        <f t="shared" si="84"/>
        <v>#DIV/0!</v>
      </c>
      <c r="P210" s="55" t="e">
        <f t="shared" si="84"/>
        <v>#DIV/0!</v>
      </c>
      <c r="Q210" s="55" t="e">
        <f t="shared" si="84"/>
        <v>#DIV/0!</v>
      </c>
      <c r="R210" s="55" t="e">
        <f t="shared" si="84"/>
        <v>#DIV/0!</v>
      </c>
      <c r="S210" s="55" t="e">
        <f t="shared" si="84"/>
        <v>#DIV/0!</v>
      </c>
      <c r="T210" s="55" t="e">
        <f t="shared" si="84"/>
        <v>#DIV/0!</v>
      </c>
      <c r="U210" s="55" t="e">
        <f t="shared" si="84"/>
        <v>#DIV/0!</v>
      </c>
      <c r="V210" s="55" t="e">
        <f t="shared" si="84"/>
        <v>#DIV/0!</v>
      </c>
      <c r="W210" s="55" t="e">
        <f t="shared" si="84"/>
        <v>#DIV/0!</v>
      </c>
      <c r="X210" s="55" t="e">
        <f t="shared" si="84"/>
        <v>#DIV/0!</v>
      </c>
      <c r="Y210" s="55" t="e">
        <f t="shared" si="84"/>
        <v>#DIV/0!</v>
      </c>
    </row>
    <row r="211" spans="1:25" ht="18" customHeight="1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</row>
    <row r="212" spans="1:25" ht="27" hidden="1" customHeight="1" x14ac:dyDescent="0.3">
      <c r="A212" s="13" t="s">
        <v>187</v>
      </c>
      <c r="B212" s="86"/>
      <c r="C212" s="86">
        <f>SUM(E212:Y212)</f>
        <v>273</v>
      </c>
      <c r="D212" s="86"/>
      <c r="E212" s="86">
        <v>11</v>
      </c>
      <c r="F212" s="86">
        <v>12</v>
      </c>
      <c r="G212" s="86">
        <v>15</v>
      </c>
      <c r="H212" s="86">
        <v>20</v>
      </c>
      <c r="I212" s="86">
        <v>12</v>
      </c>
      <c r="J212" s="86">
        <v>36</v>
      </c>
      <c r="K212" s="86">
        <v>18</v>
      </c>
      <c r="L212" s="86">
        <v>20</v>
      </c>
      <c r="M212" s="86">
        <v>5</v>
      </c>
      <c r="N212" s="86">
        <v>4</v>
      </c>
      <c r="O212" s="86">
        <v>5</v>
      </c>
      <c r="P212" s="86">
        <v>16</v>
      </c>
      <c r="Q212" s="86">
        <v>16</v>
      </c>
      <c r="R212" s="86">
        <v>13</v>
      </c>
      <c r="S212" s="86">
        <v>18</v>
      </c>
      <c r="T212" s="86">
        <v>10</v>
      </c>
      <c r="U212" s="86">
        <v>3</v>
      </c>
      <c r="V212" s="86">
        <v>4</v>
      </c>
      <c r="W212" s="86">
        <v>3</v>
      </c>
      <c r="X212" s="86">
        <v>23</v>
      </c>
      <c r="Y212" s="86">
        <v>9</v>
      </c>
    </row>
    <row r="213" spans="1:25" ht="18" hidden="1" customHeight="1" x14ac:dyDescent="0.3">
      <c r="A213" s="13" t="s">
        <v>191</v>
      </c>
      <c r="B213" s="86">
        <v>108</v>
      </c>
      <c r="C213" s="86">
        <f>SUM(E213:Y213)</f>
        <v>450</v>
      </c>
      <c r="D213" s="86"/>
      <c r="E213" s="86">
        <v>20</v>
      </c>
      <c r="F213" s="86">
        <v>5</v>
      </c>
      <c r="G213" s="86">
        <v>59</v>
      </c>
      <c r="H213" s="86">
        <v>16</v>
      </c>
      <c r="I213" s="86">
        <v>21</v>
      </c>
      <c r="J213" s="86">
        <v>28</v>
      </c>
      <c r="K213" s="86">
        <v>9</v>
      </c>
      <c r="L213" s="86">
        <v>20</v>
      </c>
      <c r="M213" s="86">
        <v>22</v>
      </c>
      <c r="N213" s="86">
        <v>5</v>
      </c>
      <c r="O213" s="86">
        <v>5</v>
      </c>
      <c r="P213" s="86">
        <v>28</v>
      </c>
      <c r="Q213" s="86">
        <v>25</v>
      </c>
      <c r="R213" s="86">
        <v>57</v>
      </c>
      <c r="S213" s="86">
        <v>7</v>
      </c>
      <c r="T213" s="86">
        <v>17</v>
      </c>
      <c r="U213" s="86">
        <v>25</v>
      </c>
      <c r="V213" s="86">
        <v>11</v>
      </c>
      <c r="W213" s="86">
        <v>5</v>
      </c>
      <c r="X213" s="86">
        <v>50</v>
      </c>
      <c r="Y213" s="86">
        <v>15</v>
      </c>
    </row>
    <row r="214" spans="1:25" ht="24.6" hidden="1" customHeight="1" x14ac:dyDescent="0.4">
      <c r="A214" s="87" t="s">
        <v>147</v>
      </c>
      <c r="B214" s="67"/>
      <c r="C214" s="67">
        <f>SUM(E214:Y214)</f>
        <v>0</v>
      </c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</row>
    <row r="215" spans="1:25" s="69" customFormat="1" ht="21.6" hidden="1" customHeight="1" x14ac:dyDescent="0.4">
      <c r="A215" s="68" t="s">
        <v>148</v>
      </c>
      <c r="B215" s="68"/>
      <c r="C215" s="68">
        <f>SUM(E215:Y215)</f>
        <v>0</v>
      </c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</row>
    <row r="216" spans="1:25" s="69" customFormat="1" ht="21.6" hidden="1" customHeight="1" x14ac:dyDescent="0.4">
      <c r="A216" s="68" t="s">
        <v>149</v>
      </c>
      <c r="B216" s="68"/>
      <c r="C216" s="68">
        <f>SUM(E216:Y216)</f>
        <v>0</v>
      </c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</row>
    <row r="217" spans="1:25" s="69" customFormat="1" ht="21.6" hidden="1" customHeight="1" x14ac:dyDescent="0.4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</row>
    <row r="218" spans="1:25" s="69" customFormat="1" ht="21.6" hidden="1" customHeight="1" x14ac:dyDescent="0.4">
      <c r="A218" s="70" t="s">
        <v>150</v>
      </c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</row>
    <row r="219" spans="1:25" ht="16.95" hidden="1" customHeight="1" x14ac:dyDescent="0.3">
      <c r="A219" s="88"/>
      <c r="B219" s="89"/>
      <c r="C219" s="89"/>
      <c r="D219" s="89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41.4" hidden="1" customHeight="1" x14ac:dyDescent="0.4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</row>
    <row r="221" spans="1:25" ht="20.399999999999999" hidden="1" customHeight="1" x14ac:dyDescent="0.3">
      <c r="A221" s="115"/>
      <c r="B221" s="116"/>
      <c r="C221" s="116"/>
      <c r="D221" s="116"/>
      <c r="E221" s="116"/>
      <c r="F221" s="116"/>
      <c r="G221" s="116"/>
      <c r="H221" s="116"/>
      <c r="I221" s="116"/>
      <c r="J221" s="11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6.95" customHeight="1" x14ac:dyDescent="0.3">
      <c r="A222" s="90"/>
      <c r="B222" s="6"/>
      <c r="C222" s="6"/>
      <c r="D222" s="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9" customHeight="1" x14ac:dyDescent="0.3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</row>
    <row r="224" spans="1:25" s="12" customFormat="1" ht="49.2" hidden="1" customHeight="1" x14ac:dyDescent="0.25">
      <c r="A224" s="32" t="s">
        <v>151</v>
      </c>
      <c r="B224" s="27"/>
      <c r="C224" s="27">
        <f>SUM(E224:Y224)</f>
        <v>259083</v>
      </c>
      <c r="D224" s="27"/>
      <c r="E224" s="39">
        <v>9345</v>
      </c>
      <c r="F224" s="39">
        <v>9100</v>
      </c>
      <c r="G224" s="39">
        <v>16579</v>
      </c>
      <c r="H224" s="39">
        <v>16195</v>
      </c>
      <c r="I224" s="39">
        <v>7250</v>
      </c>
      <c r="J224" s="39">
        <v>17539</v>
      </c>
      <c r="K224" s="39">
        <v>12001</v>
      </c>
      <c r="L224" s="39">
        <v>14609</v>
      </c>
      <c r="M224" s="39">
        <v>13004</v>
      </c>
      <c r="N224" s="39">
        <v>3780</v>
      </c>
      <c r="O224" s="39">
        <v>8536</v>
      </c>
      <c r="P224" s="39">
        <v>11438</v>
      </c>
      <c r="Q224" s="39">
        <v>16561</v>
      </c>
      <c r="R224" s="39">
        <v>15418</v>
      </c>
      <c r="S224" s="39">
        <v>18986</v>
      </c>
      <c r="T224" s="39">
        <v>13238</v>
      </c>
      <c r="U224" s="39">
        <v>7143</v>
      </c>
      <c r="V224" s="39">
        <v>4504</v>
      </c>
      <c r="W224" s="39">
        <v>11688</v>
      </c>
      <c r="X224" s="39">
        <v>21385</v>
      </c>
      <c r="Y224" s="39">
        <v>10784</v>
      </c>
    </row>
    <row r="225" spans="1:25" ht="21" hidden="1" customHeight="1" x14ac:dyDescent="0.3">
      <c r="A225" s="66" t="s">
        <v>153</v>
      </c>
      <c r="B225" s="73"/>
      <c r="C225" s="27">
        <f>SUM(E225:Y225)</f>
        <v>380</v>
      </c>
      <c r="D225" s="27"/>
      <c r="E225" s="66">
        <v>16</v>
      </c>
      <c r="F225" s="66">
        <v>21</v>
      </c>
      <c r="G225" s="66">
        <v>32</v>
      </c>
      <c r="H225" s="66">
        <v>25</v>
      </c>
      <c r="I225" s="66">
        <v>16</v>
      </c>
      <c r="J225" s="66">
        <v>31</v>
      </c>
      <c r="K225" s="66">
        <v>14</v>
      </c>
      <c r="L225" s="66">
        <v>29</v>
      </c>
      <c r="M225" s="66">
        <v>18</v>
      </c>
      <c r="N225" s="66">
        <v>8</v>
      </c>
      <c r="O225" s="66">
        <v>7</v>
      </c>
      <c r="P225" s="66">
        <v>15</v>
      </c>
      <c r="Q225" s="66">
        <v>25</v>
      </c>
      <c r="R225" s="66">
        <v>31</v>
      </c>
      <c r="S225" s="66">
        <v>10</v>
      </c>
      <c r="T225" s="66">
        <v>8</v>
      </c>
      <c r="U225" s="66">
        <v>8</v>
      </c>
      <c r="V225" s="66">
        <v>6</v>
      </c>
      <c r="W225" s="66">
        <v>12</v>
      </c>
      <c r="X225" s="66">
        <v>35</v>
      </c>
      <c r="Y225" s="66">
        <v>13</v>
      </c>
    </row>
    <row r="226" spans="1:25" ht="0.6" hidden="1" customHeight="1" x14ac:dyDescent="0.3">
      <c r="A226" s="66" t="s">
        <v>154</v>
      </c>
      <c r="B226" s="73"/>
      <c r="C226" s="27">
        <f>SUM(E226:Y226)</f>
        <v>208</v>
      </c>
      <c r="D226" s="27"/>
      <c r="E226" s="66">
        <v>10</v>
      </c>
      <c r="F226" s="66">
        <v>2</v>
      </c>
      <c r="G226" s="66">
        <v>42</v>
      </c>
      <c r="H226" s="66">
        <v>11</v>
      </c>
      <c r="I226" s="66">
        <v>9</v>
      </c>
      <c r="J226" s="66">
        <v>30</v>
      </c>
      <c r="K226" s="66">
        <v>9</v>
      </c>
      <c r="L226" s="66">
        <v>15</v>
      </c>
      <c r="M226" s="66">
        <v>1</v>
      </c>
      <c r="N226" s="66">
        <v>2</v>
      </c>
      <c r="O226" s="66">
        <v>5</v>
      </c>
      <c r="P226" s="66">
        <v>1</v>
      </c>
      <c r="Q226" s="66">
        <v>4</v>
      </c>
      <c r="R226" s="66">
        <v>8</v>
      </c>
      <c r="S226" s="66">
        <v>14</v>
      </c>
      <c r="T226" s="66">
        <v>2</v>
      </c>
      <c r="U226" s="66">
        <v>1</v>
      </c>
      <c r="V226" s="66">
        <v>2</v>
      </c>
      <c r="W226" s="66">
        <v>16</v>
      </c>
      <c r="X226" s="66">
        <v>16</v>
      </c>
      <c r="Y226" s="66">
        <v>8</v>
      </c>
    </row>
    <row r="227" spans="1:25" ht="2.4" hidden="1" customHeight="1" x14ac:dyDescent="0.3">
      <c r="A227" s="66" t="s">
        <v>154</v>
      </c>
      <c r="B227" s="73"/>
      <c r="C227" s="27">
        <f>SUM(E227:Y227)</f>
        <v>194</v>
      </c>
      <c r="D227" s="27"/>
      <c r="E227" s="66">
        <v>10</v>
      </c>
      <c r="F227" s="66">
        <v>2</v>
      </c>
      <c r="G227" s="66">
        <v>42</v>
      </c>
      <c r="H227" s="66">
        <v>11</v>
      </c>
      <c r="I227" s="66">
        <v>2</v>
      </c>
      <c r="J227" s="66">
        <v>30</v>
      </c>
      <c r="K227" s="66">
        <v>9</v>
      </c>
      <c r="L227" s="66">
        <v>15</v>
      </c>
      <c r="M227" s="66">
        <v>1</v>
      </c>
      <c r="N227" s="66">
        <v>2</v>
      </c>
      <c r="O227" s="66">
        <v>5</v>
      </c>
      <c r="P227" s="66">
        <v>1</v>
      </c>
      <c r="Q227" s="66">
        <v>4</v>
      </c>
      <c r="R227" s="66">
        <v>1</v>
      </c>
      <c r="S227" s="66">
        <v>14</v>
      </c>
      <c r="T227" s="66">
        <v>2</v>
      </c>
      <c r="U227" s="66">
        <v>1</v>
      </c>
      <c r="V227" s="66">
        <v>2</v>
      </c>
      <c r="W227" s="66">
        <v>16</v>
      </c>
      <c r="X227" s="66">
        <v>16</v>
      </c>
      <c r="Y227" s="66">
        <v>8</v>
      </c>
    </row>
    <row r="228" spans="1:25" ht="24" hidden="1" customHeight="1" x14ac:dyDescent="0.3">
      <c r="A228" s="66" t="s">
        <v>79</v>
      </c>
      <c r="B228" s="27">
        <v>554</v>
      </c>
      <c r="C228" s="27">
        <f>SUM(E228:Y228)</f>
        <v>574</v>
      </c>
      <c r="D228" s="27"/>
      <c r="E228" s="83">
        <v>11</v>
      </c>
      <c r="F228" s="83">
        <v>15</v>
      </c>
      <c r="G228" s="83">
        <v>93</v>
      </c>
      <c r="H228" s="83">
        <v>30</v>
      </c>
      <c r="I228" s="83">
        <v>15</v>
      </c>
      <c r="J228" s="83">
        <v>55</v>
      </c>
      <c r="K228" s="83">
        <v>16</v>
      </c>
      <c r="L228" s="83">
        <v>18</v>
      </c>
      <c r="M228" s="83">
        <v>16</v>
      </c>
      <c r="N228" s="83">
        <v>10</v>
      </c>
      <c r="O228" s="83">
        <v>11</v>
      </c>
      <c r="P228" s="83">
        <v>40</v>
      </c>
      <c r="Q228" s="83">
        <v>22</v>
      </c>
      <c r="R228" s="83">
        <v>55</v>
      </c>
      <c r="S228" s="83">
        <v>14</v>
      </c>
      <c r="T228" s="83">
        <v>29</v>
      </c>
      <c r="U228" s="83">
        <v>22</v>
      </c>
      <c r="V228" s="83">
        <v>9</v>
      </c>
      <c r="W228" s="83">
        <v>7</v>
      </c>
      <c r="X228" s="83">
        <v>60</v>
      </c>
      <c r="Y228" s="83">
        <v>26</v>
      </c>
    </row>
    <row r="229" spans="1:25" hidden="1" x14ac:dyDescent="0.3"/>
    <row r="230" spans="1:25" s="66" customFormat="1" hidden="1" x14ac:dyDescent="0.3">
      <c r="A230" s="66" t="s">
        <v>161</v>
      </c>
      <c r="B230" s="73"/>
      <c r="C230" s="66">
        <f>SUM(E230:Y230)</f>
        <v>40</v>
      </c>
      <c r="E230" s="66">
        <v>3</v>
      </c>
      <c r="G230" s="66">
        <v>1</v>
      </c>
      <c r="H230" s="66">
        <v>6</v>
      </c>
      <c r="J230" s="66">
        <v>1</v>
      </c>
      <c r="M230" s="66">
        <v>1</v>
      </c>
      <c r="O230" s="66">
        <v>2</v>
      </c>
      <c r="P230" s="66">
        <v>1</v>
      </c>
      <c r="Q230" s="66">
        <v>3</v>
      </c>
      <c r="R230" s="66">
        <v>1</v>
      </c>
      <c r="S230" s="66">
        <v>3</v>
      </c>
      <c r="T230" s="66">
        <v>7</v>
      </c>
      <c r="U230" s="66">
        <v>1</v>
      </c>
      <c r="V230" s="66">
        <v>1</v>
      </c>
      <c r="W230" s="66">
        <v>1</v>
      </c>
      <c r="X230" s="66">
        <v>4</v>
      </c>
      <c r="Y230" s="66">
        <v>4</v>
      </c>
    </row>
    <row r="231" spans="1:25" hidden="1" x14ac:dyDescent="0.3"/>
    <row r="232" spans="1:25" ht="21.6" hidden="1" customHeight="1" x14ac:dyDescent="0.3">
      <c r="A232" s="66" t="s">
        <v>165</v>
      </c>
      <c r="B232" s="27">
        <v>45</v>
      </c>
      <c r="C232" s="27">
        <f>SUM(E232:Y232)</f>
        <v>58</v>
      </c>
      <c r="D232" s="27"/>
      <c r="E232" s="83">
        <v>5</v>
      </c>
      <c r="F232" s="83">
        <v>3</v>
      </c>
      <c r="G232" s="83"/>
      <c r="H232" s="83">
        <v>5</v>
      </c>
      <c r="I232" s="83">
        <v>2</v>
      </c>
      <c r="J232" s="83"/>
      <c r="K232" s="83">
        <v>2</v>
      </c>
      <c r="L232" s="83">
        <v>0</v>
      </c>
      <c r="M232" s="83">
        <v>3</v>
      </c>
      <c r="N232" s="83">
        <v>3</v>
      </c>
      <c r="O232" s="83">
        <v>3</v>
      </c>
      <c r="P232" s="83">
        <v>2</v>
      </c>
      <c r="Q232" s="83">
        <v>2</v>
      </c>
      <c r="R232" s="83">
        <v>10</v>
      </c>
      <c r="S232" s="83">
        <v>6</v>
      </c>
      <c r="T232" s="83">
        <v>6</v>
      </c>
      <c r="U232" s="83">
        <v>1</v>
      </c>
      <c r="V232" s="83">
        <v>1</v>
      </c>
      <c r="W232" s="83">
        <v>4</v>
      </c>
      <c r="X232" s="83"/>
      <c r="Y232" s="83"/>
    </row>
    <row r="233" spans="1:25" hidden="1" x14ac:dyDescent="0.3"/>
    <row r="234" spans="1:25" hidden="1" x14ac:dyDescent="0.3"/>
    <row r="235" spans="1:25" ht="13.8" hidden="1" customHeight="1" x14ac:dyDescent="0.3"/>
    <row r="236" spans="1:25" hidden="1" x14ac:dyDescent="0.3">
      <c r="J236" s="1" t="s">
        <v>176</v>
      </c>
      <c r="S236" s="1" t="s">
        <v>179</v>
      </c>
      <c r="U236" s="1" t="s">
        <v>177</v>
      </c>
      <c r="X236" s="1" t="s">
        <v>178</v>
      </c>
      <c r="Y236" s="1" t="s">
        <v>175</v>
      </c>
    </row>
    <row r="238" spans="1:25" ht="21.6" hidden="1" x14ac:dyDescent="0.3">
      <c r="A238" s="13" t="s">
        <v>192</v>
      </c>
      <c r="B238" s="73"/>
      <c r="C238" s="86">
        <f>SUM(E238:Y238)</f>
        <v>49</v>
      </c>
      <c r="D238" s="73"/>
      <c r="E238" s="66">
        <v>1</v>
      </c>
      <c r="F238" s="66">
        <v>2</v>
      </c>
      <c r="G238" s="66"/>
      <c r="H238" s="66">
        <v>2</v>
      </c>
      <c r="I238" s="66"/>
      <c r="J238" s="66">
        <v>3</v>
      </c>
      <c r="K238" s="66">
        <v>1</v>
      </c>
      <c r="L238" s="66">
        <v>1</v>
      </c>
      <c r="M238" s="66">
        <v>8</v>
      </c>
      <c r="N238" s="66">
        <v>6</v>
      </c>
      <c r="O238" s="66">
        <v>1</v>
      </c>
      <c r="P238" s="66">
        <v>0</v>
      </c>
      <c r="Q238" s="66">
        <v>1</v>
      </c>
      <c r="R238" s="66">
        <v>4</v>
      </c>
      <c r="S238" s="66">
        <v>3</v>
      </c>
      <c r="T238" s="66">
        <v>2</v>
      </c>
      <c r="U238" s="66">
        <v>1</v>
      </c>
      <c r="V238" s="66">
        <v>1</v>
      </c>
      <c r="W238" s="66">
        <v>7</v>
      </c>
      <c r="X238" s="66"/>
      <c r="Y238" s="66">
        <v>5</v>
      </c>
    </row>
  </sheetData>
  <dataConsolidate/>
  <mergeCells count="29">
    <mergeCell ref="U5:U6"/>
    <mergeCell ref="A221:J221"/>
    <mergeCell ref="A220:Y220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2019-04-16T11:01:22Z</cp:lastPrinted>
  <dcterms:created xsi:type="dcterms:W3CDTF">2017-06-08T05:54:08Z</dcterms:created>
  <dcterms:modified xsi:type="dcterms:W3CDTF">2019-04-16T11:27:38Z</dcterms:modified>
</cp:coreProperties>
</file>