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оперативка!$A$2:$Y$205</definedName>
  </definedNames>
  <calcPr calcId="152511"/>
</workbook>
</file>

<file path=xl/calcChain.xml><?xml version="1.0" encoding="utf-8"?>
<calcChain xmlns="http://schemas.openxmlformats.org/spreadsheetml/2006/main"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83" i="1"/>
  <c r="D84" i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/>
  <c r="C102" i="1"/>
  <c r="D102" i="1" s="1"/>
  <c r="C103" i="1"/>
  <c r="D103" i="1"/>
  <c r="C104" i="1"/>
  <c r="D104" i="1" s="1"/>
  <c r="C105" i="1"/>
  <c r="C106" i="1" s="1"/>
  <c r="D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/>
  <c r="C109" i="1"/>
  <c r="D109" i="1" s="1"/>
  <c r="C110" i="1"/>
  <c r="D110" i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/>
  <c r="C115" i="1"/>
  <c r="D115" i="1" s="1"/>
  <c r="C116" i="1"/>
  <c r="D116" i="1" s="1"/>
  <c r="C117" i="1"/>
  <c r="D117" i="1" s="1"/>
  <c r="B118" i="1"/>
  <c r="C118" i="1"/>
  <c r="D118" i="1" s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C125" i="1" s="1"/>
  <c r="H125" i="1"/>
  <c r="M125" i="1"/>
  <c r="P125" i="1"/>
  <c r="R125" i="1"/>
  <c r="T125" i="1"/>
  <c r="X125" i="1"/>
  <c r="C126" i="1"/>
  <c r="D126" i="1" s="1"/>
  <c r="C127" i="1"/>
  <c r="C128" i="1" s="1"/>
  <c r="D128" i="1" s="1"/>
  <c r="D127" i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C138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/>
  <c r="C149" i="1"/>
  <c r="D149" i="1"/>
  <c r="B150" i="1"/>
  <c r="G150" i="1"/>
  <c r="L150" i="1"/>
  <c r="Y150" i="1"/>
  <c r="C151" i="1"/>
  <c r="D151" i="1"/>
  <c r="C152" i="1"/>
  <c r="D152" i="1"/>
  <c r="B153" i="1"/>
  <c r="H153" i="1"/>
  <c r="N153" i="1"/>
  <c r="R153" i="1"/>
  <c r="S153" i="1"/>
  <c r="W153" i="1"/>
  <c r="C154" i="1"/>
  <c r="D154" i="1" s="1"/>
  <c r="C155" i="1"/>
  <c r="C156" i="1" s="1"/>
  <c r="D155" i="1"/>
  <c r="B156" i="1"/>
  <c r="M156" i="1"/>
  <c r="T156" i="1"/>
  <c r="U156" i="1"/>
  <c r="C157" i="1"/>
  <c r="D157" i="1" s="1"/>
  <c r="C158" i="1"/>
  <c r="D158" i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C165" i="1" s="1"/>
  <c r="D165" i="1" s="1"/>
  <c r="B165" i="1"/>
  <c r="Q165" i="1"/>
  <c r="T165" i="1"/>
  <c r="C166" i="1"/>
  <c r="D166" i="1" s="1"/>
  <c r="C167" i="1"/>
  <c r="D167" i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/>
  <c r="D173" i="1"/>
  <c r="D174" i="1"/>
  <c r="C175" i="1"/>
  <c r="D175" i="1"/>
  <c r="C176" i="1"/>
  <c r="C177" i="1"/>
  <c r="D177" i="1" s="1"/>
  <c r="C179" i="1"/>
  <c r="C180" i="1" s="1"/>
  <c r="D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/>
  <c r="C183" i="1"/>
  <c r="D183" i="1" s="1"/>
  <c r="C184" i="1"/>
  <c r="D184" i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/>
  <c r="C188" i="1"/>
  <c r="C189" i="1" s="1"/>
  <c r="D189" i="1" s="1"/>
  <c r="C191" i="1"/>
  <c r="D191" i="1"/>
  <c r="C192" i="1"/>
  <c r="D192" i="1" s="1"/>
  <c r="B193" i="1"/>
  <c r="C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C197" i="1"/>
  <c r="D197" i="1" s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/>
  <c r="C204" i="1"/>
  <c r="D204" i="1"/>
  <c r="C205" i="1"/>
  <c r="D205" i="1" s="1"/>
  <c r="B206" i="1"/>
  <c r="C206" i="1"/>
  <c r="D206" i="1" s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P210" i="1"/>
  <c r="C212" i="1"/>
  <c r="C213" i="1"/>
  <c r="C214" i="1"/>
  <c r="C215" i="1"/>
  <c r="C216" i="1"/>
  <c r="C113" i="1" l="1"/>
  <c r="B208" i="1"/>
  <c r="B210" i="1" s="1"/>
  <c r="C159" i="1"/>
  <c r="D159" i="1" s="1"/>
  <c r="D156" i="1"/>
  <c r="D193" i="1"/>
  <c r="C171" i="1"/>
  <c r="D171" i="1" s="1"/>
  <c r="D164" i="1"/>
  <c r="C162" i="1"/>
  <c r="C153" i="1"/>
  <c r="D153" i="1" s="1"/>
  <c r="C150" i="1"/>
  <c r="D150" i="1" s="1"/>
  <c r="D138" i="1"/>
  <c r="C141" i="1"/>
  <c r="C143" i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8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59" i="1"/>
  <c r="C60" i="1"/>
  <c r="C208" i="1" l="1"/>
  <c r="C16" i="1"/>
  <c r="C17" i="1" s="1"/>
  <c r="D208" i="1" l="1"/>
  <c r="C210" i="1"/>
  <c r="D210" i="1" s="1"/>
  <c r="L26" i="1"/>
  <c r="M26" i="1"/>
  <c r="C58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8" i="1" l="1"/>
  <c r="D78" i="1" l="1"/>
  <c r="D80" i="1"/>
  <c r="D15" i="1" l="1"/>
  <c r="D16" i="1"/>
  <c r="C232" i="1" l="1"/>
  <c r="E43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C72" i="1"/>
  <c r="D72" i="1" s="1"/>
  <c r="C71" i="1"/>
  <c r="C70" i="1"/>
  <c r="D70" i="1" s="1"/>
  <c r="C69" i="1"/>
  <c r="D69" i="1" s="1"/>
  <c r="C68" i="1"/>
  <c r="C67" i="1"/>
  <c r="C66" i="1"/>
  <c r="D66" i="1" s="1"/>
  <c r="C65" i="1"/>
  <c r="D65" i="1" s="1"/>
  <c r="C64" i="1"/>
  <c r="C63" i="1"/>
  <c r="C62" i="1"/>
  <c r="D62" i="1" s="1"/>
  <c r="C61" i="1"/>
  <c r="D61" i="1" s="1"/>
  <c r="D59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B54" i="1"/>
  <c r="C48" i="1"/>
  <c r="C47" i="1"/>
  <c r="C46" i="1"/>
  <c r="C45" i="1"/>
  <c r="C44" i="1"/>
  <c r="Y43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D20" i="1"/>
  <c r="C13" i="1"/>
  <c r="C33" i="1"/>
  <c r="C9" i="1"/>
  <c r="C43" i="1"/>
  <c r="C26" i="1"/>
  <c r="C28" i="1"/>
  <c r="C35" i="1"/>
  <c r="C3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<sst xmlns="http://schemas.openxmlformats.org/spreadsheetml/2006/main" count="249" uniqueCount="202">
  <si>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</si>
  <si>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</si>
  <si>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</si>
  <si>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</si>
  <si>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</si>
  <si>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</si>
  <si>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</si>
  <si>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</si>
  <si>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</si>
  <si>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</si>
  <si>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</si>
  <si>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</si>
  <si>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</si>
  <si>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</si>
  <si>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</si>
  <si>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</si>
  <si>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</si>
  <si>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</si>
  <si>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</si>
  <si>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</si>
  <si>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</si>
  <si>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</si>
  <si>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</si>
  <si>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</si>
  <si>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</si>
  <si>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</si>
  <si>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</si>
  <si>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</si>
  <si>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</si>
  <si>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</si>
  <si>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</si>
  <si>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</si>
  <si>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</si>
  <si>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</si>
  <si>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</si>
  <si>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</si>
  <si>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</si>
  <si>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</si>
  <si>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</si>
  <si>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</si>
  <si>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</si>
  <si>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</si>
  <si>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</si>
  <si>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</si>
  <si>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</si>
  <si>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</si>
  <si>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</si>
  <si>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</si>
  <si>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</si>
  <si>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</si>
  <si>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</si>
  <si>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</si>
  <si>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</si>
  <si>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</si>
  <si>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</si>
  <si>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</si>
  <si>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</si>
  <si>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</si>
  <si>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</si>
  <si>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</si>
  <si>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</si>
  <si>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</si>
  <si>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</si>
  <si>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</si>
  <si>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</si>
  <si>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</si>
  <si>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</si>
  <si>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</si>
  <si>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</si>
  <si>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</si>
  <si>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</si>
  <si>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</si>
  <si>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</si>
  <si>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</si>
  <si>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</si>
  <si>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</si>
  <si>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</si>
  <si>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</si>
  <si>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</si>
  <si>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</si>
  <si>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</si>
  <si>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</si>
  <si>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</si>
  <si>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</si>
  <si>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</si>
  <si>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</si>
  <si>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</si>
  <si>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</si>
  <si>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</si>
  <si>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</si>
  <si>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</si>
  <si>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</si>
  <si>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</si>
  <si>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</si>
  <si>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</si>
  <si>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</si>
  <si>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</si>
  <si>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</si>
  <si>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</si>
  <si>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</si>
  <si>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</si>
  <si>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</si>
  <si>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</si>
  <si>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</si>
  <si>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</si>
  <si>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</si>
  <si>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</si>
  <si>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</si>
  <si>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</si>
  <si>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</si>
  <si>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</si>
  <si>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</si>
  <si>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</si>
  <si>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</si>
  <si>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</si>
  <si>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</si>
  <si>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</si>
  <si>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</si>
  <si>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</si>
  <si>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</si>
  <si>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</si>
  <si>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</si>
  <si>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</si>
  <si>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</si>
  <si>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</si>
  <si>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</si>
  <si>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</si>
  <si>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</si>
  <si>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</si>
  <si>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</si>
  <si>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</si>
  <si>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</si>
  <si>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</si>
  <si>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</si>
  <si>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</si>
  <si>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</si>
  <si>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</si>
  <si>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</si>
  <si>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</si>
  <si>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</si>
  <si>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</si>
  <si>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</si>
  <si>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</si>
  <si>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</si>
  <si>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</si>
  <si>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</si>
  <si>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</si>
  <si>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</si>
  <si>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</si>
  <si>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</si>
  <si>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</si>
  <si>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</si>
  <si>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</si>
  <si>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</si>
  <si>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</si>
  <si>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</si>
  <si>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</si>
  <si>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</si>
  <si>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</si>
  <si>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</si>
  <si>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</si>
  <si>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</si>
  <si>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</si>
  <si>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</si>
  <si>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</si>
  <si>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</si>
  <si>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</si>
  <si>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</si>
  <si>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</si>
  <si>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</si>
  <si>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</si>
  <si>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</si>
  <si>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</si>
  <si>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</si>
  <si>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</si>
  <si>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</si>
  <si>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</si>
  <si>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</si>
  <si>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</si>
  <si>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</si>
  <si>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</si>
  <si>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</si>
  <si>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</si>
  <si>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</si>
  <si>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</si>
  <si>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</si>
  <si>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</si>
  <si>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</si>
  <si>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</si>
  <si>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</si>
  <si>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</si>
  <si>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</si>
  <si>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</si>
  <si>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</si>
  <si>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</si>
  <si>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</si>
  <si>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</si>
  <si>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</si>
  <si>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</si>
  <si>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</si>
  <si>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пересев по погибшим озимым</t>
  </si>
  <si>
    <t>Информация о сельскохозяйственных работах по состоянию на 27 апреля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</si>
</sst>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53" activePane="bottomRight" state="frozen"/>
      <selection activeCell="A2" sqref="A2"/>
      <selection pane="topRight" activeCell="F2" sqref="F2"/>
      <selection pane="bottomLeft" activeCell="A7" sqref="A7"/>
      <selection pane="bottomRight" activeCell="A43" sqref="A43:XFD43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14553</v>
      </c>
      <c r="C25" s="23">
        <f>SUM(E25:Y25)</f>
        <v>35024</v>
      </c>
      <c r="D25" s="15">
        <f t="shared" si="0"/>
        <v>2.4066515495086924</v>
      </c>
      <c r="E25" s="26">
        <v>882</v>
      </c>
      <c r="F25" s="26">
        <v>554</v>
      </c>
      <c r="G25" s="26">
        <v>499</v>
      </c>
      <c r="H25" s="26">
        <v>2800</v>
      </c>
      <c r="I25" s="26">
        <v>423</v>
      </c>
      <c r="J25" s="26">
        <v>2304</v>
      </c>
      <c r="K25" s="26">
        <v>1090</v>
      </c>
      <c r="L25" s="26">
        <v>859</v>
      </c>
      <c r="M25" s="26">
        <v>2200</v>
      </c>
      <c r="N25" s="26">
        <v>400</v>
      </c>
      <c r="O25" s="26">
        <v>1630</v>
      </c>
      <c r="P25" s="26">
        <v>4362</v>
      </c>
      <c r="Q25" s="26">
        <v>2201</v>
      </c>
      <c r="R25" s="26">
        <v>3832</v>
      </c>
      <c r="S25" s="26">
        <v>4935</v>
      </c>
      <c r="T25" s="26">
        <v>1140</v>
      </c>
      <c r="U25" s="26">
        <v>950</v>
      </c>
      <c r="V25" s="26">
        <v>150</v>
      </c>
      <c r="W25" s="26">
        <v>3313</v>
      </c>
      <c r="X25" s="26">
        <v>180</v>
      </c>
      <c r="Y25" s="26">
        <v>320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0.18066366243342893</v>
      </c>
      <c r="C26" s="28">
        <f t="shared" si="39"/>
        <v>0.34084959369373752</v>
      </c>
      <c r="D26" s="15"/>
      <c r="E26" s="29">
        <f t="shared" si="39"/>
        <v>0.11843695447831341</v>
      </c>
      <c r="F26" s="29">
        <f t="shared" si="39"/>
        <v>0.18223684210526317</v>
      </c>
      <c r="G26" s="29">
        <f t="shared" si="39"/>
        <v>9.0727272727272726E-2</v>
      </c>
      <c r="H26" s="29">
        <f t="shared" si="39"/>
        <v>0.45714285714285713</v>
      </c>
      <c r="I26" s="29">
        <f t="shared" si="39"/>
        <v>0.12540764897717166</v>
      </c>
      <c r="J26" s="29">
        <f t="shared" si="39"/>
        <v>0.38400000000000001</v>
      </c>
      <c r="K26" s="29">
        <f t="shared" si="39"/>
        <v>0.30609379387812413</v>
      </c>
      <c r="L26" s="29">
        <f t="shared" si="39"/>
        <v>0.17544934640522875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0.42304697638203997</v>
      </c>
      <c r="P26" s="29">
        <f t="shared" si="39"/>
        <v>0.60870778677086246</v>
      </c>
      <c r="Q26" s="29">
        <f t="shared" si="39"/>
        <v>0.29140738779292996</v>
      </c>
      <c r="R26" s="29">
        <f t="shared" si="39"/>
        <v>0.76107249255213505</v>
      </c>
      <c r="S26" s="29">
        <f t="shared" si="39"/>
        <v>0.62866242038216558</v>
      </c>
      <c r="T26" s="29">
        <f t="shared" si="39"/>
        <v>0.27906976744186046</v>
      </c>
      <c r="U26" s="29">
        <f t="shared" si="39"/>
        <v>0.31561461794019935</v>
      </c>
      <c r="V26" s="29">
        <f t="shared" si="39"/>
        <v>7.0488721804511281E-2</v>
      </c>
      <c r="W26" s="29">
        <f t="shared" si="39"/>
        <v>0.53730132987349988</v>
      </c>
      <c r="X26" s="29">
        <f t="shared" si="39"/>
        <v>2.6064291920069503E-2</v>
      </c>
      <c r="Y26" s="29">
        <f t="shared" si="39"/>
        <v>0.11636363636363636</v>
      </c>
    </row>
    <row r="27" spans="1:26" s="12" customFormat="1" ht="30" customHeight="1" x14ac:dyDescent="0.25">
      <c r="A27" s="25" t="s">
        <v>46</v>
      </c>
      <c r="B27" s="23">
        <v>110</v>
      </c>
      <c r="C27" s="23">
        <f>SUM(E27:Y27)</f>
        <v>18739</v>
      </c>
      <c r="D27" s="15"/>
      <c r="E27" s="26"/>
      <c r="F27" s="26">
        <v>200</v>
      </c>
      <c r="G27" s="26"/>
      <c r="H27" s="26">
        <v>1000</v>
      </c>
      <c r="I27" s="26">
        <v>243</v>
      </c>
      <c r="J27" s="26">
        <v>824</v>
      </c>
      <c r="K27" s="26">
        <v>1698</v>
      </c>
      <c r="L27" s="26"/>
      <c r="M27" s="26"/>
      <c r="N27" s="26"/>
      <c r="O27" s="26">
        <v>1630</v>
      </c>
      <c r="P27" s="26">
        <v>3464</v>
      </c>
      <c r="Q27" s="26">
        <v>2370</v>
      </c>
      <c r="R27" s="26">
        <v>887</v>
      </c>
      <c r="S27" s="26">
        <v>3185</v>
      </c>
      <c r="T27" s="26">
        <v>739</v>
      </c>
      <c r="U27" s="26">
        <v>51</v>
      </c>
      <c r="V27" s="26">
        <v>45</v>
      </c>
      <c r="W27" s="26">
        <v>1533</v>
      </c>
      <c r="X27" s="26">
        <v>80</v>
      </c>
      <c r="Y27" s="26">
        <v>790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1.3655605626109518E-3</v>
      </c>
      <c r="C28" s="9">
        <f t="shared" si="40"/>
        <v>0.18236582161451997</v>
      </c>
      <c r="D28" s="15"/>
      <c r="E28" s="30">
        <f t="shared" si="40"/>
        <v>0</v>
      </c>
      <c r="F28" s="30">
        <f t="shared" si="40"/>
        <v>6.5789473684210523E-2</v>
      </c>
      <c r="G28" s="30">
        <f t="shared" si="40"/>
        <v>0</v>
      </c>
      <c r="H28" s="30">
        <f t="shared" si="40"/>
        <v>0.16326530612244897</v>
      </c>
      <c r="I28" s="30">
        <f t="shared" si="40"/>
        <v>7.2042691965609251E-2</v>
      </c>
      <c r="J28" s="30">
        <f t="shared" si="40"/>
        <v>0.13733333333333334</v>
      </c>
      <c r="K28" s="30">
        <f t="shared" si="40"/>
        <v>0.47683235046335298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0.42304697638203997</v>
      </c>
      <c r="P28" s="30">
        <f t="shared" si="40"/>
        <v>0.48339380407479765</v>
      </c>
      <c r="Q28" s="30">
        <f t="shared" si="40"/>
        <v>0.31378260293922944</v>
      </c>
      <c r="R28" s="30">
        <f t="shared" si="40"/>
        <v>0.17616683217477658</v>
      </c>
      <c r="S28" s="30">
        <f t="shared" si="40"/>
        <v>0.40573248407643314</v>
      </c>
      <c r="T28" s="30">
        <f t="shared" si="40"/>
        <v>0.18090575275397797</v>
      </c>
      <c r="U28" s="30">
        <f t="shared" si="40"/>
        <v>1.6943521594684385E-2</v>
      </c>
      <c r="V28" s="30">
        <f t="shared" si="40"/>
        <v>2.1146616541353382E-2</v>
      </c>
      <c r="W28" s="30">
        <f t="shared" si="40"/>
        <v>0.24862147259163153</v>
      </c>
      <c r="X28" s="30">
        <f t="shared" si="40"/>
        <v>1.1584129742253113E-2</v>
      </c>
      <c r="Y28" s="30">
        <f t="shared" si="40"/>
        <v>0.28727272727272729</v>
      </c>
    </row>
    <row r="29" spans="1:26" s="12" customFormat="1" ht="30" customHeight="1" x14ac:dyDescent="0.25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2881</v>
      </c>
      <c r="C32" s="23">
        <f>SUM(E32:Y32)</f>
        <v>13810</v>
      </c>
      <c r="D32" s="15"/>
      <c r="E32" s="26">
        <v>40</v>
      </c>
      <c r="F32" s="26">
        <v>620</v>
      </c>
      <c r="G32" s="26"/>
      <c r="H32" s="26"/>
      <c r="I32" s="26">
        <v>127</v>
      </c>
      <c r="J32" s="26">
        <v>217</v>
      </c>
      <c r="K32" s="26">
        <v>904</v>
      </c>
      <c r="L32" s="26">
        <v>876</v>
      </c>
      <c r="M32" s="26">
        <v>1300</v>
      </c>
      <c r="N32" s="26">
        <v>1250</v>
      </c>
      <c r="O32" s="26">
        <v>1038</v>
      </c>
      <c r="P32" s="26">
        <v>1480</v>
      </c>
      <c r="Q32" s="26"/>
      <c r="R32" s="26"/>
      <c r="S32" s="26">
        <v>268</v>
      </c>
      <c r="T32" s="26">
        <v>2043</v>
      </c>
      <c r="U32" s="26">
        <v>180</v>
      </c>
      <c r="V32" s="26">
        <v>45</v>
      </c>
      <c r="W32" s="26">
        <v>394</v>
      </c>
      <c r="X32" s="26">
        <v>2678</v>
      </c>
      <c r="Y32" s="26">
        <v>350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2.8022020775784928E-2</v>
      </c>
      <c r="C33" s="28">
        <f t="shared" si="43"/>
        <v>0.13480140950930725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1.7257779589618154E-2</v>
      </c>
      <c r="J33" s="29">
        <f t="shared" si="43"/>
        <v>3.7491361437456808E-2</v>
      </c>
      <c r="K33" s="29">
        <f t="shared" si="43"/>
        <v>0.25188074672610755</v>
      </c>
      <c r="L33" s="29">
        <f t="shared" si="43"/>
        <v>0.16820276497695852</v>
      </c>
      <c r="M33" s="29">
        <f t="shared" si="43"/>
        <v>0.38416075650118203</v>
      </c>
      <c r="N33" s="29">
        <f t="shared" si="43"/>
        <v>0.30652280529671405</v>
      </c>
      <c r="O33" s="29">
        <f t="shared" si="43"/>
        <v>0.26615384615384613</v>
      </c>
      <c r="P33" s="29">
        <f t="shared" si="43"/>
        <v>0.21945432977461446</v>
      </c>
      <c r="Q33" s="29">
        <f t="shared" si="43"/>
        <v>0</v>
      </c>
      <c r="R33" s="29">
        <f t="shared" si="43"/>
        <v>0</v>
      </c>
      <c r="S33" s="29">
        <f t="shared" si="43"/>
        <v>6.7916877850988336E-2</v>
      </c>
      <c r="T33" s="29">
        <f t="shared" si="43"/>
        <v>0.40287911654506015</v>
      </c>
      <c r="U33" s="29">
        <f t="shared" si="43"/>
        <v>8.9108910891089105E-2</v>
      </c>
      <c r="V33" s="29">
        <f t="shared" si="43"/>
        <v>3.3308660251665435E-2</v>
      </c>
      <c r="W33" s="29">
        <f t="shared" si="43"/>
        <v>4.5245751033532386E-2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customHeight="1" x14ac:dyDescent="0.25">
      <c r="A34" s="25" t="s">
        <v>49</v>
      </c>
      <c r="B34" s="23">
        <v>2248</v>
      </c>
      <c r="C34" s="23">
        <f>SUM(E34:Y34)</f>
        <v>60431</v>
      </c>
      <c r="D34" s="15"/>
      <c r="E34" s="26">
        <v>152</v>
      </c>
      <c r="F34" s="26">
        <v>2650</v>
      </c>
      <c r="G34" s="26">
        <v>887</v>
      </c>
      <c r="H34" s="26">
        <v>1277</v>
      </c>
      <c r="I34" s="26">
        <v>4629</v>
      </c>
      <c r="J34" s="26">
        <v>4325</v>
      </c>
      <c r="K34" s="26">
        <v>3381</v>
      </c>
      <c r="L34" s="26">
        <v>3771</v>
      </c>
      <c r="M34" s="26">
        <v>2100</v>
      </c>
      <c r="N34" s="26">
        <v>3212</v>
      </c>
      <c r="O34" s="26">
        <v>2300</v>
      </c>
      <c r="P34" s="26">
        <v>2306</v>
      </c>
      <c r="Q34" s="26">
        <v>5170</v>
      </c>
      <c r="R34" s="26">
        <v>3040</v>
      </c>
      <c r="S34" s="26">
        <v>2297</v>
      </c>
      <c r="T34" s="26">
        <v>2345</v>
      </c>
      <c r="U34" s="26">
        <v>2021</v>
      </c>
      <c r="V34" s="26">
        <v>810</v>
      </c>
      <c r="W34" s="26">
        <v>2594</v>
      </c>
      <c r="X34" s="26">
        <v>7334</v>
      </c>
      <c r="Y34" s="26">
        <v>3830</v>
      </c>
    </row>
    <row r="35" spans="1:29" s="12" customFormat="1" ht="30" customHeight="1" x14ac:dyDescent="0.25">
      <c r="A35" s="18" t="s">
        <v>45</v>
      </c>
      <c r="B35" s="9">
        <f t="shared" ref="B35:Y35" si="44">B34/B29</f>
        <v>2.1865151927790531E-2</v>
      </c>
      <c r="C35" s="9">
        <f t="shared" si="44"/>
        <v>0.58987574062686077</v>
      </c>
      <c r="D35" s="15"/>
      <c r="E35" s="30">
        <f t="shared" si="44"/>
        <v>0.11127379209370425</v>
      </c>
      <c r="F35" s="30">
        <f t="shared" si="44"/>
        <v>0.93080435546188967</v>
      </c>
      <c r="G35" s="30">
        <f t="shared" si="44"/>
        <v>0.17070823710546573</v>
      </c>
      <c r="H35" s="30">
        <f t="shared" si="44"/>
        <v>0.18729832795541215</v>
      </c>
      <c r="I35" s="30">
        <f t="shared" si="44"/>
        <v>0.62902568283734206</v>
      </c>
      <c r="J35" s="30">
        <f t="shared" si="44"/>
        <v>0.74723565998617825</v>
      </c>
      <c r="K35" s="30">
        <f t="shared" si="44"/>
        <v>0.94204513792142663</v>
      </c>
      <c r="L35" s="30">
        <f t="shared" si="44"/>
        <v>0.72407834101382484</v>
      </c>
      <c r="M35" s="30">
        <f t="shared" si="44"/>
        <v>0.62056737588652477</v>
      </c>
      <c r="N35" s="30">
        <f t="shared" si="44"/>
        <v>0.7876410004904365</v>
      </c>
      <c r="O35" s="30">
        <f t="shared" si="44"/>
        <v>0.58974358974358976</v>
      </c>
      <c r="P35" s="30">
        <f t="shared" si="44"/>
        <v>0.3419335705812574</v>
      </c>
      <c r="Q35" s="30">
        <f t="shared" si="44"/>
        <v>0.85638562199768098</v>
      </c>
      <c r="R35" s="30">
        <f t="shared" si="44"/>
        <v>0.78471863706763034</v>
      </c>
      <c r="S35" s="30">
        <f t="shared" si="44"/>
        <v>0.58210846426761276</v>
      </c>
      <c r="T35" s="30">
        <f t="shared" si="44"/>
        <v>0.46243344507986589</v>
      </c>
      <c r="U35" s="30">
        <f t="shared" si="44"/>
        <v>1.0004950495049505</v>
      </c>
      <c r="V35" s="30">
        <f t="shared" si="44"/>
        <v>0.59955588452997777</v>
      </c>
      <c r="W35" s="30">
        <f t="shared" si="44"/>
        <v>0.29788700045934774</v>
      </c>
      <c r="X35" s="30">
        <f t="shared" si="44"/>
        <v>0.74073325926674072</v>
      </c>
      <c r="Y35" s="30">
        <f t="shared" si="44"/>
        <v>0.72786012922843024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183243</v>
      </c>
      <c r="D36" s="15"/>
      <c r="E36" s="24">
        <v>5064</v>
      </c>
      <c r="F36" s="24">
        <v>4313</v>
      </c>
      <c r="G36" s="24">
        <v>15424</v>
      </c>
      <c r="H36" s="24">
        <v>12540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>
        <v>147</v>
      </c>
      <c r="C37" s="23">
        <f>SUM(E37:Y37)</f>
        <v>121104</v>
      </c>
      <c r="D37" s="15"/>
      <c r="E37" s="26">
        <v>100</v>
      </c>
      <c r="F37" s="26">
        <v>3657</v>
      </c>
      <c r="G37" s="26">
        <v>14250</v>
      </c>
      <c r="H37" s="26">
        <v>10000</v>
      </c>
      <c r="I37" s="26">
        <v>3502</v>
      </c>
      <c r="J37" s="26">
        <v>15164</v>
      </c>
      <c r="K37" s="26">
        <v>5231</v>
      </c>
      <c r="L37" s="26">
        <v>7595</v>
      </c>
      <c r="M37" s="26">
        <v>3500</v>
      </c>
      <c r="N37" s="26">
        <v>1530</v>
      </c>
      <c r="O37" s="26">
        <v>1100</v>
      </c>
      <c r="P37" s="26">
        <v>3200</v>
      </c>
      <c r="Q37" s="26">
        <v>8165</v>
      </c>
      <c r="R37" s="26">
        <v>6190</v>
      </c>
      <c r="S37" s="26">
        <v>4873</v>
      </c>
      <c r="T37" s="26">
        <v>2889</v>
      </c>
      <c r="U37" s="26">
        <v>2890</v>
      </c>
      <c r="V37" s="26">
        <v>1285</v>
      </c>
      <c r="W37" s="26">
        <v>2798</v>
      </c>
      <c r="X37" s="26">
        <v>19075</v>
      </c>
      <c r="Y37" s="26">
        <v>4110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0.66089291268970707</v>
      </c>
      <c r="D38" s="15"/>
      <c r="E38" s="30">
        <f>E37/E36</f>
        <v>1.9747235387045814E-2</v>
      </c>
      <c r="F38" s="30">
        <f t="shared" ref="F38:Y38" si="45">F37/F36</f>
        <v>0.84790169255738468</v>
      </c>
      <c r="G38" s="30">
        <f t="shared" si="45"/>
        <v>0.92388485477178428</v>
      </c>
      <c r="H38" s="30">
        <f t="shared" si="45"/>
        <v>0.79744816586921852</v>
      </c>
      <c r="I38" s="30">
        <f t="shared" si="45"/>
        <v>0.47665713896828638</v>
      </c>
      <c r="J38" s="30">
        <f t="shared" si="45"/>
        <v>0.75819999999999999</v>
      </c>
      <c r="K38" s="30">
        <f t="shared" si="45"/>
        <v>0.56319982773471144</v>
      </c>
      <c r="L38" s="30">
        <f t="shared" si="45"/>
        <v>0.51300236406619382</v>
      </c>
      <c r="M38" s="30">
        <f t="shared" si="45"/>
        <v>0.4791238877481177</v>
      </c>
      <c r="N38" s="30">
        <f t="shared" si="45"/>
        <v>0.62962962962962965</v>
      </c>
      <c r="O38" s="30">
        <f t="shared" si="45"/>
        <v>0.32835820895522388</v>
      </c>
      <c r="P38" s="30">
        <f t="shared" si="45"/>
        <v>0.8</v>
      </c>
      <c r="Q38" s="30">
        <f t="shared" si="45"/>
        <v>0.83717830411155547</v>
      </c>
      <c r="R38" s="30">
        <f t="shared" si="45"/>
        <v>0.64952780692549839</v>
      </c>
      <c r="S38" s="30">
        <f t="shared" si="45"/>
        <v>0.50066783109010582</v>
      </c>
      <c r="T38" s="30">
        <f t="shared" si="45"/>
        <v>0.54161979752530931</v>
      </c>
      <c r="U38" s="30">
        <f t="shared" si="45"/>
        <v>0.52698760029175784</v>
      </c>
      <c r="V38" s="30">
        <f t="shared" si="45"/>
        <v>0.36156443444006753</v>
      </c>
      <c r="W38" s="30">
        <f t="shared" si="45"/>
        <v>0.37261952323878011</v>
      </c>
      <c r="X38" s="30">
        <f t="shared" si="45"/>
        <v>0.93849938499384988</v>
      </c>
      <c r="Y38" s="30">
        <f t="shared" si="45"/>
        <v>0.66774979691307879</v>
      </c>
    </row>
    <row r="39" spans="1:29" s="12" customFormat="1" ht="30" customHeight="1" x14ac:dyDescent="0.25">
      <c r="A39" s="81" t="s">
        <v>53</v>
      </c>
      <c r="B39" s="23"/>
      <c r="C39" s="23">
        <f>SUM(E39:Y39)</f>
        <v>77801</v>
      </c>
      <c r="D39" s="15"/>
      <c r="E39" s="26">
        <v>3319</v>
      </c>
      <c r="F39" s="26">
        <v>1500</v>
      </c>
      <c r="G39" s="26">
        <v>14026</v>
      </c>
      <c r="H39" s="26">
        <v>4085</v>
      </c>
      <c r="I39" s="26">
        <v>2802</v>
      </c>
      <c r="J39" s="26">
        <v>6598</v>
      </c>
      <c r="K39" s="26">
        <v>3061</v>
      </c>
      <c r="L39" s="26">
        <v>6208</v>
      </c>
      <c r="M39" s="26">
        <v>2900</v>
      </c>
      <c r="N39" s="26">
        <v>1530</v>
      </c>
      <c r="O39" s="26">
        <v>850</v>
      </c>
      <c r="P39" s="26">
        <v>1780</v>
      </c>
      <c r="Q39" s="26">
        <v>4499</v>
      </c>
      <c r="R39" s="26">
        <v>2680</v>
      </c>
      <c r="S39" s="26">
        <v>3388</v>
      </c>
      <c r="T39" s="26">
        <v>52</v>
      </c>
      <c r="U39" s="26">
        <v>2605</v>
      </c>
      <c r="V39" s="26">
        <v>1095</v>
      </c>
      <c r="W39" s="26">
        <v>2802</v>
      </c>
      <c r="X39" s="26">
        <v>10321</v>
      </c>
      <c r="Y39" s="26">
        <v>1700</v>
      </c>
    </row>
    <row r="40" spans="1:29" s="2" customFormat="1" ht="30" customHeight="1" x14ac:dyDescent="0.3">
      <c r="A40" s="11" t="s">
        <v>169</v>
      </c>
      <c r="B40" s="23">
        <v>214447</v>
      </c>
      <c r="C40" s="23">
        <f>SUM(E40:Y40)</f>
        <v>185988.6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99">
        <v>5725</v>
      </c>
      <c r="J40" s="10">
        <v>11939</v>
      </c>
      <c r="K40" s="10">
        <v>8497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10907</v>
      </c>
      <c r="S40" s="99">
        <v>12107</v>
      </c>
      <c r="T40" s="10">
        <v>9823</v>
      </c>
      <c r="U40" s="10">
        <v>7715</v>
      </c>
      <c r="V40" s="10">
        <v>2158</v>
      </c>
      <c r="W40" s="99">
        <v>6364</v>
      </c>
      <c r="X40" s="10">
        <v>13864</v>
      </c>
      <c r="Y40" s="10">
        <v>9650</v>
      </c>
      <c r="Z40" s="20"/>
    </row>
    <row r="41" spans="1:29" s="2" customFormat="1" ht="30" customHeight="1" x14ac:dyDescent="0.3">
      <c r="A41" s="32" t="s">
        <v>167</v>
      </c>
      <c r="B41" s="23">
        <v>109</v>
      </c>
      <c r="C41" s="23">
        <f>SUM(E41:Y41)</f>
        <v>52437</v>
      </c>
      <c r="D41" s="15"/>
      <c r="E41" s="10">
        <v>2724</v>
      </c>
      <c r="F41" s="10">
        <v>1995</v>
      </c>
      <c r="G41" s="10">
        <v>6546</v>
      </c>
      <c r="H41" s="10">
        <v>3338</v>
      </c>
      <c r="I41" s="10">
        <v>1788</v>
      </c>
      <c r="J41" s="10">
        <v>3614</v>
      </c>
      <c r="K41" s="10">
        <v>2021</v>
      </c>
      <c r="L41" s="10">
        <v>4766</v>
      </c>
      <c r="M41" s="10">
        <v>2380</v>
      </c>
      <c r="N41" s="10">
        <v>795</v>
      </c>
      <c r="O41" s="10">
        <v>510</v>
      </c>
      <c r="P41" s="10">
        <v>503</v>
      </c>
      <c r="Q41" s="10">
        <v>3005</v>
      </c>
      <c r="R41" s="10">
        <v>2230</v>
      </c>
      <c r="S41" s="10">
        <v>2761</v>
      </c>
      <c r="T41" s="10">
        <v>934</v>
      </c>
      <c r="U41" s="10">
        <v>1605</v>
      </c>
      <c r="V41" s="10">
        <v>628</v>
      </c>
      <c r="W41" s="10">
        <v>1694</v>
      </c>
      <c r="X41" s="10">
        <v>7540</v>
      </c>
      <c r="Y41" s="10">
        <v>1060</v>
      </c>
      <c r="Z41" s="20"/>
    </row>
    <row r="42" spans="1:29" s="2" customFormat="1" ht="30" customHeight="1" x14ac:dyDescent="0.3">
      <c r="A42" s="17" t="s">
        <v>200</v>
      </c>
      <c r="B42" s="23"/>
      <c r="C42" s="23">
        <f>SUM(E42:Y42)</f>
        <v>3973</v>
      </c>
      <c r="D42" s="15"/>
      <c r="E42" s="10"/>
      <c r="F42" s="10">
        <v>520</v>
      </c>
      <c r="G42" s="10"/>
      <c r="H42" s="10"/>
      <c r="I42" s="10"/>
      <c r="J42" s="10"/>
      <c r="K42" s="10">
        <v>325</v>
      </c>
      <c r="L42" s="10">
        <v>382</v>
      </c>
      <c r="M42" s="10"/>
      <c r="N42" s="10"/>
      <c r="O42" s="10"/>
      <c r="P42" s="10"/>
      <c r="Q42" s="10">
        <v>528</v>
      </c>
      <c r="R42" s="10"/>
      <c r="S42" s="10"/>
      <c r="T42" s="10"/>
      <c r="U42" s="10">
        <v>250</v>
      </c>
      <c r="V42" s="10">
        <v>612</v>
      </c>
      <c r="W42" s="10"/>
      <c r="X42" s="10">
        <v>1186</v>
      </c>
      <c r="Y42" s="10">
        <v>170</v>
      </c>
      <c r="Z42" s="20"/>
    </row>
    <row r="43" spans="1:29" s="127" customFormat="1" ht="30" customHeight="1" x14ac:dyDescent="0.3">
      <c r="A43" s="123" t="s">
        <v>52</v>
      </c>
      <c r="B43" s="124">
        <f>B41/B40</f>
        <v>5.0828409816877835E-4</v>
      </c>
      <c r="C43" s="124">
        <f>C41/C40</f>
        <v>0.28193663482600545</v>
      </c>
      <c r="D43" s="102"/>
      <c r="E43" s="125">
        <f>E41/E40</f>
        <v>0.31926863572433195</v>
      </c>
      <c r="F43" s="125">
        <f t="shared" ref="F43:Y43" si="46">F41/F40</f>
        <v>0.33216783216783219</v>
      </c>
      <c r="G43" s="125">
        <f t="shared" si="46"/>
        <v>0.46790564689063618</v>
      </c>
      <c r="H43" s="125">
        <f t="shared" si="46"/>
        <v>0.29598496133929203</v>
      </c>
      <c r="I43" s="125">
        <f t="shared" si="46"/>
        <v>0.31231441048034936</v>
      </c>
      <c r="J43" s="125">
        <f t="shared" si="46"/>
        <v>0.30270541921433958</v>
      </c>
      <c r="K43" s="125">
        <f t="shared" si="46"/>
        <v>0.2378486524655761</v>
      </c>
      <c r="L43" s="125">
        <f t="shared" si="46"/>
        <v>0.47432324840764334</v>
      </c>
      <c r="M43" s="125">
        <f t="shared" si="46"/>
        <v>0.23221777734413113</v>
      </c>
      <c r="N43" s="125">
        <f t="shared" si="46"/>
        <v>0.26500000000000001</v>
      </c>
      <c r="O43" s="125">
        <f t="shared" si="46"/>
        <v>8.2125603864734303E-2</v>
      </c>
      <c r="P43" s="125">
        <f t="shared" si="46"/>
        <v>6.343001261034048E-2</v>
      </c>
      <c r="Q43" s="125">
        <f t="shared" si="46"/>
        <v>0.30059017705311591</v>
      </c>
      <c r="R43" s="125">
        <f t="shared" si="46"/>
        <v>0.20445585403869074</v>
      </c>
      <c r="S43" s="125">
        <f t="shared" si="46"/>
        <v>0.22804988849425953</v>
      </c>
      <c r="T43" s="125">
        <f t="shared" si="46"/>
        <v>9.5082968543214907E-2</v>
      </c>
      <c r="U43" s="125">
        <f t="shared" si="46"/>
        <v>0.20803629293583928</v>
      </c>
      <c r="V43" s="125">
        <f t="shared" si="46"/>
        <v>0.29101019462465244</v>
      </c>
      <c r="W43" s="125"/>
      <c r="X43" s="125">
        <f t="shared" si="46"/>
        <v>0.54385458742065784</v>
      </c>
      <c r="Y43" s="125">
        <f t="shared" si="46"/>
        <v>0.10984455958549223</v>
      </c>
      <c r="Z43" s="126"/>
    </row>
    <row r="44" spans="1:29" s="2" customFormat="1" ht="30" customHeight="1" x14ac:dyDescent="0.3">
      <c r="A44" s="18" t="s">
        <v>168</v>
      </c>
      <c r="B44" s="23"/>
      <c r="C44" s="23">
        <f>SUM(E44:Y44)</f>
        <v>17726</v>
      </c>
      <c r="D44" s="15"/>
      <c r="E44" s="34">
        <v>2107</v>
      </c>
      <c r="F44" s="34">
        <v>420</v>
      </c>
      <c r="G44" s="34">
        <v>2809</v>
      </c>
      <c r="H44" s="34">
        <v>1049</v>
      </c>
      <c r="I44" s="34">
        <v>482</v>
      </c>
      <c r="J44" s="34">
        <v>842</v>
      </c>
      <c r="K44" s="34">
        <v>540</v>
      </c>
      <c r="L44" s="34">
        <v>1585</v>
      </c>
      <c r="M44" s="34">
        <v>680</v>
      </c>
      <c r="N44" s="34">
        <v>25</v>
      </c>
      <c r="O44" s="34">
        <v>420</v>
      </c>
      <c r="P44" s="34">
        <v>108</v>
      </c>
      <c r="Q44" s="34">
        <v>268</v>
      </c>
      <c r="R44" s="34">
        <v>1277</v>
      </c>
      <c r="S44" s="34">
        <v>232</v>
      </c>
      <c r="T44" s="34">
        <v>106</v>
      </c>
      <c r="U44" s="34">
        <v>980</v>
      </c>
      <c r="V44" s="34">
        <v>265</v>
      </c>
      <c r="W44" s="34"/>
      <c r="X44" s="34">
        <v>3431</v>
      </c>
      <c r="Y44" s="34">
        <v>100</v>
      </c>
      <c r="Z44" s="21"/>
    </row>
    <row r="45" spans="1:29" s="2" customFormat="1" ht="30" customHeight="1" x14ac:dyDescent="0.3">
      <c r="A45" s="18" t="s">
        <v>54</v>
      </c>
      <c r="B45" s="23">
        <v>109</v>
      </c>
      <c r="C45" s="23">
        <f>SUM(E45:Y45)</f>
        <v>26143</v>
      </c>
      <c r="D45" s="15"/>
      <c r="E45" s="26">
        <v>482</v>
      </c>
      <c r="F45" s="26">
        <v>830</v>
      </c>
      <c r="G45" s="26">
        <v>2957</v>
      </c>
      <c r="H45" s="26">
        <v>2214</v>
      </c>
      <c r="I45" s="26">
        <v>552</v>
      </c>
      <c r="J45" s="26">
        <v>3234</v>
      </c>
      <c r="K45" s="26">
        <v>1171</v>
      </c>
      <c r="L45" s="26">
        <v>2354</v>
      </c>
      <c r="M45" s="26">
        <v>1700</v>
      </c>
      <c r="N45" s="26">
        <v>690</v>
      </c>
      <c r="O45" s="26">
        <v>90</v>
      </c>
      <c r="P45" s="26">
        <v>305</v>
      </c>
      <c r="Q45" s="26">
        <v>572</v>
      </c>
      <c r="R45" s="26">
        <v>848</v>
      </c>
      <c r="S45" s="26">
        <v>2478</v>
      </c>
      <c r="T45" s="26">
        <v>775</v>
      </c>
      <c r="U45" s="26">
        <v>625</v>
      </c>
      <c r="V45" s="26">
        <v>333</v>
      </c>
      <c r="W45" s="26">
        <v>267</v>
      </c>
      <c r="X45" s="26">
        <v>3366</v>
      </c>
      <c r="Y45" s="26">
        <v>300</v>
      </c>
      <c r="Z45" s="21"/>
    </row>
    <row r="46" spans="1:29" s="2" customFormat="1" ht="30" customHeight="1" x14ac:dyDescent="0.3">
      <c r="A46" s="18" t="s">
        <v>55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56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57</v>
      </c>
      <c r="B48" s="23"/>
      <c r="C48" s="23">
        <f>SUM(E48:Y48)</f>
        <v>1304</v>
      </c>
      <c r="D48" s="15"/>
      <c r="E48" s="26">
        <v>15</v>
      </c>
      <c r="F48" s="26"/>
      <c r="G48" s="26">
        <v>150</v>
      </c>
      <c r="H48" s="26">
        <v>22</v>
      </c>
      <c r="I48" s="26">
        <v>30</v>
      </c>
      <c r="J48" s="26">
        <v>220</v>
      </c>
      <c r="K48" s="26">
        <v>30</v>
      </c>
      <c r="L48" s="26">
        <v>95</v>
      </c>
      <c r="M48" s="26"/>
      <c r="N48" s="26"/>
      <c r="O48" s="26"/>
      <c r="P48" s="26"/>
      <c r="Q48" s="26">
        <v>200</v>
      </c>
      <c r="R48" s="26"/>
      <c r="S48" s="26">
        <v>12</v>
      </c>
      <c r="T48" s="26"/>
      <c r="U48" s="26"/>
      <c r="V48" s="26"/>
      <c r="W48" s="26"/>
      <c r="X48" s="26">
        <v>530</v>
      </c>
      <c r="Y48" s="26"/>
      <c r="Z48" s="21"/>
    </row>
    <row r="49" spans="1:26" s="2" customFormat="1" ht="30" hidden="1" customHeight="1" x14ac:dyDescent="0.3">
      <c r="A49" s="17" t="s">
        <v>58</v>
      </c>
      <c r="B49" s="23"/>
      <c r="C49" s="23">
        <f t="shared" ref="C49:C60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170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171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59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3">
      <c r="A53" s="32" t="s">
        <v>60</v>
      </c>
      <c r="B53" s="23"/>
      <c r="C53" s="23">
        <f t="shared" si="47"/>
        <v>74</v>
      </c>
      <c r="D53" s="15"/>
      <c r="E53" s="34"/>
      <c r="F53" s="34"/>
      <c r="G53" s="34">
        <v>39</v>
      </c>
      <c r="H53" s="34">
        <v>6</v>
      </c>
      <c r="I53" s="34"/>
      <c r="J53" s="34"/>
      <c r="K53" s="34">
        <v>2</v>
      </c>
      <c r="L53" s="34">
        <v>27</v>
      </c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61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162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" customHeight="1" x14ac:dyDescent="0.3">
      <c r="A57" s="32" t="s">
        <v>163</v>
      </c>
      <c r="B57" s="27"/>
      <c r="C57" s="27">
        <f t="shared" si="47"/>
        <v>121</v>
      </c>
      <c r="D57" s="9"/>
      <c r="E57" s="26">
        <v>8</v>
      </c>
      <c r="F57" s="26"/>
      <c r="G57" s="26"/>
      <c r="H57" s="26"/>
      <c r="I57" s="26"/>
      <c r="J57" s="26"/>
      <c r="K57" s="26">
        <v>12</v>
      </c>
      <c r="L57" s="26">
        <v>55</v>
      </c>
      <c r="M57" s="26"/>
      <c r="N57" s="54"/>
      <c r="O57" s="26"/>
      <c r="P57" s="26"/>
      <c r="Q57" s="26"/>
      <c r="R57" s="26"/>
      <c r="S57" s="26"/>
      <c r="T57" s="26"/>
      <c r="U57" s="26"/>
      <c r="V57" s="26"/>
      <c r="W57" s="26"/>
      <c r="X57" s="26">
        <v>46</v>
      </c>
      <c r="Y57" s="26"/>
      <c r="Z57" s="20"/>
    </row>
    <row r="58" spans="1:26" s="2" customFormat="1" ht="30" customHeight="1" x14ac:dyDescent="0.3">
      <c r="A58" s="13" t="s">
        <v>161</v>
      </c>
      <c r="B58" s="27"/>
      <c r="C58" s="27">
        <f t="shared" si="47"/>
        <v>358</v>
      </c>
      <c r="D58" s="9"/>
      <c r="E58" s="26"/>
      <c r="F58" s="26"/>
      <c r="G58" s="26">
        <v>357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1</v>
      </c>
      <c r="V58" s="26"/>
      <c r="W58" s="26"/>
      <c r="X58" s="26"/>
      <c r="Y58" s="26"/>
      <c r="Z58" s="20"/>
    </row>
    <row r="59" spans="1:26" s="2" customFormat="1" ht="30" hidden="1" customHeight="1" x14ac:dyDescent="0.3">
      <c r="A59" s="13" t="s">
        <v>52</v>
      </c>
      <c r="B59" s="33"/>
      <c r="C59" s="27">
        <f t="shared" si="47"/>
        <v>0</v>
      </c>
      <c r="D59" s="9" t="e">
        <f t="shared" ref="D59:D89" si="49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customHeight="1" x14ac:dyDescent="0.3">
      <c r="A60" s="18" t="s">
        <v>62</v>
      </c>
      <c r="B60" s="23"/>
      <c r="C60" s="27">
        <f t="shared" si="47"/>
        <v>130</v>
      </c>
      <c r="D60" s="15"/>
      <c r="E60" s="34"/>
      <c r="F60" s="34"/>
      <c r="G60" s="34">
        <v>130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63</v>
      </c>
      <c r="B61" s="23"/>
      <c r="C61" s="23">
        <f t="shared" ref="C61:C74" si="50">SUM(E61:Y61)</f>
        <v>0</v>
      </c>
      <c r="D61" s="15" t="e">
        <f t="shared" si="49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64</v>
      </c>
      <c r="B62" s="23"/>
      <c r="C62" s="23">
        <f t="shared" si="50"/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3">
      <c r="A63" s="18" t="s">
        <v>65</v>
      </c>
      <c r="B63" s="23"/>
      <c r="C63" s="23">
        <f t="shared" si="50"/>
        <v>3597</v>
      </c>
      <c r="D63" s="15"/>
      <c r="E63" s="37">
        <v>1870</v>
      </c>
      <c r="F63" s="37"/>
      <c r="G63" s="37"/>
      <c r="H63" s="37"/>
      <c r="I63" s="37"/>
      <c r="J63" s="37">
        <v>67</v>
      </c>
      <c r="K63" s="37"/>
      <c r="L63" s="37">
        <v>70</v>
      </c>
      <c r="M63" s="37">
        <v>50</v>
      </c>
      <c r="N63" s="37"/>
      <c r="O63" s="37"/>
      <c r="P63" s="37"/>
      <c r="Q63" s="37">
        <v>1135</v>
      </c>
      <c r="R63" s="37"/>
      <c r="S63" s="37"/>
      <c r="T63" s="37">
        <v>220</v>
      </c>
      <c r="U63" s="37"/>
      <c r="V63" s="37"/>
      <c r="W63" s="37"/>
      <c r="X63" s="37">
        <v>135</v>
      </c>
      <c r="Y63" s="37">
        <v>50</v>
      </c>
      <c r="Z63" s="21"/>
    </row>
    <row r="64" spans="1:26" s="2" customFormat="1" ht="30" customHeight="1" x14ac:dyDescent="0.3">
      <c r="A64" s="18" t="s">
        <v>66</v>
      </c>
      <c r="B64" s="23"/>
      <c r="C64" s="23">
        <f t="shared" si="50"/>
        <v>1519</v>
      </c>
      <c r="D64" s="15"/>
      <c r="E64" s="37"/>
      <c r="F64" s="37">
        <v>6</v>
      </c>
      <c r="G64" s="37"/>
      <c r="H64" s="37">
        <v>668</v>
      </c>
      <c r="I64" s="37"/>
      <c r="J64" s="37">
        <v>380</v>
      </c>
      <c r="K64" s="37">
        <v>10</v>
      </c>
      <c r="L64" s="37">
        <v>85</v>
      </c>
      <c r="M64" s="37"/>
      <c r="N64" s="37"/>
      <c r="O64" s="37"/>
      <c r="P64" s="37"/>
      <c r="Q64" s="37">
        <v>120</v>
      </c>
      <c r="R64" s="37"/>
      <c r="S64" s="37"/>
      <c r="T64" s="37"/>
      <c r="U64" s="37"/>
      <c r="V64" s="37"/>
      <c r="W64" s="37"/>
      <c r="X64" s="37">
        <v>250</v>
      </c>
      <c r="Y64" s="37"/>
      <c r="Z64" s="21"/>
    </row>
    <row r="65" spans="1:26" s="2" customFormat="1" ht="30" hidden="1" customHeight="1" x14ac:dyDescent="0.3">
      <c r="A65" s="18" t="s">
        <v>67</v>
      </c>
      <c r="B65" s="23"/>
      <c r="C65" s="23">
        <f t="shared" si="50"/>
        <v>0</v>
      </c>
      <c r="D65" s="15" t="e">
        <f t="shared" si="49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68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3">
      <c r="A67" s="18" t="s">
        <v>69</v>
      </c>
      <c r="B67" s="23"/>
      <c r="C67" s="23">
        <f t="shared" si="50"/>
        <v>2588</v>
      </c>
      <c r="D67" s="15"/>
      <c r="E67" s="37"/>
      <c r="F67" s="37"/>
      <c r="G67" s="37">
        <v>472</v>
      </c>
      <c r="H67" s="37">
        <v>48</v>
      </c>
      <c r="I67" s="37">
        <v>91</v>
      </c>
      <c r="J67" s="37">
        <v>100</v>
      </c>
      <c r="K67" s="37"/>
      <c r="L67" s="37">
        <v>387</v>
      </c>
      <c r="M67" s="37"/>
      <c r="N67" s="37">
        <v>25</v>
      </c>
      <c r="O67" s="37">
        <v>15</v>
      </c>
      <c r="P67" s="37">
        <v>10</v>
      </c>
      <c r="Q67" s="37"/>
      <c r="R67" s="37"/>
      <c r="S67" s="37">
        <v>11</v>
      </c>
      <c r="T67" s="37"/>
      <c r="U67" s="37">
        <v>60</v>
      </c>
      <c r="V67" s="37"/>
      <c r="W67" s="37"/>
      <c r="X67" s="37">
        <v>1269</v>
      </c>
      <c r="Y67" s="37">
        <v>100</v>
      </c>
      <c r="Z67" s="21"/>
    </row>
    <row r="68" spans="1:26" s="2" customFormat="1" ht="30" customHeight="1" x14ac:dyDescent="0.3">
      <c r="A68" s="18" t="s">
        <v>70</v>
      </c>
      <c r="B68" s="23"/>
      <c r="C68" s="23">
        <f t="shared" si="50"/>
        <v>1053</v>
      </c>
      <c r="D68" s="15"/>
      <c r="E68" s="37"/>
      <c r="F68" s="37">
        <v>18</v>
      </c>
      <c r="G68" s="37">
        <v>132</v>
      </c>
      <c r="H68" s="37">
        <v>334</v>
      </c>
      <c r="I68" s="37">
        <v>40</v>
      </c>
      <c r="J68" s="37">
        <v>100</v>
      </c>
      <c r="K68" s="37"/>
      <c r="L68" s="37"/>
      <c r="M68" s="37"/>
      <c r="N68" s="37"/>
      <c r="O68" s="37"/>
      <c r="P68" s="37"/>
      <c r="Q68" s="37"/>
      <c r="R68" s="37"/>
      <c r="S68" s="37"/>
      <c r="T68" s="37">
        <v>30</v>
      </c>
      <c r="U68" s="37"/>
      <c r="V68" s="37">
        <v>219</v>
      </c>
      <c r="W68" s="37"/>
      <c r="X68" s="37">
        <v>180</v>
      </c>
      <c r="Y68" s="37"/>
      <c r="Z68" s="21"/>
    </row>
    <row r="69" spans="1:26" s="2" customFormat="1" ht="30" hidden="1" customHeight="1" x14ac:dyDescent="0.3">
      <c r="A69" s="18" t="s">
        <v>71</v>
      </c>
      <c r="B69" s="23"/>
      <c r="C69" s="23">
        <f t="shared" si="50"/>
        <v>0</v>
      </c>
      <c r="D69" s="15" t="e">
        <f t="shared" si="49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72</v>
      </c>
      <c r="B70" s="23"/>
      <c r="C70" s="23">
        <f t="shared" si="50"/>
        <v>0</v>
      </c>
      <c r="D70" s="15" t="e">
        <f t="shared" si="49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73</v>
      </c>
      <c r="B71" s="23"/>
      <c r="C71" s="23">
        <f t="shared" si="50"/>
        <v>254</v>
      </c>
      <c r="D71" s="15"/>
      <c r="E71" s="37"/>
      <c r="F71" s="37"/>
      <c r="G71" s="37"/>
      <c r="H71" s="37">
        <v>60</v>
      </c>
      <c r="I71" s="37">
        <v>194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74</v>
      </c>
      <c r="B72" s="23"/>
      <c r="C72" s="23">
        <f t="shared" si="50"/>
        <v>0</v>
      </c>
      <c r="D72" s="15" t="e">
        <f t="shared" si="4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customHeight="1" x14ac:dyDescent="0.3">
      <c r="A73" s="18" t="s">
        <v>75</v>
      </c>
      <c r="B73" s="23"/>
      <c r="C73" s="19">
        <f t="shared" si="50"/>
        <v>18</v>
      </c>
      <c r="D73" s="1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>
        <v>8</v>
      </c>
      <c r="S73" s="37">
        <v>10</v>
      </c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76</v>
      </c>
      <c r="B74" s="23"/>
      <c r="C74" s="23">
        <f t="shared" si="50"/>
        <v>0</v>
      </c>
      <c r="D74" s="15" t="e">
        <f t="shared" si="4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77</v>
      </c>
      <c r="B75" s="23"/>
      <c r="C75" s="23">
        <f>SUM(E75:Y75)</f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49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78</v>
      </c>
      <c r="B77" s="33"/>
      <c r="C77" s="23">
        <f>SUM(E77:Y77)</f>
        <v>0</v>
      </c>
      <c r="D77" s="15" t="e">
        <f t="shared" si="49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8" t="s">
        <v>79</v>
      </c>
      <c r="B79" s="40"/>
      <c r="C79" s="40">
        <f>SUM(E79:Y79)</f>
        <v>0</v>
      </c>
      <c r="D79" s="15" t="e">
        <f t="shared" si="49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0" hidden="1" customHeight="1" x14ac:dyDescent="0.3">
      <c r="A80" s="13"/>
      <c r="B80" s="33"/>
      <c r="C80" s="39"/>
      <c r="D80" s="15" t="e">
        <f t="shared" si="49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7.8" customHeight="1" x14ac:dyDescent="0.3">
      <c r="A81" s="13"/>
      <c r="B81" s="33"/>
      <c r="C81" s="19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104" customFormat="1" ht="30" customHeight="1" x14ac:dyDescent="0.3">
      <c r="A82" s="100" t="s">
        <v>80</v>
      </c>
      <c r="B82" s="101"/>
      <c r="C82" s="101">
        <f>SUM(E82:Y82)</f>
        <v>12454</v>
      </c>
      <c r="D82" s="102"/>
      <c r="E82" s="103">
        <f>(E41-E83)</f>
        <v>216</v>
      </c>
      <c r="F82" s="103">
        <f t="shared" ref="F82:Y82" si="51">(F41-F83)</f>
        <v>615</v>
      </c>
      <c r="G82" s="103">
        <f t="shared" si="51"/>
        <v>1461</v>
      </c>
      <c r="H82" s="103">
        <f t="shared" si="51"/>
        <v>916</v>
      </c>
      <c r="I82" s="103">
        <f t="shared" si="51"/>
        <v>397</v>
      </c>
      <c r="J82" s="103">
        <f t="shared" si="51"/>
        <v>1001</v>
      </c>
      <c r="K82" s="103">
        <f t="shared" si="51"/>
        <v>409</v>
      </c>
      <c r="L82" s="103">
        <f t="shared" si="51"/>
        <v>853</v>
      </c>
      <c r="M82" s="103">
        <f t="shared" si="51"/>
        <v>360</v>
      </c>
      <c r="N82" s="103">
        <f t="shared" si="51"/>
        <v>190</v>
      </c>
      <c r="O82" s="103">
        <f t="shared" si="51"/>
        <v>160</v>
      </c>
      <c r="P82" s="103">
        <f t="shared" si="51"/>
        <v>183</v>
      </c>
      <c r="Q82" s="103">
        <f t="shared" si="51"/>
        <v>870</v>
      </c>
      <c r="R82" s="103">
        <f t="shared" si="51"/>
        <v>1120</v>
      </c>
      <c r="S82" s="103">
        <f t="shared" si="51"/>
        <v>943</v>
      </c>
      <c r="T82" s="103">
        <f t="shared" si="51"/>
        <v>184</v>
      </c>
      <c r="U82" s="103">
        <f t="shared" si="51"/>
        <v>575</v>
      </c>
      <c r="V82" s="103">
        <f t="shared" si="51"/>
        <v>128</v>
      </c>
      <c r="W82" s="103">
        <f t="shared" si="51"/>
        <v>494</v>
      </c>
      <c r="X82" s="103">
        <f t="shared" si="51"/>
        <v>1229</v>
      </c>
      <c r="Y82" s="103">
        <f t="shared" si="51"/>
        <v>150</v>
      </c>
    </row>
    <row r="83" spans="1:26" ht="30.6" hidden="1" customHeight="1" x14ac:dyDescent="0.3">
      <c r="A83" s="13" t="s">
        <v>81</v>
      </c>
      <c r="B83" s="23"/>
      <c r="C83" s="23">
        <f>SUM(E83:Y83)</f>
        <v>39983</v>
      </c>
      <c r="D83" s="15"/>
      <c r="E83" s="10">
        <v>2508</v>
      </c>
      <c r="F83" s="10">
        <v>1380</v>
      </c>
      <c r="G83" s="10">
        <v>5085</v>
      </c>
      <c r="H83" s="10">
        <v>2422</v>
      </c>
      <c r="I83" s="10">
        <v>1391</v>
      </c>
      <c r="J83" s="10">
        <v>2613</v>
      </c>
      <c r="K83" s="10">
        <v>1612</v>
      </c>
      <c r="L83" s="10">
        <v>3913</v>
      </c>
      <c r="M83" s="10">
        <v>2020</v>
      </c>
      <c r="N83" s="10">
        <v>605</v>
      </c>
      <c r="O83" s="10">
        <v>350</v>
      </c>
      <c r="P83" s="10">
        <v>320</v>
      </c>
      <c r="Q83" s="10">
        <v>2135</v>
      </c>
      <c r="R83" s="10">
        <v>1110</v>
      </c>
      <c r="S83" s="10">
        <v>1818</v>
      </c>
      <c r="T83" s="10">
        <v>750</v>
      </c>
      <c r="U83" s="10">
        <v>1030</v>
      </c>
      <c r="V83" s="10">
        <v>500</v>
      </c>
      <c r="W83" s="10">
        <v>1200</v>
      </c>
      <c r="X83" s="10">
        <v>6311</v>
      </c>
      <c r="Y83" s="10">
        <v>910</v>
      </c>
      <c r="Z83" s="20"/>
    </row>
    <row r="84" spans="1:26" ht="30" hidden="1" customHeight="1" x14ac:dyDescent="0.3">
      <c r="A84" s="13"/>
      <c r="B84" s="33"/>
      <c r="C84" s="23"/>
      <c r="D84" s="15" t="e">
        <f t="shared" si="49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3">
      <c r="A85" s="13" t="s">
        <v>82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83</v>
      </c>
      <c r="B86" s="34"/>
      <c r="C86" s="27">
        <f>SUM(E86:Y86)</f>
        <v>0</v>
      </c>
      <c r="D86" s="15" t="e">
        <f t="shared" si="49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4" t="s">
        <v>84</v>
      </c>
      <c r="B87" s="45"/>
      <c r="C87" s="45"/>
      <c r="D87" s="15" t="e">
        <f t="shared" si="49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3">
      <c r="A88" s="13" t="s">
        <v>85</v>
      </c>
      <c r="B88" s="41"/>
      <c r="C88" s="41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86</v>
      </c>
      <c r="B89" s="29"/>
      <c r="C89" s="29" t="e">
        <f>C88/C87</f>
        <v>#DIV/0!</v>
      </c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44" t="s">
        <v>179</v>
      </c>
      <c r="B90" s="83"/>
      <c r="C90" s="83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5">
      <c r="A91" s="48" t="s">
        <v>87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8" t="s">
        <v>92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154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155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799999999999997" hidden="1" customHeight="1" outlineLevel="1" x14ac:dyDescent="0.25">
      <c r="A95" s="13" t="s">
        <v>88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5">
      <c r="A96" s="13" t="s">
        <v>89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90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91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185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6" customFormat="1" ht="31.8" hidden="1" customHeight="1" x14ac:dyDescent="0.25">
      <c r="A100" s="94" t="s">
        <v>96</v>
      </c>
      <c r="B100" s="97">
        <f>B97-B98</f>
        <v>0</v>
      </c>
      <c r="C100" s="97">
        <f>C97-C98</f>
        <v>0</v>
      </c>
      <c r="D100" s="97"/>
      <c r="E100" s="97">
        <f t="shared" ref="E100:Y100" si="54">E97-E98</f>
        <v>0</v>
      </c>
      <c r="F100" s="97">
        <f t="shared" si="54"/>
        <v>0</v>
      </c>
      <c r="G100" s="97">
        <f t="shared" si="54"/>
        <v>0</v>
      </c>
      <c r="H100" s="97">
        <f t="shared" si="54"/>
        <v>0</v>
      </c>
      <c r="I100" s="97">
        <f t="shared" si="54"/>
        <v>0</v>
      </c>
      <c r="J100" s="97">
        <f t="shared" si="54"/>
        <v>0</v>
      </c>
      <c r="K100" s="97">
        <f t="shared" si="54"/>
        <v>0</v>
      </c>
      <c r="L100" s="97">
        <f t="shared" si="54"/>
        <v>0</v>
      </c>
      <c r="M100" s="97">
        <f t="shared" si="54"/>
        <v>0</v>
      </c>
      <c r="N100" s="97">
        <f t="shared" si="54"/>
        <v>0</v>
      </c>
      <c r="O100" s="97">
        <f t="shared" si="54"/>
        <v>0</v>
      </c>
      <c r="P100" s="97">
        <f t="shared" si="54"/>
        <v>0</v>
      </c>
      <c r="Q100" s="97">
        <f t="shared" si="54"/>
        <v>0</v>
      </c>
      <c r="R100" s="97">
        <f t="shared" si="54"/>
        <v>0</v>
      </c>
      <c r="S100" s="97">
        <f t="shared" si="54"/>
        <v>0</v>
      </c>
      <c r="T100" s="97">
        <f t="shared" si="54"/>
        <v>0</v>
      </c>
      <c r="U100" s="97">
        <f t="shared" si="54"/>
        <v>0</v>
      </c>
      <c r="V100" s="97">
        <f t="shared" si="54"/>
        <v>0</v>
      </c>
      <c r="W100" s="97">
        <f t="shared" si="54"/>
        <v>0</v>
      </c>
      <c r="X100" s="97">
        <f t="shared" si="54"/>
        <v>0</v>
      </c>
      <c r="Y100" s="97">
        <f t="shared" si="54"/>
        <v>0</v>
      </c>
    </row>
    <row r="101" spans="1:25" s="12" customFormat="1" ht="30" hidden="1" customHeight="1" x14ac:dyDescent="0.25">
      <c r="A101" s="11" t="s">
        <v>92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93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94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95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97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185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92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93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94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95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5">
      <c r="A111" s="13" t="s">
        <v>194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195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92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93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94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95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98</v>
      </c>
      <c r="B118" s="53" t="e">
        <f>B112/B105*10</f>
        <v>#DIV/0!</v>
      </c>
      <c r="C118" s="53" t="e">
        <f>C112/C105*10</f>
        <v>#DIV/0!</v>
      </c>
      <c r="D118" s="15" t="e">
        <f t="shared" si="52"/>
        <v>#DIV/0!</v>
      </c>
      <c r="E118" s="54" t="e">
        <f t="shared" ref="E118:Y118" si="59">E112/E105*10</f>
        <v>#DIV/0!</v>
      </c>
      <c r="F118" s="54" t="e">
        <f t="shared" si="59"/>
        <v>#DIV/0!</v>
      </c>
      <c r="G118" s="54" t="e">
        <f t="shared" si="59"/>
        <v>#DIV/0!</v>
      </c>
      <c r="H118" s="54" t="e">
        <f t="shared" si="59"/>
        <v>#DIV/0!</v>
      </c>
      <c r="I118" s="54" t="e">
        <f t="shared" si="59"/>
        <v>#DIV/0!</v>
      </c>
      <c r="J118" s="54" t="e">
        <f t="shared" si="59"/>
        <v>#DIV/0!</v>
      </c>
      <c r="K118" s="54" t="e">
        <f t="shared" si="59"/>
        <v>#DIV/0!</v>
      </c>
      <c r="L118" s="54" t="e">
        <f t="shared" si="59"/>
        <v>#DIV/0!</v>
      </c>
      <c r="M118" s="54" t="e">
        <f t="shared" si="59"/>
        <v>#DIV/0!</v>
      </c>
      <c r="N118" s="54" t="e">
        <f t="shared" si="59"/>
        <v>#DIV/0!</v>
      </c>
      <c r="O118" s="54" t="e">
        <f t="shared" si="59"/>
        <v>#DIV/0!</v>
      </c>
      <c r="P118" s="54" t="e">
        <f t="shared" si="59"/>
        <v>#DIV/0!</v>
      </c>
      <c r="Q118" s="54" t="e">
        <f t="shared" si="59"/>
        <v>#DIV/0!</v>
      </c>
      <c r="R118" s="54" t="e">
        <f t="shared" si="59"/>
        <v>#DIV/0!</v>
      </c>
      <c r="S118" s="54" t="e">
        <f t="shared" si="59"/>
        <v>#DIV/0!</v>
      </c>
      <c r="T118" s="54" t="e">
        <f t="shared" si="59"/>
        <v>#DIV/0!</v>
      </c>
      <c r="U118" s="54" t="e">
        <f t="shared" si="59"/>
        <v>#DIV/0!</v>
      </c>
      <c r="V118" s="54" t="e">
        <f t="shared" si="59"/>
        <v>#DIV/0!</v>
      </c>
      <c r="W118" s="54" t="e">
        <f t="shared" si="59"/>
        <v>#DIV/0!</v>
      </c>
      <c r="X118" s="54" t="e">
        <f t="shared" si="59"/>
        <v>#DIV/0!</v>
      </c>
      <c r="Y118" s="54" t="e">
        <f t="shared" si="59"/>
        <v>#DIV/0!</v>
      </c>
    </row>
    <row r="119" spans="1:25" s="12" customFormat="1" ht="30" hidden="1" customHeight="1" x14ac:dyDescent="0.25">
      <c r="A119" s="11" t="s">
        <v>92</v>
      </c>
      <c r="B119" s="54" t="e">
        <f t="shared" ref="B119:E122" si="60">B114/B107*10</f>
        <v>#DIV/0!</v>
      </c>
      <c r="C119" s="54" t="e">
        <f t="shared" si="60"/>
        <v>#DIV/0!</v>
      </c>
      <c r="D119" s="15" t="e">
        <f t="shared" si="52"/>
        <v>#DIV/0!</v>
      </c>
      <c r="E119" s="54" t="e">
        <f t="shared" ref="E119:Y119" si="61">E114/E107*10</f>
        <v>#DIV/0!</v>
      </c>
      <c r="F119" s="54" t="e">
        <f t="shared" si="61"/>
        <v>#DIV/0!</v>
      </c>
      <c r="G119" s="54" t="e">
        <f t="shared" si="61"/>
        <v>#DIV/0!</v>
      </c>
      <c r="H119" s="54" t="e">
        <f t="shared" si="61"/>
        <v>#DIV/0!</v>
      </c>
      <c r="I119" s="54" t="e">
        <f t="shared" si="61"/>
        <v>#DIV/0!</v>
      </c>
      <c r="J119" s="54" t="e">
        <f t="shared" si="61"/>
        <v>#DIV/0!</v>
      </c>
      <c r="K119" s="54" t="e">
        <f t="shared" si="61"/>
        <v>#DIV/0!</v>
      </c>
      <c r="L119" s="54" t="e">
        <f t="shared" si="61"/>
        <v>#DIV/0!</v>
      </c>
      <c r="M119" s="54" t="e">
        <f t="shared" si="61"/>
        <v>#DIV/0!</v>
      </c>
      <c r="N119" s="54" t="e">
        <f t="shared" si="61"/>
        <v>#DIV/0!</v>
      </c>
      <c r="O119" s="54" t="e">
        <f t="shared" si="61"/>
        <v>#DIV/0!</v>
      </c>
      <c r="P119" s="54" t="e">
        <f t="shared" si="61"/>
        <v>#DIV/0!</v>
      </c>
      <c r="Q119" s="54" t="e">
        <f t="shared" si="61"/>
        <v>#DIV/0!</v>
      </c>
      <c r="R119" s="54" t="e">
        <f t="shared" si="61"/>
        <v>#DIV/0!</v>
      </c>
      <c r="S119" s="54" t="e">
        <f t="shared" si="61"/>
        <v>#DIV/0!</v>
      </c>
      <c r="T119" s="54" t="e">
        <f t="shared" si="61"/>
        <v>#DIV/0!</v>
      </c>
      <c r="U119" s="54" t="e">
        <f t="shared" si="61"/>
        <v>#DIV/0!</v>
      </c>
      <c r="V119" s="54" t="e">
        <f t="shared" si="61"/>
        <v>#DIV/0!</v>
      </c>
      <c r="W119" s="54" t="e">
        <f t="shared" si="61"/>
        <v>#DIV/0!</v>
      </c>
      <c r="X119" s="54" t="e">
        <f t="shared" si="61"/>
        <v>#DIV/0!</v>
      </c>
      <c r="Y119" s="54" t="e">
        <f t="shared" si="61"/>
        <v>#DIV/0!</v>
      </c>
    </row>
    <row r="120" spans="1:25" s="12" customFormat="1" ht="30" hidden="1" customHeight="1" x14ac:dyDescent="0.25">
      <c r="A120" s="11" t="s">
        <v>93</v>
      </c>
      <c r="B120" s="54" t="e">
        <f t="shared" si="60"/>
        <v>#DIV/0!</v>
      </c>
      <c r="C120" s="54" t="e">
        <f t="shared" si="60"/>
        <v>#DIV/0!</v>
      </c>
      <c r="D120" s="15" t="e">
        <f t="shared" si="52"/>
        <v>#DIV/0!</v>
      </c>
      <c r="E120" s="54"/>
      <c r="F120" s="54" t="e">
        <f t="shared" ref="F120:M121" si="62">F115/F108*10</f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63">R115/R108*10</f>
        <v>#DIV/0!</v>
      </c>
      <c r="S120" s="54" t="e">
        <f t="shared" si="63"/>
        <v>#DIV/0!</v>
      </c>
      <c r="T120" s="54" t="e">
        <f t="shared" si="63"/>
        <v>#DIV/0!</v>
      </c>
      <c r="U120" s="54" t="e">
        <f t="shared" si="6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5">
      <c r="A121" s="11" t="s">
        <v>94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 t="e">
        <f>E116/E109*10</f>
        <v>#DIV/0!</v>
      </c>
      <c r="F121" s="54" t="e">
        <f t="shared" si="62"/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63"/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95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 t="shared" si="6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5">
      <c r="A123" s="55" t="s">
        <v>158</v>
      </c>
      <c r="B123" s="23"/>
      <c r="C123" s="26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5">
      <c r="A124" s="32" t="s">
        <v>159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98</v>
      </c>
      <c r="B125" s="60"/>
      <c r="C125" s="60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5">
      <c r="A126" s="55" t="s">
        <v>99</v>
      </c>
      <c r="B126" s="56"/>
      <c r="C126" s="56">
        <f>SUM(E126:Y126)</f>
        <v>0</v>
      </c>
      <c r="D126" s="15" t="e">
        <f t="shared" si="5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5">
      <c r="A127" s="32" t="s">
        <v>100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101</v>
      </c>
      <c r="B128" s="54"/>
      <c r="C128" s="54" t="e">
        <f>C126/C127</f>
        <v>#DIV/0!</v>
      </c>
      <c r="D128" s="15" t="e">
        <f t="shared" si="5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5">
      <c r="A129" s="11" t="s">
        <v>102</v>
      </c>
      <c r="B129" s="27"/>
      <c r="C129" s="27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5">
      <c r="A130" s="13" t="s">
        <v>103</v>
      </c>
      <c r="B130" s="23"/>
      <c r="C130" s="27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8" hidden="1" customHeight="1" outlineLevel="1" x14ac:dyDescent="0.25">
      <c r="A131" s="13" t="s">
        <v>104</v>
      </c>
      <c r="B131" s="27"/>
      <c r="C131" s="27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5">
      <c r="A132" s="55" t="s">
        <v>105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189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6" customFormat="1" ht="21" hidden="1" customHeight="1" x14ac:dyDescent="0.25">
      <c r="A134" s="94" t="s">
        <v>96</v>
      </c>
      <c r="B134" s="95">
        <f>B131-B132</f>
        <v>0</v>
      </c>
      <c r="C134" s="95">
        <f>C131-C132</f>
        <v>0</v>
      </c>
      <c r="D134" s="95"/>
      <c r="E134" s="95">
        <f t="shared" ref="E134:Y134" si="66">E131-E132</f>
        <v>0</v>
      </c>
      <c r="F134" s="95">
        <f t="shared" si="66"/>
        <v>0</v>
      </c>
      <c r="G134" s="95">
        <f t="shared" si="66"/>
        <v>0</v>
      </c>
      <c r="H134" s="95">
        <f t="shared" si="66"/>
        <v>0</v>
      </c>
      <c r="I134" s="95">
        <f t="shared" si="66"/>
        <v>0</v>
      </c>
      <c r="J134" s="95">
        <f t="shared" si="66"/>
        <v>0</v>
      </c>
      <c r="K134" s="95">
        <f t="shared" si="66"/>
        <v>0</v>
      </c>
      <c r="L134" s="95">
        <f t="shared" si="66"/>
        <v>0</v>
      </c>
      <c r="M134" s="95">
        <f t="shared" si="66"/>
        <v>0</v>
      </c>
      <c r="N134" s="95">
        <f t="shared" si="66"/>
        <v>0</v>
      </c>
      <c r="O134" s="95">
        <f t="shared" si="66"/>
        <v>0</v>
      </c>
      <c r="P134" s="95">
        <f t="shared" si="66"/>
        <v>0</v>
      </c>
      <c r="Q134" s="95">
        <f t="shared" si="66"/>
        <v>0</v>
      </c>
      <c r="R134" s="95">
        <f t="shared" si="66"/>
        <v>0</v>
      </c>
      <c r="S134" s="95">
        <f t="shared" si="66"/>
        <v>0</v>
      </c>
      <c r="T134" s="95">
        <f t="shared" si="66"/>
        <v>0</v>
      </c>
      <c r="U134" s="95">
        <f t="shared" si="66"/>
        <v>0</v>
      </c>
      <c r="V134" s="95">
        <f t="shared" si="66"/>
        <v>0</v>
      </c>
      <c r="W134" s="95">
        <f t="shared" si="66"/>
        <v>0</v>
      </c>
      <c r="X134" s="95">
        <f t="shared" si="66"/>
        <v>0</v>
      </c>
      <c r="Y134" s="95">
        <f t="shared" si="66"/>
        <v>0</v>
      </c>
    </row>
    <row r="135" spans="1:26" s="12" customFormat="1" ht="22.8" hidden="1" customHeight="1" x14ac:dyDescent="0.25">
      <c r="A135" s="13" t="s">
        <v>192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106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98</v>
      </c>
      <c r="B138" s="60" t="e">
        <f>B136/B132*10</f>
        <v>#DIV/0!</v>
      </c>
      <c r="C138" s="60" t="e">
        <f>C136/C132*10</f>
        <v>#DIV/0!</v>
      </c>
      <c r="D138" s="15" t="e">
        <f t="shared" si="64"/>
        <v>#DIV/0!</v>
      </c>
      <c r="E138" s="58" t="e">
        <f t="shared" ref="E138:P138" si="68">E136/E132*10</f>
        <v>#DIV/0!</v>
      </c>
      <c r="F138" s="58" t="e">
        <f t="shared" si="68"/>
        <v>#DIV/0!</v>
      </c>
      <c r="G138" s="58" t="e">
        <f t="shared" si="68"/>
        <v>#DIV/0!</v>
      </c>
      <c r="H138" s="58" t="e">
        <f t="shared" si="68"/>
        <v>#DIV/0!</v>
      </c>
      <c r="I138" s="58" t="e">
        <f t="shared" si="68"/>
        <v>#DIV/0!</v>
      </c>
      <c r="J138" s="58" t="e">
        <f t="shared" si="68"/>
        <v>#DIV/0!</v>
      </c>
      <c r="K138" s="58" t="e">
        <f t="shared" si="68"/>
        <v>#DIV/0!</v>
      </c>
      <c r="L138" s="58" t="e">
        <f t="shared" si="68"/>
        <v>#DIV/0!</v>
      </c>
      <c r="M138" s="58" t="e">
        <f t="shared" si="68"/>
        <v>#DIV/0!</v>
      </c>
      <c r="N138" s="58" t="e">
        <f t="shared" si="68"/>
        <v>#DIV/0!</v>
      </c>
      <c r="O138" s="58" t="e">
        <f t="shared" si="68"/>
        <v>#DIV/0!</v>
      </c>
      <c r="P138" s="58" t="e">
        <f t="shared" si="68"/>
        <v>#DIV/0!</v>
      </c>
      <c r="Q138" s="58" t="e">
        <f t="shared" ref="Q138:V138" si="69">Q136/Q132*10</f>
        <v>#DIV/0!</v>
      </c>
      <c r="R138" s="58" t="e">
        <f t="shared" si="69"/>
        <v>#DIV/0!</v>
      </c>
      <c r="S138" s="58" t="e">
        <f t="shared" si="69"/>
        <v>#DIV/0!</v>
      </c>
      <c r="T138" s="58" t="e">
        <f t="shared" si="69"/>
        <v>#DIV/0!</v>
      </c>
      <c r="U138" s="58" t="e">
        <f t="shared" si="69"/>
        <v>#DIV/0!</v>
      </c>
      <c r="V138" s="58" t="e">
        <f t="shared" si="6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5">
      <c r="A139" s="11" t="s">
        <v>107</v>
      </c>
      <c r="B139" s="8"/>
      <c r="C139" s="27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5">
      <c r="A140" s="11" t="s">
        <v>108</v>
      </c>
      <c r="B140" s="57"/>
      <c r="C140" s="27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5">
      <c r="A141" s="11" t="s">
        <v>109</v>
      </c>
      <c r="B141" s="56"/>
      <c r="C141" s="56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5">
      <c r="A142" s="55" t="s">
        <v>180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189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193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110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98</v>
      </c>
      <c r="B147" s="60" t="e">
        <f>B145/B142*10</f>
        <v>#DIV/0!</v>
      </c>
      <c r="C147" s="60" t="e">
        <f>C145/C142*10</f>
        <v>#DIV/0!</v>
      </c>
      <c r="D147" s="15" t="e">
        <f t="shared" si="6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72">H145/H142*10</f>
        <v>#DIV/0!</v>
      </c>
      <c r="I147" s="58" t="e">
        <f t="shared" si="72"/>
        <v>#DIV/0!</v>
      </c>
      <c r="J147" s="58" t="e">
        <f t="shared" si="72"/>
        <v>#DIV/0!</v>
      </c>
      <c r="K147" s="58" t="e">
        <f t="shared" si="72"/>
        <v>#DIV/0!</v>
      </c>
      <c r="L147" s="58" t="e">
        <f t="shared" si="72"/>
        <v>#DIV/0!</v>
      </c>
      <c r="M147" s="58" t="e">
        <f t="shared" si="72"/>
        <v>#DIV/0!</v>
      </c>
      <c r="N147" s="58" t="e">
        <f t="shared" si="7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73">R145/R142*10</f>
        <v>#DIV/0!</v>
      </c>
      <c r="S147" s="58" t="e">
        <f t="shared" si="73"/>
        <v>#DIV/0!</v>
      </c>
      <c r="T147" s="58" t="e">
        <f t="shared" si="73"/>
        <v>#DIV/0!</v>
      </c>
      <c r="U147" s="58" t="e">
        <f t="shared" si="73"/>
        <v>#DIV/0!</v>
      </c>
      <c r="V147" s="58" t="e">
        <f t="shared" si="73"/>
        <v>#DIV/0!</v>
      </c>
      <c r="W147" s="58" t="e">
        <f t="shared" si="73"/>
        <v>#DIV/0!</v>
      </c>
      <c r="X147" s="58" t="e">
        <f t="shared" si="73"/>
        <v>#DIV/0!</v>
      </c>
      <c r="Y147" s="58" t="e">
        <f t="shared" si="73"/>
        <v>#DIV/0!</v>
      </c>
    </row>
    <row r="148" spans="1:25" s="12" customFormat="1" ht="30" hidden="1" customHeight="1" outlineLevel="1" x14ac:dyDescent="0.25">
      <c r="A148" s="55" t="s">
        <v>181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182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98</v>
      </c>
      <c r="B150" s="60" t="e">
        <f>B149/B148*10</f>
        <v>#DIV/0!</v>
      </c>
      <c r="C150" s="60" t="e">
        <f>C149/C148*10</f>
        <v>#DIV/0!</v>
      </c>
      <c r="D150" s="15" t="e">
        <f t="shared" si="6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5">
      <c r="A151" s="55" t="s">
        <v>111</v>
      </c>
      <c r="B151" s="19"/>
      <c r="C151" s="53">
        <f>SUM(E151:Y151)</f>
        <v>0</v>
      </c>
      <c r="D151" s="15" t="e">
        <f t="shared" si="6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112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5">
      <c r="A153" s="32" t="s">
        <v>98</v>
      </c>
      <c r="B153" s="60" t="e">
        <f>B152/B151*10</f>
        <v>#DIV/0!</v>
      </c>
      <c r="C153" s="60" t="e">
        <f>C152/C151*10</f>
        <v>#DIV/0!</v>
      </c>
      <c r="D153" s="15" t="e">
        <f t="shared" si="6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5">
      <c r="A154" s="55" t="s">
        <v>156</v>
      </c>
      <c r="B154" s="60"/>
      <c r="C154" s="53">
        <f>SUM(E154:Y154)</f>
        <v>0</v>
      </c>
      <c r="D154" s="15" t="e">
        <f t="shared" si="6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5">
      <c r="A155" s="32" t="s">
        <v>157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98</v>
      </c>
      <c r="B156" s="60" t="e">
        <f>B155/B154*10</f>
        <v>#DIV/0!</v>
      </c>
      <c r="C156" s="60" t="e">
        <f>C155/C154*10</f>
        <v>#DIV/0!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5">
      <c r="A157" s="55" t="s">
        <v>113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114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98</v>
      </c>
      <c r="B159" s="53" t="e">
        <f>B158/B157*10</f>
        <v>#DIV/0!</v>
      </c>
      <c r="C159" s="53" t="e">
        <f>C158/C157*10</f>
        <v>#DIV/0!</v>
      </c>
      <c r="D159" s="15" t="e">
        <f t="shared" si="64"/>
        <v>#DIV/0!</v>
      </c>
      <c r="E159" s="54" t="e">
        <f>E158/E157*10</f>
        <v>#DIV/0!</v>
      </c>
      <c r="F159" s="54"/>
      <c r="G159" s="54"/>
      <c r="H159" s="54" t="e">
        <f t="shared" ref="H159:M159" si="74">H158/H157*10</f>
        <v>#DIV/0!</v>
      </c>
      <c r="I159" s="54" t="e">
        <f t="shared" si="74"/>
        <v>#DIV/0!</v>
      </c>
      <c r="J159" s="54" t="e">
        <f t="shared" si="74"/>
        <v>#DIV/0!</v>
      </c>
      <c r="K159" s="54" t="e">
        <f t="shared" si="74"/>
        <v>#DIV/0!</v>
      </c>
      <c r="L159" s="54" t="e">
        <f t="shared" si="74"/>
        <v>#DIV/0!</v>
      </c>
      <c r="M159" s="54" t="e">
        <f t="shared" si="7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75">S158/S157*10</f>
        <v>#DIV/0!</v>
      </c>
      <c r="T159" s="54" t="e">
        <f t="shared" si="75"/>
        <v>#DIV/0!</v>
      </c>
      <c r="U159" s="54" t="e">
        <f t="shared" si="75"/>
        <v>#DIV/0!</v>
      </c>
      <c r="V159" s="54" t="e">
        <f t="shared" si="75"/>
        <v>#DIV/0!</v>
      </c>
      <c r="W159" s="54" t="e">
        <f t="shared" si="75"/>
        <v>#DIV/0!</v>
      </c>
      <c r="X159" s="54" t="e">
        <f t="shared" si="75"/>
        <v>#DIV/0!</v>
      </c>
      <c r="Y159" s="26"/>
    </row>
    <row r="160" spans="1:25" s="12" customFormat="1" ht="30" hidden="1" customHeight="1" x14ac:dyDescent="0.25">
      <c r="A160" s="55" t="s">
        <v>187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188</v>
      </c>
      <c r="B161" s="27"/>
      <c r="C161" s="27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98</v>
      </c>
      <c r="B162" s="53"/>
      <c r="C162" s="53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5">
      <c r="A163" s="55" t="s">
        <v>183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184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98</v>
      </c>
      <c r="B165" s="53">
        <f>B164/B163*10</f>
        <v>11.066666666666666</v>
      </c>
      <c r="C165" s="53">
        <f>C164/C163*10</f>
        <v>6.3030303030303028</v>
      </c>
      <c r="D165" s="15">
        <f t="shared" si="6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5">
      <c r="A166" s="55" t="s">
        <v>115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116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98</v>
      </c>
      <c r="B168" s="60" t="e">
        <f>B167/B166*10</f>
        <v>#DIV/0!</v>
      </c>
      <c r="C168" s="60" t="e">
        <f>C167/C166*10</f>
        <v>#DIV/0!</v>
      </c>
      <c r="D168" s="15" t="e">
        <f t="shared" si="6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5">
      <c r="A169" s="55" t="s">
        <v>117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118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98</v>
      </c>
      <c r="B171" s="60" t="e">
        <f>B170/B169*10</f>
        <v>#DIV/0!</v>
      </c>
      <c r="C171" s="60" t="e">
        <f>C170/C169*10</f>
        <v>#DIV/0!</v>
      </c>
      <c r="D171" s="15" t="e">
        <f t="shared" si="6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5">
      <c r="A172" s="55" t="s">
        <v>119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5" t="s">
        <v>120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121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5">
      <c r="A175" s="32" t="s">
        <v>122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5">
      <c r="A176" s="13" t="s">
        <v>123</v>
      </c>
      <c r="B176" s="91"/>
      <c r="C176" s="91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124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125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126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2" t="e">
        <f>B179/B178</f>
        <v>#DIV/0!</v>
      </c>
      <c r="C180" s="92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127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128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151</v>
      </c>
      <c r="B183" s="23"/>
      <c r="C183" s="27">
        <f>SUM(E183:Y183)</f>
        <v>0</v>
      </c>
      <c r="D183" s="15" t="e">
        <f t="shared" si="7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5">
      <c r="A184" s="11" t="s">
        <v>173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hidden="1" customHeight="1" outlineLevel="1" x14ac:dyDescent="0.25">
      <c r="A185" s="32" t="s">
        <v>129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0" customFormat="1" ht="30" hidden="1" customHeight="1" x14ac:dyDescent="0.25">
      <c r="A186" s="11" t="s">
        <v>130</v>
      </c>
      <c r="B186" s="52"/>
      <c r="C186" s="52">
        <f>C185/C184</f>
        <v>0.98489434947768284</v>
      </c>
      <c r="D186" s="15" t="e">
        <f t="shared" si="76"/>
        <v>#DIV/0!</v>
      </c>
      <c r="E186" s="73">
        <f t="shared" ref="E186:Y186" si="78">E185/E184</f>
        <v>1</v>
      </c>
      <c r="F186" s="73">
        <f t="shared" si="78"/>
        <v>1</v>
      </c>
      <c r="G186" s="73">
        <f t="shared" si="78"/>
        <v>1</v>
      </c>
      <c r="H186" s="73">
        <f t="shared" si="78"/>
        <v>1</v>
      </c>
      <c r="I186" s="73">
        <f t="shared" si="78"/>
        <v>0.98545602827239365</v>
      </c>
      <c r="J186" s="73">
        <f t="shared" si="78"/>
        <v>0.95697995853489981</v>
      </c>
      <c r="K186" s="73">
        <f t="shared" si="78"/>
        <v>0.97799717912552886</v>
      </c>
      <c r="L186" s="73">
        <f t="shared" si="78"/>
        <v>1</v>
      </c>
      <c r="M186" s="73">
        <f t="shared" si="78"/>
        <v>1</v>
      </c>
      <c r="N186" s="73">
        <f t="shared" si="78"/>
        <v>1</v>
      </c>
      <c r="O186" s="73">
        <f t="shared" si="78"/>
        <v>0.96502057613168724</v>
      </c>
      <c r="P186" s="73">
        <f t="shared" si="78"/>
        <v>0.9734578884934757</v>
      </c>
      <c r="Q186" s="73">
        <f t="shared" si="78"/>
        <v>1</v>
      </c>
      <c r="R186" s="73">
        <f t="shared" si="78"/>
        <v>1</v>
      </c>
      <c r="S186" s="73">
        <f t="shared" si="78"/>
        <v>1</v>
      </c>
      <c r="T186" s="73">
        <f t="shared" si="78"/>
        <v>1</v>
      </c>
      <c r="U186" s="73">
        <f t="shared" si="78"/>
        <v>0.98753117206982544</v>
      </c>
      <c r="V186" s="73">
        <f t="shared" si="78"/>
        <v>1</v>
      </c>
      <c r="W186" s="73">
        <f t="shared" si="78"/>
        <v>1</v>
      </c>
      <c r="X186" s="73">
        <f t="shared" si="78"/>
        <v>0.9443490556509444</v>
      </c>
      <c r="Y186" s="73">
        <f t="shared" si="78"/>
        <v>0.9616115545419992</v>
      </c>
    </row>
    <row r="187" spans="1:35" s="50" customFormat="1" ht="30" hidden="1" customHeight="1" outlineLevel="1" x14ac:dyDescent="0.25">
      <c r="A187" s="11" t="s">
        <v>131</v>
      </c>
      <c r="B187" s="27"/>
      <c r="C187" s="27">
        <f>SUM(E187:Y187)</f>
        <v>0</v>
      </c>
      <c r="D187" s="15" t="e">
        <f t="shared" si="7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5">
      <c r="A188" s="32" t="s">
        <v>132</v>
      </c>
      <c r="B188" s="23"/>
      <c r="C188" s="27">
        <f>SUM(E188:Y188)</f>
        <v>15599</v>
      </c>
      <c r="D188" s="15" t="e">
        <f t="shared" si="7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5">
      <c r="A189" s="11" t="s">
        <v>133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5">
      <c r="A190" s="13" t="s">
        <v>134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5">
      <c r="A191" s="55" t="s">
        <v>135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5">
      <c r="A192" s="13" t="s">
        <v>136</v>
      </c>
      <c r="B192" s="23"/>
      <c r="C192" s="27">
        <f>SUM(E192:Y192)</f>
        <v>0</v>
      </c>
      <c r="D192" s="9" t="e">
        <f t="shared" si="7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5">
      <c r="A193" s="13" t="s">
        <v>137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5">
      <c r="A194" s="13" t="s">
        <v>138</v>
      </c>
      <c r="B194" s="52" t="e">
        <f>B191/B192</f>
        <v>#DIV/0!</v>
      </c>
      <c r="C194" s="52" t="e">
        <f>C191/C192</f>
        <v>#DIV/0!</v>
      </c>
      <c r="D194" s="9"/>
      <c r="E194" s="73" t="e">
        <f t="shared" ref="E194:Y194" si="80">E191/E192</f>
        <v>#DIV/0!</v>
      </c>
      <c r="F194" s="73" t="e">
        <f t="shared" si="80"/>
        <v>#DIV/0!</v>
      </c>
      <c r="G194" s="73" t="e">
        <f t="shared" si="80"/>
        <v>#DIV/0!</v>
      </c>
      <c r="H194" s="73" t="e">
        <f t="shared" si="80"/>
        <v>#DIV/0!</v>
      </c>
      <c r="I194" s="73" t="e">
        <f t="shared" si="80"/>
        <v>#DIV/0!</v>
      </c>
      <c r="J194" s="73" t="e">
        <f t="shared" si="80"/>
        <v>#DIV/0!</v>
      </c>
      <c r="K194" s="73" t="e">
        <f t="shared" si="80"/>
        <v>#DIV/0!</v>
      </c>
      <c r="L194" s="73" t="e">
        <f t="shared" si="80"/>
        <v>#DIV/0!</v>
      </c>
      <c r="M194" s="73" t="e">
        <f t="shared" si="80"/>
        <v>#DIV/0!</v>
      </c>
      <c r="N194" s="73" t="e">
        <f t="shared" si="80"/>
        <v>#DIV/0!</v>
      </c>
      <c r="O194" s="73" t="e">
        <f t="shared" si="80"/>
        <v>#DIV/0!</v>
      </c>
      <c r="P194" s="73" t="e">
        <f t="shared" si="80"/>
        <v>#DIV/0!</v>
      </c>
      <c r="Q194" s="73" t="e">
        <f t="shared" si="80"/>
        <v>#DIV/0!</v>
      </c>
      <c r="R194" s="73" t="e">
        <f t="shared" si="80"/>
        <v>#DIV/0!</v>
      </c>
      <c r="S194" s="73" t="e">
        <f t="shared" si="80"/>
        <v>#DIV/0!</v>
      </c>
      <c r="T194" s="73" t="e">
        <f t="shared" si="80"/>
        <v>#DIV/0!</v>
      </c>
      <c r="U194" s="73" t="e">
        <f t="shared" si="80"/>
        <v>#DIV/0!</v>
      </c>
      <c r="V194" s="73" t="e">
        <f t="shared" si="80"/>
        <v>#DIV/0!</v>
      </c>
      <c r="W194" s="73" t="e">
        <f t="shared" si="80"/>
        <v>#DIV/0!</v>
      </c>
      <c r="X194" s="73" t="e">
        <f t="shared" si="80"/>
        <v>#DIV/0!</v>
      </c>
      <c r="Y194" s="73" t="e">
        <f t="shared" si="80"/>
        <v>#DIV/0!</v>
      </c>
    </row>
    <row r="195" spans="1:26" s="63" customFormat="1" ht="30" hidden="1" customHeight="1" outlineLevel="1" x14ac:dyDescent="0.25">
      <c r="A195" s="55" t="s">
        <v>139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2" hidden="1" customHeight="1" outlineLevel="1" x14ac:dyDescent="0.25">
      <c r="A196" s="13" t="s">
        <v>136</v>
      </c>
      <c r="B196" s="23"/>
      <c r="C196" s="27">
        <f>SUM(E196:Y196)</f>
        <v>0</v>
      </c>
      <c r="D196" s="9" t="e">
        <f t="shared" si="7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5">
      <c r="A197" s="13" t="s">
        <v>137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5">
      <c r="A198" s="13" t="s">
        <v>138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3" customFormat="1" ht="30" hidden="1" customHeight="1" outlineLevel="1" x14ac:dyDescent="0.25">
      <c r="A199" s="55" t="s">
        <v>140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5">
      <c r="A200" s="13" t="s">
        <v>136</v>
      </c>
      <c r="B200" s="23"/>
      <c r="C200" s="27">
        <f>SUM(E200:Y200)</f>
        <v>0</v>
      </c>
      <c r="D200" s="9" t="e">
        <f t="shared" si="7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5">
      <c r="A201" s="13" t="s">
        <v>141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5">
      <c r="A202" s="13" t="s">
        <v>142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0" customFormat="1" ht="30" hidden="1" customHeight="1" x14ac:dyDescent="0.25">
      <c r="A203" s="55" t="s">
        <v>143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5">
      <c r="A204" s="13" t="s">
        <v>141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5">
      <c r="A205" s="32" t="s">
        <v>144</v>
      </c>
      <c r="B205" s="27"/>
      <c r="C205" s="27">
        <f>SUM(E205:Y205)</f>
        <v>0</v>
      </c>
      <c r="D205" s="9" t="e">
        <f t="shared" si="7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5">
      <c r="A206" s="13" t="s">
        <v>141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5">
      <c r="A207" s="32" t="s">
        <v>166</v>
      </c>
      <c r="B207" s="27"/>
      <c r="C207" s="27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5">
      <c r="A208" s="32" t="s">
        <v>145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0" customFormat="1" ht="6" hidden="1" customHeight="1" x14ac:dyDescent="0.25">
      <c r="A209" s="13" t="s">
        <v>172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5">
      <c r="A210" s="55" t="s">
        <v>165</v>
      </c>
      <c r="B210" s="53" t="e">
        <f>B208/B209*10</f>
        <v>#DIV/0!</v>
      </c>
      <c r="C210" s="53" t="e">
        <f>C208/C209*10</f>
        <v>#DIV/0!</v>
      </c>
      <c r="D210" s="9" t="e">
        <f t="shared" si="79"/>
        <v>#DIV/0!</v>
      </c>
      <c r="E210" s="54" t="e">
        <f>E208/E209*10</f>
        <v>#DIV/0!</v>
      </c>
      <c r="F210" s="54" t="e">
        <f t="shared" ref="F210:Y210" si="84">F208/F209*10</f>
        <v>#DIV/0!</v>
      </c>
      <c r="G210" s="54" t="e">
        <f t="shared" si="84"/>
        <v>#DIV/0!</v>
      </c>
      <c r="H210" s="54" t="e">
        <f t="shared" si="84"/>
        <v>#DIV/0!</v>
      </c>
      <c r="I210" s="54" t="e">
        <f t="shared" si="84"/>
        <v>#DIV/0!</v>
      </c>
      <c r="J210" s="54" t="e">
        <f t="shared" si="84"/>
        <v>#DIV/0!</v>
      </c>
      <c r="K210" s="54" t="e">
        <f t="shared" si="84"/>
        <v>#DIV/0!</v>
      </c>
      <c r="L210" s="54" t="e">
        <f t="shared" si="84"/>
        <v>#DIV/0!</v>
      </c>
      <c r="M210" s="54" t="e">
        <f t="shared" si="84"/>
        <v>#DIV/0!</v>
      </c>
      <c r="N210" s="54" t="e">
        <f t="shared" si="84"/>
        <v>#DIV/0!</v>
      </c>
      <c r="O210" s="54" t="e">
        <f t="shared" si="84"/>
        <v>#DIV/0!</v>
      </c>
      <c r="P210" s="54" t="e">
        <f t="shared" si="84"/>
        <v>#DIV/0!</v>
      </c>
      <c r="Q210" s="54" t="e">
        <f t="shared" si="84"/>
        <v>#DIV/0!</v>
      </c>
      <c r="R210" s="54" t="e">
        <f t="shared" si="84"/>
        <v>#DIV/0!</v>
      </c>
      <c r="S210" s="54" t="e">
        <f t="shared" si="84"/>
        <v>#DIV/0!</v>
      </c>
      <c r="T210" s="54" t="e">
        <f t="shared" si="84"/>
        <v>#DIV/0!</v>
      </c>
      <c r="U210" s="54" t="e">
        <f t="shared" si="84"/>
        <v>#DIV/0!</v>
      </c>
      <c r="V210" s="54" t="e">
        <f t="shared" si="84"/>
        <v>#DIV/0!</v>
      </c>
      <c r="W210" s="54" t="e">
        <f t="shared" si="84"/>
        <v>#DIV/0!</v>
      </c>
      <c r="X210" s="54" t="e">
        <f t="shared" si="84"/>
        <v>#DIV/0!</v>
      </c>
      <c r="Y210" s="54" t="e">
        <f t="shared" si="84"/>
        <v>#DIV/0!</v>
      </c>
    </row>
    <row r="211" spans="1:25" ht="18" hidden="1" customHeight="1" x14ac:dyDescent="0.3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3">
      <c r="A212" s="13" t="s">
        <v>186</v>
      </c>
      <c r="B212" s="85"/>
      <c r="C212" s="85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3">
      <c r="A213" s="13" t="s">
        <v>190</v>
      </c>
      <c r="B213" s="85">
        <v>108</v>
      </c>
      <c r="C213" s="85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4">
      <c r="A214" s="86" t="s">
        <v>146</v>
      </c>
      <c r="B214" s="66"/>
      <c r="C214" s="66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4">
      <c r="A215" s="67" t="s">
        <v>147</v>
      </c>
      <c r="B215" s="67"/>
      <c r="C215" s="67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4">
      <c r="A216" s="67" t="s">
        <v>148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4">
      <c r="A218" s="69" t="s">
        <v>149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95" customHeight="1" x14ac:dyDescent="0.3">
      <c r="A219" s="87"/>
      <c r="B219" s="88"/>
      <c r="C219" s="88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customHeight="1" x14ac:dyDescent="0.4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</row>
    <row r="221" spans="1:25" ht="20.399999999999999" customHeight="1" x14ac:dyDescent="0.3">
      <c r="A221" s="120"/>
      <c r="B221" s="121"/>
      <c r="C221" s="121"/>
      <c r="D221" s="121"/>
      <c r="E221" s="121"/>
      <c r="F221" s="121"/>
      <c r="G221" s="121"/>
      <c r="H221" s="121"/>
      <c r="I221" s="121"/>
      <c r="J221" s="12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89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2" hidden="1" customHeight="1" x14ac:dyDescent="0.25">
      <c r="A224" s="32" t="s">
        <v>150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5" t="s">
        <v>152</v>
      </c>
      <c r="B225" s="72"/>
      <c r="C225" s="27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3">
      <c r="A226" s="65" t="s">
        <v>153</v>
      </c>
      <c r="B226" s="72"/>
      <c r="C226" s="27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" hidden="1" customHeight="1" x14ac:dyDescent="0.3">
      <c r="A227" s="65" t="s">
        <v>153</v>
      </c>
      <c r="B227" s="72"/>
      <c r="C227" s="27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3">
      <c r="A228" s="65" t="s">
        <v>78</v>
      </c>
      <c r="B228" s="27">
        <v>554</v>
      </c>
      <c r="C228" s="27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3"/>
    <row r="230" spans="1:25" s="65" customFormat="1" hidden="1" x14ac:dyDescent="0.3">
      <c r="A230" s="65" t="s">
        <v>160</v>
      </c>
      <c r="B230" s="72"/>
      <c r="C230" s="65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3"/>
    <row r="232" spans="1:25" ht="21.6" hidden="1" customHeight="1" x14ac:dyDescent="0.3">
      <c r="A232" s="65" t="s">
        <v>164</v>
      </c>
      <c r="B232" s="27">
        <v>45</v>
      </c>
      <c r="C232" s="27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175</v>
      </c>
      <c r="S236" s="1" t="s">
        <v>178</v>
      </c>
      <c r="U236" s="1" t="s">
        <v>176</v>
      </c>
      <c r="X236" s="1" t="s">
        <v>177</v>
      </c>
      <c r="Y236" s="1" t="s">
        <v>174</v>
      </c>
    </row>
    <row r="238" spans="1:25" ht="21.6" hidden="1" x14ac:dyDescent="0.3">
      <c r="A238" s="13" t="s">
        <v>191</v>
      </c>
      <c r="B238" s="72"/>
      <c r="C238" s="85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2019-04-27T11:04:48Z</cp:lastPrinted>
  <dcterms:created xsi:type="dcterms:W3CDTF">2017-06-08T05:54:08Z</dcterms:created>
  <dcterms:modified xsi:type="dcterms:W3CDTF">2019-04-27T13:19:06Z</dcterms:modified>
</cp:coreProperties>
</file>